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rpine.Khachatryan\Desktop\339\"/>
    </mc:Choice>
  </mc:AlternateContent>
  <xr:revisionPtr revIDLastSave="0" documentId="13_ncr:1_{9EC4ACA1-F177-4B3D-B128-F95FBCC23BF0}" xr6:coauthVersionLast="47" xr6:coauthVersionMax="47" xr10:uidLastSave="{00000000-0000-0000-0000-000000000000}"/>
  <bookViews>
    <workbookView xWindow="-120" yWindow="-120" windowWidth="29040" windowHeight="15840" tabRatio="942" firstSheet="5" activeTab="5" xr2:uid="{00000000-000D-0000-FFFF-FFFF00000000}"/>
  </bookViews>
  <sheets>
    <sheet name="CP" sheetId="1" state="hidden" r:id="rId1"/>
    <sheet name="havelvac 3" sheetId="5" state="hidden" r:id="rId2"/>
    <sheet name="Hashvt" sheetId="43" state="hidden" r:id="rId3"/>
    <sheet name="havelvac 6 varchakan" sheetId="19" state="hidden" r:id="rId4"/>
    <sheet name="havelvac 1" sheetId="222" state="hidden" r:id="rId5"/>
    <sheet name="havelvac 2" sheetId="218" r:id="rId6"/>
    <sheet name="havelvac 7.2" sheetId="200" state="hidden" r:id="rId7"/>
    <sheet name="havelvac 7.3" sheetId="201" state="hidden" r:id="rId8"/>
    <sheet name="havelvac 7.4" sheetId="202" state="hidden" r:id="rId9"/>
    <sheet name="havelvac 7.5" sheetId="203" state="hidden" r:id="rId10"/>
    <sheet name="havelvac 7.6" sheetId="204" state="hidden" r:id="rId11"/>
    <sheet name="havelvac 7.7" sheetId="205" state="hidden" r:id="rId12"/>
    <sheet name="havelvac 7.8" sheetId="207" state="hidden" r:id="rId13"/>
    <sheet name="havelvac 7.9" sheetId="206" state="hidden" r:id="rId14"/>
    <sheet name="havelvac 7.10" sheetId="208" state="hidden" r:id="rId15"/>
    <sheet name="havelvac 7.11" sheetId="210" state="hidden" r:id="rId16"/>
    <sheet name="havelvac 7.12" sheetId="211" state="hidden" r:id="rId17"/>
    <sheet name="havelvac 7.13" sheetId="212" state="hidden" r:id="rId18"/>
  </sheets>
  <definedNames>
    <definedName name="_xlnm._FilterDatabase" localSheetId="3" hidden="1">'havelvac 6 varchakan'!$H$7:$M$7</definedName>
    <definedName name="_xlnm._FilterDatabase" localSheetId="14" hidden="1">'havelvac 7.10'!$H$12:$M$41</definedName>
    <definedName name="_xlnm._FilterDatabase" localSheetId="15" hidden="1">'havelvac 7.11'!$H$12:$M$41</definedName>
    <definedName name="_xlnm._FilterDatabase" localSheetId="16" hidden="1">'havelvac 7.12'!$H$12:$M$41</definedName>
    <definedName name="_xlnm._FilterDatabase" localSheetId="17" hidden="1">'havelvac 7.13'!$H$12:$M$41</definedName>
    <definedName name="_xlnm._FilterDatabase" localSheetId="6" hidden="1">'havelvac 7.2'!$H$12:$M$41</definedName>
    <definedName name="_xlnm._FilterDatabase" localSheetId="7" hidden="1">'havelvac 7.3'!$H$12:$M$41</definedName>
    <definedName name="_xlnm._FilterDatabase" localSheetId="8" hidden="1">'havelvac 7.4'!$H$12:$M$41</definedName>
    <definedName name="_xlnm._FilterDatabase" localSheetId="9" hidden="1">'havelvac 7.5'!$H$12:$M$41</definedName>
    <definedName name="_xlnm._FilterDatabase" localSheetId="10" hidden="1">'havelvac 7.6'!$H$12:$M$41</definedName>
    <definedName name="_xlnm._FilterDatabase" localSheetId="11" hidden="1">'havelvac 7.7'!$H$12:$M$41</definedName>
    <definedName name="_xlnm._FilterDatabase" localSheetId="12" hidden="1">'havelvac 7.8'!$H$12:$M$41</definedName>
    <definedName name="_xlnm._FilterDatabase" localSheetId="13" hidden="1">'havelvac 7.9'!$H$12:$M$41</definedName>
    <definedName name="_xlnm.Print_Area" localSheetId="2">Hashvt!$A$1:$C$19</definedName>
    <definedName name="_xlnm.Print_Area" localSheetId="4">'havelvac 1'!$A$1:$F$126</definedName>
    <definedName name="_xlnm.Print_Area" localSheetId="5">'havelvac 2'!$A$1:$H$139</definedName>
    <definedName name="_xlnm.Print_Area" localSheetId="1">'havelvac 3'!$A$1:$M$130</definedName>
    <definedName name="_xlnm.Print_Area" localSheetId="3">'havelvac 6 varchakan'!$H$1:$AB$623</definedName>
    <definedName name="_xlnm.Print_Area" localSheetId="14">'havelvac 7.10'!$H$1:$P$752</definedName>
    <definedName name="_xlnm.Print_Area" localSheetId="15">'havelvac 7.11'!$F$1:$P$602</definedName>
    <definedName name="_xlnm.Print_Area" localSheetId="16">'havelvac 7.12'!$H$1:$P$746</definedName>
    <definedName name="_xlnm.Print_Area" localSheetId="17">'havelvac 7.13'!$H$1:$P$599</definedName>
    <definedName name="_xlnm.Print_Area" localSheetId="6">'havelvac 7.2'!$H$1:$P$752</definedName>
    <definedName name="_xlnm.Print_Area" localSheetId="7">'havelvac 7.3'!$H$1:$P$752</definedName>
    <definedName name="_xlnm.Print_Area" localSheetId="8">'havelvac 7.4'!$H$1:$P$752</definedName>
    <definedName name="_xlnm.Print_Area" localSheetId="9">'havelvac 7.5'!$H$1:$P$752</definedName>
    <definedName name="_xlnm.Print_Area" localSheetId="10">'havelvac 7.6'!$A$1:$P$750</definedName>
    <definedName name="_xlnm.Print_Area" localSheetId="11">'havelvac 7.7'!$H$1:$P$752</definedName>
    <definedName name="_xlnm.Print_Area" localSheetId="12">'havelvac 7.8'!$H$1:$P$752</definedName>
    <definedName name="_xlnm.Print_Area" localSheetId="13">'havelvac 7.9'!$H$1:$P$752</definedName>
    <definedName name="_xlnm.Print_Titles" localSheetId="4">'havelvac 1'!$9:$11</definedName>
    <definedName name="_xlnm.Print_Titles" localSheetId="5">'havelvac 2'!$9:$11</definedName>
    <definedName name="_xlnm.Print_Titles" localSheetId="1">'havelvac 3'!$9:$12</definedName>
    <definedName name="_xlnm.Print_Titles" localSheetId="3">'havelvac 6 varchakan'!$4:$7</definedName>
    <definedName name="_xlnm.Print_Titles" localSheetId="14">'havelvac 7.10'!$10:$12</definedName>
    <definedName name="_xlnm.Print_Titles" localSheetId="15">'havelvac 7.11'!$10:$12</definedName>
    <definedName name="_xlnm.Print_Titles" localSheetId="16">'havelvac 7.12'!$10:$12</definedName>
    <definedName name="_xlnm.Print_Titles" localSheetId="17">'havelvac 7.13'!$10:$12</definedName>
    <definedName name="_xlnm.Print_Titles" localSheetId="6">'havelvac 7.2'!$10:$12</definedName>
    <definedName name="_xlnm.Print_Titles" localSheetId="7">'havelvac 7.3'!$10:$12</definedName>
    <definedName name="_xlnm.Print_Titles" localSheetId="8">'havelvac 7.4'!$10:$12</definedName>
    <definedName name="_xlnm.Print_Titles" localSheetId="9">'havelvac 7.5'!$10:$12</definedName>
    <definedName name="_xlnm.Print_Titles" localSheetId="10">'havelvac 7.6'!$10:$12</definedName>
    <definedName name="_xlnm.Print_Titles" localSheetId="11">'havelvac 7.7'!$10:$12</definedName>
    <definedName name="_xlnm.Print_Titles" localSheetId="12">'havelvac 7.8'!$10:$12</definedName>
    <definedName name="_xlnm.Print_Titles" localSheetId="13">'havelvac 7.9'!$10:$12</definedName>
    <definedName name="_xlnm.Print_Titles">#N/A</definedName>
    <definedName name="Ա290">#REF!</definedName>
  </definedNames>
  <calcPr calcId="191029"/>
</workbook>
</file>

<file path=xl/calcChain.xml><?xml version="1.0" encoding="utf-8"?>
<calcChain xmlns="http://schemas.openxmlformats.org/spreadsheetml/2006/main">
  <c r="S16" i="205" l="1"/>
  <c r="N219" i="206" l="1"/>
  <c r="P244" i="200"/>
  <c r="P244" i="201"/>
  <c r="P244" i="202"/>
  <c r="P244" i="203"/>
  <c r="P244" i="204"/>
  <c r="P244" i="205"/>
  <c r="P244" i="207"/>
  <c r="P244" i="206"/>
  <c r="P244" i="208"/>
  <c r="P244" i="210"/>
  <c r="P244" i="211"/>
  <c r="P244" i="212"/>
  <c r="O244" i="200"/>
  <c r="O244" i="201"/>
  <c r="O244" i="202"/>
  <c r="O244" i="203"/>
  <c r="O244" i="204"/>
  <c r="O244" i="205"/>
  <c r="O244" i="207"/>
  <c r="O244" i="206"/>
  <c r="O244" i="208"/>
  <c r="O244" i="210"/>
  <c r="O244" i="211"/>
  <c r="O244" i="212"/>
  <c r="P234" i="200" l="1"/>
  <c r="O234" i="200" l="1"/>
  <c r="P238" i="200" l="1"/>
  <c r="P238" i="201"/>
  <c r="P238" i="202"/>
  <c r="P238" i="203"/>
  <c r="P238" i="204"/>
  <c r="P238" i="205"/>
  <c r="P238" i="207"/>
  <c r="P238" i="206"/>
  <c r="P238" i="208"/>
  <c r="P238" i="210"/>
  <c r="P238" i="211"/>
  <c r="P238" i="212"/>
  <c r="O238" i="200"/>
  <c r="N238" i="200" s="1"/>
  <c r="O238" i="201"/>
  <c r="N238" i="201" s="1"/>
  <c r="O238" i="202"/>
  <c r="O238" i="203"/>
  <c r="O238" i="204"/>
  <c r="O238" i="205"/>
  <c r="N238" i="205" s="1"/>
  <c r="O238" i="207"/>
  <c r="O238" i="206"/>
  <c r="O238" i="208"/>
  <c r="O238" i="210"/>
  <c r="N238" i="210" s="1"/>
  <c r="O238" i="211"/>
  <c r="N238" i="211" s="1"/>
  <c r="O238" i="212"/>
  <c r="N238" i="212" s="1"/>
  <c r="N239" i="200"/>
  <c r="N239" i="201"/>
  <c r="N239" i="202"/>
  <c r="N239" i="203"/>
  <c r="N239" i="204"/>
  <c r="N239" i="205"/>
  <c r="N239" i="207"/>
  <c r="N239" i="206"/>
  <c r="N239" i="208"/>
  <c r="N239" i="210"/>
  <c r="N239" i="211"/>
  <c r="N239" i="212"/>
  <c r="N238" i="207" l="1"/>
  <c r="N238" i="202"/>
  <c r="N238" i="206"/>
  <c r="N238" i="208"/>
  <c r="N238" i="203"/>
  <c r="N238" i="204"/>
  <c r="N215" i="200"/>
  <c r="N215" i="201"/>
  <c r="N215" i="202"/>
  <c r="N215" i="203"/>
  <c r="N215" i="204"/>
  <c r="N215" i="205"/>
  <c r="N215" i="207"/>
  <c r="N215" i="206"/>
  <c r="N215" i="208"/>
  <c r="N215" i="210"/>
  <c r="N215" i="211"/>
  <c r="N215" i="212"/>
  <c r="P213" i="200"/>
  <c r="P213" i="201"/>
  <c r="P213" i="202"/>
  <c r="P213" i="203"/>
  <c r="P213" i="204"/>
  <c r="P213" i="205"/>
  <c r="P213" i="207"/>
  <c r="P213" i="206"/>
  <c r="P213" i="208"/>
  <c r="P213" i="210"/>
  <c r="P213" i="211"/>
  <c r="P213" i="212"/>
  <c r="O213" i="200"/>
  <c r="O213" i="201"/>
  <c r="O213" i="202"/>
  <c r="N213" i="202" s="1"/>
  <c r="O213" i="203"/>
  <c r="O213" i="204"/>
  <c r="O213" i="205"/>
  <c r="O213" i="207"/>
  <c r="O213" i="206"/>
  <c r="O213" i="208"/>
  <c r="O213" i="210"/>
  <c r="O213" i="211"/>
  <c r="N213" i="211" s="1"/>
  <c r="O213" i="212"/>
  <c r="N213" i="208" l="1"/>
  <c r="N213" i="205"/>
  <c r="N213" i="200"/>
  <c r="N213" i="210"/>
  <c r="N213" i="201"/>
  <c r="N213" i="207"/>
  <c r="N213" i="203"/>
  <c r="N213" i="212"/>
  <c r="N213" i="206"/>
  <c r="N213" i="204"/>
  <c r="P317" i="200" l="1"/>
  <c r="P317" i="201"/>
  <c r="P317" i="202"/>
  <c r="P317" i="203"/>
  <c r="P317" i="204"/>
  <c r="P317" i="205"/>
  <c r="P317" i="207"/>
  <c r="P317" i="206"/>
  <c r="P317" i="208"/>
  <c r="P317" i="210"/>
  <c r="P317" i="211"/>
  <c r="P317" i="212"/>
  <c r="O317" i="200"/>
  <c r="O317" i="201"/>
  <c r="O317" i="202"/>
  <c r="O317" i="203"/>
  <c r="N317" i="203" s="1"/>
  <c r="O317" i="204"/>
  <c r="O317" i="205"/>
  <c r="O317" i="207"/>
  <c r="O317" i="206"/>
  <c r="N317" i="206" s="1"/>
  <c r="O317" i="208"/>
  <c r="O317" i="210"/>
  <c r="O317" i="211"/>
  <c r="O317" i="212"/>
  <c r="N317" i="212" s="1"/>
  <c r="N318" i="200"/>
  <c r="A318" i="200"/>
  <c r="A317" i="200"/>
  <c r="N318" i="201"/>
  <c r="A318" i="201"/>
  <c r="A317" i="201"/>
  <c r="N318" i="202"/>
  <c r="A318" i="202"/>
  <c r="A317" i="202"/>
  <c r="N318" i="203"/>
  <c r="A318" i="203"/>
  <c r="A317" i="203"/>
  <c r="N318" i="204"/>
  <c r="A318" i="204"/>
  <c r="A317" i="204"/>
  <c r="N318" i="205"/>
  <c r="A318" i="205"/>
  <c r="A317" i="205"/>
  <c r="N318" i="207"/>
  <c r="A318" i="207"/>
  <c r="A317" i="207"/>
  <c r="N318" i="206"/>
  <c r="A318" i="206"/>
  <c r="A317" i="206"/>
  <c r="N318" i="208"/>
  <c r="A318" i="208"/>
  <c r="A317" i="208"/>
  <c r="N318" i="210"/>
  <c r="A318" i="210"/>
  <c r="A317" i="210"/>
  <c r="N318" i="211"/>
  <c r="A318" i="211"/>
  <c r="A317" i="211"/>
  <c r="N318" i="212"/>
  <c r="A318" i="212"/>
  <c r="A317" i="212"/>
  <c r="N317" i="210" l="1"/>
  <c r="N317" i="201"/>
  <c r="N317" i="207"/>
  <c r="N317" i="204"/>
  <c r="N317" i="211"/>
  <c r="N317" i="208"/>
  <c r="N317" i="205"/>
  <c r="N317" i="202"/>
  <c r="N317" i="200"/>
  <c r="P476" i="200" l="1"/>
  <c r="P476" i="201"/>
  <c r="P476" i="202"/>
  <c r="P476" i="203"/>
  <c r="P476" i="204"/>
  <c r="P476" i="205"/>
  <c r="P476" i="207"/>
  <c r="P476" i="206"/>
  <c r="P476" i="208"/>
  <c r="P476" i="210"/>
  <c r="P476" i="211"/>
  <c r="P476" i="212"/>
  <c r="O476" i="200"/>
  <c r="O476" i="201"/>
  <c r="O476" i="202"/>
  <c r="O476" i="203"/>
  <c r="O476" i="204"/>
  <c r="O476" i="205"/>
  <c r="O476" i="207"/>
  <c r="O476" i="206"/>
  <c r="O476" i="208"/>
  <c r="O476" i="210"/>
  <c r="O476" i="211"/>
  <c r="O476" i="212"/>
  <c r="P481" i="200"/>
  <c r="P481" i="201"/>
  <c r="P481" i="202"/>
  <c r="P481" i="203"/>
  <c r="P481" i="204"/>
  <c r="P481" i="205"/>
  <c r="P481" i="207"/>
  <c r="P481" i="206"/>
  <c r="P481" i="208"/>
  <c r="P481" i="210"/>
  <c r="P481" i="211"/>
  <c r="P481" i="212"/>
  <c r="O481" i="200"/>
  <c r="O481" i="201"/>
  <c r="O481" i="202"/>
  <c r="O481" i="203"/>
  <c r="O481" i="204"/>
  <c r="O481" i="205"/>
  <c r="O481" i="207"/>
  <c r="O481" i="206"/>
  <c r="O481" i="208"/>
  <c r="O481" i="210"/>
  <c r="O481" i="211"/>
  <c r="O481" i="212"/>
  <c r="P540" i="200" l="1"/>
  <c r="P540" i="201"/>
  <c r="P540" i="202"/>
  <c r="P540" i="203"/>
  <c r="P540" i="204"/>
  <c r="P540" i="205"/>
  <c r="P540" i="207"/>
  <c r="P540" i="206"/>
  <c r="P540" i="208"/>
  <c r="P540" i="210"/>
  <c r="P540" i="211"/>
  <c r="P540" i="212"/>
  <c r="O540" i="200"/>
  <c r="O540" i="201"/>
  <c r="O540" i="202"/>
  <c r="O540" i="203"/>
  <c r="O540" i="204"/>
  <c r="O540" i="205"/>
  <c r="O540" i="207"/>
  <c r="O540" i="206"/>
  <c r="O540" i="208"/>
  <c r="O540" i="210"/>
  <c r="O540" i="211"/>
  <c r="O540" i="212"/>
  <c r="N542" i="200"/>
  <c r="A542" i="200"/>
  <c r="N542" i="201"/>
  <c r="A542" i="201"/>
  <c r="N542" i="202"/>
  <c r="A542" i="202"/>
  <c r="N542" i="203"/>
  <c r="A542" i="203"/>
  <c r="N542" i="204"/>
  <c r="A542" i="204"/>
  <c r="N542" i="205"/>
  <c r="A542" i="205"/>
  <c r="N542" i="207"/>
  <c r="A542" i="207"/>
  <c r="N542" i="206"/>
  <c r="A542" i="206"/>
  <c r="N542" i="208"/>
  <c r="A542" i="208"/>
  <c r="N542" i="210"/>
  <c r="A542" i="210"/>
  <c r="N542" i="211"/>
  <c r="A542" i="211"/>
  <c r="N542" i="212"/>
  <c r="A542" i="212"/>
  <c r="O458" i="200" l="1"/>
  <c r="O458" i="201"/>
  <c r="O458" i="202"/>
  <c r="O458" i="203"/>
  <c r="O458" i="204"/>
  <c r="O458" i="205"/>
  <c r="O458" i="207"/>
  <c r="O458" i="206"/>
  <c r="O458" i="208"/>
  <c r="O458" i="210"/>
  <c r="O458" i="211"/>
  <c r="O458" i="212"/>
  <c r="N464" i="200"/>
  <c r="A464" i="200"/>
  <c r="N464" i="201"/>
  <c r="A464" i="201"/>
  <c r="N464" i="202"/>
  <c r="A464" i="202"/>
  <c r="N464" i="203"/>
  <c r="A464" i="203"/>
  <c r="N464" i="204"/>
  <c r="A464" i="204"/>
  <c r="N464" i="205"/>
  <c r="A464" i="205"/>
  <c r="N464" i="207"/>
  <c r="A464" i="207"/>
  <c r="N464" i="206"/>
  <c r="A464" i="206"/>
  <c r="N464" i="208"/>
  <c r="A464" i="208"/>
  <c r="N464" i="210"/>
  <c r="A464" i="210"/>
  <c r="N464" i="211"/>
  <c r="A464" i="211"/>
  <c r="N464" i="212"/>
  <c r="A464" i="212"/>
  <c r="N245" i="200"/>
  <c r="N245" i="201"/>
  <c r="N245" i="202"/>
  <c r="N245" i="203"/>
  <c r="N245" i="204"/>
  <c r="N245" i="205"/>
  <c r="N245" i="207"/>
  <c r="N245" i="206"/>
  <c r="N245" i="208"/>
  <c r="N245" i="210"/>
  <c r="N245" i="211"/>
  <c r="N245" i="212"/>
  <c r="N244" i="200"/>
  <c r="N244" i="202"/>
  <c r="N244" i="204"/>
  <c r="N244" i="207"/>
  <c r="N244" i="208"/>
  <c r="N244" i="211"/>
  <c r="N481" i="200"/>
  <c r="N481" i="205"/>
  <c r="N481" i="208"/>
  <c r="N481" i="210"/>
  <c r="N482" i="200"/>
  <c r="A482" i="200"/>
  <c r="N482" i="201"/>
  <c r="A482" i="201"/>
  <c r="N482" i="202"/>
  <c r="A482" i="202"/>
  <c r="N482" i="203"/>
  <c r="A482" i="203"/>
  <c r="N482" i="204"/>
  <c r="A482" i="204"/>
  <c r="N482" i="205"/>
  <c r="A482" i="205"/>
  <c r="N482" i="207"/>
  <c r="A482" i="207"/>
  <c r="N482" i="206"/>
  <c r="A482" i="206"/>
  <c r="N482" i="208"/>
  <c r="A482" i="208"/>
  <c r="N482" i="210"/>
  <c r="A482" i="210"/>
  <c r="N482" i="211"/>
  <c r="A482" i="211"/>
  <c r="N482" i="212"/>
  <c r="A482" i="212"/>
  <c r="A481" i="200"/>
  <c r="A481" i="201"/>
  <c r="A481" i="202"/>
  <c r="A481" i="203"/>
  <c r="N481" i="204"/>
  <c r="A481" i="204"/>
  <c r="A481" i="205"/>
  <c r="A481" i="207"/>
  <c r="A481" i="206"/>
  <c r="A481" i="208"/>
  <c r="A481" i="210"/>
  <c r="A481" i="211"/>
  <c r="A481" i="212"/>
  <c r="N481" i="201" l="1"/>
  <c r="N244" i="212"/>
  <c r="N244" i="206"/>
  <c r="N244" i="203"/>
  <c r="N244" i="201"/>
  <c r="N244" i="210"/>
  <c r="N244" i="205"/>
  <c r="N481" i="212"/>
  <c r="N481" i="206"/>
  <c r="N481" i="203"/>
  <c r="N481" i="211"/>
  <c r="N481" i="202"/>
  <c r="N481" i="207"/>
  <c r="P393" i="200" l="1"/>
  <c r="P393" i="201"/>
  <c r="P393" i="202"/>
  <c r="P393" i="203"/>
  <c r="P393" i="204"/>
  <c r="P393" i="205"/>
  <c r="P393" i="207"/>
  <c r="P393" i="206"/>
  <c r="P393" i="208"/>
  <c r="P393" i="210"/>
  <c r="P393" i="211"/>
  <c r="P393" i="212"/>
  <c r="O393" i="200"/>
  <c r="O393" i="201"/>
  <c r="O393" i="202"/>
  <c r="O393" i="203"/>
  <c r="O393" i="204"/>
  <c r="O393" i="205"/>
  <c r="N393" i="205" s="1"/>
  <c r="O393" i="207"/>
  <c r="N393" i="207" s="1"/>
  <c r="O393" i="206"/>
  <c r="O393" i="208"/>
  <c r="N393" i="208" s="1"/>
  <c r="O393" i="210"/>
  <c r="N393" i="210" s="1"/>
  <c r="O393" i="211"/>
  <c r="O393" i="212"/>
  <c r="N393" i="211"/>
  <c r="N395" i="200"/>
  <c r="A395" i="200"/>
  <c r="N395" i="201"/>
  <c r="A395" i="201"/>
  <c r="N395" i="202"/>
  <c r="A395" i="202"/>
  <c r="N395" i="203"/>
  <c r="A395" i="203"/>
  <c r="N395" i="204"/>
  <c r="A395" i="204"/>
  <c r="N395" i="205"/>
  <c r="A395" i="205"/>
  <c r="N395" i="207"/>
  <c r="A395" i="207"/>
  <c r="N395" i="206"/>
  <c r="A395" i="206"/>
  <c r="N395" i="208"/>
  <c r="A395" i="208"/>
  <c r="N395" i="210"/>
  <c r="A395" i="210"/>
  <c r="N395" i="211"/>
  <c r="A395" i="211"/>
  <c r="N395" i="212"/>
  <c r="A395" i="212"/>
  <c r="N393" i="204" l="1"/>
  <c r="N393" i="203"/>
  <c r="N393" i="206"/>
  <c r="N393" i="200"/>
  <c r="N393" i="202"/>
  <c r="N393" i="201"/>
  <c r="N393" i="212"/>
  <c r="P554" i="200" l="1"/>
  <c r="P554" i="201"/>
  <c r="P554" i="202"/>
  <c r="P554" i="203"/>
  <c r="P554" i="204"/>
  <c r="P554" i="205"/>
  <c r="P554" i="207"/>
  <c r="P554" i="206"/>
  <c r="P554" i="208"/>
  <c r="P554" i="210"/>
  <c r="P554" i="211"/>
  <c r="P554" i="212"/>
  <c r="O554" i="200"/>
  <c r="O554" i="201"/>
  <c r="O554" i="202"/>
  <c r="O554" i="203"/>
  <c r="N554" i="203" s="1"/>
  <c r="O554" i="204"/>
  <c r="N554" i="204" s="1"/>
  <c r="O554" i="205"/>
  <c r="O554" i="207"/>
  <c r="O554" i="206"/>
  <c r="N554" i="206" s="1"/>
  <c r="O554" i="208"/>
  <c r="O554" i="210"/>
  <c r="N554" i="210" s="1"/>
  <c r="O554" i="211"/>
  <c r="O554" i="212"/>
  <c r="N554" i="212" s="1"/>
  <c r="N554" i="200"/>
  <c r="N554" i="201"/>
  <c r="N558" i="200"/>
  <c r="A558" i="200"/>
  <c r="N558" i="201"/>
  <c r="A558" i="201"/>
  <c r="N558" i="202"/>
  <c r="A558" i="202"/>
  <c r="N558" i="203"/>
  <c r="A558" i="203"/>
  <c r="N558" i="204"/>
  <c r="A558" i="204"/>
  <c r="N558" i="205"/>
  <c r="A558" i="205"/>
  <c r="N558" i="207"/>
  <c r="A558" i="207"/>
  <c r="N558" i="206"/>
  <c r="A558" i="206"/>
  <c r="N558" i="208"/>
  <c r="A558" i="208"/>
  <c r="N558" i="210"/>
  <c r="A558" i="210"/>
  <c r="N558" i="211"/>
  <c r="A558" i="211"/>
  <c r="N558" i="212"/>
  <c r="A558" i="212"/>
  <c r="P404" i="200"/>
  <c r="P404" i="201"/>
  <c r="P404" i="202"/>
  <c r="P404" i="203"/>
  <c r="P404" i="204"/>
  <c r="P404" i="205"/>
  <c r="P404" i="207"/>
  <c r="P404" i="206"/>
  <c r="P404" i="208"/>
  <c r="P404" i="210"/>
  <c r="P404" i="211"/>
  <c r="P404" i="212"/>
  <c r="O404" i="200"/>
  <c r="O404" i="201"/>
  <c r="O404" i="202"/>
  <c r="N404" i="202" s="1"/>
  <c r="O404" i="203"/>
  <c r="N404" i="203" s="1"/>
  <c r="O404" i="204"/>
  <c r="N404" i="204" s="1"/>
  <c r="O404" i="205"/>
  <c r="O404" i="207"/>
  <c r="N404" i="207" s="1"/>
  <c r="O404" i="206"/>
  <c r="N404" i="206" s="1"/>
  <c r="O404" i="208"/>
  <c r="O404" i="210"/>
  <c r="N404" i="210" s="1"/>
  <c r="O404" i="211"/>
  <c r="O404" i="212"/>
  <c r="N404" i="201"/>
  <c r="N405" i="200"/>
  <c r="A405" i="200"/>
  <c r="N405" i="201"/>
  <c r="A405" i="201"/>
  <c r="N405" i="202"/>
  <c r="A405" i="202"/>
  <c r="N405" i="203"/>
  <c r="A405" i="203"/>
  <c r="N405" i="204"/>
  <c r="A405" i="204"/>
  <c r="N405" i="205"/>
  <c r="A405" i="205"/>
  <c r="N405" i="207"/>
  <c r="A405" i="207"/>
  <c r="N405" i="206"/>
  <c r="A405" i="206"/>
  <c r="N405" i="208"/>
  <c r="A405" i="208"/>
  <c r="N405" i="210"/>
  <c r="A405" i="210"/>
  <c r="N405" i="211"/>
  <c r="A405" i="211"/>
  <c r="N405" i="212"/>
  <c r="A405" i="212"/>
  <c r="N554" i="205" l="1"/>
  <c r="N404" i="212"/>
  <c r="N404" i="211"/>
  <c r="N404" i="205"/>
  <c r="N404" i="200"/>
  <c r="N404" i="208"/>
  <c r="N554" i="208"/>
  <c r="N554" i="202"/>
  <c r="N554" i="211"/>
  <c r="N554" i="207"/>
  <c r="O176" i="203" l="1"/>
  <c r="O176" i="201"/>
  <c r="O234" i="203"/>
  <c r="O231" i="203"/>
  <c r="O224" i="203"/>
  <c r="O220" i="203"/>
  <c r="O217" i="203"/>
  <c r="O206" i="203"/>
  <c r="O200" i="203"/>
  <c r="O198" i="203"/>
  <c r="O194" i="203"/>
  <c r="O189" i="203"/>
  <c r="O185" i="203"/>
  <c r="O181" i="203"/>
  <c r="O179" i="203"/>
  <c r="N736" i="200" l="1"/>
  <c r="N737" i="200"/>
  <c r="N738" i="200"/>
  <c r="N736" i="201"/>
  <c r="N737" i="201"/>
  <c r="N738" i="201"/>
  <c r="N736" i="202"/>
  <c r="N737" i="202"/>
  <c r="N738" i="202"/>
  <c r="N736" i="203"/>
  <c r="N737" i="203"/>
  <c r="N738" i="203"/>
  <c r="N736" i="204"/>
  <c r="N737" i="204"/>
  <c r="N738" i="204"/>
  <c r="N736" i="205"/>
  <c r="N737" i="205"/>
  <c r="N738" i="205"/>
  <c r="N736" i="206"/>
  <c r="N737" i="206"/>
  <c r="N738" i="206"/>
  <c r="N736" i="207"/>
  <c r="N737" i="207"/>
  <c r="N738" i="207"/>
  <c r="N736" i="208"/>
  <c r="N737" i="208"/>
  <c r="N738" i="208"/>
  <c r="N736" i="210"/>
  <c r="N737" i="210"/>
  <c r="N738" i="210"/>
  <c r="N736" i="211"/>
  <c r="N737" i="211"/>
  <c r="N738" i="211"/>
  <c r="N736" i="212"/>
  <c r="N737" i="212"/>
  <c r="N738" i="212"/>
  <c r="N735" i="200"/>
  <c r="N735" i="201"/>
  <c r="N735" i="202"/>
  <c r="N735" i="203"/>
  <c r="N735" i="204"/>
  <c r="N735" i="205"/>
  <c r="N735" i="206"/>
  <c r="N735" i="207"/>
  <c r="N735" i="208"/>
  <c r="N735" i="210"/>
  <c r="N735" i="211"/>
  <c r="N735" i="212"/>
  <c r="P733" i="200"/>
  <c r="P733" i="201"/>
  <c r="P733" i="202"/>
  <c r="P733" i="203"/>
  <c r="P733" i="204"/>
  <c r="P733" i="205"/>
  <c r="P733" i="206"/>
  <c r="P733" i="207"/>
  <c r="P733" i="208"/>
  <c r="P733" i="210"/>
  <c r="P733" i="211"/>
  <c r="P733" i="212"/>
  <c r="O733" i="200"/>
  <c r="O733" i="201"/>
  <c r="O733" i="202"/>
  <c r="O733" i="203"/>
  <c r="O733" i="204"/>
  <c r="O733" i="205"/>
  <c r="O733" i="206"/>
  <c r="O733" i="207"/>
  <c r="O733" i="208"/>
  <c r="O733" i="210"/>
  <c r="O733" i="211"/>
  <c r="O733" i="212"/>
  <c r="N729" i="200"/>
  <c r="N729" i="201"/>
  <c r="N729" i="202"/>
  <c r="N729" i="203"/>
  <c r="N729" i="204"/>
  <c r="N729" i="205"/>
  <c r="N729" i="206"/>
  <c r="N729" i="207"/>
  <c r="N729" i="208"/>
  <c r="N729" i="210"/>
  <c r="N729" i="211"/>
  <c r="N729" i="212"/>
  <c r="N718" i="200"/>
  <c r="N718" i="201"/>
  <c r="N718" i="202"/>
  <c r="N718" i="203"/>
  <c r="N718" i="204"/>
  <c r="N718" i="205"/>
  <c r="N718" i="206"/>
  <c r="N718" i="207"/>
  <c r="N718" i="208"/>
  <c r="N718" i="210"/>
  <c r="N718" i="211"/>
  <c r="N718" i="212"/>
  <c r="N717" i="200"/>
  <c r="N717" i="201"/>
  <c r="N717" i="202"/>
  <c r="N717" i="203"/>
  <c r="N717" i="204"/>
  <c r="N717" i="205"/>
  <c r="N717" i="206"/>
  <c r="N717" i="207"/>
  <c r="N717" i="208"/>
  <c r="N717" i="210"/>
  <c r="N717" i="211"/>
  <c r="N717" i="212"/>
  <c r="O708" i="200"/>
  <c r="O708" i="201"/>
  <c r="O708" i="202"/>
  <c r="O708" i="203"/>
  <c r="O708" i="204"/>
  <c r="O708" i="205"/>
  <c r="O708" i="206"/>
  <c r="O708" i="207"/>
  <c r="O708" i="208"/>
  <c r="O708" i="210"/>
  <c r="O708" i="211"/>
  <c r="O708" i="212"/>
  <c r="N712" i="200"/>
  <c r="N712" i="201"/>
  <c r="N712" i="202"/>
  <c r="N712" i="203"/>
  <c r="N712" i="204"/>
  <c r="N712" i="205"/>
  <c r="N712" i="206"/>
  <c r="N712" i="207"/>
  <c r="N712" i="208"/>
  <c r="N712" i="210"/>
  <c r="N712" i="211"/>
  <c r="N712" i="212"/>
  <c r="O700" i="200"/>
  <c r="O700" i="201"/>
  <c r="O700" i="202"/>
  <c r="O700" i="203"/>
  <c r="O700" i="204"/>
  <c r="O700" i="205"/>
  <c r="O700" i="206"/>
  <c r="O700" i="207"/>
  <c r="O700" i="208"/>
  <c r="O700" i="210"/>
  <c r="O700" i="211"/>
  <c r="O700" i="212"/>
  <c r="N704" i="200"/>
  <c r="N704" i="201"/>
  <c r="N704" i="202"/>
  <c r="N704" i="203"/>
  <c r="N704" i="204"/>
  <c r="N704" i="205"/>
  <c r="N704" i="206"/>
  <c r="N704" i="207"/>
  <c r="N704" i="208"/>
  <c r="N704" i="210"/>
  <c r="N704" i="211"/>
  <c r="N704" i="212"/>
  <c r="O563" i="200" l="1"/>
  <c r="P563" i="200"/>
  <c r="O563" i="201"/>
  <c r="P563" i="201"/>
  <c r="O563" i="202"/>
  <c r="P563" i="202"/>
  <c r="O563" i="203"/>
  <c r="P563" i="203"/>
  <c r="O563" i="204"/>
  <c r="P563" i="204"/>
  <c r="O563" i="205"/>
  <c r="P563" i="205"/>
  <c r="O563" i="206"/>
  <c r="P563" i="206"/>
  <c r="O563" i="207"/>
  <c r="P563" i="207"/>
  <c r="O563" i="208"/>
  <c r="P563" i="208"/>
  <c r="O563" i="210"/>
  <c r="P563" i="210"/>
  <c r="O563" i="211"/>
  <c r="P563" i="211"/>
  <c r="O563" i="212"/>
  <c r="P563" i="212"/>
  <c r="N565" i="200"/>
  <c r="A565" i="200"/>
  <c r="N565" i="201"/>
  <c r="A565" i="201"/>
  <c r="N565" i="202"/>
  <c r="A565" i="202"/>
  <c r="N565" i="203"/>
  <c r="A565" i="203"/>
  <c r="N565" i="204"/>
  <c r="A565" i="204"/>
  <c r="N565" i="205"/>
  <c r="A565" i="205"/>
  <c r="N565" i="206"/>
  <c r="A565" i="206"/>
  <c r="N565" i="207"/>
  <c r="A565" i="207"/>
  <c r="N565" i="208"/>
  <c r="A565" i="208"/>
  <c r="N565" i="210"/>
  <c r="A565" i="210"/>
  <c r="N565" i="211"/>
  <c r="A565" i="211"/>
  <c r="N565" i="212"/>
  <c r="A565" i="212"/>
  <c r="N541" i="200"/>
  <c r="A541" i="200"/>
  <c r="N541" i="201"/>
  <c r="A541" i="201"/>
  <c r="N541" i="202"/>
  <c r="A541" i="202"/>
  <c r="N541" i="203"/>
  <c r="A541" i="203"/>
  <c r="N541" i="204"/>
  <c r="A541" i="204"/>
  <c r="N541" i="205"/>
  <c r="A541" i="205"/>
  <c r="N541" i="206"/>
  <c r="A541" i="206"/>
  <c r="N541" i="207"/>
  <c r="A541" i="207"/>
  <c r="N541" i="208"/>
  <c r="A541" i="208"/>
  <c r="N541" i="210"/>
  <c r="A541" i="210"/>
  <c r="N541" i="211"/>
  <c r="A541" i="211"/>
  <c r="N541" i="212"/>
  <c r="A541" i="212"/>
  <c r="N530" i="200"/>
  <c r="N531" i="200"/>
  <c r="N532" i="200"/>
  <c r="N533" i="200"/>
  <c r="N530" i="201"/>
  <c r="N531" i="201"/>
  <c r="N532" i="201"/>
  <c r="N533" i="201"/>
  <c r="N530" i="202"/>
  <c r="N531" i="202"/>
  <c r="N532" i="202"/>
  <c r="N533" i="202"/>
  <c r="N530" i="203"/>
  <c r="N531" i="203"/>
  <c r="N532" i="203"/>
  <c r="N533" i="203"/>
  <c r="N530" i="204"/>
  <c r="N531" i="204"/>
  <c r="N532" i="204"/>
  <c r="N533" i="204"/>
  <c r="N530" i="205"/>
  <c r="N531" i="205"/>
  <c r="N532" i="205"/>
  <c r="N533" i="205"/>
  <c r="N530" i="206"/>
  <c r="N531" i="206"/>
  <c r="N532" i="206"/>
  <c r="N533" i="206"/>
  <c r="N530" i="207"/>
  <c r="N531" i="207"/>
  <c r="N532" i="207"/>
  <c r="N533" i="207"/>
  <c r="N530" i="208"/>
  <c r="N531" i="208"/>
  <c r="N532" i="208"/>
  <c r="N533" i="208"/>
  <c r="N530" i="210"/>
  <c r="N531" i="210"/>
  <c r="N532" i="210"/>
  <c r="N533" i="210"/>
  <c r="N530" i="211"/>
  <c r="N531" i="211"/>
  <c r="N532" i="211"/>
  <c r="N533" i="211"/>
  <c r="N530" i="212"/>
  <c r="N531" i="212"/>
  <c r="N532" i="212"/>
  <c r="N533" i="212"/>
  <c r="O529" i="200"/>
  <c r="P529" i="200"/>
  <c r="O529" i="201"/>
  <c r="P529" i="201"/>
  <c r="O529" i="202"/>
  <c r="P529" i="202"/>
  <c r="O529" i="203"/>
  <c r="P529" i="203"/>
  <c r="O529" i="204"/>
  <c r="P529" i="204"/>
  <c r="O529" i="205"/>
  <c r="P529" i="205"/>
  <c r="O529" i="206"/>
  <c r="P529" i="206"/>
  <c r="O529" i="207"/>
  <c r="P529" i="207"/>
  <c r="O529" i="208"/>
  <c r="P529" i="208"/>
  <c r="O529" i="210"/>
  <c r="P529" i="210"/>
  <c r="O529" i="211"/>
  <c r="P529" i="211"/>
  <c r="O529" i="212"/>
  <c r="P529" i="212"/>
  <c r="N536" i="200"/>
  <c r="A536" i="200"/>
  <c r="N536" i="201"/>
  <c r="A536" i="201"/>
  <c r="N536" i="202"/>
  <c r="A536" i="202"/>
  <c r="N536" i="203"/>
  <c r="A536" i="203"/>
  <c r="N536" i="204"/>
  <c r="A536" i="204"/>
  <c r="N536" i="205"/>
  <c r="A536" i="205"/>
  <c r="N536" i="206"/>
  <c r="A536" i="206"/>
  <c r="N536" i="207"/>
  <c r="A536" i="207"/>
  <c r="N536" i="208"/>
  <c r="A536" i="208"/>
  <c r="N536" i="210"/>
  <c r="A536" i="210"/>
  <c r="N536" i="211"/>
  <c r="A536" i="211"/>
  <c r="N536" i="212"/>
  <c r="A536" i="212"/>
  <c r="N492" i="200"/>
  <c r="N493" i="200"/>
  <c r="N492" i="201"/>
  <c r="N493" i="201"/>
  <c r="N492" i="202"/>
  <c r="N493" i="202"/>
  <c r="N492" i="203"/>
  <c r="N493" i="203"/>
  <c r="N492" i="204"/>
  <c r="N493" i="204"/>
  <c r="N492" i="205"/>
  <c r="N493" i="205"/>
  <c r="N492" i="206"/>
  <c r="N493" i="206"/>
  <c r="N492" i="207"/>
  <c r="N493" i="207"/>
  <c r="N492" i="208"/>
  <c r="N493" i="208"/>
  <c r="N492" i="210"/>
  <c r="N493" i="210"/>
  <c r="N492" i="211"/>
  <c r="N493" i="211"/>
  <c r="N492" i="212"/>
  <c r="N493" i="212"/>
  <c r="N509" i="200"/>
  <c r="A509" i="200"/>
  <c r="N509" i="201"/>
  <c r="A509" i="201"/>
  <c r="N509" i="202"/>
  <c r="A509" i="202"/>
  <c r="N509" i="203"/>
  <c r="A509" i="203"/>
  <c r="N509" i="204"/>
  <c r="A509" i="204"/>
  <c r="N509" i="205"/>
  <c r="A509" i="205"/>
  <c r="N509" i="206"/>
  <c r="A509" i="206"/>
  <c r="N509" i="207"/>
  <c r="A509" i="207"/>
  <c r="N509" i="208"/>
  <c r="A509" i="208"/>
  <c r="N509" i="210"/>
  <c r="A509" i="210"/>
  <c r="N509" i="211"/>
  <c r="A509" i="211"/>
  <c r="N509" i="212"/>
  <c r="A509" i="212"/>
  <c r="O489" i="200"/>
  <c r="P489" i="200"/>
  <c r="O489" i="201"/>
  <c r="P489" i="201"/>
  <c r="O489" i="202"/>
  <c r="P489" i="202"/>
  <c r="O489" i="203"/>
  <c r="P489" i="203"/>
  <c r="O489" i="204"/>
  <c r="P489" i="204"/>
  <c r="O489" i="205"/>
  <c r="P489" i="205"/>
  <c r="O489" i="206"/>
  <c r="P489" i="206"/>
  <c r="O489" i="207"/>
  <c r="P489" i="207"/>
  <c r="O489" i="208"/>
  <c r="P489" i="208"/>
  <c r="O489" i="210"/>
  <c r="P489" i="210"/>
  <c r="O489" i="211"/>
  <c r="P489" i="211"/>
  <c r="O489" i="212"/>
  <c r="P489" i="212"/>
  <c r="A493" i="200"/>
  <c r="A493" i="201"/>
  <c r="A493" i="202"/>
  <c r="A493" i="203"/>
  <c r="A493" i="204"/>
  <c r="A493" i="205"/>
  <c r="A493" i="206"/>
  <c r="A493" i="207"/>
  <c r="A493" i="208"/>
  <c r="A493" i="210"/>
  <c r="A493" i="211"/>
  <c r="A493" i="212"/>
  <c r="N403" i="200"/>
  <c r="A403" i="200"/>
  <c r="N403" i="201"/>
  <c r="A403" i="201"/>
  <c r="N403" i="202"/>
  <c r="A403" i="202"/>
  <c r="N403" i="203"/>
  <c r="A403" i="203"/>
  <c r="N403" i="204"/>
  <c r="A403" i="204"/>
  <c r="N403" i="205"/>
  <c r="A403" i="205"/>
  <c r="N403" i="206"/>
  <c r="A403" i="206"/>
  <c r="N403" i="207"/>
  <c r="A403" i="207"/>
  <c r="N403" i="208"/>
  <c r="A403" i="208"/>
  <c r="N403" i="210"/>
  <c r="A403" i="210"/>
  <c r="N403" i="211"/>
  <c r="A403" i="211"/>
  <c r="N403" i="212"/>
  <c r="A403" i="212"/>
  <c r="P374" i="200"/>
  <c r="P374" i="201"/>
  <c r="P374" i="202"/>
  <c r="P374" i="203"/>
  <c r="P374" i="204"/>
  <c r="P374" i="205"/>
  <c r="P374" i="206"/>
  <c r="P374" i="207"/>
  <c r="P374" i="208"/>
  <c r="P374" i="210"/>
  <c r="P374" i="211"/>
  <c r="P374" i="212"/>
  <c r="O374" i="200"/>
  <c r="O374" i="201"/>
  <c r="O374" i="202"/>
  <c r="O374" i="203"/>
  <c r="O374" i="204"/>
  <c r="O374" i="205"/>
  <c r="O374" i="206"/>
  <c r="O374" i="207"/>
  <c r="O374" i="208"/>
  <c r="O374" i="210"/>
  <c r="O374" i="211"/>
  <c r="O374" i="212"/>
  <c r="N376" i="200"/>
  <c r="A376" i="200"/>
  <c r="N376" i="201"/>
  <c r="A376" i="201"/>
  <c r="N376" i="202"/>
  <c r="A376" i="202"/>
  <c r="N376" i="203"/>
  <c r="A376" i="203"/>
  <c r="N376" i="204"/>
  <c r="A376" i="204"/>
  <c r="N376" i="205"/>
  <c r="A376" i="205"/>
  <c r="N376" i="206"/>
  <c r="A376" i="206"/>
  <c r="N376" i="207"/>
  <c r="A376" i="207"/>
  <c r="N376" i="208"/>
  <c r="A376" i="208"/>
  <c r="N376" i="210"/>
  <c r="A376" i="210"/>
  <c r="N376" i="211"/>
  <c r="A376" i="211"/>
  <c r="N376" i="212"/>
  <c r="A376" i="212"/>
  <c r="N375" i="200"/>
  <c r="A375" i="200"/>
  <c r="N375" i="201"/>
  <c r="A375" i="201"/>
  <c r="N375" i="202"/>
  <c r="A375" i="202"/>
  <c r="N375" i="203"/>
  <c r="A375" i="203"/>
  <c r="N375" i="204"/>
  <c r="A375" i="204"/>
  <c r="N375" i="205"/>
  <c r="A375" i="205"/>
  <c r="N375" i="206"/>
  <c r="A375" i="206"/>
  <c r="N375" i="207"/>
  <c r="A375" i="207"/>
  <c r="N375" i="208"/>
  <c r="A375" i="208"/>
  <c r="N375" i="210"/>
  <c r="A375" i="210"/>
  <c r="N375" i="211"/>
  <c r="A375" i="211"/>
  <c r="N375" i="212"/>
  <c r="A375" i="212"/>
  <c r="O325" i="200"/>
  <c r="O325" i="201"/>
  <c r="O325" i="202"/>
  <c r="O325" i="203"/>
  <c r="O325" i="204"/>
  <c r="O325" i="205"/>
  <c r="O325" i="206"/>
  <c r="O325" i="207"/>
  <c r="O325" i="208"/>
  <c r="O325" i="210"/>
  <c r="O325" i="211"/>
  <c r="O325" i="212"/>
  <c r="N327" i="200"/>
  <c r="A327" i="200"/>
  <c r="N327" i="201"/>
  <c r="A327" i="201"/>
  <c r="N327" i="202"/>
  <c r="A327" i="202"/>
  <c r="N327" i="203"/>
  <c r="A327" i="203"/>
  <c r="N327" i="204"/>
  <c r="A327" i="204"/>
  <c r="N327" i="205"/>
  <c r="A327" i="205"/>
  <c r="N327" i="206"/>
  <c r="A327" i="206"/>
  <c r="N327" i="207"/>
  <c r="A327" i="207"/>
  <c r="N327" i="208"/>
  <c r="A327" i="208"/>
  <c r="N327" i="210"/>
  <c r="A327" i="210"/>
  <c r="N327" i="211"/>
  <c r="A327" i="211"/>
  <c r="N327" i="212"/>
  <c r="A327" i="212"/>
  <c r="P314" i="200"/>
  <c r="P314" i="201"/>
  <c r="P314" i="202"/>
  <c r="P314" i="203"/>
  <c r="P314" i="204"/>
  <c r="P314" i="205"/>
  <c r="P314" i="206"/>
  <c r="P314" i="207"/>
  <c r="P314" i="208"/>
  <c r="P314" i="210"/>
  <c r="P314" i="211"/>
  <c r="P314" i="212"/>
  <c r="O314" i="200"/>
  <c r="O314" i="201"/>
  <c r="O314" i="202"/>
  <c r="O314" i="203"/>
  <c r="O314" i="204"/>
  <c r="O314" i="205"/>
  <c r="O314" i="206"/>
  <c r="O314" i="207"/>
  <c r="O314" i="208"/>
  <c r="O314" i="210"/>
  <c r="O314" i="211"/>
  <c r="O314" i="212"/>
  <c r="N316" i="200"/>
  <c r="N316" i="201"/>
  <c r="N316" i="202"/>
  <c r="N316" i="203"/>
  <c r="N316" i="204"/>
  <c r="N316" i="205"/>
  <c r="N316" i="206"/>
  <c r="N316" i="207"/>
  <c r="N316" i="208"/>
  <c r="N316" i="210"/>
  <c r="N316" i="211"/>
  <c r="N316" i="212"/>
  <c r="N315" i="200"/>
  <c r="A315" i="200"/>
  <c r="N315" i="201"/>
  <c r="A315" i="201"/>
  <c r="N315" i="202"/>
  <c r="A315" i="202"/>
  <c r="N315" i="203"/>
  <c r="A315" i="203"/>
  <c r="N315" i="204"/>
  <c r="A315" i="204"/>
  <c r="N315" i="205"/>
  <c r="A315" i="205"/>
  <c r="N315" i="206"/>
  <c r="A315" i="206"/>
  <c r="N315" i="207"/>
  <c r="A315" i="207"/>
  <c r="N315" i="208"/>
  <c r="A315" i="208"/>
  <c r="N315" i="210"/>
  <c r="A315" i="210"/>
  <c r="N315" i="211"/>
  <c r="A315" i="211"/>
  <c r="N315" i="212"/>
  <c r="A315" i="212"/>
  <c r="O311" i="200"/>
  <c r="O311" i="201"/>
  <c r="O311" i="202"/>
  <c r="O311" i="203"/>
  <c r="O311" i="204"/>
  <c r="O311" i="205"/>
  <c r="O311" i="206"/>
  <c r="O311" i="207"/>
  <c r="O311" i="208"/>
  <c r="O311" i="210"/>
  <c r="O311" i="211"/>
  <c r="O311" i="212"/>
  <c r="N312" i="200"/>
  <c r="A312" i="200"/>
  <c r="N312" i="201"/>
  <c r="A312" i="201"/>
  <c r="N312" i="202"/>
  <c r="A312" i="202"/>
  <c r="N312" i="203"/>
  <c r="A312" i="203"/>
  <c r="N312" i="204"/>
  <c r="A312" i="204"/>
  <c r="N312" i="205"/>
  <c r="A312" i="205"/>
  <c r="N312" i="206"/>
  <c r="A312" i="206"/>
  <c r="N312" i="207"/>
  <c r="A312" i="207"/>
  <c r="N312" i="208"/>
  <c r="A312" i="208"/>
  <c r="N312" i="210"/>
  <c r="A312" i="210"/>
  <c r="N312" i="211"/>
  <c r="A312" i="211"/>
  <c r="N312" i="212"/>
  <c r="A312" i="212"/>
  <c r="N297" i="200"/>
  <c r="A297" i="200"/>
  <c r="N297" i="201"/>
  <c r="A297" i="201"/>
  <c r="N297" i="202"/>
  <c r="A297" i="202"/>
  <c r="N297" i="203"/>
  <c r="A297" i="203"/>
  <c r="N297" i="204"/>
  <c r="A297" i="204"/>
  <c r="N297" i="205"/>
  <c r="A297" i="205"/>
  <c r="N297" i="206"/>
  <c r="A297" i="206"/>
  <c r="N297" i="207"/>
  <c r="A297" i="207"/>
  <c r="N297" i="208"/>
  <c r="A297" i="208"/>
  <c r="N297" i="210"/>
  <c r="A297" i="210"/>
  <c r="N297" i="211"/>
  <c r="A297" i="211"/>
  <c r="N297" i="212"/>
  <c r="A297" i="212"/>
  <c r="N298" i="200"/>
  <c r="A298" i="200"/>
  <c r="N298" i="201"/>
  <c r="A298" i="201"/>
  <c r="N298" i="202"/>
  <c r="A298" i="202"/>
  <c r="N298" i="203"/>
  <c r="A298" i="203"/>
  <c r="N298" i="204"/>
  <c r="A298" i="204"/>
  <c r="N298" i="205"/>
  <c r="A298" i="205"/>
  <c r="N298" i="206"/>
  <c r="A298" i="206"/>
  <c r="N298" i="207"/>
  <c r="A298" i="207"/>
  <c r="N298" i="208"/>
  <c r="A298" i="208"/>
  <c r="N298" i="210"/>
  <c r="A298" i="210"/>
  <c r="N298" i="211"/>
  <c r="A298" i="211"/>
  <c r="N298" i="212"/>
  <c r="A298" i="212"/>
  <c r="A237" i="200"/>
  <c r="P236" i="200"/>
  <c r="A237" i="201"/>
  <c r="P236" i="201"/>
  <c r="A237" i="202"/>
  <c r="P236" i="202"/>
  <c r="A237" i="203"/>
  <c r="P236" i="203"/>
  <c r="A237" i="204"/>
  <c r="P236" i="204"/>
  <c r="A237" i="205"/>
  <c r="P236" i="205"/>
  <c r="A237" i="206"/>
  <c r="P236" i="206"/>
  <c r="A237" i="207"/>
  <c r="P236" i="207"/>
  <c r="A237" i="208"/>
  <c r="P236" i="208"/>
  <c r="A237" i="210"/>
  <c r="P236" i="210"/>
  <c r="A237" i="211"/>
  <c r="P236" i="211"/>
  <c r="A237" i="212"/>
  <c r="P236" i="212"/>
  <c r="P224" i="200"/>
  <c r="P224" i="201"/>
  <c r="P224" i="202"/>
  <c r="P224" i="203"/>
  <c r="P224" i="204"/>
  <c r="P224" i="205"/>
  <c r="P224" i="206"/>
  <c r="P224" i="207"/>
  <c r="P224" i="208"/>
  <c r="P224" i="210"/>
  <c r="P224" i="211"/>
  <c r="P224" i="212"/>
  <c r="O224" i="200"/>
  <c r="O224" i="201"/>
  <c r="O224" i="202"/>
  <c r="O224" i="204"/>
  <c r="O224" i="205"/>
  <c r="O224" i="206"/>
  <c r="O224" i="207"/>
  <c r="O224" i="208"/>
  <c r="O224" i="210"/>
  <c r="O224" i="211"/>
  <c r="O224" i="212"/>
  <c r="P231" i="200"/>
  <c r="P231" i="201"/>
  <c r="P231" i="202"/>
  <c r="P231" i="203"/>
  <c r="P231" i="204"/>
  <c r="P231" i="205"/>
  <c r="P231" i="206"/>
  <c r="P231" i="207"/>
  <c r="P231" i="208"/>
  <c r="P231" i="210"/>
  <c r="P231" i="211"/>
  <c r="P231" i="212"/>
  <c r="O231" i="200"/>
  <c r="O231" i="201"/>
  <c r="O231" i="202"/>
  <c r="O231" i="204"/>
  <c r="O231" i="205"/>
  <c r="O231" i="206"/>
  <c r="O231" i="207"/>
  <c r="O231" i="208"/>
  <c r="O231" i="210"/>
  <c r="O231" i="211"/>
  <c r="O231" i="212"/>
  <c r="N232" i="200"/>
  <c r="A232" i="200"/>
  <c r="N232" i="201"/>
  <c r="A232" i="201"/>
  <c r="N232" i="202"/>
  <c r="A232" i="202"/>
  <c r="N232" i="203"/>
  <c r="A232" i="203"/>
  <c r="N232" i="204"/>
  <c r="A232" i="204"/>
  <c r="N232" i="205"/>
  <c r="A232" i="205"/>
  <c r="N232" i="206"/>
  <c r="A232" i="206"/>
  <c r="N232" i="207"/>
  <c r="A232" i="207"/>
  <c r="N232" i="208"/>
  <c r="A232" i="208"/>
  <c r="N232" i="210"/>
  <c r="A232" i="210"/>
  <c r="N232" i="211"/>
  <c r="A232" i="211"/>
  <c r="N232" i="212"/>
  <c r="A232" i="212"/>
  <c r="A207" i="200"/>
  <c r="A207" i="201"/>
  <c r="A207" i="202"/>
  <c r="A207" i="203"/>
  <c r="A207" i="204"/>
  <c r="A207" i="205"/>
  <c r="A207" i="206"/>
  <c r="A207" i="207"/>
  <c r="A207" i="208"/>
  <c r="A207" i="210"/>
  <c r="A207" i="211"/>
  <c r="A207" i="212"/>
  <c r="N208" i="200"/>
  <c r="A208" i="200"/>
  <c r="N208" i="201"/>
  <c r="A208" i="201"/>
  <c r="N208" i="202"/>
  <c r="A208" i="202"/>
  <c r="N208" i="203"/>
  <c r="A208" i="203"/>
  <c r="N208" i="204"/>
  <c r="A208" i="204"/>
  <c r="N208" i="205"/>
  <c r="A208" i="205"/>
  <c r="N208" i="206"/>
  <c r="A208" i="206"/>
  <c r="N208" i="207"/>
  <c r="A208" i="207"/>
  <c r="N208" i="208"/>
  <c r="A208" i="208"/>
  <c r="N208" i="210"/>
  <c r="A208" i="210"/>
  <c r="N208" i="211"/>
  <c r="A208" i="211"/>
  <c r="N208" i="212"/>
  <c r="A208" i="212"/>
  <c r="O163" i="200"/>
  <c r="O163" i="201"/>
  <c r="O163" i="202"/>
  <c r="O163" i="203"/>
  <c r="O163" i="204"/>
  <c r="O163" i="205"/>
  <c r="O163" i="206"/>
  <c r="O163" i="207"/>
  <c r="O163" i="208"/>
  <c r="O163" i="210"/>
  <c r="O163" i="211"/>
  <c r="O163" i="212"/>
  <c r="N374" i="212" l="1"/>
  <c r="N374" i="203"/>
  <c r="N374" i="210"/>
  <c r="N374" i="205"/>
  <c r="N374" i="201"/>
  <c r="N374" i="207"/>
  <c r="N374" i="208"/>
  <c r="N374" i="204"/>
  <c r="N374" i="200"/>
  <c r="N374" i="211"/>
  <c r="N374" i="206"/>
  <c r="N374" i="202"/>
  <c r="N231" i="208"/>
  <c r="N231" i="204"/>
  <c r="N231" i="212"/>
  <c r="N231" i="203"/>
  <c r="N231" i="200"/>
  <c r="N231" i="207"/>
  <c r="N207" i="211"/>
  <c r="N207" i="206"/>
  <c r="N207" i="202"/>
  <c r="N207" i="210"/>
  <c r="N207" i="205"/>
  <c r="N207" i="201"/>
  <c r="N207" i="208"/>
  <c r="N207" i="204"/>
  <c r="N207" i="200"/>
  <c r="N207" i="212"/>
  <c r="N207" i="207"/>
  <c r="N207" i="203"/>
  <c r="N231" i="211"/>
  <c r="N231" i="206"/>
  <c r="N231" i="202"/>
  <c r="N231" i="210"/>
  <c r="N231" i="205"/>
  <c r="N231" i="201"/>
  <c r="N164" i="200" l="1"/>
  <c r="A164" i="200"/>
  <c r="P163" i="200"/>
  <c r="N163" i="200" s="1"/>
  <c r="A163" i="200"/>
  <c r="N164" i="201"/>
  <c r="A164" i="201"/>
  <c r="P163" i="201"/>
  <c r="N163" i="201" s="1"/>
  <c r="A163" i="201"/>
  <c r="N164" i="202"/>
  <c r="A164" i="202"/>
  <c r="P163" i="202"/>
  <c r="N163" i="202" s="1"/>
  <c r="A163" i="202"/>
  <c r="N164" i="203"/>
  <c r="A164" i="203"/>
  <c r="P163" i="203"/>
  <c r="N163" i="203" s="1"/>
  <c r="A163" i="203"/>
  <c r="N164" i="204"/>
  <c r="A164" i="204"/>
  <c r="P163" i="204"/>
  <c r="N163" i="204" s="1"/>
  <c r="A163" i="204"/>
  <c r="N164" i="205"/>
  <c r="A164" i="205"/>
  <c r="P163" i="205"/>
  <c r="N163" i="205" s="1"/>
  <c r="A163" i="205"/>
  <c r="N164" i="206"/>
  <c r="A164" i="206"/>
  <c r="P163" i="206"/>
  <c r="N163" i="206" s="1"/>
  <c r="A163" i="206"/>
  <c r="N164" i="207"/>
  <c r="A164" i="207"/>
  <c r="P163" i="207"/>
  <c r="N163" i="207" s="1"/>
  <c r="A163" i="207"/>
  <c r="N164" i="208"/>
  <c r="A164" i="208"/>
  <c r="P163" i="208"/>
  <c r="N163" i="208" s="1"/>
  <c r="A163" i="208"/>
  <c r="N164" i="210"/>
  <c r="A164" i="210"/>
  <c r="P163" i="210"/>
  <c r="N163" i="210" s="1"/>
  <c r="A163" i="210"/>
  <c r="N164" i="211"/>
  <c r="A164" i="211"/>
  <c r="P163" i="211"/>
  <c r="N163" i="211" s="1"/>
  <c r="A163" i="211"/>
  <c r="N164" i="212"/>
  <c r="A164" i="212"/>
  <c r="P163" i="212"/>
  <c r="N163" i="212" s="1"/>
  <c r="A163" i="212"/>
  <c r="O115" i="200"/>
  <c r="O115" i="201"/>
  <c r="O115" i="202"/>
  <c r="O115" i="203"/>
  <c r="O115" i="204"/>
  <c r="O115" i="205"/>
  <c r="O115" i="206"/>
  <c r="O115" i="207"/>
  <c r="O115" i="208"/>
  <c r="O115" i="210"/>
  <c r="O115" i="211"/>
  <c r="O115" i="212"/>
  <c r="N117" i="200"/>
  <c r="N117" i="201"/>
  <c r="N117" i="202"/>
  <c r="N117" i="203"/>
  <c r="N117" i="204"/>
  <c r="N117" i="205"/>
  <c r="N117" i="206"/>
  <c r="N117" i="207"/>
  <c r="N117" i="208"/>
  <c r="N117" i="210"/>
  <c r="N117" i="211"/>
  <c r="N117" i="212"/>
  <c r="O64" i="200"/>
  <c r="O64" i="201"/>
  <c r="O64" i="202"/>
  <c r="O64" i="203"/>
  <c r="O64" i="204"/>
  <c r="O64" i="205"/>
  <c r="O64" i="206"/>
  <c r="O64" i="207"/>
  <c r="O64" i="208"/>
  <c r="O64" i="210"/>
  <c r="O64" i="211"/>
  <c r="O64" i="212"/>
  <c r="N46" i="200"/>
  <c r="N47" i="200"/>
  <c r="N46" i="201"/>
  <c r="N47" i="201"/>
  <c r="N46" i="202"/>
  <c r="N47" i="202"/>
  <c r="N46" i="203"/>
  <c r="N47" i="203"/>
  <c r="N46" i="204"/>
  <c r="N47" i="204"/>
  <c r="N46" i="205"/>
  <c r="N47" i="205"/>
  <c r="N46" i="206"/>
  <c r="N47" i="206"/>
  <c r="N46" i="207"/>
  <c r="N47" i="207"/>
  <c r="N46" i="208"/>
  <c r="N47" i="208"/>
  <c r="N46" i="210"/>
  <c r="N47" i="210"/>
  <c r="N46" i="211"/>
  <c r="N47" i="211"/>
  <c r="N46" i="212"/>
  <c r="N47" i="212"/>
  <c r="N755" i="200" l="1"/>
  <c r="N755" i="201"/>
  <c r="N755" i="202"/>
  <c r="N755" i="203"/>
  <c r="N755" i="204"/>
  <c r="N755" i="205"/>
  <c r="N755" i="206"/>
  <c r="N755" i="207"/>
  <c r="N755" i="208"/>
  <c r="N755" i="210"/>
  <c r="N755" i="211"/>
  <c r="N755" i="212"/>
  <c r="P753" i="200"/>
  <c r="P753" i="201"/>
  <c r="P753" i="202"/>
  <c r="P753" i="203"/>
  <c r="P753" i="204"/>
  <c r="P753" i="205"/>
  <c r="P753" i="206"/>
  <c r="P753" i="207"/>
  <c r="P753" i="208"/>
  <c r="P753" i="210"/>
  <c r="P753" i="211"/>
  <c r="P753" i="212"/>
  <c r="O753" i="200"/>
  <c r="O753" i="201"/>
  <c r="O753" i="202"/>
  <c r="O753" i="203"/>
  <c r="O753" i="204"/>
  <c r="O753" i="205"/>
  <c r="O753" i="206"/>
  <c r="O753" i="207"/>
  <c r="O753" i="208"/>
  <c r="O753" i="210"/>
  <c r="O753" i="211"/>
  <c r="O753" i="212"/>
  <c r="N581" i="200" l="1"/>
  <c r="N581" i="201"/>
  <c r="N581" i="202"/>
  <c r="N581" i="203"/>
  <c r="N581" i="204"/>
  <c r="N581" i="205"/>
  <c r="N581" i="206"/>
  <c r="N581" i="207"/>
  <c r="N581" i="208"/>
  <c r="N581" i="210"/>
  <c r="N581" i="211"/>
  <c r="N581" i="212"/>
  <c r="P279" i="200"/>
  <c r="P279" i="201"/>
  <c r="P279" i="202"/>
  <c r="P279" i="203"/>
  <c r="P279" i="204"/>
  <c r="P279" i="205"/>
  <c r="P279" i="206"/>
  <c r="P279" i="207"/>
  <c r="P279" i="208"/>
  <c r="P279" i="210"/>
  <c r="P279" i="211"/>
  <c r="P279" i="212"/>
  <c r="O279" i="200"/>
  <c r="O279" i="201"/>
  <c r="O279" i="202"/>
  <c r="O279" i="203"/>
  <c r="O279" i="204"/>
  <c r="O279" i="205"/>
  <c r="O279" i="206"/>
  <c r="O279" i="207"/>
  <c r="O279" i="208"/>
  <c r="O279" i="210"/>
  <c r="O279" i="211"/>
  <c r="O279" i="212"/>
  <c r="N282" i="200"/>
  <c r="N282" i="201"/>
  <c r="N282" i="202"/>
  <c r="N282" i="203"/>
  <c r="N282" i="204"/>
  <c r="N282" i="205"/>
  <c r="N282" i="206"/>
  <c r="N282" i="207"/>
  <c r="N282" i="208"/>
  <c r="N282" i="210"/>
  <c r="N282" i="211"/>
  <c r="N282" i="212"/>
  <c r="P200" i="200"/>
  <c r="P200" i="201"/>
  <c r="P200" i="202"/>
  <c r="P200" i="203"/>
  <c r="P200" i="204"/>
  <c r="P200" i="205"/>
  <c r="P200" i="206"/>
  <c r="P200" i="207"/>
  <c r="P200" i="208"/>
  <c r="P200" i="210"/>
  <c r="P200" i="211"/>
  <c r="P200" i="212"/>
  <c r="O200" i="200"/>
  <c r="O200" i="201"/>
  <c r="O200" i="202"/>
  <c r="O200" i="204"/>
  <c r="O200" i="205"/>
  <c r="O200" i="206"/>
  <c r="O200" i="207"/>
  <c r="O200" i="208"/>
  <c r="O200" i="210"/>
  <c r="O200" i="211"/>
  <c r="O200" i="212"/>
  <c r="N205" i="200"/>
  <c r="N205" i="201"/>
  <c r="N205" i="202"/>
  <c r="N205" i="203"/>
  <c r="N205" i="204"/>
  <c r="N205" i="205"/>
  <c r="N205" i="206"/>
  <c r="N205" i="207"/>
  <c r="N205" i="208"/>
  <c r="N205" i="210"/>
  <c r="N205" i="211"/>
  <c r="N205" i="212"/>
  <c r="P636" i="200" l="1"/>
  <c r="P636" i="201"/>
  <c r="P636" i="202"/>
  <c r="P636" i="203"/>
  <c r="P636" i="204"/>
  <c r="P636" i="205"/>
  <c r="P636" i="206"/>
  <c r="P636" i="207"/>
  <c r="P636" i="208"/>
  <c r="P636" i="210"/>
  <c r="P636" i="211"/>
  <c r="P636" i="212"/>
  <c r="O636" i="200"/>
  <c r="O636" i="201"/>
  <c r="O636" i="202"/>
  <c r="O636" i="203"/>
  <c r="O636" i="204"/>
  <c r="O636" i="205"/>
  <c r="O636" i="206"/>
  <c r="O636" i="207"/>
  <c r="O636" i="208"/>
  <c r="O636" i="210"/>
  <c r="O636" i="211"/>
  <c r="O636" i="212"/>
  <c r="N638" i="200"/>
  <c r="N638" i="201"/>
  <c r="N638" i="202"/>
  <c r="N638" i="203"/>
  <c r="N638" i="204"/>
  <c r="N638" i="205"/>
  <c r="N638" i="206"/>
  <c r="N638" i="207"/>
  <c r="N638" i="208"/>
  <c r="N638" i="210"/>
  <c r="N638" i="211"/>
  <c r="N638" i="212"/>
  <c r="N241" i="200"/>
  <c r="N241" i="201"/>
  <c r="N241" i="202"/>
  <c r="N241" i="203"/>
  <c r="N241" i="204"/>
  <c r="N241" i="205"/>
  <c r="N241" i="206"/>
  <c r="N241" i="207"/>
  <c r="N241" i="208"/>
  <c r="N241" i="210"/>
  <c r="N241" i="211"/>
  <c r="N241" i="212"/>
  <c r="P189" i="200"/>
  <c r="P189" i="201"/>
  <c r="P189" i="202"/>
  <c r="P189" i="203"/>
  <c r="P189" i="204"/>
  <c r="P189" i="205"/>
  <c r="P189" i="206"/>
  <c r="P189" i="207"/>
  <c r="P189" i="208"/>
  <c r="P189" i="210"/>
  <c r="P189" i="211"/>
  <c r="P189" i="212"/>
  <c r="O189" i="200"/>
  <c r="O189" i="201"/>
  <c r="O189" i="202"/>
  <c r="O189" i="204"/>
  <c r="O189" i="205"/>
  <c r="O189" i="206"/>
  <c r="O189" i="207"/>
  <c r="O189" i="208"/>
  <c r="O189" i="210"/>
  <c r="O189" i="211"/>
  <c r="O189" i="212"/>
  <c r="N193" i="200"/>
  <c r="N193" i="201"/>
  <c r="N193" i="202"/>
  <c r="N193" i="203"/>
  <c r="N193" i="204"/>
  <c r="N193" i="205"/>
  <c r="N193" i="206"/>
  <c r="N193" i="207"/>
  <c r="N193" i="208"/>
  <c r="N193" i="210"/>
  <c r="N193" i="211"/>
  <c r="N193" i="212"/>
  <c r="P300" i="205" l="1"/>
  <c r="O300" i="205"/>
  <c r="N720" i="200"/>
  <c r="N720" i="201"/>
  <c r="N720" i="202"/>
  <c r="N720" i="203"/>
  <c r="N720" i="204"/>
  <c r="N720" i="206"/>
  <c r="N720" i="207"/>
  <c r="N720" i="208"/>
  <c r="N720" i="210"/>
  <c r="N720" i="211"/>
  <c r="N720" i="212"/>
  <c r="N720" i="205"/>
  <c r="P721" i="205"/>
  <c r="N756" i="202" l="1"/>
  <c r="O751" i="202"/>
  <c r="O749" i="202" s="1"/>
  <c r="P751" i="202"/>
  <c r="P749" i="202" s="1"/>
  <c r="N748" i="202"/>
  <c r="P747" i="202"/>
  <c r="O747" i="202"/>
  <c r="N746" i="202"/>
  <c r="P745" i="202"/>
  <c r="O745" i="202"/>
  <c r="N740" i="202"/>
  <c r="N739" i="202" s="1"/>
  <c r="P739" i="202"/>
  <c r="O739" i="202"/>
  <c r="N734" i="202"/>
  <c r="N733" i="202" s="1"/>
  <c r="N732" i="202"/>
  <c r="N731" i="202"/>
  <c r="N730" i="202"/>
  <c r="N728" i="202"/>
  <c r="N727" i="202"/>
  <c r="N726" i="202"/>
  <c r="P725" i="202"/>
  <c r="O725" i="202"/>
  <c r="N724" i="202"/>
  <c r="N723" i="202"/>
  <c r="N722" i="202"/>
  <c r="P721" i="202"/>
  <c r="O721" i="202"/>
  <c r="N719" i="202"/>
  <c r="N716" i="202"/>
  <c r="N715" i="202"/>
  <c r="P714" i="202"/>
  <c r="O714" i="202"/>
  <c r="N713" i="202"/>
  <c r="N711" i="202"/>
  <c r="N710" i="202"/>
  <c r="N709" i="202"/>
  <c r="P708" i="202"/>
  <c r="N707" i="202"/>
  <c r="P706" i="202"/>
  <c r="O706" i="202"/>
  <c r="N705" i="202"/>
  <c r="N703" i="202"/>
  <c r="N702" i="202"/>
  <c r="N701" i="202"/>
  <c r="P700" i="202"/>
  <c r="N699" i="202"/>
  <c r="N698" i="202"/>
  <c r="N697" i="202"/>
  <c r="N696" i="202"/>
  <c r="N695" i="202"/>
  <c r="N694" i="202"/>
  <c r="N693" i="202"/>
  <c r="P692" i="202"/>
  <c r="O692" i="202"/>
  <c r="N687" i="202"/>
  <c r="N686" i="202"/>
  <c r="P685" i="202"/>
  <c r="O685" i="202"/>
  <c r="N684" i="202"/>
  <c r="N683" i="202"/>
  <c r="P682" i="202"/>
  <c r="O682" i="202"/>
  <c r="N681" i="202"/>
  <c r="N680" i="202"/>
  <c r="P679" i="202"/>
  <c r="O679" i="202"/>
  <c r="N678" i="202"/>
  <c r="N673" i="202"/>
  <c r="N672" i="202"/>
  <c r="P671" i="202"/>
  <c r="O671" i="202"/>
  <c r="N666" i="202"/>
  <c r="P665" i="202"/>
  <c r="P663" i="202" s="1"/>
  <c r="P661" i="202" s="1"/>
  <c r="O665" i="202"/>
  <c r="O663" i="202" s="1"/>
  <c r="O661" i="202" s="1"/>
  <c r="N658" i="202"/>
  <c r="P657" i="202"/>
  <c r="O657" i="202"/>
  <c r="N656" i="202"/>
  <c r="N655" i="202"/>
  <c r="P654" i="202"/>
  <c r="O654" i="202"/>
  <c r="N653" i="202"/>
  <c r="P652" i="202"/>
  <c r="O652" i="202"/>
  <c r="N651" i="202"/>
  <c r="P650" i="202"/>
  <c r="O650" i="202"/>
  <c r="N649" i="202"/>
  <c r="P648" i="202"/>
  <c r="O648" i="202"/>
  <c r="N647" i="202"/>
  <c r="N646" i="202"/>
  <c r="N645" i="202"/>
  <c r="N644" i="202"/>
  <c r="P643" i="202"/>
  <c r="O643" i="202"/>
  <c r="N637" i="202"/>
  <c r="N636" i="202" s="1"/>
  <c r="N635" i="202"/>
  <c r="N634" i="202"/>
  <c r="N633" i="202"/>
  <c r="N632" i="202"/>
  <c r="P631" i="202"/>
  <c r="O631" i="202"/>
  <c r="N630" i="202"/>
  <c r="P629" i="202"/>
  <c r="O629" i="202"/>
  <c r="N628" i="202"/>
  <c r="N627" i="202"/>
  <c r="P626" i="202"/>
  <c r="O626" i="202"/>
  <c r="N625" i="202"/>
  <c r="N624" i="202"/>
  <c r="P623" i="202"/>
  <c r="O623" i="202"/>
  <c r="N622" i="202"/>
  <c r="N621" i="202"/>
  <c r="N620" i="202"/>
  <c r="N619" i="202"/>
  <c r="P618" i="202"/>
  <c r="O618" i="202"/>
  <c r="N613" i="202"/>
  <c r="N612" i="202"/>
  <c r="P611" i="202"/>
  <c r="P609" i="202" s="1"/>
  <c r="O611" i="202"/>
  <c r="O609" i="202" s="1"/>
  <c r="N608" i="202"/>
  <c r="P607" i="202"/>
  <c r="O607" i="202"/>
  <c r="A607" i="202"/>
  <c r="N606" i="202"/>
  <c r="N605" i="202"/>
  <c r="P604" i="202"/>
  <c r="O604" i="202"/>
  <c r="A604" i="202"/>
  <c r="A603" i="202"/>
  <c r="P602" i="202"/>
  <c r="A602" i="202"/>
  <c r="A601" i="202"/>
  <c r="A600" i="202"/>
  <c r="N599" i="202"/>
  <c r="A599" i="202"/>
  <c r="N598" i="202"/>
  <c r="A598" i="202"/>
  <c r="P597" i="202"/>
  <c r="O597" i="202"/>
  <c r="O595" i="202" s="1"/>
  <c r="A597" i="202"/>
  <c r="A596" i="202"/>
  <c r="P595" i="202"/>
  <c r="A595" i="202"/>
  <c r="N594" i="202"/>
  <c r="N593" i="202" s="1"/>
  <c r="P593" i="202"/>
  <c r="O593" i="202"/>
  <c r="N592" i="202"/>
  <c r="P591" i="202"/>
  <c r="O591" i="202"/>
  <c r="N590" i="202"/>
  <c r="P589" i="202"/>
  <c r="O589" i="202"/>
  <c r="N588" i="202"/>
  <c r="P587" i="202"/>
  <c r="O587" i="202"/>
  <c r="N586" i="202"/>
  <c r="A586" i="202"/>
  <c r="N584" i="202"/>
  <c r="A584" i="202"/>
  <c r="P583" i="202"/>
  <c r="O583" i="202"/>
  <c r="A583" i="202"/>
  <c r="N582" i="202"/>
  <c r="A582" i="202"/>
  <c r="N580" i="202"/>
  <c r="A580" i="202"/>
  <c r="P579" i="202"/>
  <c r="O579" i="202"/>
  <c r="A579" i="202"/>
  <c r="N578" i="202"/>
  <c r="A578" i="202"/>
  <c r="N577" i="202"/>
  <c r="A577" i="202"/>
  <c r="N576" i="202"/>
  <c r="A576" i="202"/>
  <c r="N575" i="202"/>
  <c r="A575" i="202"/>
  <c r="P574" i="202"/>
  <c r="O574" i="202"/>
  <c r="A574" i="202"/>
  <c r="A573" i="202"/>
  <c r="A572" i="202"/>
  <c r="A571" i="202"/>
  <c r="A570" i="202"/>
  <c r="A569" i="202"/>
  <c r="A568" i="202"/>
  <c r="N65" i="202"/>
  <c r="N64" i="202" s="1"/>
  <c r="A65" i="202"/>
  <c r="P64" i="202"/>
  <c r="P566" i="202" s="1"/>
  <c r="A64" i="202"/>
  <c r="A567" i="202"/>
  <c r="A566" i="202"/>
  <c r="N564" i="202"/>
  <c r="N563" i="202" s="1"/>
  <c r="A564" i="202"/>
  <c r="P561" i="202"/>
  <c r="O561" i="202"/>
  <c r="A563" i="202"/>
  <c r="A562" i="202"/>
  <c r="A561" i="202"/>
  <c r="A560" i="202"/>
  <c r="A559" i="202"/>
  <c r="N557" i="202"/>
  <c r="A557" i="202"/>
  <c r="N556" i="202"/>
  <c r="A556" i="202"/>
  <c r="N555" i="202"/>
  <c r="A555" i="202"/>
  <c r="P552" i="202"/>
  <c r="O552" i="202"/>
  <c r="A554" i="202"/>
  <c r="A553" i="202"/>
  <c r="A552" i="202"/>
  <c r="N551" i="202"/>
  <c r="A551" i="202"/>
  <c r="N550" i="202"/>
  <c r="A550" i="202"/>
  <c r="P549" i="202"/>
  <c r="O549" i="202"/>
  <c r="A549" i="202"/>
  <c r="N548" i="202"/>
  <c r="A548" i="202"/>
  <c r="P547" i="202"/>
  <c r="O547" i="202"/>
  <c r="A547" i="202"/>
  <c r="N546" i="202"/>
  <c r="A546" i="202"/>
  <c r="P545" i="202"/>
  <c r="O545" i="202"/>
  <c r="A545" i="202"/>
  <c r="A544" i="202"/>
  <c r="A543" i="202"/>
  <c r="A540" i="202"/>
  <c r="N539" i="202"/>
  <c r="A539" i="202"/>
  <c r="P538" i="202"/>
  <c r="O538" i="202"/>
  <c r="A538" i="202"/>
  <c r="N537" i="202"/>
  <c r="A537" i="202"/>
  <c r="N535" i="202"/>
  <c r="A535" i="202"/>
  <c r="N534" i="202"/>
  <c r="A534" i="202"/>
  <c r="A533" i="202"/>
  <c r="A532" i="202"/>
  <c r="A531" i="202"/>
  <c r="A529" i="202"/>
  <c r="A528" i="202"/>
  <c r="A527" i="202"/>
  <c r="N526" i="202"/>
  <c r="A526" i="202"/>
  <c r="P525" i="202"/>
  <c r="O525" i="202"/>
  <c r="O523" i="202" s="1"/>
  <c r="N522" i="202"/>
  <c r="A522" i="202"/>
  <c r="N521" i="202"/>
  <c r="A521" i="202"/>
  <c r="P520" i="202"/>
  <c r="P518" i="202" s="1"/>
  <c r="O520" i="202"/>
  <c r="O518" i="202" s="1"/>
  <c r="A520" i="202"/>
  <c r="A519" i="202"/>
  <c r="A518" i="202"/>
  <c r="N517" i="202"/>
  <c r="A517" i="202"/>
  <c r="P516" i="202"/>
  <c r="O516" i="202"/>
  <c r="A516" i="202"/>
  <c r="N515" i="202"/>
  <c r="A515" i="202"/>
  <c r="P514" i="202"/>
  <c r="O514" i="202"/>
  <c r="A514" i="202"/>
  <c r="A513" i="202"/>
  <c r="A512" i="202"/>
  <c r="A511" i="202"/>
  <c r="A510" i="202"/>
  <c r="P508" i="202"/>
  <c r="O508" i="202"/>
  <c r="A508" i="202"/>
  <c r="N507" i="202"/>
  <c r="A507" i="202"/>
  <c r="N506" i="202"/>
  <c r="A506" i="202"/>
  <c r="N505" i="202"/>
  <c r="A505" i="202"/>
  <c r="P504" i="202"/>
  <c r="O504" i="202"/>
  <c r="A504" i="202"/>
  <c r="N503" i="202"/>
  <c r="A503" i="202"/>
  <c r="N502" i="202"/>
  <c r="A502" i="202"/>
  <c r="N501" i="202"/>
  <c r="A501" i="202"/>
  <c r="N500" i="202"/>
  <c r="A500" i="202"/>
  <c r="N499" i="202"/>
  <c r="A499" i="202"/>
  <c r="N498" i="202"/>
  <c r="A498" i="202"/>
  <c r="N497" i="202"/>
  <c r="A497" i="202"/>
  <c r="N496" i="202"/>
  <c r="A496" i="202"/>
  <c r="N495" i="202"/>
  <c r="A495" i="202"/>
  <c r="P494" i="202"/>
  <c r="O494" i="202"/>
  <c r="A494" i="202"/>
  <c r="N491" i="202"/>
  <c r="A491" i="202"/>
  <c r="N490" i="202"/>
  <c r="A490" i="202"/>
  <c r="A489" i="202"/>
  <c r="A488" i="202"/>
  <c r="A487" i="202"/>
  <c r="A486" i="202"/>
  <c r="A485" i="202"/>
  <c r="A484" i="202"/>
  <c r="A483" i="202"/>
  <c r="N480" i="202"/>
  <c r="A480" i="202"/>
  <c r="P479" i="202"/>
  <c r="P474" i="202" s="1"/>
  <c r="O479" i="202"/>
  <c r="A479" i="202"/>
  <c r="N478" i="202"/>
  <c r="A478" i="202"/>
  <c r="N477" i="202"/>
  <c r="A477" i="202"/>
  <c r="A476" i="202"/>
  <c r="A475" i="202"/>
  <c r="A474" i="202"/>
  <c r="A473" i="202"/>
  <c r="A472" i="202"/>
  <c r="A471" i="202"/>
  <c r="A470" i="202"/>
  <c r="N469" i="202"/>
  <c r="A469" i="202"/>
  <c r="N468" i="202"/>
  <c r="A468" i="202"/>
  <c r="P467" i="202"/>
  <c r="O467" i="202"/>
  <c r="A467" i="202"/>
  <c r="N466" i="202"/>
  <c r="N465" i="202"/>
  <c r="N463" i="202"/>
  <c r="A463" i="202"/>
  <c r="N462" i="202"/>
  <c r="A462" i="202"/>
  <c r="N461" i="202"/>
  <c r="A461" i="202"/>
  <c r="N460" i="202"/>
  <c r="A460" i="202"/>
  <c r="N459" i="202"/>
  <c r="A459" i="202"/>
  <c r="P458" i="202"/>
  <c r="A458" i="202"/>
  <c r="N457" i="202"/>
  <c r="A457" i="202"/>
  <c r="N456" i="202"/>
  <c r="A456" i="202"/>
  <c r="N455" i="202"/>
  <c r="A455" i="202"/>
  <c r="N454" i="202"/>
  <c r="A454" i="202"/>
  <c r="N453" i="202"/>
  <c r="A453" i="202"/>
  <c r="N452" i="202"/>
  <c r="A452" i="202"/>
  <c r="N451" i="202"/>
  <c r="A451" i="202"/>
  <c r="N450" i="202"/>
  <c r="A450" i="202"/>
  <c r="P449" i="202"/>
  <c r="O449" i="202"/>
  <c r="A449" i="202"/>
  <c r="N448" i="202"/>
  <c r="A448" i="202"/>
  <c r="N447" i="202"/>
  <c r="A447" i="202"/>
  <c r="N446" i="202"/>
  <c r="A446" i="202"/>
  <c r="N445" i="202"/>
  <c r="A445" i="202"/>
  <c r="N444" i="202"/>
  <c r="A444" i="202"/>
  <c r="P443" i="202"/>
  <c r="O443" i="202"/>
  <c r="A443" i="202"/>
  <c r="N442" i="202"/>
  <c r="A442" i="202"/>
  <c r="N441" i="202"/>
  <c r="A441" i="202"/>
  <c r="N440" i="202"/>
  <c r="A440" i="202"/>
  <c r="P439" i="202"/>
  <c r="O439" i="202"/>
  <c r="A439" i="202"/>
  <c r="A438" i="202"/>
  <c r="A437" i="202"/>
  <c r="A436" i="202"/>
  <c r="A435" i="202"/>
  <c r="N94" i="202"/>
  <c r="A94" i="202"/>
  <c r="P93" i="202"/>
  <c r="O93" i="202"/>
  <c r="A93" i="202"/>
  <c r="N423" i="202"/>
  <c r="A423" i="202"/>
  <c r="P422" i="202"/>
  <c r="O422" i="202"/>
  <c r="A422" i="202"/>
  <c r="N434" i="202"/>
  <c r="A434" i="202"/>
  <c r="P433" i="202"/>
  <c r="O433" i="202"/>
  <c r="A433" i="202"/>
  <c r="N432" i="202"/>
  <c r="A432" i="202"/>
  <c r="P431" i="202"/>
  <c r="O431" i="202"/>
  <c r="A431" i="202"/>
  <c r="N430" i="202"/>
  <c r="A430" i="202"/>
  <c r="N429" i="202"/>
  <c r="A429" i="202"/>
  <c r="N428" i="202"/>
  <c r="A428" i="202"/>
  <c r="P427" i="202"/>
  <c r="O427" i="202"/>
  <c r="A427" i="202"/>
  <c r="N426" i="202"/>
  <c r="A426" i="202"/>
  <c r="N425" i="202"/>
  <c r="A425" i="202"/>
  <c r="P424" i="202"/>
  <c r="O424" i="202"/>
  <c r="A424" i="202"/>
  <c r="A421" i="202"/>
  <c r="A420" i="202"/>
  <c r="A419" i="202"/>
  <c r="A418" i="202"/>
  <c r="N417" i="202"/>
  <c r="N416" i="202" s="1"/>
  <c r="P416" i="202"/>
  <c r="O416" i="202"/>
  <c r="P414" i="202"/>
  <c r="O414" i="202"/>
  <c r="N413" i="202"/>
  <c r="A413" i="202"/>
  <c r="P412" i="202"/>
  <c r="O412" i="202"/>
  <c r="A412" i="202"/>
  <c r="N302" i="202"/>
  <c r="A302" i="202"/>
  <c r="N301" i="202"/>
  <c r="A301" i="202"/>
  <c r="P300" i="202"/>
  <c r="O300" i="202" s="1"/>
  <c r="A300" i="202"/>
  <c r="A411" i="202"/>
  <c r="A410" i="202"/>
  <c r="A409" i="202"/>
  <c r="A408" i="202"/>
  <c r="A407" i="202"/>
  <c r="P402" i="202"/>
  <c r="O402" i="202"/>
  <c r="N401" i="202"/>
  <c r="A401" i="202"/>
  <c r="N400" i="202"/>
  <c r="A400" i="202"/>
  <c r="N399" i="202"/>
  <c r="A399" i="202"/>
  <c r="P398" i="202"/>
  <c r="O398" i="202"/>
  <c r="A398" i="202"/>
  <c r="N394" i="202"/>
  <c r="A394" i="202"/>
  <c r="A393" i="202"/>
  <c r="N397" i="202"/>
  <c r="A397" i="202"/>
  <c r="P396" i="202"/>
  <c r="O396" i="202"/>
  <c r="A396" i="202"/>
  <c r="N392" i="202"/>
  <c r="A392" i="202"/>
  <c r="P391" i="202"/>
  <c r="O391" i="202"/>
  <c r="A391" i="202"/>
  <c r="N390" i="202"/>
  <c r="A390" i="202"/>
  <c r="P389" i="202"/>
  <c r="O389" i="202"/>
  <c r="A389" i="202"/>
  <c r="N388" i="202"/>
  <c r="A388" i="202"/>
  <c r="N387" i="202"/>
  <c r="A387" i="202"/>
  <c r="N386" i="202"/>
  <c r="A386" i="202"/>
  <c r="N385" i="202"/>
  <c r="A385" i="202"/>
  <c r="N384" i="202"/>
  <c r="A384" i="202"/>
  <c r="N383" i="202"/>
  <c r="A383" i="202"/>
  <c r="N382" i="202"/>
  <c r="A382" i="202"/>
  <c r="P381" i="202"/>
  <c r="O381" i="202"/>
  <c r="A381" i="202"/>
  <c r="A380" i="202"/>
  <c r="A379" i="202"/>
  <c r="A378" i="202"/>
  <c r="A377" i="202"/>
  <c r="P372" i="202"/>
  <c r="O372" i="202"/>
  <c r="A373" i="202"/>
  <c r="A372" i="202"/>
  <c r="A371" i="202"/>
  <c r="A370" i="202"/>
  <c r="N369" i="202"/>
  <c r="A369" i="202"/>
  <c r="N368" i="202"/>
  <c r="N367" i="202"/>
  <c r="P366" i="202"/>
  <c r="O366" i="202"/>
  <c r="A366" i="202"/>
  <c r="A365" i="202"/>
  <c r="P364" i="202"/>
  <c r="A364" i="202"/>
  <c r="A363" i="202"/>
  <c r="A362" i="202"/>
  <c r="N361" i="202"/>
  <c r="A361" i="202"/>
  <c r="P360" i="202"/>
  <c r="O360" i="202"/>
  <c r="A360" i="202"/>
  <c r="N359" i="202"/>
  <c r="A359" i="202"/>
  <c r="N358" i="202"/>
  <c r="A358" i="202"/>
  <c r="N357" i="202"/>
  <c r="A357" i="202"/>
  <c r="N356" i="202"/>
  <c r="A356" i="202"/>
  <c r="N355" i="202"/>
  <c r="A355" i="202"/>
  <c r="N354" i="202"/>
  <c r="A354" i="202"/>
  <c r="N353" i="202"/>
  <c r="N352" i="202"/>
  <c r="A352" i="202"/>
  <c r="N351" i="202"/>
  <c r="A351" i="202"/>
  <c r="N350" i="202"/>
  <c r="A350" i="202"/>
  <c r="N349" i="202"/>
  <c r="A349" i="202"/>
  <c r="N348" i="202"/>
  <c r="A348" i="202"/>
  <c r="N347" i="202"/>
  <c r="A347" i="202"/>
  <c r="N346" i="202"/>
  <c r="A346" i="202"/>
  <c r="N345" i="202"/>
  <c r="A345" i="202"/>
  <c r="N344" i="202"/>
  <c r="A344" i="202"/>
  <c r="N343" i="202"/>
  <c r="A343" i="202"/>
  <c r="N342" i="202"/>
  <c r="A342" i="202"/>
  <c r="N341" i="202"/>
  <c r="A341" i="202"/>
  <c r="N340" i="202"/>
  <c r="A340" i="202"/>
  <c r="N339" i="202"/>
  <c r="A339" i="202"/>
  <c r="N338" i="202"/>
  <c r="A338" i="202"/>
  <c r="P337" i="202"/>
  <c r="O337" i="202"/>
  <c r="A337" i="202"/>
  <c r="N336" i="202"/>
  <c r="A336" i="202"/>
  <c r="P335" i="202"/>
  <c r="O335" i="202"/>
  <c r="A335" i="202"/>
  <c r="N334" i="202"/>
  <c r="A334" i="202"/>
  <c r="N333" i="202"/>
  <c r="A333" i="202"/>
  <c r="N332" i="202"/>
  <c r="A332" i="202"/>
  <c r="N331" i="202"/>
  <c r="N330" i="202"/>
  <c r="A330" i="202"/>
  <c r="N329" i="202"/>
  <c r="A329" i="202"/>
  <c r="N328" i="202"/>
  <c r="A328" i="202"/>
  <c r="N326" i="202"/>
  <c r="A326" i="202"/>
  <c r="P325" i="202"/>
  <c r="A325" i="202"/>
  <c r="A324" i="202"/>
  <c r="A323" i="202"/>
  <c r="A322" i="202"/>
  <c r="A321" i="202"/>
  <c r="A320" i="202"/>
  <c r="A319" i="202"/>
  <c r="A314" i="202"/>
  <c r="N313" i="202"/>
  <c r="A313" i="202"/>
  <c r="P311" i="202"/>
  <c r="N311" i="202" s="1"/>
  <c r="A311" i="202"/>
  <c r="N310" i="202"/>
  <c r="A310" i="202"/>
  <c r="N309" i="202"/>
  <c r="A309" i="202"/>
  <c r="N308" i="202"/>
  <c r="A308" i="202"/>
  <c r="P307" i="202"/>
  <c r="O307" i="202"/>
  <c r="A307" i="202"/>
  <c r="N306" i="202"/>
  <c r="A306" i="202"/>
  <c r="N305" i="202"/>
  <c r="A305" i="202"/>
  <c r="N304" i="202"/>
  <c r="A304" i="202"/>
  <c r="P303" i="202"/>
  <c r="O303" i="202"/>
  <c r="A303" i="202"/>
  <c r="N299" i="202"/>
  <c r="A299" i="202"/>
  <c r="N296" i="202"/>
  <c r="A296" i="202"/>
  <c r="P295" i="202"/>
  <c r="O295" i="202"/>
  <c r="A295" i="202"/>
  <c r="N294" i="202"/>
  <c r="N293" i="202"/>
  <c r="N292" i="202"/>
  <c r="P291" i="202"/>
  <c r="O291" i="202"/>
  <c r="N290" i="202"/>
  <c r="N289" i="202"/>
  <c r="N288" i="202"/>
  <c r="N287" i="202"/>
  <c r="N286" i="202"/>
  <c r="P285" i="202"/>
  <c r="O285" i="202"/>
  <c r="N284" i="202"/>
  <c r="P283" i="202"/>
  <c r="O283" i="202"/>
  <c r="N281" i="202"/>
  <c r="N280" i="202"/>
  <c r="N278" i="202"/>
  <c r="N277" i="202"/>
  <c r="P276" i="202"/>
  <c r="O276" i="202"/>
  <c r="N271" i="202"/>
  <c r="N270" i="202"/>
  <c r="N269" i="202"/>
  <c r="N268" i="202"/>
  <c r="N267" i="202"/>
  <c r="A267" i="202"/>
  <c r="N266" i="202"/>
  <c r="A266" i="202"/>
  <c r="N265" i="202"/>
  <c r="A265" i="202"/>
  <c r="P264" i="202"/>
  <c r="P262" i="202" s="1"/>
  <c r="P260" i="202" s="1"/>
  <c r="O264" i="202"/>
  <c r="A264" i="202"/>
  <c r="A263" i="202"/>
  <c r="A262" i="202"/>
  <c r="A261" i="202"/>
  <c r="A260" i="202"/>
  <c r="N259" i="202"/>
  <c r="A259" i="202"/>
  <c r="P258" i="202"/>
  <c r="O258" i="202"/>
  <c r="A258" i="202"/>
  <c r="N257" i="202"/>
  <c r="A257" i="202"/>
  <c r="N256" i="202"/>
  <c r="A256" i="202"/>
  <c r="P255" i="202"/>
  <c r="O255" i="202"/>
  <c r="A255" i="202"/>
  <c r="N254" i="202"/>
  <c r="A254" i="202"/>
  <c r="P253" i="202"/>
  <c r="O253" i="202"/>
  <c r="A253" i="202"/>
  <c r="N252" i="202"/>
  <c r="P251" i="202"/>
  <c r="O251" i="202"/>
  <c r="N250" i="202"/>
  <c r="N249" i="202"/>
  <c r="P248" i="202"/>
  <c r="O248" i="202"/>
  <c r="A246" i="202"/>
  <c r="N243" i="202"/>
  <c r="N242" i="202"/>
  <c r="N240" i="202"/>
  <c r="N235" i="202"/>
  <c r="A235" i="202"/>
  <c r="P234" i="202"/>
  <c r="O234" i="202"/>
  <c r="A234" i="202"/>
  <c r="N233" i="202"/>
  <c r="A233" i="202"/>
  <c r="A231" i="202"/>
  <c r="N230" i="202"/>
  <c r="A230" i="202"/>
  <c r="N229" i="202"/>
  <c r="A229" i="202"/>
  <c r="N228" i="202"/>
  <c r="A228" i="202"/>
  <c r="N227" i="202"/>
  <c r="A227" i="202"/>
  <c r="N226" i="202"/>
  <c r="A226" i="202"/>
  <c r="N225" i="202"/>
  <c r="A225" i="202"/>
  <c r="A224" i="202"/>
  <c r="N223" i="202"/>
  <c r="A223" i="202"/>
  <c r="N222" i="202"/>
  <c r="A222" i="202"/>
  <c r="N221" i="202"/>
  <c r="A221" i="202"/>
  <c r="P220" i="202"/>
  <c r="O220" i="202"/>
  <c r="A220" i="202"/>
  <c r="N219" i="202"/>
  <c r="A219" i="202"/>
  <c r="N218" i="202"/>
  <c r="A218" i="202"/>
  <c r="P217" i="202"/>
  <c r="O217" i="202"/>
  <c r="A217" i="202"/>
  <c r="N216" i="202"/>
  <c r="A216" i="202"/>
  <c r="N214" i="202"/>
  <c r="A214" i="202"/>
  <c r="A213" i="202"/>
  <c r="N212" i="202"/>
  <c r="A212" i="202"/>
  <c r="N211" i="202"/>
  <c r="A211" i="202"/>
  <c r="N210" i="202"/>
  <c r="A210" i="202"/>
  <c r="N209" i="202"/>
  <c r="A209" i="202"/>
  <c r="P206" i="202"/>
  <c r="O206" i="202"/>
  <c r="A206" i="202"/>
  <c r="N204" i="202"/>
  <c r="A204" i="202"/>
  <c r="N203" i="202"/>
  <c r="A203" i="202"/>
  <c r="N202" i="202"/>
  <c r="A202" i="202"/>
  <c r="N201" i="202"/>
  <c r="A201" i="202"/>
  <c r="A200" i="202"/>
  <c r="N199" i="202"/>
  <c r="A199" i="202"/>
  <c r="P198" i="202"/>
  <c r="O198" i="202"/>
  <c r="A198" i="202"/>
  <c r="N197" i="202"/>
  <c r="N196" i="202"/>
  <c r="A196" i="202"/>
  <c r="N195" i="202"/>
  <c r="A195" i="202"/>
  <c r="P194" i="202"/>
  <c r="O194" i="202"/>
  <c r="A194" i="202"/>
  <c r="N192" i="202"/>
  <c r="A192" i="202"/>
  <c r="N191" i="202"/>
  <c r="A191" i="202"/>
  <c r="N190" i="202"/>
  <c r="A190" i="202"/>
  <c r="A189" i="202"/>
  <c r="N188" i="202"/>
  <c r="A188" i="202"/>
  <c r="N187" i="202"/>
  <c r="A187" i="202"/>
  <c r="N186" i="202"/>
  <c r="A186" i="202"/>
  <c r="P185" i="202"/>
  <c r="O185" i="202"/>
  <c r="A185" i="202"/>
  <c r="N184" i="202"/>
  <c r="A184" i="202"/>
  <c r="N183" i="202"/>
  <c r="A183" i="202"/>
  <c r="N182" i="202"/>
  <c r="A182" i="202"/>
  <c r="P181" i="202"/>
  <c r="O181" i="202"/>
  <c r="A181" i="202"/>
  <c r="N180" i="202"/>
  <c r="A180" i="202"/>
  <c r="P179" i="202"/>
  <c r="O179" i="202"/>
  <c r="A179" i="202"/>
  <c r="N178" i="202"/>
  <c r="A178" i="202"/>
  <c r="N177" i="202"/>
  <c r="A177" i="202"/>
  <c r="P176" i="202"/>
  <c r="O176" i="202"/>
  <c r="A176" i="202"/>
  <c r="A175" i="202"/>
  <c r="A174" i="202"/>
  <c r="A173" i="202"/>
  <c r="A172" i="202"/>
  <c r="N162" i="202"/>
  <c r="A162" i="202"/>
  <c r="P161" i="202"/>
  <c r="O161" i="202"/>
  <c r="A161" i="202"/>
  <c r="N160" i="202"/>
  <c r="A160" i="202"/>
  <c r="P159" i="202"/>
  <c r="O159" i="202"/>
  <c r="A159" i="202"/>
  <c r="N158" i="202"/>
  <c r="A158" i="202"/>
  <c r="P157" i="202"/>
  <c r="O157" i="202"/>
  <c r="A157" i="202"/>
  <c r="N156" i="202"/>
  <c r="A156" i="202"/>
  <c r="N155" i="202"/>
  <c r="A155" i="202"/>
  <c r="P154" i="202"/>
  <c r="O154" i="202"/>
  <c r="A154" i="202"/>
  <c r="N153" i="202"/>
  <c r="N152" i="202"/>
  <c r="A152" i="202"/>
  <c r="P151" i="202"/>
  <c r="O151" i="202"/>
  <c r="N171" i="202"/>
  <c r="A171" i="202"/>
  <c r="N170" i="202"/>
  <c r="A170" i="202"/>
  <c r="P169" i="202"/>
  <c r="P167" i="202" s="1"/>
  <c r="P165" i="202" s="1"/>
  <c r="O169" i="202"/>
  <c r="A169" i="202"/>
  <c r="A168" i="202"/>
  <c r="A167" i="202"/>
  <c r="A166" i="202"/>
  <c r="A165" i="202"/>
  <c r="N150" i="202"/>
  <c r="A150" i="202"/>
  <c r="P149" i="202"/>
  <c r="O149" i="202"/>
  <c r="A149" i="202"/>
  <c r="N148" i="202"/>
  <c r="A148" i="202"/>
  <c r="P147" i="202"/>
  <c r="O147" i="202"/>
  <c r="A147" i="202"/>
  <c r="A146" i="202"/>
  <c r="A145" i="202"/>
  <c r="A144" i="202"/>
  <c r="A142" i="202"/>
  <c r="A141" i="202"/>
  <c r="N140" i="202"/>
  <c r="A140" i="202"/>
  <c r="N139" i="202"/>
  <c r="A139" i="202"/>
  <c r="P138" i="202"/>
  <c r="O138" i="202"/>
  <c r="A138" i="202"/>
  <c r="N137" i="202"/>
  <c r="A137" i="202"/>
  <c r="N136" i="202"/>
  <c r="A136" i="202"/>
  <c r="N135" i="202"/>
  <c r="A135" i="202"/>
  <c r="N134" i="202"/>
  <c r="A134" i="202"/>
  <c r="N133" i="202"/>
  <c r="A133" i="202"/>
  <c r="P132" i="202"/>
  <c r="O132" i="202"/>
  <c r="A132" i="202"/>
  <c r="A131" i="202"/>
  <c r="A130" i="202"/>
  <c r="A129" i="202"/>
  <c r="A128" i="202"/>
  <c r="N127" i="202"/>
  <c r="A127" i="202"/>
  <c r="N126" i="202"/>
  <c r="A126" i="202"/>
  <c r="N125" i="202"/>
  <c r="A125" i="202"/>
  <c r="N124" i="202"/>
  <c r="A124" i="202"/>
  <c r="N123" i="202"/>
  <c r="A123" i="202"/>
  <c r="N122" i="202"/>
  <c r="A122" i="202"/>
  <c r="N121" i="202"/>
  <c r="A121" i="202"/>
  <c r="N120" i="202"/>
  <c r="A120" i="202"/>
  <c r="N119" i="202"/>
  <c r="A119" i="202"/>
  <c r="N118" i="202"/>
  <c r="A118" i="202"/>
  <c r="N116" i="202"/>
  <c r="A116" i="202"/>
  <c r="P115" i="202"/>
  <c r="A115" i="202"/>
  <c r="A114" i="202"/>
  <c r="A113" i="202"/>
  <c r="A112" i="202"/>
  <c r="A111" i="202"/>
  <c r="A110" i="202"/>
  <c r="A109" i="202"/>
  <c r="N108" i="202"/>
  <c r="A108" i="202"/>
  <c r="N107" i="202"/>
  <c r="A107" i="202"/>
  <c r="P106" i="202"/>
  <c r="O106" i="202"/>
  <c r="A106" i="202"/>
  <c r="N105" i="202"/>
  <c r="A105" i="202"/>
  <c r="N104" i="202"/>
  <c r="A104" i="202"/>
  <c r="P103" i="202"/>
  <c r="O103" i="202"/>
  <c r="A103" i="202"/>
  <c r="A102" i="202"/>
  <c r="A101" i="202"/>
  <c r="A100" i="202"/>
  <c r="A99" i="202"/>
  <c r="N98" i="202"/>
  <c r="A98" i="202"/>
  <c r="P97" i="202"/>
  <c r="O97" i="202"/>
  <c r="A97" i="202"/>
  <c r="N96" i="202"/>
  <c r="A96" i="202"/>
  <c r="P95" i="202"/>
  <c r="O95" i="202"/>
  <c r="A95" i="202"/>
  <c r="N92" i="202"/>
  <c r="A92" i="202"/>
  <c r="P91" i="202"/>
  <c r="O91" i="202"/>
  <c r="A91" i="202"/>
  <c r="N90" i="202"/>
  <c r="A90" i="202"/>
  <c r="N89" i="202"/>
  <c r="P88" i="202"/>
  <c r="O88" i="202"/>
  <c r="A88" i="202"/>
  <c r="A87" i="202"/>
  <c r="A86" i="202"/>
  <c r="A85" i="202"/>
  <c r="A84" i="202"/>
  <c r="N83" i="202"/>
  <c r="A83" i="202"/>
  <c r="N82" i="202"/>
  <c r="A82" i="202"/>
  <c r="N81" i="202"/>
  <c r="A81" i="202"/>
  <c r="N80" i="202"/>
  <c r="A80" i="202"/>
  <c r="N79" i="202"/>
  <c r="A79" i="202"/>
  <c r="N78" i="202"/>
  <c r="A78" i="202"/>
  <c r="N77" i="202"/>
  <c r="A77" i="202"/>
  <c r="N76" i="202"/>
  <c r="A76" i="202"/>
  <c r="N75" i="202"/>
  <c r="A75" i="202"/>
  <c r="N74" i="202"/>
  <c r="A74" i="202"/>
  <c r="N73" i="202"/>
  <c r="A73" i="202"/>
  <c r="N72" i="202"/>
  <c r="A72" i="202"/>
  <c r="N71" i="202"/>
  <c r="A71" i="202"/>
  <c r="P70" i="202"/>
  <c r="P68" i="202" s="1"/>
  <c r="P66" i="202" s="1"/>
  <c r="O70" i="202"/>
  <c r="A70" i="202"/>
  <c r="A69" i="202"/>
  <c r="A68" i="202"/>
  <c r="A67" i="202"/>
  <c r="A66" i="202"/>
  <c r="N63" i="202"/>
  <c r="N61" i="202" s="1"/>
  <c r="A63" i="202"/>
  <c r="P62" i="202"/>
  <c r="O62" i="202"/>
  <c r="O60" i="202" s="1"/>
  <c r="A62" i="202"/>
  <c r="A61" i="202"/>
  <c r="A60" i="202"/>
  <c r="N59" i="202"/>
  <c r="N58" i="202"/>
  <c r="A58" i="202"/>
  <c r="N57" i="202"/>
  <c r="A57" i="202"/>
  <c r="N56" i="202"/>
  <c r="A56" i="202"/>
  <c r="P55" i="202"/>
  <c r="O55" i="202"/>
  <c r="A55" i="202"/>
  <c r="N54" i="202"/>
  <c r="A54" i="202"/>
  <c r="N53" i="202"/>
  <c r="A53" i="202"/>
  <c r="N52" i="202"/>
  <c r="A52" i="202"/>
  <c r="N51" i="202"/>
  <c r="A51" i="202"/>
  <c r="N50" i="202"/>
  <c r="A50" i="202"/>
  <c r="N49" i="202"/>
  <c r="A49" i="202"/>
  <c r="N48" i="202"/>
  <c r="A48" i="202"/>
  <c r="A46" i="202"/>
  <c r="N45" i="202"/>
  <c r="A45" i="202"/>
  <c r="N44" i="202"/>
  <c r="N43" i="202"/>
  <c r="A43" i="202"/>
  <c r="N42" i="202"/>
  <c r="A42" i="202"/>
  <c r="N41" i="202"/>
  <c r="A41" i="202"/>
  <c r="N40" i="202"/>
  <c r="A40" i="202"/>
  <c r="N39" i="202"/>
  <c r="A39" i="202"/>
  <c r="N38" i="202"/>
  <c r="A38" i="202"/>
  <c r="N37" i="202"/>
  <c r="A37" i="202"/>
  <c r="N36" i="202"/>
  <c r="A36" i="202"/>
  <c r="N35" i="202"/>
  <c r="A35" i="202"/>
  <c r="N34" i="202"/>
  <c r="N33" i="202"/>
  <c r="A33" i="202"/>
  <c r="N32" i="202"/>
  <c r="A32" i="202"/>
  <c r="N31" i="202"/>
  <c r="A31" i="202"/>
  <c r="N30" i="202"/>
  <c r="A30" i="202"/>
  <c r="N29" i="202"/>
  <c r="A29" i="202"/>
  <c r="N28" i="202"/>
  <c r="A28" i="202"/>
  <c r="N27" i="202"/>
  <c r="A27" i="202"/>
  <c r="N26" i="202"/>
  <c r="A26" i="202"/>
  <c r="N25" i="202"/>
  <c r="A25" i="202"/>
  <c r="N24" i="202"/>
  <c r="A24" i="202"/>
  <c r="N23" i="202"/>
  <c r="A23" i="202"/>
  <c r="N22" i="202"/>
  <c r="A22" i="202"/>
  <c r="N21" i="202"/>
  <c r="A21" i="202"/>
  <c r="P20" i="202"/>
  <c r="O20" i="202"/>
  <c r="A20" i="202"/>
  <c r="A19" i="202"/>
  <c r="A18" i="202"/>
  <c r="A17" i="202"/>
  <c r="A16" i="202"/>
  <c r="A15" i="202"/>
  <c r="A14" i="202"/>
  <c r="A13" i="202"/>
  <c r="N756" i="203"/>
  <c r="P751" i="203"/>
  <c r="P749" i="203" s="1"/>
  <c r="N748" i="203"/>
  <c r="P747" i="203"/>
  <c r="O747" i="203"/>
  <c r="N746" i="203"/>
  <c r="P745" i="203"/>
  <c r="O745" i="203"/>
  <c r="N740" i="203"/>
  <c r="N739" i="203" s="1"/>
  <c r="P739" i="203"/>
  <c r="O739" i="203"/>
  <c r="N734" i="203"/>
  <c r="N733" i="203" s="1"/>
  <c r="N732" i="203"/>
  <c r="N731" i="203"/>
  <c r="N730" i="203"/>
  <c r="N728" i="203"/>
  <c r="N727" i="203"/>
  <c r="N726" i="203"/>
  <c r="P725" i="203"/>
  <c r="O725" i="203"/>
  <c r="N724" i="203"/>
  <c r="N723" i="203"/>
  <c r="N722" i="203"/>
  <c r="P721" i="203"/>
  <c r="O721" i="203"/>
  <c r="N719" i="203"/>
  <c r="N716" i="203"/>
  <c r="N715" i="203"/>
  <c r="P714" i="203"/>
  <c r="O714" i="203"/>
  <c r="N713" i="203"/>
  <c r="N711" i="203"/>
  <c r="N710" i="203"/>
  <c r="N709" i="203"/>
  <c r="P708" i="203"/>
  <c r="N707" i="203"/>
  <c r="P706" i="203"/>
  <c r="O706" i="203"/>
  <c r="N705" i="203"/>
  <c r="N703" i="203"/>
  <c r="N702" i="203"/>
  <c r="N701" i="203"/>
  <c r="P700" i="203"/>
  <c r="N699" i="203"/>
  <c r="N698" i="203"/>
  <c r="N697" i="203"/>
  <c r="N696" i="203"/>
  <c r="N695" i="203"/>
  <c r="N694" i="203"/>
  <c r="N693" i="203"/>
  <c r="P692" i="203"/>
  <c r="O692" i="203"/>
  <c r="N687" i="203"/>
  <c r="N686" i="203"/>
  <c r="P685" i="203"/>
  <c r="O685" i="203"/>
  <c r="N684" i="203"/>
  <c r="N683" i="203"/>
  <c r="P682" i="203"/>
  <c r="O682" i="203"/>
  <c r="N681" i="203"/>
  <c r="N680" i="203"/>
  <c r="P679" i="203"/>
  <c r="O679" i="203"/>
  <c r="N678" i="203"/>
  <c r="N673" i="203"/>
  <c r="N672" i="203"/>
  <c r="P671" i="203"/>
  <c r="O671" i="203"/>
  <c r="N666" i="203"/>
  <c r="P665" i="203"/>
  <c r="P663" i="203" s="1"/>
  <c r="P661" i="203" s="1"/>
  <c r="O665" i="203"/>
  <c r="O663" i="203" s="1"/>
  <c r="O661" i="203" s="1"/>
  <c r="N658" i="203"/>
  <c r="P657" i="203"/>
  <c r="O657" i="203"/>
  <c r="N656" i="203"/>
  <c r="N655" i="203"/>
  <c r="P654" i="203"/>
  <c r="O654" i="203"/>
  <c r="N653" i="203"/>
  <c r="P652" i="203"/>
  <c r="O652" i="203"/>
  <c r="N651" i="203"/>
  <c r="P650" i="203"/>
  <c r="O650" i="203"/>
  <c r="N649" i="203"/>
  <c r="P648" i="203"/>
  <c r="O648" i="203"/>
  <c r="N647" i="203"/>
  <c r="N646" i="203"/>
  <c r="N645" i="203"/>
  <c r="N644" i="203"/>
  <c r="P643" i="203"/>
  <c r="O643" i="203"/>
  <c r="N637" i="203"/>
  <c r="N636" i="203" s="1"/>
  <c r="N635" i="203"/>
  <c r="N634" i="203"/>
  <c r="N633" i="203"/>
  <c r="N632" i="203"/>
  <c r="P631" i="203"/>
  <c r="O631" i="203"/>
  <c r="N630" i="203"/>
  <c r="P629" i="203"/>
  <c r="O629" i="203"/>
  <c r="N628" i="203"/>
  <c r="N627" i="203"/>
  <c r="P626" i="203"/>
  <c r="O626" i="203"/>
  <c r="N625" i="203"/>
  <c r="N624" i="203"/>
  <c r="P623" i="203"/>
  <c r="O623" i="203"/>
  <c r="N622" i="203"/>
  <c r="N621" i="203"/>
  <c r="N620" i="203"/>
  <c r="N619" i="203"/>
  <c r="P618" i="203"/>
  <c r="O618" i="203"/>
  <c r="N613" i="203"/>
  <c r="N612" i="203"/>
  <c r="P611" i="203"/>
  <c r="O611" i="203"/>
  <c r="O609" i="203" s="1"/>
  <c r="N608" i="203"/>
  <c r="P607" i="203"/>
  <c r="O607" i="203"/>
  <c r="A607" i="203"/>
  <c r="N606" i="203"/>
  <c r="N605" i="203"/>
  <c r="P604" i="203"/>
  <c r="P602" i="203" s="1"/>
  <c r="O604" i="203"/>
  <c r="A604" i="203"/>
  <c r="A603" i="203"/>
  <c r="A602" i="203"/>
  <c r="A601" i="203"/>
  <c r="A600" i="203"/>
  <c r="N599" i="203"/>
  <c r="A599" i="203"/>
  <c r="N598" i="203"/>
  <c r="A598" i="203"/>
  <c r="P597" i="203"/>
  <c r="P595" i="203" s="1"/>
  <c r="O597" i="203"/>
  <c r="O595" i="203" s="1"/>
  <c r="A597" i="203"/>
  <c r="A596" i="203"/>
  <c r="A595" i="203"/>
  <c r="N594" i="203"/>
  <c r="N593" i="203" s="1"/>
  <c r="P593" i="203"/>
  <c r="O593" i="203"/>
  <c r="N592" i="203"/>
  <c r="P591" i="203"/>
  <c r="O591" i="203"/>
  <c r="N590" i="203"/>
  <c r="P589" i="203"/>
  <c r="O589" i="203"/>
  <c r="N588" i="203"/>
  <c r="P587" i="203"/>
  <c r="O587" i="203"/>
  <c r="N586" i="203"/>
  <c r="A586" i="203"/>
  <c r="N584" i="203"/>
  <c r="A584" i="203"/>
  <c r="P583" i="203"/>
  <c r="O583" i="203"/>
  <c r="A583" i="203"/>
  <c r="N582" i="203"/>
  <c r="A582" i="203"/>
  <c r="N580" i="203"/>
  <c r="A580" i="203"/>
  <c r="P579" i="203"/>
  <c r="O579" i="203"/>
  <c r="A579" i="203"/>
  <c r="N578" i="203"/>
  <c r="A578" i="203"/>
  <c r="N577" i="203"/>
  <c r="A577" i="203"/>
  <c r="N576" i="203"/>
  <c r="A576" i="203"/>
  <c r="N575" i="203"/>
  <c r="A575" i="203"/>
  <c r="P574" i="203"/>
  <c r="O574" i="203"/>
  <c r="A574" i="203"/>
  <c r="A573" i="203"/>
  <c r="A572" i="203"/>
  <c r="A571" i="203"/>
  <c r="A570" i="203"/>
  <c r="A569" i="203"/>
  <c r="A568" i="203"/>
  <c r="N65" i="203"/>
  <c r="N64" i="203" s="1"/>
  <c r="A65" i="203"/>
  <c r="P64" i="203"/>
  <c r="P566" i="203" s="1"/>
  <c r="O566" i="203"/>
  <c r="A64" i="203"/>
  <c r="A567" i="203"/>
  <c r="A566" i="203"/>
  <c r="N564" i="203"/>
  <c r="N563" i="203" s="1"/>
  <c r="A564" i="203"/>
  <c r="P561" i="203"/>
  <c r="A563" i="203"/>
  <c r="A562" i="203"/>
  <c r="A561" i="203"/>
  <c r="A560" i="203"/>
  <c r="A559" i="203"/>
  <c r="N557" i="203"/>
  <c r="A557" i="203"/>
  <c r="N556" i="203"/>
  <c r="A556" i="203"/>
  <c r="N555" i="203"/>
  <c r="A555" i="203"/>
  <c r="P552" i="203"/>
  <c r="O552" i="203"/>
  <c r="A554" i="203"/>
  <c r="A553" i="203"/>
  <c r="A552" i="203"/>
  <c r="N551" i="203"/>
  <c r="A551" i="203"/>
  <c r="N550" i="203"/>
  <c r="A550" i="203"/>
  <c r="P549" i="203"/>
  <c r="O549" i="203"/>
  <c r="A549" i="203"/>
  <c r="N548" i="203"/>
  <c r="A548" i="203"/>
  <c r="P547" i="203"/>
  <c r="O547" i="203"/>
  <c r="A547" i="203"/>
  <c r="N546" i="203"/>
  <c r="A546" i="203"/>
  <c r="P545" i="203"/>
  <c r="O545" i="203"/>
  <c r="A545" i="203"/>
  <c r="A544" i="203"/>
  <c r="A543" i="203"/>
  <c r="A540" i="203"/>
  <c r="N539" i="203"/>
  <c r="A539" i="203"/>
  <c r="P538" i="203"/>
  <c r="O538" i="203"/>
  <c r="A538" i="203"/>
  <c r="N537" i="203"/>
  <c r="A537" i="203"/>
  <c r="N535" i="203"/>
  <c r="A535" i="203"/>
  <c r="N534" i="203"/>
  <c r="A534" i="203"/>
  <c r="A533" i="203"/>
  <c r="A532" i="203"/>
  <c r="A531" i="203"/>
  <c r="A529" i="203"/>
  <c r="A528" i="203"/>
  <c r="A527" i="203"/>
  <c r="N526" i="203"/>
  <c r="A526" i="203"/>
  <c r="P525" i="203"/>
  <c r="P523" i="203" s="1"/>
  <c r="O525" i="203"/>
  <c r="N522" i="203"/>
  <c r="A522" i="203"/>
  <c r="N521" i="203"/>
  <c r="A521" i="203"/>
  <c r="P520" i="203"/>
  <c r="P518" i="203" s="1"/>
  <c r="O520" i="203"/>
  <c r="O518" i="203" s="1"/>
  <c r="A520" i="203"/>
  <c r="A519" i="203"/>
  <c r="A518" i="203"/>
  <c r="N517" i="203"/>
  <c r="A517" i="203"/>
  <c r="P516" i="203"/>
  <c r="O516" i="203"/>
  <c r="A516" i="203"/>
  <c r="N515" i="203"/>
  <c r="A515" i="203"/>
  <c r="P514" i="203"/>
  <c r="O514" i="203"/>
  <c r="A514" i="203"/>
  <c r="A513" i="203"/>
  <c r="A512" i="203"/>
  <c r="A511" i="203"/>
  <c r="A510" i="203"/>
  <c r="P508" i="203"/>
  <c r="O508" i="203"/>
  <c r="A508" i="203"/>
  <c r="N507" i="203"/>
  <c r="A507" i="203"/>
  <c r="N506" i="203"/>
  <c r="A506" i="203"/>
  <c r="N505" i="203"/>
  <c r="A505" i="203"/>
  <c r="P504" i="203"/>
  <c r="O504" i="203"/>
  <c r="A504" i="203"/>
  <c r="N503" i="203"/>
  <c r="A503" i="203"/>
  <c r="N502" i="203"/>
  <c r="A502" i="203"/>
  <c r="N501" i="203"/>
  <c r="A501" i="203"/>
  <c r="N500" i="203"/>
  <c r="A500" i="203"/>
  <c r="N499" i="203"/>
  <c r="A499" i="203"/>
  <c r="N498" i="203"/>
  <c r="A498" i="203"/>
  <c r="N497" i="203"/>
  <c r="A497" i="203"/>
  <c r="N496" i="203"/>
  <c r="A496" i="203"/>
  <c r="N495" i="203"/>
  <c r="A495" i="203"/>
  <c r="P494" i="203"/>
  <c r="O494" i="203"/>
  <c r="A494" i="203"/>
  <c r="N491" i="203"/>
  <c r="A491" i="203"/>
  <c r="N490" i="203"/>
  <c r="A490" i="203"/>
  <c r="A489" i="203"/>
  <c r="A488" i="203"/>
  <c r="A487" i="203"/>
  <c r="A486" i="203"/>
  <c r="A485" i="203"/>
  <c r="A484" i="203"/>
  <c r="A483" i="203"/>
  <c r="N480" i="203"/>
  <c r="A480" i="203"/>
  <c r="P479" i="203"/>
  <c r="O479" i="203"/>
  <c r="O474" i="203" s="1"/>
  <c r="A479" i="203"/>
  <c r="N478" i="203"/>
  <c r="A478" i="203"/>
  <c r="N477" i="203"/>
  <c r="A477" i="203"/>
  <c r="A476" i="203"/>
  <c r="A475" i="203"/>
  <c r="A474" i="203"/>
  <c r="A473" i="203"/>
  <c r="A472" i="203"/>
  <c r="A471" i="203"/>
  <c r="A470" i="203"/>
  <c r="N469" i="203"/>
  <c r="A469" i="203"/>
  <c r="N468" i="203"/>
  <c r="A468" i="203"/>
  <c r="P467" i="203"/>
  <c r="O467" i="203"/>
  <c r="A467" i="203"/>
  <c r="N466" i="203"/>
  <c r="N465" i="203"/>
  <c r="N463" i="203"/>
  <c r="A463" i="203"/>
  <c r="N462" i="203"/>
  <c r="A462" i="203"/>
  <c r="N461" i="203"/>
  <c r="A461" i="203"/>
  <c r="N460" i="203"/>
  <c r="A460" i="203"/>
  <c r="N459" i="203"/>
  <c r="A459" i="203"/>
  <c r="P458" i="203"/>
  <c r="A458" i="203"/>
  <c r="N457" i="203"/>
  <c r="A457" i="203"/>
  <c r="N456" i="203"/>
  <c r="A456" i="203"/>
  <c r="N455" i="203"/>
  <c r="A455" i="203"/>
  <c r="N454" i="203"/>
  <c r="A454" i="203"/>
  <c r="N453" i="203"/>
  <c r="A453" i="203"/>
  <c r="N452" i="203"/>
  <c r="A452" i="203"/>
  <c r="N451" i="203"/>
  <c r="A451" i="203"/>
  <c r="N450" i="203"/>
  <c r="A450" i="203"/>
  <c r="P449" i="203"/>
  <c r="O449" i="203"/>
  <c r="A449" i="203"/>
  <c r="N448" i="203"/>
  <c r="A448" i="203"/>
  <c r="N447" i="203"/>
  <c r="A447" i="203"/>
  <c r="N446" i="203"/>
  <c r="A446" i="203"/>
  <c r="N445" i="203"/>
  <c r="A445" i="203"/>
  <c r="N444" i="203"/>
  <c r="A444" i="203"/>
  <c r="P443" i="203"/>
  <c r="O443" i="203"/>
  <c r="A443" i="203"/>
  <c r="N442" i="203"/>
  <c r="A442" i="203"/>
  <c r="N441" i="203"/>
  <c r="A441" i="203"/>
  <c r="N440" i="203"/>
  <c r="A440" i="203"/>
  <c r="P439" i="203"/>
  <c r="O439" i="203"/>
  <c r="A439" i="203"/>
  <c r="A438" i="203"/>
  <c r="A437" i="203"/>
  <c r="A436" i="203"/>
  <c r="A435" i="203"/>
  <c r="N94" i="203"/>
  <c r="A94" i="203"/>
  <c r="P93" i="203"/>
  <c r="O93" i="203"/>
  <c r="A93" i="203"/>
  <c r="N423" i="203"/>
  <c r="A423" i="203"/>
  <c r="P422" i="203"/>
  <c r="O422" i="203"/>
  <c r="A422" i="203"/>
  <c r="N434" i="203"/>
  <c r="A434" i="203"/>
  <c r="P433" i="203"/>
  <c r="O433" i="203"/>
  <c r="A433" i="203"/>
  <c r="N432" i="203"/>
  <c r="A432" i="203"/>
  <c r="P431" i="203"/>
  <c r="O431" i="203"/>
  <c r="A431" i="203"/>
  <c r="N430" i="203"/>
  <c r="A430" i="203"/>
  <c r="N429" i="203"/>
  <c r="A429" i="203"/>
  <c r="N428" i="203"/>
  <c r="A428" i="203"/>
  <c r="P427" i="203"/>
  <c r="O427" i="203"/>
  <c r="A427" i="203"/>
  <c r="N426" i="203"/>
  <c r="A426" i="203"/>
  <c r="N425" i="203"/>
  <c r="A425" i="203"/>
  <c r="P424" i="203"/>
  <c r="O424" i="203"/>
  <c r="A424" i="203"/>
  <c r="A421" i="203"/>
  <c r="A420" i="203"/>
  <c r="A419" i="203"/>
  <c r="A418" i="203"/>
  <c r="N417" i="203"/>
  <c r="N416" i="203" s="1"/>
  <c r="P416" i="203"/>
  <c r="O416" i="203"/>
  <c r="P414" i="203"/>
  <c r="O414" i="203"/>
  <c r="N413" i="203"/>
  <c r="A413" i="203"/>
  <c r="P412" i="203"/>
  <c r="O412" i="203"/>
  <c r="A412" i="203"/>
  <c r="N302" i="203"/>
  <c r="A302" i="203"/>
  <c r="N301" i="203"/>
  <c r="A301" i="203"/>
  <c r="P300" i="203"/>
  <c r="A300" i="203"/>
  <c r="A411" i="203"/>
  <c r="A410" i="203"/>
  <c r="A409" i="203"/>
  <c r="A408" i="203"/>
  <c r="A407" i="203"/>
  <c r="P402" i="203"/>
  <c r="O402" i="203"/>
  <c r="N401" i="203"/>
  <c r="A401" i="203"/>
  <c r="N400" i="203"/>
  <c r="A400" i="203"/>
  <c r="N399" i="203"/>
  <c r="A399" i="203"/>
  <c r="P398" i="203"/>
  <c r="O398" i="203"/>
  <c r="A398" i="203"/>
  <c r="N394" i="203"/>
  <c r="A394" i="203"/>
  <c r="A393" i="203"/>
  <c r="N397" i="203"/>
  <c r="A397" i="203"/>
  <c r="P396" i="203"/>
  <c r="O396" i="203"/>
  <c r="A396" i="203"/>
  <c r="N392" i="203"/>
  <c r="A392" i="203"/>
  <c r="P391" i="203"/>
  <c r="O391" i="203"/>
  <c r="A391" i="203"/>
  <c r="N390" i="203"/>
  <c r="A390" i="203"/>
  <c r="P389" i="203"/>
  <c r="O389" i="203"/>
  <c r="A389" i="203"/>
  <c r="N388" i="203"/>
  <c r="A388" i="203"/>
  <c r="N387" i="203"/>
  <c r="A387" i="203"/>
  <c r="N386" i="203"/>
  <c r="A386" i="203"/>
  <c r="N385" i="203"/>
  <c r="A385" i="203"/>
  <c r="N384" i="203"/>
  <c r="A384" i="203"/>
  <c r="N383" i="203"/>
  <c r="A383" i="203"/>
  <c r="N382" i="203"/>
  <c r="A382" i="203"/>
  <c r="P381" i="203"/>
  <c r="O381" i="203"/>
  <c r="A381" i="203"/>
  <c r="A380" i="203"/>
  <c r="A379" i="203"/>
  <c r="A378" i="203"/>
  <c r="A377" i="203"/>
  <c r="O372" i="203"/>
  <c r="A373" i="203"/>
  <c r="A372" i="203"/>
  <c r="A371" i="203"/>
  <c r="A370" i="203"/>
  <c r="N369" i="203"/>
  <c r="A369" i="203"/>
  <c r="N368" i="203"/>
  <c r="N367" i="203"/>
  <c r="P366" i="203"/>
  <c r="P364" i="203" s="1"/>
  <c r="P362" i="203" s="1"/>
  <c r="O366" i="203"/>
  <c r="A366" i="203"/>
  <c r="A365" i="203"/>
  <c r="A364" i="203"/>
  <c r="A363" i="203"/>
  <c r="A362" i="203"/>
  <c r="N361" i="203"/>
  <c r="A361" i="203"/>
  <c r="P360" i="203"/>
  <c r="O360" i="203"/>
  <c r="A360" i="203"/>
  <c r="N359" i="203"/>
  <c r="A359" i="203"/>
  <c r="N358" i="203"/>
  <c r="A358" i="203"/>
  <c r="N357" i="203"/>
  <c r="A357" i="203"/>
  <c r="N356" i="203"/>
  <c r="A356" i="203"/>
  <c r="N355" i="203"/>
  <c r="A355" i="203"/>
  <c r="N354" i="203"/>
  <c r="A354" i="203"/>
  <c r="N353" i="203"/>
  <c r="N352" i="203"/>
  <c r="A352" i="203"/>
  <c r="N351" i="203"/>
  <c r="A351" i="203"/>
  <c r="N350" i="203"/>
  <c r="A350" i="203"/>
  <c r="N349" i="203"/>
  <c r="A349" i="203"/>
  <c r="N348" i="203"/>
  <c r="A348" i="203"/>
  <c r="N347" i="203"/>
  <c r="A347" i="203"/>
  <c r="N346" i="203"/>
  <c r="A346" i="203"/>
  <c r="N345" i="203"/>
  <c r="A345" i="203"/>
  <c r="N344" i="203"/>
  <c r="A344" i="203"/>
  <c r="N343" i="203"/>
  <c r="A343" i="203"/>
  <c r="N342" i="203"/>
  <c r="A342" i="203"/>
  <c r="N341" i="203"/>
  <c r="A341" i="203"/>
  <c r="N340" i="203"/>
  <c r="A340" i="203"/>
  <c r="N339" i="203"/>
  <c r="A339" i="203"/>
  <c r="N338" i="203"/>
  <c r="A338" i="203"/>
  <c r="P337" i="203"/>
  <c r="O337" i="203"/>
  <c r="A337" i="203"/>
  <c r="N336" i="203"/>
  <c r="A336" i="203"/>
  <c r="P335" i="203"/>
  <c r="O335" i="203"/>
  <c r="A335" i="203"/>
  <c r="N334" i="203"/>
  <c r="A334" i="203"/>
  <c r="N333" i="203"/>
  <c r="A333" i="203"/>
  <c r="N332" i="203"/>
  <c r="A332" i="203"/>
  <c r="N331" i="203"/>
  <c r="N330" i="203"/>
  <c r="A330" i="203"/>
  <c r="N329" i="203"/>
  <c r="A329" i="203"/>
  <c r="N328" i="203"/>
  <c r="A328" i="203"/>
  <c r="N326" i="203"/>
  <c r="A326" i="203"/>
  <c r="P325" i="203"/>
  <c r="A325" i="203"/>
  <c r="A324" i="203"/>
  <c r="A323" i="203"/>
  <c r="A322" i="203"/>
  <c r="A321" i="203"/>
  <c r="A320" i="203"/>
  <c r="A319" i="203"/>
  <c r="A314" i="203"/>
  <c r="N313" i="203"/>
  <c r="A313" i="203"/>
  <c r="P311" i="203"/>
  <c r="N311" i="203" s="1"/>
  <c r="A311" i="203"/>
  <c r="N310" i="203"/>
  <c r="A310" i="203"/>
  <c r="N309" i="203"/>
  <c r="A309" i="203"/>
  <c r="N308" i="203"/>
  <c r="A308" i="203"/>
  <c r="P307" i="203"/>
  <c r="O307" i="203"/>
  <c r="A307" i="203"/>
  <c r="N306" i="203"/>
  <c r="A306" i="203"/>
  <c r="N305" i="203"/>
  <c r="A305" i="203"/>
  <c r="N304" i="203"/>
  <c r="A304" i="203"/>
  <c r="P303" i="203"/>
  <c r="O303" i="203"/>
  <c r="A303" i="203"/>
  <c r="N299" i="203"/>
  <c r="A299" i="203"/>
  <c r="N296" i="203"/>
  <c r="A296" i="203"/>
  <c r="P295" i="203"/>
  <c r="O295" i="203"/>
  <c r="A295" i="203"/>
  <c r="N294" i="203"/>
  <c r="N293" i="203"/>
  <c r="N292" i="203"/>
  <c r="P291" i="203"/>
  <c r="O291" i="203"/>
  <c r="N290" i="203"/>
  <c r="N289" i="203"/>
  <c r="N288" i="203"/>
  <c r="N287" i="203"/>
  <c r="N286" i="203"/>
  <c r="P285" i="203"/>
  <c r="O285" i="203"/>
  <c r="N284" i="203"/>
  <c r="P283" i="203"/>
  <c r="O283" i="203"/>
  <c r="N281" i="203"/>
  <c r="N280" i="203"/>
  <c r="N278" i="203"/>
  <c r="N277" i="203"/>
  <c r="P276" i="203"/>
  <c r="O276" i="203"/>
  <c r="N271" i="203"/>
  <c r="N270" i="203"/>
  <c r="N269" i="203"/>
  <c r="N268" i="203"/>
  <c r="N267" i="203"/>
  <c r="A267" i="203"/>
  <c r="N266" i="203"/>
  <c r="A266" i="203"/>
  <c r="N265" i="203"/>
  <c r="A265" i="203"/>
  <c r="P264" i="203"/>
  <c r="P262" i="203" s="1"/>
  <c r="P260" i="203" s="1"/>
  <c r="O264" i="203"/>
  <c r="O262" i="203" s="1"/>
  <c r="O260" i="203" s="1"/>
  <c r="A264" i="203"/>
  <c r="A263" i="203"/>
  <c r="A262" i="203"/>
  <c r="A261" i="203"/>
  <c r="A260" i="203"/>
  <c r="N259" i="203"/>
  <c r="A259" i="203"/>
  <c r="P258" i="203"/>
  <c r="O258" i="203"/>
  <c r="A258" i="203"/>
  <c r="N257" i="203"/>
  <c r="A257" i="203"/>
  <c r="N256" i="203"/>
  <c r="A256" i="203"/>
  <c r="P255" i="203"/>
  <c r="O255" i="203"/>
  <c r="A255" i="203"/>
  <c r="N254" i="203"/>
  <c r="A254" i="203"/>
  <c r="P253" i="203"/>
  <c r="O253" i="203"/>
  <c r="A253" i="203"/>
  <c r="N252" i="203"/>
  <c r="P251" i="203"/>
  <c r="O251" i="203"/>
  <c r="N250" i="203"/>
  <c r="N249" i="203"/>
  <c r="P248" i="203"/>
  <c r="O248" i="203"/>
  <c r="A246" i="203"/>
  <c r="N243" i="203"/>
  <c r="N242" i="203"/>
  <c r="N240" i="203"/>
  <c r="N235" i="203"/>
  <c r="A235" i="203"/>
  <c r="P234" i="203"/>
  <c r="A234" i="203"/>
  <c r="N233" i="203"/>
  <c r="A233" i="203"/>
  <c r="A231" i="203"/>
  <c r="N230" i="203"/>
  <c r="A230" i="203"/>
  <c r="N229" i="203"/>
  <c r="A229" i="203"/>
  <c r="N228" i="203"/>
  <c r="A228" i="203"/>
  <c r="N227" i="203"/>
  <c r="A227" i="203"/>
  <c r="N226" i="203"/>
  <c r="A226" i="203"/>
  <c r="N225" i="203"/>
  <c r="A225" i="203"/>
  <c r="A224" i="203"/>
  <c r="N223" i="203"/>
  <c r="A223" i="203"/>
  <c r="N222" i="203"/>
  <c r="A222" i="203"/>
  <c r="N221" i="203"/>
  <c r="A221" i="203"/>
  <c r="P220" i="203"/>
  <c r="A220" i="203"/>
  <c r="N219" i="203"/>
  <c r="A219" i="203"/>
  <c r="N218" i="203"/>
  <c r="A218" i="203"/>
  <c r="P217" i="203"/>
  <c r="A217" i="203"/>
  <c r="N216" i="203"/>
  <c r="A216" i="203"/>
  <c r="N214" i="203"/>
  <c r="A214" i="203"/>
  <c r="A213" i="203"/>
  <c r="N212" i="203"/>
  <c r="A212" i="203"/>
  <c r="N211" i="203"/>
  <c r="A211" i="203"/>
  <c r="N210" i="203"/>
  <c r="A210" i="203"/>
  <c r="N209" i="203"/>
  <c r="A209" i="203"/>
  <c r="P206" i="203"/>
  <c r="A206" i="203"/>
  <c r="N204" i="203"/>
  <c r="A204" i="203"/>
  <c r="N203" i="203"/>
  <c r="A203" i="203"/>
  <c r="N202" i="203"/>
  <c r="A202" i="203"/>
  <c r="N201" i="203"/>
  <c r="A201" i="203"/>
  <c r="A200" i="203"/>
  <c r="N199" i="203"/>
  <c r="A199" i="203"/>
  <c r="P198" i="203"/>
  <c r="A198" i="203"/>
  <c r="N197" i="203"/>
  <c r="N196" i="203"/>
  <c r="A196" i="203"/>
  <c r="N195" i="203"/>
  <c r="A195" i="203"/>
  <c r="P194" i="203"/>
  <c r="A194" i="203"/>
  <c r="N192" i="203"/>
  <c r="A192" i="203"/>
  <c r="N191" i="203"/>
  <c r="A191" i="203"/>
  <c r="N190" i="203"/>
  <c r="A190" i="203"/>
  <c r="N189" i="203"/>
  <c r="A189" i="203"/>
  <c r="N188" i="203"/>
  <c r="A188" i="203"/>
  <c r="N187" i="203"/>
  <c r="A187" i="203"/>
  <c r="N186" i="203"/>
  <c r="A186" i="203"/>
  <c r="P185" i="203"/>
  <c r="A185" i="203"/>
  <c r="N184" i="203"/>
  <c r="A184" i="203"/>
  <c r="N183" i="203"/>
  <c r="A183" i="203"/>
  <c r="N182" i="203"/>
  <c r="A182" i="203"/>
  <c r="P181" i="203"/>
  <c r="A181" i="203"/>
  <c r="N180" i="203"/>
  <c r="A180" i="203"/>
  <c r="P179" i="203"/>
  <c r="A179" i="203"/>
  <c r="N178" i="203"/>
  <c r="A178" i="203"/>
  <c r="N177" i="203"/>
  <c r="A177" i="203"/>
  <c r="P176" i="203"/>
  <c r="A176" i="203"/>
  <c r="A175" i="203"/>
  <c r="A174" i="203"/>
  <c r="A173" i="203"/>
  <c r="A172" i="203"/>
  <c r="N162" i="203"/>
  <c r="A162" i="203"/>
  <c r="P161" i="203"/>
  <c r="O161" i="203"/>
  <c r="A161" i="203"/>
  <c r="N160" i="203"/>
  <c r="A160" i="203"/>
  <c r="P159" i="203"/>
  <c r="O159" i="203"/>
  <c r="A159" i="203"/>
  <c r="N158" i="203"/>
  <c r="A158" i="203"/>
  <c r="P157" i="203"/>
  <c r="O157" i="203"/>
  <c r="A157" i="203"/>
  <c r="N156" i="203"/>
  <c r="A156" i="203"/>
  <c r="N155" i="203"/>
  <c r="A155" i="203"/>
  <c r="P154" i="203"/>
  <c r="O154" i="203"/>
  <c r="A154" i="203"/>
  <c r="N153" i="203"/>
  <c r="N152" i="203"/>
  <c r="A152" i="203"/>
  <c r="P151" i="203"/>
  <c r="O151" i="203"/>
  <c r="N171" i="203"/>
  <c r="A171" i="203"/>
  <c r="N170" i="203"/>
  <c r="A170" i="203"/>
  <c r="P169" i="203"/>
  <c r="P167" i="203" s="1"/>
  <c r="P165" i="203" s="1"/>
  <c r="O169" i="203"/>
  <c r="A169" i="203"/>
  <c r="A168" i="203"/>
  <c r="A167" i="203"/>
  <c r="A166" i="203"/>
  <c r="A165" i="203"/>
  <c r="N150" i="203"/>
  <c r="A150" i="203"/>
  <c r="P149" i="203"/>
  <c r="O149" i="203"/>
  <c r="A149" i="203"/>
  <c r="N148" i="203"/>
  <c r="A148" i="203"/>
  <c r="P147" i="203"/>
  <c r="O147" i="203"/>
  <c r="A147" i="203"/>
  <c r="A146" i="203"/>
  <c r="A145" i="203"/>
  <c r="A144" i="203"/>
  <c r="A142" i="203"/>
  <c r="A141" i="203"/>
  <c r="N140" i="203"/>
  <c r="A140" i="203"/>
  <c r="N139" i="203"/>
  <c r="A139" i="203"/>
  <c r="P138" i="203"/>
  <c r="O138" i="203"/>
  <c r="A138" i="203"/>
  <c r="N137" i="203"/>
  <c r="A137" i="203"/>
  <c r="N136" i="203"/>
  <c r="A136" i="203"/>
  <c r="N135" i="203"/>
  <c r="A135" i="203"/>
  <c r="N134" i="203"/>
  <c r="A134" i="203"/>
  <c r="N133" i="203"/>
  <c r="A133" i="203"/>
  <c r="P132" i="203"/>
  <c r="O132" i="203"/>
  <c r="A132" i="203"/>
  <c r="A131" i="203"/>
  <c r="A130" i="203"/>
  <c r="A129" i="203"/>
  <c r="A128" i="203"/>
  <c r="N127" i="203"/>
  <c r="A127" i="203"/>
  <c r="N126" i="203"/>
  <c r="A126" i="203"/>
  <c r="N125" i="203"/>
  <c r="A125" i="203"/>
  <c r="N124" i="203"/>
  <c r="A124" i="203"/>
  <c r="N123" i="203"/>
  <c r="A123" i="203"/>
  <c r="N122" i="203"/>
  <c r="A122" i="203"/>
  <c r="N121" i="203"/>
  <c r="A121" i="203"/>
  <c r="N120" i="203"/>
  <c r="A120" i="203"/>
  <c r="N119" i="203"/>
  <c r="A119" i="203"/>
  <c r="N118" i="203"/>
  <c r="A118" i="203"/>
  <c r="N116" i="203"/>
  <c r="A116" i="203"/>
  <c r="P115" i="203"/>
  <c r="O113" i="203"/>
  <c r="O111" i="203" s="1"/>
  <c r="A115" i="203"/>
  <c r="A114" i="203"/>
  <c r="A113" i="203"/>
  <c r="A112" i="203"/>
  <c r="A111" i="203"/>
  <c r="A110" i="203"/>
  <c r="A109" i="203"/>
  <c r="N108" i="203"/>
  <c r="A108" i="203"/>
  <c r="N107" i="203"/>
  <c r="A107" i="203"/>
  <c r="P106" i="203"/>
  <c r="O106" i="203"/>
  <c r="A106" i="203"/>
  <c r="N105" i="203"/>
  <c r="A105" i="203"/>
  <c r="N104" i="203"/>
  <c r="A104" i="203"/>
  <c r="P103" i="203"/>
  <c r="O103" i="203"/>
  <c r="A103" i="203"/>
  <c r="A102" i="203"/>
  <c r="A101" i="203"/>
  <c r="A100" i="203"/>
  <c r="A99" i="203"/>
  <c r="N98" i="203"/>
  <c r="A98" i="203"/>
  <c r="P97" i="203"/>
  <c r="O97" i="203"/>
  <c r="A97" i="203"/>
  <c r="N96" i="203"/>
  <c r="A96" i="203"/>
  <c r="P95" i="203"/>
  <c r="O95" i="203"/>
  <c r="A95" i="203"/>
  <c r="N92" i="203"/>
  <c r="A92" i="203"/>
  <c r="P91" i="203"/>
  <c r="O91" i="203"/>
  <c r="A91" i="203"/>
  <c r="N90" i="203"/>
  <c r="A90" i="203"/>
  <c r="N89" i="203"/>
  <c r="P88" i="203"/>
  <c r="O88" i="203"/>
  <c r="A88" i="203"/>
  <c r="A87" i="203"/>
  <c r="A86" i="203"/>
  <c r="A85" i="203"/>
  <c r="A84" i="203"/>
  <c r="N83" i="203"/>
  <c r="A83" i="203"/>
  <c r="N82" i="203"/>
  <c r="A82" i="203"/>
  <c r="N81" i="203"/>
  <c r="A81" i="203"/>
  <c r="N80" i="203"/>
  <c r="A80" i="203"/>
  <c r="N79" i="203"/>
  <c r="A79" i="203"/>
  <c r="N78" i="203"/>
  <c r="A78" i="203"/>
  <c r="N77" i="203"/>
  <c r="A77" i="203"/>
  <c r="N76" i="203"/>
  <c r="A76" i="203"/>
  <c r="N75" i="203"/>
  <c r="A75" i="203"/>
  <c r="N74" i="203"/>
  <c r="A74" i="203"/>
  <c r="N73" i="203"/>
  <c r="A73" i="203"/>
  <c r="N72" i="203"/>
  <c r="A72" i="203"/>
  <c r="N71" i="203"/>
  <c r="A71" i="203"/>
  <c r="P70" i="203"/>
  <c r="P68" i="203" s="1"/>
  <c r="P66" i="203" s="1"/>
  <c r="O70" i="203"/>
  <c r="A70" i="203"/>
  <c r="A69" i="203"/>
  <c r="A68" i="203"/>
  <c r="A67" i="203"/>
  <c r="A66" i="203"/>
  <c r="N63" i="203"/>
  <c r="N61" i="203" s="1"/>
  <c r="A63" i="203"/>
  <c r="P62" i="203"/>
  <c r="O62" i="203"/>
  <c r="O60" i="203" s="1"/>
  <c r="A62" i="203"/>
  <c r="A61" i="203"/>
  <c r="A60" i="203"/>
  <c r="N59" i="203"/>
  <c r="N58" i="203"/>
  <c r="A58" i="203"/>
  <c r="N57" i="203"/>
  <c r="A57" i="203"/>
  <c r="N56" i="203"/>
  <c r="A56" i="203"/>
  <c r="P55" i="203"/>
  <c r="O55" i="203"/>
  <c r="A55" i="203"/>
  <c r="N54" i="203"/>
  <c r="A54" i="203"/>
  <c r="N53" i="203"/>
  <c r="A53" i="203"/>
  <c r="N52" i="203"/>
  <c r="A52" i="203"/>
  <c r="N51" i="203"/>
  <c r="A51" i="203"/>
  <c r="N50" i="203"/>
  <c r="A50" i="203"/>
  <c r="N49" i="203"/>
  <c r="A49" i="203"/>
  <c r="N48" i="203"/>
  <c r="A48" i="203"/>
  <c r="A46" i="203"/>
  <c r="N45" i="203"/>
  <c r="A45" i="203"/>
  <c r="N44" i="203"/>
  <c r="N43" i="203"/>
  <c r="A43" i="203"/>
  <c r="N42" i="203"/>
  <c r="A42" i="203"/>
  <c r="N41" i="203"/>
  <c r="A41" i="203"/>
  <c r="N40" i="203"/>
  <c r="A40" i="203"/>
  <c r="N39" i="203"/>
  <c r="A39" i="203"/>
  <c r="N38" i="203"/>
  <c r="A38" i="203"/>
  <c r="N37" i="203"/>
  <c r="A37" i="203"/>
  <c r="N36" i="203"/>
  <c r="A36" i="203"/>
  <c r="N35" i="203"/>
  <c r="A35" i="203"/>
  <c r="N34" i="203"/>
  <c r="N33" i="203"/>
  <c r="A33" i="203"/>
  <c r="N32" i="203"/>
  <c r="A32" i="203"/>
  <c r="N31" i="203"/>
  <c r="A31" i="203"/>
  <c r="N30" i="203"/>
  <c r="A30" i="203"/>
  <c r="N29" i="203"/>
  <c r="A29" i="203"/>
  <c r="N28" i="203"/>
  <c r="A28" i="203"/>
  <c r="N27" i="203"/>
  <c r="A27" i="203"/>
  <c r="N26" i="203"/>
  <c r="A26" i="203"/>
  <c r="N25" i="203"/>
  <c r="A25" i="203"/>
  <c r="N24" i="203"/>
  <c r="A24" i="203"/>
  <c r="N23" i="203"/>
  <c r="A23" i="203"/>
  <c r="N22" i="203"/>
  <c r="A22" i="203"/>
  <c r="N21" i="203"/>
  <c r="A21" i="203"/>
  <c r="P20" i="203"/>
  <c r="O20" i="203"/>
  <c r="A20" i="203"/>
  <c r="A19" i="203"/>
  <c r="A18" i="203"/>
  <c r="A17" i="203"/>
  <c r="A16" i="203"/>
  <c r="A15" i="203"/>
  <c r="A14" i="203"/>
  <c r="A13" i="203"/>
  <c r="N756" i="204"/>
  <c r="P751" i="204"/>
  <c r="P749" i="204" s="1"/>
  <c r="O751" i="204"/>
  <c r="O749" i="204" s="1"/>
  <c r="N748" i="204"/>
  <c r="P747" i="204"/>
  <c r="O747" i="204"/>
  <c r="N746" i="204"/>
  <c r="P745" i="204"/>
  <c r="O745" i="204"/>
  <c r="N740" i="204"/>
  <c r="N739" i="204" s="1"/>
  <c r="P739" i="204"/>
  <c r="O739" i="204"/>
  <c r="N734" i="204"/>
  <c r="N733" i="204" s="1"/>
  <c r="N732" i="204"/>
  <c r="N731" i="204"/>
  <c r="N730" i="204"/>
  <c r="N728" i="204"/>
  <c r="N727" i="204"/>
  <c r="N726" i="204"/>
  <c r="P725" i="204"/>
  <c r="O725" i="204"/>
  <c r="N724" i="204"/>
  <c r="N723" i="204"/>
  <c r="N722" i="204"/>
  <c r="P721" i="204"/>
  <c r="O721" i="204"/>
  <c r="N719" i="204"/>
  <c r="N716" i="204"/>
  <c r="N715" i="204"/>
  <c r="P714" i="204"/>
  <c r="O714" i="204"/>
  <c r="N713" i="204"/>
  <c r="N711" i="204"/>
  <c r="N710" i="204"/>
  <c r="N709" i="204"/>
  <c r="P708" i="204"/>
  <c r="N707" i="204"/>
  <c r="P706" i="204"/>
  <c r="O706" i="204"/>
  <c r="N705" i="204"/>
  <c r="N703" i="204"/>
  <c r="N702" i="204"/>
  <c r="N701" i="204"/>
  <c r="P700" i="204"/>
  <c r="N699" i="204"/>
  <c r="N698" i="204"/>
  <c r="N697" i="204"/>
  <c r="N696" i="204"/>
  <c r="N695" i="204"/>
  <c r="N694" i="204"/>
  <c r="N693" i="204"/>
  <c r="P692" i="204"/>
  <c r="O692" i="204"/>
  <c r="N687" i="204"/>
  <c r="N686" i="204"/>
  <c r="P685" i="204"/>
  <c r="O685" i="204"/>
  <c r="N684" i="204"/>
  <c r="N683" i="204"/>
  <c r="P682" i="204"/>
  <c r="O682" i="204"/>
  <c r="N681" i="204"/>
  <c r="N680" i="204"/>
  <c r="P679" i="204"/>
  <c r="O679" i="204"/>
  <c r="N678" i="204"/>
  <c r="N673" i="204"/>
  <c r="N672" i="204"/>
  <c r="P671" i="204"/>
  <c r="O671" i="204"/>
  <c r="N666" i="204"/>
  <c r="P665" i="204"/>
  <c r="P663" i="204" s="1"/>
  <c r="P661" i="204" s="1"/>
  <c r="O665" i="204"/>
  <c r="O663" i="204" s="1"/>
  <c r="O661" i="204" s="1"/>
  <c r="N658" i="204"/>
  <c r="P657" i="204"/>
  <c r="O657" i="204"/>
  <c r="N656" i="204"/>
  <c r="N655" i="204"/>
  <c r="P654" i="204"/>
  <c r="O654" i="204"/>
  <c r="N653" i="204"/>
  <c r="P652" i="204"/>
  <c r="O652" i="204"/>
  <c r="N651" i="204"/>
  <c r="P650" i="204"/>
  <c r="O650" i="204"/>
  <c r="N649" i="204"/>
  <c r="P648" i="204"/>
  <c r="O648" i="204"/>
  <c r="N647" i="204"/>
  <c r="N646" i="204"/>
  <c r="N645" i="204"/>
  <c r="N644" i="204"/>
  <c r="P643" i="204"/>
  <c r="O643" i="204"/>
  <c r="N637" i="204"/>
  <c r="N636" i="204" s="1"/>
  <c r="N635" i="204"/>
  <c r="N634" i="204"/>
  <c r="N633" i="204"/>
  <c r="N632" i="204"/>
  <c r="P631" i="204"/>
  <c r="O631" i="204"/>
  <c r="N630" i="204"/>
  <c r="P629" i="204"/>
  <c r="O629" i="204"/>
  <c r="N628" i="204"/>
  <c r="N627" i="204"/>
  <c r="P626" i="204"/>
  <c r="O626" i="204"/>
  <c r="N625" i="204"/>
  <c r="N624" i="204"/>
  <c r="P623" i="204"/>
  <c r="O623" i="204"/>
  <c r="N622" i="204"/>
  <c r="N621" i="204"/>
  <c r="N620" i="204"/>
  <c r="N619" i="204"/>
  <c r="P618" i="204"/>
  <c r="O618" i="204"/>
  <c r="N613" i="204"/>
  <c r="N612" i="204"/>
  <c r="P611" i="204"/>
  <c r="P609" i="204" s="1"/>
  <c r="O611" i="204"/>
  <c r="O609" i="204" s="1"/>
  <c r="N608" i="204"/>
  <c r="P607" i="204"/>
  <c r="O607" i="204"/>
  <c r="A607" i="204"/>
  <c r="N606" i="204"/>
  <c r="N605" i="204"/>
  <c r="P604" i="204"/>
  <c r="P602" i="204" s="1"/>
  <c r="O604" i="204"/>
  <c r="A604" i="204"/>
  <c r="A603" i="204"/>
  <c r="A602" i="204"/>
  <c r="A601" i="204"/>
  <c r="A600" i="204"/>
  <c r="N599" i="204"/>
  <c r="A599" i="204"/>
  <c r="N598" i="204"/>
  <c r="A598" i="204"/>
  <c r="P597" i="204"/>
  <c r="P595" i="204" s="1"/>
  <c r="O597" i="204"/>
  <c r="O595" i="204" s="1"/>
  <c r="A597" i="204"/>
  <c r="A596" i="204"/>
  <c r="A595" i="204"/>
  <c r="N594" i="204"/>
  <c r="N593" i="204" s="1"/>
  <c r="P593" i="204"/>
  <c r="O593" i="204"/>
  <c r="N592" i="204"/>
  <c r="P591" i="204"/>
  <c r="O591" i="204"/>
  <c r="N590" i="204"/>
  <c r="P589" i="204"/>
  <c r="O589" i="204"/>
  <c r="N588" i="204"/>
  <c r="P587" i="204"/>
  <c r="O587" i="204"/>
  <c r="N586" i="204"/>
  <c r="A586" i="204"/>
  <c r="N584" i="204"/>
  <c r="A584" i="204"/>
  <c r="P583" i="204"/>
  <c r="O583" i="204"/>
  <c r="A583" i="204"/>
  <c r="N582" i="204"/>
  <c r="A582" i="204"/>
  <c r="N580" i="204"/>
  <c r="A580" i="204"/>
  <c r="P579" i="204"/>
  <c r="O579" i="204"/>
  <c r="A579" i="204"/>
  <c r="N578" i="204"/>
  <c r="A578" i="204"/>
  <c r="N577" i="204"/>
  <c r="A577" i="204"/>
  <c r="N576" i="204"/>
  <c r="A576" i="204"/>
  <c r="N575" i="204"/>
  <c r="A575" i="204"/>
  <c r="P574" i="204"/>
  <c r="O574" i="204"/>
  <c r="A574" i="204"/>
  <c r="A573" i="204"/>
  <c r="A572" i="204"/>
  <c r="A571" i="204"/>
  <c r="A570" i="204"/>
  <c r="A569" i="204"/>
  <c r="A568" i="204"/>
  <c r="N65" i="204"/>
  <c r="N64" i="204" s="1"/>
  <c r="A65" i="204"/>
  <c r="P64" i="204"/>
  <c r="P566" i="204" s="1"/>
  <c r="O566" i="204"/>
  <c r="A64" i="204"/>
  <c r="A567" i="204"/>
  <c r="A566" i="204"/>
  <c r="N564" i="204"/>
  <c r="N563" i="204" s="1"/>
  <c r="A564" i="204"/>
  <c r="P561" i="204"/>
  <c r="A563" i="204"/>
  <c r="A562" i="204"/>
  <c r="A561" i="204"/>
  <c r="A560" i="204"/>
  <c r="A559" i="204"/>
  <c r="N557" i="204"/>
  <c r="A557" i="204"/>
  <c r="N556" i="204"/>
  <c r="A556" i="204"/>
  <c r="N555" i="204"/>
  <c r="A555" i="204"/>
  <c r="P552" i="204"/>
  <c r="O552" i="204"/>
  <c r="A554" i="204"/>
  <c r="A553" i="204"/>
  <c r="A552" i="204"/>
  <c r="N551" i="204"/>
  <c r="A551" i="204"/>
  <c r="N550" i="204"/>
  <c r="A550" i="204"/>
  <c r="P549" i="204"/>
  <c r="O549" i="204"/>
  <c r="A549" i="204"/>
  <c r="N548" i="204"/>
  <c r="A548" i="204"/>
  <c r="P547" i="204"/>
  <c r="O547" i="204"/>
  <c r="A547" i="204"/>
  <c r="N546" i="204"/>
  <c r="A546" i="204"/>
  <c r="P545" i="204"/>
  <c r="O545" i="204"/>
  <c r="A545" i="204"/>
  <c r="A544" i="204"/>
  <c r="A543" i="204"/>
  <c r="A540" i="204"/>
  <c r="N539" i="204"/>
  <c r="A539" i="204"/>
  <c r="P538" i="204"/>
  <c r="O538" i="204"/>
  <c r="A538" i="204"/>
  <c r="N537" i="204"/>
  <c r="A537" i="204"/>
  <c r="N535" i="204"/>
  <c r="A535" i="204"/>
  <c r="N534" i="204"/>
  <c r="A534" i="204"/>
  <c r="A533" i="204"/>
  <c r="A532" i="204"/>
  <c r="A531" i="204"/>
  <c r="A529" i="204"/>
  <c r="A528" i="204"/>
  <c r="A527" i="204"/>
  <c r="N526" i="204"/>
  <c r="A526" i="204"/>
  <c r="P525" i="204"/>
  <c r="P523" i="204" s="1"/>
  <c r="O525" i="204"/>
  <c r="O523" i="204" s="1"/>
  <c r="N522" i="204"/>
  <c r="A522" i="204"/>
  <c r="N521" i="204"/>
  <c r="A521" i="204"/>
  <c r="P520" i="204"/>
  <c r="P518" i="204" s="1"/>
  <c r="O520" i="204"/>
  <c r="O518" i="204" s="1"/>
  <c r="A520" i="204"/>
  <c r="A519" i="204"/>
  <c r="A518" i="204"/>
  <c r="N517" i="204"/>
  <c r="A517" i="204"/>
  <c r="P516" i="204"/>
  <c r="O516" i="204"/>
  <c r="A516" i="204"/>
  <c r="N515" i="204"/>
  <c r="A515" i="204"/>
  <c r="P514" i="204"/>
  <c r="O514" i="204"/>
  <c r="A514" i="204"/>
  <c r="A513" i="204"/>
  <c r="A512" i="204"/>
  <c r="A511" i="204"/>
  <c r="A510" i="204"/>
  <c r="P508" i="204"/>
  <c r="O508" i="204"/>
  <c r="A508" i="204"/>
  <c r="N507" i="204"/>
  <c r="A507" i="204"/>
  <c r="N506" i="204"/>
  <c r="A506" i="204"/>
  <c r="N505" i="204"/>
  <c r="A505" i="204"/>
  <c r="P504" i="204"/>
  <c r="O504" i="204"/>
  <c r="A504" i="204"/>
  <c r="N503" i="204"/>
  <c r="A503" i="204"/>
  <c r="N502" i="204"/>
  <c r="A502" i="204"/>
  <c r="N501" i="204"/>
  <c r="A501" i="204"/>
  <c r="N500" i="204"/>
  <c r="A500" i="204"/>
  <c r="N499" i="204"/>
  <c r="A499" i="204"/>
  <c r="N498" i="204"/>
  <c r="A498" i="204"/>
  <c r="N497" i="204"/>
  <c r="A497" i="204"/>
  <c r="N496" i="204"/>
  <c r="A496" i="204"/>
  <c r="N495" i="204"/>
  <c r="A495" i="204"/>
  <c r="P494" i="204"/>
  <c r="O494" i="204"/>
  <c r="A494" i="204"/>
  <c r="N491" i="204"/>
  <c r="A491" i="204"/>
  <c r="N490" i="204"/>
  <c r="A490" i="204"/>
  <c r="A489" i="204"/>
  <c r="A488" i="204"/>
  <c r="A487" i="204"/>
  <c r="A486" i="204"/>
  <c r="A485" i="204"/>
  <c r="A484" i="204"/>
  <c r="A483" i="204"/>
  <c r="N480" i="204"/>
  <c r="A480" i="204"/>
  <c r="P479" i="204"/>
  <c r="O479" i="204"/>
  <c r="O474" i="204" s="1"/>
  <c r="A479" i="204"/>
  <c r="N478" i="204"/>
  <c r="A478" i="204"/>
  <c r="N477" i="204"/>
  <c r="A477" i="204"/>
  <c r="A476" i="204"/>
  <c r="A475" i="204"/>
  <c r="A474" i="204"/>
  <c r="A473" i="204"/>
  <c r="A472" i="204"/>
  <c r="A471" i="204"/>
  <c r="A470" i="204"/>
  <c r="N469" i="204"/>
  <c r="A469" i="204"/>
  <c r="N468" i="204"/>
  <c r="A468" i="204"/>
  <c r="P467" i="204"/>
  <c r="O467" i="204"/>
  <c r="A467" i="204"/>
  <c r="N466" i="204"/>
  <c r="N465" i="204"/>
  <c r="N463" i="204"/>
  <c r="A463" i="204"/>
  <c r="N462" i="204"/>
  <c r="A462" i="204"/>
  <c r="N461" i="204"/>
  <c r="A461" i="204"/>
  <c r="N460" i="204"/>
  <c r="A460" i="204"/>
  <c r="N459" i="204"/>
  <c r="A459" i="204"/>
  <c r="P458" i="204"/>
  <c r="A458" i="204"/>
  <c r="N457" i="204"/>
  <c r="A457" i="204"/>
  <c r="N456" i="204"/>
  <c r="A456" i="204"/>
  <c r="N455" i="204"/>
  <c r="A455" i="204"/>
  <c r="N454" i="204"/>
  <c r="A454" i="204"/>
  <c r="N453" i="204"/>
  <c r="A453" i="204"/>
  <c r="N452" i="204"/>
  <c r="A452" i="204"/>
  <c r="N451" i="204"/>
  <c r="A451" i="204"/>
  <c r="N450" i="204"/>
  <c r="A450" i="204"/>
  <c r="P449" i="204"/>
  <c r="O449" i="204"/>
  <c r="A449" i="204"/>
  <c r="N448" i="204"/>
  <c r="A448" i="204"/>
  <c r="N447" i="204"/>
  <c r="A447" i="204"/>
  <c r="N446" i="204"/>
  <c r="A446" i="204"/>
  <c r="N445" i="204"/>
  <c r="A445" i="204"/>
  <c r="N444" i="204"/>
  <c r="A444" i="204"/>
  <c r="P443" i="204"/>
  <c r="O443" i="204"/>
  <c r="A443" i="204"/>
  <c r="N442" i="204"/>
  <c r="A442" i="204"/>
  <c r="N441" i="204"/>
  <c r="A441" i="204"/>
  <c r="N440" i="204"/>
  <c r="A440" i="204"/>
  <c r="P439" i="204"/>
  <c r="O439" i="204"/>
  <c r="A439" i="204"/>
  <c r="A438" i="204"/>
  <c r="A437" i="204"/>
  <c r="A436" i="204"/>
  <c r="A435" i="204"/>
  <c r="N94" i="204"/>
  <c r="A94" i="204"/>
  <c r="P93" i="204"/>
  <c r="O93" i="204"/>
  <c r="A93" i="204"/>
  <c r="N423" i="204"/>
  <c r="A423" i="204"/>
  <c r="P422" i="204"/>
  <c r="O422" i="204"/>
  <c r="A422" i="204"/>
  <c r="N434" i="204"/>
  <c r="A434" i="204"/>
  <c r="P433" i="204"/>
  <c r="O433" i="204"/>
  <c r="A433" i="204"/>
  <c r="N432" i="204"/>
  <c r="A432" i="204"/>
  <c r="P431" i="204"/>
  <c r="O431" i="204"/>
  <c r="A431" i="204"/>
  <c r="N430" i="204"/>
  <c r="A430" i="204"/>
  <c r="N429" i="204"/>
  <c r="A429" i="204"/>
  <c r="N428" i="204"/>
  <c r="A428" i="204"/>
  <c r="P427" i="204"/>
  <c r="O427" i="204"/>
  <c r="A427" i="204"/>
  <c r="N426" i="204"/>
  <c r="A426" i="204"/>
  <c r="N425" i="204"/>
  <c r="A425" i="204"/>
  <c r="P424" i="204"/>
  <c r="O424" i="204"/>
  <c r="A424" i="204"/>
  <c r="A421" i="204"/>
  <c r="A420" i="204"/>
  <c r="A419" i="204"/>
  <c r="A418" i="204"/>
  <c r="N417" i="204"/>
  <c r="N416" i="204" s="1"/>
  <c r="P416" i="204"/>
  <c r="O416" i="204"/>
  <c r="P414" i="204"/>
  <c r="O414" i="204"/>
  <c r="N413" i="204"/>
  <c r="A413" i="204"/>
  <c r="P412" i="204"/>
  <c r="O412" i="204"/>
  <c r="A412" i="204"/>
  <c r="N302" i="204"/>
  <c r="A302" i="204"/>
  <c r="N301" i="204"/>
  <c r="A301" i="204"/>
  <c r="P300" i="204"/>
  <c r="A300" i="204"/>
  <c r="A411" i="204"/>
  <c r="A410" i="204"/>
  <c r="A409" i="204"/>
  <c r="A408" i="204"/>
  <c r="A407" i="204"/>
  <c r="P402" i="204"/>
  <c r="O402" i="204"/>
  <c r="N401" i="204"/>
  <c r="A401" i="204"/>
  <c r="N400" i="204"/>
  <c r="A400" i="204"/>
  <c r="N399" i="204"/>
  <c r="A399" i="204"/>
  <c r="P398" i="204"/>
  <c r="O398" i="204"/>
  <c r="A398" i="204"/>
  <c r="N394" i="204"/>
  <c r="A394" i="204"/>
  <c r="A393" i="204"/>
  <c r="N397" i="204"/>
  <c r="A397" i="204"/>
  <c r="P396" i="204"/>
  <c r="O396" i="204"/>
  <c r="A396" i="204"/>
  <c r="N392" i="204"/>
  <c r="A392" i="204"/>
  <c r="P391" i="204"/>
  <c r="O391" i="204"/>
  <c r="A391" i="204"/>
  <c r="N390" i="204"/>
  <c r="A390" i="204"/>
  <c r="P389" i="204"/>
  <c r="O389" i="204"/>
  <c r="A389" i="204"/>
  <c r="N388" i="204"/>
  <c r="A388" i="204"/>
  <c r="N387" i="204"/>
  <c r="A387" i="204"/>
  <c r="N386" i="204"/>
  <c r="A386" i="204"/>
  <c r="N385" i="204"/>
  <c r="A385" i="204"/>
  <c r="N384" i="204"/>
  <c r="A384" i="204"/>
  <c r="N383" i="204"/>
  <c r="A383" i="204"/>
  <c r="N382" i="204"/>
  <c r="A382" i="204"/>
  <c r="P381" i="204"/>
  <c r="O381" i="204"/>
  <c r="A381" i="204"/>
  <c r="A380" i="204"/>
  <c r="A379" i="204"/>
  <c r="A378" i="204"/>
  <c r="A377" i="204"/>
  <c r="P372" i="204"/>
  <c r="O372" i="204"/>
  <c r="A373" i="204"/>
  <c r="A372" i="204"/>
  <c r="A371" i="204"/>
  <c r="A370" i="204"/>
  <c r="N369" i="204"/>
  <c r="A369" i="204"/>
  <c r="N368" i="204"/>
  <c r="N367" i="204"/>
  <c r="P366" i="204"/>
  <c r="O366" i="204"/>
  <c r="O364" i="204" s="1"/>
  <c r="O362" i="204" s="1"/>
  <c r="A366" i="204"/>
  <c r="A365" i="204"/>
  <c r="A364" i="204"/>
  <c r="A363" i="204"/>
  <c r="A362" i="204"/>
  <c r="N361" i="204"/>
  <c r="A361" i="204"/>
  <c r="P360" i="204"/>
  <c r="O360" i="204"/>
  <c r="A360" i="204"/>
  <c r="N359" i="204"/>
  <c r="A359" i="204"/>
  <c r="N358" i="204"/>
  <c r="A358" i="204"/>
  <c r="N357" i="204"/>
  <c r="A357" i="204"/>
  <c r="N356" i="204"/>
  <c r="A356" i="204"/>
  <c r="N355" i="204"/>
  <c r="A355" i="204"/>
  <c r="N354" i="204"/>
  <c r="A354" i="204"/>
  <c r="N353" i="204"/>
  <c r="N352" i="204"/>
  <c r="A352" i="204"/>
  <c r="N351" i="204"/>
  <c r="A351" i="204"/>
  <c r="N350" i="204"/>
  <c r="A350" i="204"/>
  <c r="N349" i="204"/>
  <c r="A349" i="204"/>
  <c r="N348" i="204"/>
  <c r="A348" i="204"/>
  <c r="N347" i="204"/>
  <c r="A347" i="204"/>
  <c r="N346" i="204"/>
  <c r="A346" i="204"/>
  <c r="N345" i="204"/>
  <c r="A345" i="204"/>
  <c r="N344" i="204"/>
  <c r="A344" i="204"/>
  <c r="N343" i="204"/>
  <c r="A343" i="204"/>
  <c r="N342" i="204"/>
  <c r="A342" i="204"/>
  <c r="N341" i="204"/>
  <c r="A341" i="204"/>
  <c r="N340" i="204"/>
  <c r="A340" i="204"/>
  <c r="N339" i="204"/>
  <c r="A339" i="204"/>
  <c r="N338" i="204"/>
  <c r="A338" i="204"/>
  <c r="P337" i="204"/>
  <c r="O337" i="204"/>
  <c r="A337" i="204"/>
  <c r="N336" i="204"/>
  <c r="A336" i="204"/>
  <c r="P335" i="204"/>
  <c r="O335" i="204"/>
  <c r="A335" i="204"/>
  <c r="N334" i="204"/>
  <c r="A334" i="204"/>
  <c r="N333" i="204"/>
  <c r="A333" i="204"/>
  <c r="N332" i="204"/>
  <c r="A332" i="204"/>
  <c r="N331" i="204"/>
  <c r="N330" i="204"/>
  <c r="A330" i="204"/>
  <c r="N329" i="204"/>
  <c r="A329" i="204"/>
  <c r="N328" i="204"/>
  <c r="A328" i="204"/>
  <c r="N326" i="204"/>
  <c r="A326" i="204"/>
  <c r="P325" i="204"/>
  <c r="A325" i="204"/>
  <c r="A324" i="204"/>
  <c r="A323" i="204"/>
  <c r="A322" i="204"/>
  <c r="A321" i="204"/>
  <c r="A320" i="204"/>
  <c r="A319" i="204"/>
  <c r="A314" i="204"/>
  <c r="N313" i="204"/>
  <c r="A313" i="204"/>
  <c r="P311" i="204"/>
  <c r="N311" i="204" s="1"/>
  <c r="A311" i="204"/>
  <c r="N310" i="204"/>
  <c r="A310" i="204"/>
  <c r="N309" i="204"/>
  <c r="A309" i="204"/>
  <c r="N308" i="204"/>
  <c r="A308" i="204"/>
  <c r="P307" i="204"/>
  <c r="O307" i="204"/>
  <c r="A307" i="204"/>
  <c r="N306" i="204"/>
  <c r="A306" i="204"/>
  <c r="N305" i="204"/>
  <c r="A305" i="204"/>
  <c r="N304" i="204"/>
  <c r="A304" i="204"/>
  <c r="P303" i="204"/>
  <c r="O303" i="204"/>
  <c r="A303" i="204"/>
  <c r="N299" i="204"/>
  <c r="A299" i="204"/>
  <c r="N296" i="204"/>
  <c r="A296" i="204"/>
  <c r="P295" i="204"/>
  <c r="O295" i="204"/>
  <c r="A295" i="204"/>
  <c r="N294" i="204"/>
  <c r="N293" i="204"/>
  <c r="N292" i="204"/>
  <c r="P291" i="204"/>
  <c r="O291" i="204"/>
  <c r="N290" i="204"/>
  <c r="N289" i="204"/>
  <c r="N288" i="204"/>
  <c r="N287" i="204"/>
  <c r="N286" i="204"/>
  <c r="P285" i="204"/>
  <c r="O285" i="204"/>
  <c r="N284" i="204"/>
  <c r="P283" i="204"/>
  <c r="O283" i="204"/>
  <c r="N281" i="204"/>
  <c r="N280" i="204"/>
  <c r="N278" i="204"/>
  <c r="N277" i="204"/>
  <c r="P276" i="204"/>
  <c r="O276" i="204"/>
  <c r="N271" i="204"/>
  <c r="N270" i="204"/>
  <c r="N269" i="204"/>
  <c r="N268" i="204"/>
  <c r="N267" i="204"/>
  <c r="A267" i="204"/>
  <c r="N266" i="204"/>
  <c r="A266" i="204"/>
  <c r="N265" i="204"/>
  <c r="A265" i="204"/>
  <c r="P264" i="204"/>
  <c r="P262" i="204" s="1"/>
  <c r="P260" i="204" s="1"/>
  <c r="O264" i="204"/>
  <c r="A264" i="204"/>
  <c r="A263" i="204"/>
  <c r="A262" i="204"/>
  <c r="A261" i="204"/>
  <c r="A260" i="204"/>
  <c r="N259" i="204"/>
  <c r="A259" i="204"/>
  <c r="P258" i="204"/>
  <c r="O258" i="204"/>
  <c r="A258" i="204"/>
  <c r="N257" i="204"/>
  <c r="A257" i="204"/>
  <c r="N256" i="204"/>
  <c r="A256" i="204"/>
  <c r="P255" i="204"/>
  <c r="O255" i="204"/>
  <c r="A255" i="204"/>
  <c r="N254" i="204"/>
  <c r="A254" i="204"/>
  <c r="P253" i="204"/>
  <c r="O253" i="204"/>
  <c r="A253" i="204"/>
  <c r="N252" i="204"/>
  <c r="P251" i="204"/>
  <c r="O251" i="204"/>
  <c r="N250" i="204"/>
  <c r="N249" i="204"/>
  <c r="P248" i="204"/>
  <c r="O248" i="204"/>
  <c r="A246" i="204"/>
  <c r="N243" i="204"/>
  <c r="N242" i="204"/>
  <c r="N240" i="204"/>
  <c r="N235" i="204"/>
  <c r="A235" i="204"/>
  <c r="P234" i="204"/>
  <c r="O234" i="204"/>
  <c r="A234" i="204"/>
  <c r="N233" i="204"/>
  <c r="A233" i="204"/>
  <c r="A231" i="204"/>
  <c r="N230" i="204"/>
  <c r="A230" i="204"/>
  <c r="N229" i="204"/>
  <c r="A229" i="204"/>
  <c r="N228" i="204"/>
  <c r="A228" i="204"/>
  <c r="N227" i="204"/>
  <c r="A227" i="204"/>
  <c r="N226" i="204"/>
  <c r="A226" i="204"/>
  <c r="N225" i="204"/>
  <c r="A225" i="204"/>
  <c r="A224" i="204"/>
  <c r="N223" i="204"/>
  <c r="A223" i="204"/>
  <c r="N222" i="204"/>
  <c r="A222" i="204"/>
  <c r="N221" i="204"/>
  <c r="A221" i="204"/>
  <c r="P220" i="204"/>
  <c r="O220" i="204"/>
  <c r="A220" i="204"/>
  <c r="N219" i="204"/>
  <c r="A219" i="204"/>
  <c r="N218" i="204"/>
  <c r="A218" i="204"/>
  <c r="P217" i="204"/>
  <c r="O217" i="204"/>
  <c r="A217" i="204"/>
  <c r="N216" i="204"/>
  <c r="A216" i="204"/>
  <c r="N214" i="204"/>
  <c r="A214" i="204"/>
  <c r="A213" i="204"/>
  <c r="N212" i="204"/>
  <c r="A212" i="204"/>
  <c r="N211" i="204"/>
  <c r="A211" i="204"/>
  <c r="N210" i="204"/>
  <c r="A210" i="204"/>
  <c r="N209" i="204"/>
  <c r="A209" i="204"/>
  <c r="P206" i="204"/>
  <c r="O206" i="204"/>
  <c r="A206" i="204"/>
  <c r="N204" i="204"/>
  <c r="A204" i="204"/>
  <c r="N203" i="204"/>
  <c r="A203" i="204"/>
  <c r="N202" i="204"/>
  <c r="A202" i="204"/>
  <c r="N201" i="204"/>
  <c r="A201" i="204"/>
  <c r="A200" i="204"/>
  <c r="N199" i="204"/>
  <c r="A199" i="204"/>
  <c r="P198" i="204"/>
  <c r="O198" i="204"/>
  <c r="A198" i="204"/>
  <c r="N197" i="204"/>
  <c r="N196" i="204"/>
  <c r="A196" i="204"/>
  <c r="N195" i="204"/>
  <c r="A195" i="204"/>
  <c r="P194" i="204"/>
  <c r="O194" i="204"/>
  <c r="A194" i="204"/>
  <c r="N192" i="204"/>
  <c r="A192" i="204"/>
  <c r="N191" i="204"/>
  <c r="A191" i="204"/>
  <c r="N190" i="204"/>
  <c r="A190" i="204"/>
  <c r="A189" i="204"/>
  <c r="N188" i="204"/>
  <c r="A188" i="204"/>
  <c r="N187" i="204"/>
  <c r="A187" i="204"/>
  <c r="N186" i="204"/>
  <c r="A186" i="204"/>
  <c r="P185" i="204"/>
  <c r="O185" i="204"/>
  <c r="A185" i="204"/>
  <c r="N184" i="204"/>
  <c r="A184" i="204"/>
  <c r="N183" i="204"/>
  <c r="A183" i="204"/>
  <c r="N182" i="204"/>
  <c r="A182" i="204"/>
  <c r="P181" i="204"/>
  <c r="O181" i="204"/>
  <c r="A181" i="204"/>
  <c r="N180" i="204"/>
  <c r="A180" i="204"/>
  <c r="P179" i="204"/>
  <c r="O179" i="204"/>
  <c r="A179" i="204"/>
  <c r="N178" i="204"/>
  <c r="A178" i="204"/>
  <c r="N177" i="204"/>
  <c r="A177" i="204"/>
  <c r="P176" i="204"/>
  <c r="O176" i="204"/>
  <c r="A176" i="204"/>
  <c r="A175" i="204"/>
  <c r="A174" i="204"/>
  <c r="A173" i="204"/>
  <c r="A172" i="204"/>
  <c r="N162" i="204"/>
  <c r="A162" i="204"/>
  <c r="P161" i="204"/>
  <c r="O161" i="204"/>
  <c r="A161" i="204"/>
  <c r="N160" i="204"/>
  <c r="A160" i="204"/>
  <c r="P159" i="204"/>
  <c r="O159" i="204"/>
  <c r="A159" i="204"/>
  <c r="N158" i="204"/>
  <c r="A158" i="204"/>
  <c r="P157" i="204"/>
  <c r="O157" i="204"/>
  <c r="A157" i="204"/>
  <c r="N156" i="204"/>
  <c r="A156" i="204"/>
  <c r="N155" i="204"/>
  <c r="A155" i="204"/>
  <c r="P154" i="204"/>
  <c r="O154" i="204"/>
  <c r="A154" i="204"/>
  <c r="N153" i="204"/>
  <c r="N152" i="204"/>
  <c r="A152" i="204"/>
  <c r="P151" i="204"/>
  <c r="O151" i="204"/>
  <c r="N171" i="204"/>
  <c r="A171" i="204"/>
  <c r="N170" i="204"/>
  <c r="A170" i="204"/>
  <c r="P169" i="204"/>
  <c r="P167" i="204" s="1"/>
  <c r="P165" i="204" s="1"/>
  <c r="O169" i="204"/>
  <c r="O167" i="204" s="1"/>
  <c r="O165" i="204" s="1"/>
  <c r="A169" i="204"/>
  <c r="A168" i="204"/>
  <c r="A167" i="204"/>
  <c r="A166" i="204"/>
  <c r="A165" i="204"/>
  <c r="N150" i="204"/>
  <c r="A150" i="204"/>
  <c r="P149" i="204"/>
  <c r="O149" i="204"/>
  <c r="A149" i="204"/>
  <c r="N148" i="204"/>
  <c r="A148" i="204"/>
  <c r="P147" i="204"/>
  <c r="O147" i="204"/>
  <c r="A147" i="204"/>
  <c r="A146" i="204"/>
  <c r="A145" i="204"/>
  <c r="A144" i="204"/>
  <c r="A142" i="204"/>
  <c r="A141" i="204"/>
  <c r="N140" i="204"/>
  <c r="A140" i="204"/>
  <c r="N139" i="204"/>
  <c r="A139" i="204"/>
  <c r="P138" i="204"/>
  <c r="O138" i="204"/>
  <c r="A138" i="204"/>
  <c r="N137" i="204"/>
  <c r="A137" i="204"/>
  <c r="N136" i="204"/>
  <c r="A136" i="204"/>
  <c r="N135" i="204"/>
  <c r="A135" i="204"/>
  <c r="N134" i="204"/>
  <c r="A134" i="204"/>
  <c r="N133" i="204"/>
  <c r="A133" i="204"/>
  <c r="P132" i="204"/>
  <c r="O132" i="204"/>
  <c r="A132" i="204"/>
  <c r="A131" i="204"/>
  <c r="A130" i="204"/>
  <c r="A129" i="204"/>
  <c r="A128" i="204"/>
  <c r="N127" i="204"/>
  <c r="A127" i="204"/>
  <c r="N126" i="204"/>
  <c r="A126" i="204"/>
  <c r="N125" i="204"/>
  <c r="A125" i="204"/>
  <c r="N124" i="204"/>
  <c r="A124" i="204"/>
  <c r="N123" i="204"/>
  <c r="A123" i="204"/>
  <c r="N122" i="204"/>
  <c r="A122" i="204"/>
  <c r="N121" i="204"/>
  <c r="A121" i="204"/>
  <c r="N120" i="204"/>
  <c r="A120" i="204"/>
  <c r="N119" i="204"/>
  <c r="A119" i="204"/>
  <c r="N118" i="204"/>
  <c r="A118" i="204"/>
  <c r="N116" i="204"/>
  <c r="A116" i="204"/>
  <c r="P115" i="204"/>
  <c r="A115" i="204"/>
  <c r="A114" i="204"/>
  <c r="A113" i="204"/>
  <c r="A112" i="204"/>
  <c r="A111" i="204"/>
  <c r="A110" i="204"/>
  <c r="A109" i="204"/>
  <c r="N108" i="204"/>
  <c r="A108" i="204"/>
  <c r="N107" i="204"/>
  <c r="A107" i="204"/>
  <c r="P106" i="204"/>
  <c r="O106" i="204"/>
  <c r="A106" i="204"/>
  <c r="N105" i="204"/>
  <c r="A105" i="204"/>
  <c r="N104" i="204"/>
  <c r="A104" i="204"/>
  <c r="P103" i="204"/>
  <c r="O103" i="204"/>
  <c r="A103" i="204"/>
  <c r="A102" i="204"/>
  <c r="A101" i="204"/>
  <c r="A100" i="204"/>
  <c r="A99" i="204"/>
  <c r="N98" i="204"/>
  <c r="A98" i="204"/>
  <c r="P97" i="204"/>
  <c r="O97" i="204"/>
  <c r="A97" i="204"/>
  <c r="N96" i="204"/>
  <c r="A96" i="204"/>
  <c r="P95" i="204"/>
  <c r="O95" i="204"/>
  <c r="A95" i="204"/>
  <c r="N92" i="204"/>
  <c r="A92" i="204"/>
  <c r="P91" i="204"/>
  <c r="O91" i="204"/>
  <c r="A91" i="204"/>
  <c r="N90" i="204"/>
  <c r="A90" i="204"/>
  <c r="N89" i="204"/>
  <c r="P88" i="204"/>
  <c r="O88" i="204"/>
  <c r="A88" i="204"/>
  <c r="A87" i="204"/>
  <c r="A86" i="204"/>
  <c r="A85" i="204"/>
  <c r="A84" i="204"/>
  <c r="N83" i="204"/>
  <c r="A83" i="204"/>
  <c r="N82" i="204"/>
  <c r="A82" i="204"/>
  <c r="N81" i="204"/>
  <c r="A81" i="204"/>
  <c r="N80" i="204"/>
  <c r="A80" i="204"/>
  <c r="N79" i="204"/>
  <c r="A79" i="204"/>
  <c r="N78" i="204"/>
  <c r="A78" i="204"/>
  <c r="N77" i="204"/>
  <c r="A77" i="204"/>
  <c r="N76" i="204"/>
  <c r="A76" i="204"/>
  <c r="N75" i="204"/>
  <c r="A75" i="204"/>
  <c r="N74" i="204"/>
  <c r="A74" i="204"/>
  <c r="N73" i="204"/>
  <c r="A73" i="204"/>
  <c r="N72" i="204"/>
  <c r="A72" i="204"/>
  <c r="N71" i="204"/>
  <c r="A71" i="204"/>
  <c r="P70" i="204"/>
  <c r="P68" i="204" s="1"/>
  <c r="P66" i="204" s="1"/>
  <c r="O70" i="204"/>
  <c r="A70" i="204"/>
  <c r="A69" i="204"/>
  <c r="A68" i="204"/>
  <c r="A67" i="204"/>
  <c r="A66" i="204"/>
  <c r="N63" i="204"/>
  <c r="N61" i="204" s="1"/>
  <c r="A63" i="204"/>
  <c r="P62" i="204"/>
  <c r="O62" i="204"/>
  <c r="O60" i="204" s="1"/>
  <c r="A62" i="204"/>
  <c r="A61" i="204"/>
  <c r="A60" i="204"/>
  <c r="N59" i="204"/>
  <c r="N58" i="204"/>
  <c r="A58" i="204"/>
  <c r="N57" i="204"/>
  <c r="A57" i="204"/>
  <c r="N56" i="204"/>
  <c r="A56" i="204"/>
  <c r="P55" i="204"/>
  <c r="O55" i="204"/>
  <c r="A55" i="204"/>
  <c r="N54" i="204"/>
  <c r="A54" i="204"/>
  <c r="N53" i="204"/>
  <c r="A53" i="204"/>
  <c r="N52" i="204"/>
  <c r="A52" i="204"/>
  <c r="N51" i="204"/>
  <c r="A51" i="204"/>
  <c r="N50" i="204"/>
  <c r="A50" i="204"/>
  <c r="N49" i="204"/>
  <c r="A49" i="204"/>
  <c r="N48" i="204"/>
  <c r="A48" i="204"/>
  <c r="A46" i="204"/>
  <c r="N45" i="204"/>
  <c r="A45" i="204"/>
  <c r="N44" i="204"/>
  <c r="N43" i="204"/>
  <c r="A43" i="204"/>
  <c r="N42" i="204"/>
  <c r="A42" i="204"/>
  <c r="N41" i="204"/>
  <c r="A41" i="204"/>
  <c r="N40" i="204"/>
  <c r="A40" i="204"/>
  <c r="N39" i="204"/>
  <c r="A39" i="204"/>
  <c r="N38" i="204"/>
  <c r="A38" i="204"/>
  <c r="N37" i="204"/>
  <c r="A37" i="204"/>
  <c r="N36" i="204"/>
  <c r="A36" i="204"/>
  <c r="N35" i="204"/>
  <c r="A35" i="204"/>
  <c r="N34" i="204"/>
  <c r="N33" i="204"/>
  <c r="A33" i="204"/>
  <c r="N32" i="204"/>
  <c r="A32" i="204"/>
  <c r="N31" i="204"/>
  <c r="A31" i="204"/>
  <c r="N30" i="204"/>
  <c r="A30" i="204"/>
  <c r="N29" i="204"/>
  <c r="A29" i="204"/>
  <c r="N28" i="204"/>
  <c r="A28" i="204"/>
  <c r="N27" i="204"/>
  <c r="A27" i="204"/>
  <c r="N26" i="204"/>
  <c r="A26" i="204"/>
  <c r="N25" i="204"/>
  <c r="A25" i="204"/>
  <c r="N24" i="204"/>
  <c r="A24" i="204"/>
  <c r="N23" i="204"/>
  <c r="A23" i="204"/>
  <c r="N22" i="204"/>
  <c r="A22" i="204"/>
  <c r="N21" i="204"/>
  <c r="A21" i="204"/>
  <c r="P20" i="204"/>
  <c r="O20" i="204"/>
  <c r="A20" i="204"/>
  <c r="A19" i="204"/>
  <c r="A18" i="204"/>
  <c r="A17" i="204"/>
  <c r="A16" i="204"/>
  <c r="A15" i="204"/>
  <c r="A14" i="204"/>
  <c r="A13" i="204"/>
  <c r="N756" i="205"/>
  <c r="P751" i="205"/>
  <c r="P749" i="205" s="1"/>
  <c r="N748" i="205"/>
  <c r="P747" i="205"/>
  <c r="O747" i="205"/>
  <c r="N746" i="205"/>
  <c r="P745" i="205"/>
  <c r="O745" i="205"/>
  <c r="N740" i="205"/>
  <c r="N739" i="205" s="1"/>
  <c r="P739" i="205"/>
  <c r="O739" i="205"/>
  <c r="N734" i="205"/>
  <c r="N733" i="205" s="1"/>
  <c r="N732" i="205"/>
  <c r="N731" i="205"/>
  <c r="N730" i="205"/>
  <c r="N728" i="205"/>
  <c r="N727" i="205"/>
  <c r="N726" i="205"/>
  <c r="P725" i="205"/>
  <c r="O725" i="205"/>
  <c r="N724" i="205"/>
  <c r="N723" i="205"/>
  <c r="N722" i="205"/>
  <c r="O721" i="205"/>
  <c r="N721" i="205" s="1"/>
  <c r="N719" i="205"/>
  <c r="N716" i="205"/>
  <c r="N715" i="205"/>
  <c r="P714" i="205"/>
  <c r="O714" i="205"/>
  <c r="N713" i="205"/>
  <c r="N711" i="205"/>
  <c r="N710" i="205"/>
  <c r="N709" i="205"/>
  <c r="P708" i="205"/>
  <c r="N707" i="205"/>
  <c r="P706" i="205"/>
  <c r="O706" i="205"/>
  <c r="N705" i="205"/>
  <c r="N703" i="205"/>
  <c r="N702" i="205"/>
  <c r="N701" i="205"/>
  <c r="P700" i="205"/>
  <c r="N699" i="205"/>
  <c r="N698" i="205"/>
  <c r="N697" i="205"/>
  <c r="N696" i="205"/>
  <c r="N695" i="205"/>
  <c r="N694" i="205"/>
  <c r="N693" i="205"/>
  <c r="P692" i="205"/>
  <c r="O692" i="205"/>
  <c r="N687" i="205"/>
  <c r="N686" i="205"/>
  <c r="P685" i="205"/>
  <c r="O685" i="205"/>
  <c r="N684" i="205"/>
  <c r="N683" i="205"/>
  <c r="P682" i="205"/>
  <c r="O682" i="205"/>
  <c r="N681" i="205"/>
  <c r="N680" i="205"/>
  <c r="P679" i="205"/>
  <c r="O679" i="205"/>
  <c r="N678" i="205"/>
  <c r="N673" i="205"/>
  <c r="N672" i="205"/>
  <c r="P671" i="205"/>
  <c r="O671" i="205"/>
  <c r="N666" i="205"/>
  <c r="P665" i="205"/>
  <c r="P663" i="205" s="1"/>
  <c r="P661" i="205" s="1"/>
  <c r="O665" i="205"/>
  <c r="N658" i="205"/>
  <c r="P657" i="205"/>
  <c r="O657" i="205"/>
  <c r="N656" i="205"/>
  <c r="N655" i="205"/>
  <c r="P654" i="205"/>
  <c r="O654" i="205"/>
  <c r="N653" i="205"/>
  <c r="P652" i="205"/>
  <c r="O652" i="205"/>
  <c r="N651" i="205"/>
  <c r="P650" i="205"/>
  <c r="O650" i="205"/>
  <c r="N649" i="205"/>
  <c r="P648" i="205"/>
  <c r="O648" i="205"/>
  <c r="N647" i="205"/>
  <c r="N646" i="205"/>
  <c r="N645" i="205"/>
  <c r="N644" i="205"/>
  <c r="P643" i="205"/>
  <c r="O643" i="205"/>
  <c r="N637" i="205"/>
  <c r="N636" i="205" s="1"/>
  <c r="N635" i="205"/>
  <c r="N634" i="205"/>
  <c r="N633" i="205"/>
  <c r="N632" i="205"/>
  <c r="P631" i="205"/>
  <c r="O631" i="205"/>
  <c r="N630" i="205"/>
  <c r="P629" i="205"/>
  <c r="O629" i="205"/>
  <c r="N628" i="205"/>
  <c r="N627" i="205"/>
  <c r="P626" i="205"/>
  <c r="O626" i="205"/>
  <c r="N625" i="205"/>
  <c r="N624" i="205"/>
  <c r="P623" i="205"/>
  <c r="O623" i="205"/>
  <c r="N622" i="205"/>
  <c r="N621" i="205"/>
  <c r="N620" i="205"/>
  <c r="N619" i="205"/>
  <c r="P618" i="205"/>
  <c r="O618" i="205"/>
  <c r="N613" i="205"/>
  <c r="N612" i="205"/>
  <c r="P611" i="205"/>
  <c r="P609" i="205" s="1"/>
  <c r="O611" i="205"/>
  <c r="N608" i="205"/>
  <c r="P607" i="205"/>
  <c r="O607" i="205"/>
  <c r="A607" i="205"/>
  <c r="N606" i="205"/>
  <c r="N605" i="205"/>
  <c r="P604" i="205"/>
  <c r="P602" i="205" s="1"/>
  <c r="O604" i="205"/>
  <c r="A604" i="205"/>
  <c r="A603" i="205"/>
  <c r="A602" i="205"/>
  <c r="A601" i="205"/>
  <c r="A600" i="205"/>
  <c r="N599" i="205"/>
  <c r="A599" i="205"/>
  <c r="N598" i="205"/>
  <c r="A598" i="205"/>
  <c r="P597" i="205"/>
  <c r="P595" i="205" s="1"/>
  <c r="O597" i="205"/>
  <c r="O595" i="205" s="1"/>
  <c r="A597" i="205"/>
  <c r="A596" i="205"/>
  <c r="A595" i="205"/>
  <c r="N594" i="205"/>
  <c r="N593" i="205" s="1"/>
  <c r="P593" i="205"/>
  <c r="O593" i="205"/>
  <c r="N592" i="205"/>
  <c r="P591" i="205"/>
  <c r="O591" i="205"/>
  <c r="N590" i="205"/>
  <c r="P589" i="205"/>
  <c r="O589" i="205"/>
  <c r="N588" i="205"/>
  <c r="P587" i="205"/>
  <c r="O587" i="205"/>
  <c r="N586" i="205"/>
  <c r="A586" i="205"/>
  <c r="N584" i="205"/>
  <c r="A584" i="205"/>
  <c r="P583" i="205"/>
  <c r="O583" i="205"/>
  <c r="A583" i="205"/>
  <c r="N582" i="205"/>
  <c r="A582" i="205"/>
  <c r="N580" i="205"/>
  <c r="A580" i="205"/>
  <c r="P579" i="205"/>
  <c r="O579" i="205"/>
  <c r="A579" i="205"/>
  <c r="N578" i="205"/>
  <c r="A578" i="205"/>
  <c r="N577" i="205"/>
  <c r="A577" i="205"/>
  <c r="N576" i="205"/>
  <c r="A576" i="205"/>
  <c r="N575" i="205"/>
  <c r="A575" i="205"/>
  <c r="P574" i="205"/>
  <c r="O574" i="205"/>
  <c r="A574" i="205"/>
  <c r="A573" i="205"/>
  <c r="A572" i="205"/>
  <c r="A571" i="205"/>
  <c r="A570" i="205"/>
  <c r="A569" i="205"/>
  <c r="A568" i="205"/>
  <c r="N65" i="205"/>
  <c r="N64" i="205" s="1"/>
  <c r="A65" i="205"/>
  <c r="P64" i="205"/>
  <c r="P566" i="205" s="1"/>
  <c r="A64" i="205"/>
  <c r="A567" i="205"/>
  <c r="A566" i="205"/>
  <c r="N564" i="205"/>
  <c r="N563" i="205" s="1"/>
  <c r="A564" i="205"/>
  <c r="A563" i="205"/>
  <c r="A562" i="205"/>
  <c r="P561" i="205"/>
  <c r="A561" i="205"/>
  <c r="A560" i="205"/>
  <c r="A559" i="205"/>
  <c r="N557" i="205"/>
  <c r="A557" i="205"/>
  <c r="N556" i="205"/>
  <c r="A556" i="205"/>
  <c r="N555" i="205"/>
  <c r="A555" i="205"/>
  <c r="P552" i="205"/>
  <c r="O552" i="205"/>
  <c r="A554" i="205"/>
  <c r="A553" i="205"/>
  <c r="A552" i="205"/>
  <c r="N551" i="205"/>
  <c r="A551" i="205"/>
  <c r="N550" i="205"/>
  <c r="A550" i="205"/>
  <c r="P549" i="205"/>
  <c r="O549" i="205"/>
  <c r="A549" i="205"/>
  <c r="N548" i="205"/>
  <c r="A548" i="205"/>
  <c r="P547" i="205"/>
  <c r="O547" i="205"/>
  <c r="A547" i="205"/>
  <c r="N546" i="205"/>
  <c r="A546" i="205"/>
  <c r="P545" i="205"/>
  <c r="O545" i="205"/>
  <c r="A545" i="205"/>
  <c r="A544" i="205"/>
  <c r="A543" i="205"/>
  <c r="A540" i="205"/>
  <c r="N539" i="205"/>
  <c r="A539" i="205"/>
  <c r="P538" i="205"/>
  <c r="O538" i="205"/>
  <c r="A538" i="205"/>
  <c r="N537" i="205"/>
  <c r="A537" i="205"/>
  <c r="N535" i="205"/>
  <c r="A535" i="205"/>
  <c r="N534" i="205"/>
  <c r="A534" i="205"/>
  <c r="A533" i="205"/>
  <c r="A532" i="205"/>
  <c r="A531" i="205"/>
  <c r="A529" i="205"/>
  <c r="A528" i="205"/>
  <c r="A527" i="205"/>
  <c r="N526" i="205"/>
  <c r="A526" i="205"/>
  <c r="P525" i="205"/>
  <c r="P523" i="205" s="1"/>
  <c r="O525" i="205"/>
  <c r="N522" i="205"/>
  <c r="A522" i="205"/>
  <c r="N521" i="205"/>
  <c r="A521" i="205"/>
  <c r="P520" i="205"/>
  <c r="P518" i="205" s="1"/>
  <c r="O520" i="205"/>
  <c r="O518" i="205" s="1"/>
  <c r="A520" i="205"/>
  <c r="A519" i="205"/>
  <c r="A518" i="205"/>
  <c r="N517" i="205"/>
  <c r="A517" i="205"/>
  <c r="P516" i="205"/>
  <c r="O516" i="205"/>
  <c r="A516" i="205"/>
  <c r="N515" i="205"/>
  <c r="A515" i="205"/>
  <c r="P514" i="205"/>
  <c r="O514" i="205"/>
  <c r="A514" i="205"/>
  <c r="A513" i="205"/>
  <c r="A512" i="205"/>
  <c r="A511" i="205"/>
  <c r="A510" i="205"/>
  <c r="P508" i="205"/>
  <c r="O508" i="205"/>
  <c r="A508" i="205"/>
  <c r="N507" i="205"/>
  <c r="A507" i="205"/>
  <c r="N506" i="205"/>
  <c r="A506" i="205"/>
  <c r="N505" i="205"/>
  <c r="A505" i="205"/>
  <c r="P504" i="205"/>
  <c r="O504" i="205"/>
  <c r="A504" i="205"/>
  <c r="N503" i="205"/>
  <c r="A503" i="205"/>
  <c r="N502" i="205"/>
  <c r="A502" i="205"/>
  <c r="N501" i="205"/>
  <c r="A501" i="205"/>
  <c r="N500" i="205"/>
  <c r="A500" i="205"/>
  <c r="N499" i="205"/>
  <c r="A499" i="205"/>
  <c r="N498" i="205"/>
  <c r="A498" i="205"/>
  <c r="N497" i="205"/>
  <c r="A497" i="205"/>
  <c r="N496" i="205"/>
  <c r="A496" i="205"/>
  <c r="N495" i="205"/>
  <c r="A495" i="205"/>
  <c r="P494" i="205"/>
  <c r="O494" i="205"/>
  <c r="A494" i="205"/>
  <c r="N491" i="205"/>
  <c r="A491" i="205"/>
  <c r="N490" i="205"/>
  <c r="A490" i="205"/>
  <c r="A489" i="205"/>
  <c r="A488" i="205"/>
  <c r="A487" i="205"/>
  <c r="A486" i="205"/>
  <c r="A485" i="205"/>
  <c r="A484" i="205"/>
  <c r="A483" i="205"/>
  <c r="N480" i="205"/>
  <c r="A480" i="205"/>
  <c r="P479" i="205"/>
  <c r="O479" i="205"/>
  <c r="O474" i="205" s="1"/>
  <c r="A479" i="205"/>
  <c r="N478" i="205"/>
  <c r="A478" i="205"/>
  <c r="N477" i="205"/>
  <c r="A477" i="205"/>
  <c r="A476" i="205"/>
  <c r="A475" i="205"/>
  <c r="A474" i="205"/>
  <c r="A473" i="205"/>
  <c r="A472" i="205"/>
  <c r="A471" i="205"/>
  <c r="A470" i="205"/>
  <c r="N469" i="205"/>
  <c r="A469" i="205"/>
  <c r="N468" i="205"/>
  <c r="A468" i="205"/>
  <c r="P467" i="205"/>
  <c r="O467" i="205"/>
  <c r="A467" i="205"/>
  <c r="N466" i="205"/>
  <c r="N465" i="205"/>
  <c r="N463" i="205"/>
  <c r="A463" i="205"/>
  <c r="N462" i="205"/>
  <c r="A462" i="205"/>
  <c r="N461" i="205"/>
  <c r="A461" i="205"/>
  <c r="N460" i="205"/>
  <c r="A460" i="205"/>
  <c r="N459" i="205"/>
  <c r="A459" i="205"/>
  <c r="P458" i="205"/>
  <c r="A458" i="205"/>
  <c r="N457" i="205"/>
  <c r="A457" i="205"/>
  <c r="N456" i="205"/>
  <c r="A456" i="205"/>
  <c r="N455" i="205"/>
  <c r="A455" i="205"/>
  <c r="N454" i="205"/>
  <c r="A454" i="205"/>
  <c r="N453" i="205"/>
  <c r="A453" i="205"/>
  <c r="N452" i="205"/>
  <c r="A452" i="205"/>
  <c r="N451" i="205"/>
  <c r="A451" i="205"/>
  <c r="N450" i="205"/>
  <c r="A450" i="205"/>
  <c r="P449" i="205"/>
  <c r="O449" i="205"/>
  <c r="A449" i="205"/>
  <c r="N448" i="205"/>
  <c r="A448" i="205"/>
  <c r="N447" i="205"/>
  <c r="A447" i="205"/>
  <c r="N446" i="205"/>
  <c r="A446" i="205"/>
  <c r="N445" i="205"/>
  <c r="A445" i="205"/>
  <c r="N444" i="205"/>
  <c r="A444" i="205"/>
  <c r="P443" i="205"/>
  <c r="O443" i="205"/>
  <c r="A443" i="205"/>
  <c r="N442" i="205"/>
  <c r="A442" i="205"/>
  <c r="N441" i="205"/>
  <c r="A441" i="205"/>
  <c r="N440" i="205"/>
  <c r="A440" i="205"/>
  <c r="P439" i="205"/>
  <c r="O439" i="205"/>
  <c r="A439" i="205"/>
  <c r="A438" i="205"/>
  <c r="A437" i="205"/>
  <c r="A436" i="205"/>
  <c r="A435" i="205"/>
  <c r="N94" i="205"/>
  <c r="A94" i="205"/>
  <c r="P93" i="205"/>
  <c r="O93" i="205"/>
  <c r="A93" i="205"/>
  <c r="N423" i="205"/>
  <c r="A423" i="205"/>
  <c r="P422" i="205"/>
  <c r="O422" i="205"/>
  <c r="A422" i="205"/>
  <c r="N434" i="205"/>
  <c r="A434" i="205"/>
  <c r="P433" i="205"/>
  <c r="O433" i="205"/>
  <c r="A433" i="205"/>
  <c r="N432" i="205"/>
  <c r="A432" i="205"/>
  <c r="P431" i="205"/>
  <c r="O431" i="205"/>
  <c r="A431" i="205"/>
  <c r="N430" i="205"/>
  <c r="A430" i="205"/>
  <c r="N429" i="205"/>
  <c r="A429" i="205"/>
  <c r="N428" i="205"/>
  <c r="A428" i="205"/>
  <c r="P427" i="205"/>
  <c r="O427" i="205"/>
  <c r="A427" i="205"/>
  <c r="N426" i="205"/>
  <c r="A426" i="205"/>
  <c r="N425" i="205"/>
  <c r="A425" i="205"/>
  <c r="P424" i="205"/>
  <c r="O424" i="205"/>
  <c r="A424" i="205"/>
  <c r="A421" i="205"/>
  <c r="A420" i="205"/>
  <c r="A419" i="205"/>
  <c r="A418" i="205"/>
  <c r="N417" i="205"/>
  <c r="N416" i="205" s="1"/>
  <c r="P416" i="205"/>
  <c r="O416" i="205"/>
  <c r="P414" i="205"/>
  <c r="O414" i="205"/>
  <c r="N413" i="205"/>
  <c r="A413" i="205"/>
  <c r="P412" i="205"/>
  <c r="O412" i="205"/>
  <c r="A412" i="205"/>
  <c r="N302" i="205"/>
  <c r="A302" i="205"/>
  <c r="N301" i="205"/>
  <c r="A301" i="205"/>
  <c r="A300" i="205"/>
  <c r="A411" i="205"/>
  <c r="A410" i="205"/>
  <c r="A409" i="205"/>
  <c r="A408" i="205"/>
  <c r="A407" i="205"/>
  <c r="P402" i="205"/>
  <c r="O402" i="205"/>
  <c r="N401" i="205"/>
  <c r="A401" i="205"/>
  <c r="N400" i="205"/>
  <c r="A400" i="205"/>
  <c r="N399" i="205"/>
  <c r="A399" i="205"/>
  <c r="P398" i="205"/>
  <c r="O398" i="205"/>
  <c r="A398" i="205"/>
  <c r="N394" i="205"/>
  <c r="A394" i="205"/>
  <c r="A393" i="205"/>
  <c r="N397" i="205"/>
  <c r="A397" i="205"/>
  <c r="P396" i="205"/>
  <c r="O396" i="205"/>
  <c r="A396" i="205"/>
  <c r="N392" i="205"/>
  <c r="A392" i="205"/>
  <c r="P391" i="205"/>
  <c r="O391" i="205"/>
  <c r="A391" i="205"/>
  <c r="N390" i="205"/>
  <c r="A390" i="205"/>
  <c r="P389" i="205"/>
  <c r="O389" i="205"/>
  <c r="A389" i="205"/>
  <c r="N388" i="205"/>
  <c r="A388" i="205"/>
  <c r="N387" i="205"/>
  <c r="A387" i="205"/>
  <c r="N386" i="205"/>
  <c r="A386" i="205"/>
  <c r="N385" i="205"/>
  <c r="A385" i="205"/>
  <c r="N384" i="205"/>
  <c r="A384" i="205"/>
  <c r="N383" i="205"/>
  <c r="A383" i="205"/>
  <c r="N382" i="205"/>
  <c r="A382" i="205"/>
  <c r="P381" i="205"/>
  <c r="O381" i="205"/>
  <c r="A381" i="205"/>
  <c r="A380" i="205"/>
  <c r="A379" i="205"/>
  <c r="A378" i="205"/>
  <c r="A377" i="205"/>
  <c r="A373" i="205"/>
  <c r="A372" i="205"/>
  <c r="A371" i="205"/>
  <c r="A370" i="205"/>
  <c r="N369" i="205"/>
  <c r="A369" i="205"/>
  <c r="N368" i="205"/>
  <c r="N367" i="205"/>
  <c r="P366" i="205"/>
  <c r="P364" i="205" s="1"/>
  <c r="P362" i="205" s="1"/>
  <c r="O366" i="205"/>
  <c r="O364" i="205" s="1"/>
  <c r="O362" i="205" s="1"/>
  <c r="A366" i="205"/>
  <c r="A365" i="205"/>
  <c r="A364" i="205"/>
  <c r="A363" i="205"/>
  <c r="A362" i="205"/>
  <c r="N361" i="205"/>
  <c r="A361" i="205"/>
  <c r="P360" i="205"/>
  <c r="O360" i="205"/>
  <c r="A360" i="205"/>
  <c r="N359" i="205"/>
  <c r="A359" i="205"/>
  <c r="N358" i="205"/>
  <c r="A358" i="205"/>
  <c r="N357" i="205"/>
  <c r="A357" i="205"/>
  <c r="N356" i="205"/>
  <c r="A356" i="205"/>
  <c r="N355" i="205"/>
  <c r="A355" i="205"/>
  <c r="N354" i="205"/>
  <c r="A354" i="205"/>
  <c r="N353" i="205"/>
  <c r="N352" i="205"/>
  <c r="A352" i="205"/>
  <c r="N351" i="205"/>
  <c r="A351" i="205"/>
  <c r="N350" i="205"/>
  <c r="A350" i="205"/>
  <c r="N349" i="205"/>
  <c r="A349" i="205"/>
  <c r="N348" i="205"/>
  <c r="A348" i="205"/>
  <c r="N347" i="205"/>
  <c r="A347" i="205"/>
  <c r="N346" i="205"/>
  <c r="A346" i="205"/>
  <c r="N345" i="205"/>
  <c r="A345" i="205"/>
  <c r="N344" i="205"/>
  <c r="A344" i="205"/>
  <c r="N343" i="205"/>
  <c r="A343" i="205"/>
  <c r="N342" i="205"/>
  <c r="A342" i="205"/>
  <c r="N341" i="205"/>
  <c r="A341" i="205"/>
  <c r="N340" i="205"/>
  <c r="A340" i="205"/>
  <c r="N339" i="205"/>
  <c r="A339" i="205"/>
  <c r="N338" i="205"/>
  <c r="A338" i="205"/>
  <c r="P337" i="205"/>
  <c r="O337" i="205"/>
  <c r="A337" i="205"/>
  <c r="N336" i="205"/>
  <c r="A336" i="205"/>
  <c r="P335" i="205"/>
  <c r="O335" i="205"/>
  <c r="A335" i="205"/>
  <c r="N334" i="205"/>
  <c r="A334" i="205"/>
  <c r="N333" i="205"/>
  <c r="A333" i="205"/>
  <c r="N332" i="205"/>
  <c r="A332" i="205"/>
  <c r="N331" i="205"/>
  <c r="N330" i="205"/>
  <c r="A330" i="205"/>
  <c r="N329" i="205"/>
  <c r="A329" i="205"/>
  <c r="N328" i="205"/>
  <c r="A328" i="205"/>
  <c r="N326" i="205"/>
  <c r="A326" i="205"/>
  <c r="P325" i="205"/>
  <c r="A325" i="205"/>
  <c r="A324" i="205"/>
  <c r="A323" i="205"/>
  <c r="A322" i="205"/>
  <c r="A321" i="205"/>
  <c r="A320" i="205"/>
  <c r="A319" i="205"/>
  <c r="A314" i="205"/>
  <c r="N313" i="205"/>
  <c r="A313" i="205"/>
  <c r="P311" i="205"/>
  <c r="N311" i="205" s="1"/>
  <c r="A311" i="205"/>
  <c r="N310" i="205"/>
  <c r="A310" i="205"/>
  <c r="N309" i="205"/>
  <c r="A309" i="205"/>
  <c r="N308" i="205"/>
  <c r="A308" i="205"/>
  <c r="P307" i="205"/>
  <c r="O307" i="205"/>
  <c r="A307" i="205"/>
  <c r="N306" i="205"/>
  <c r="A306" i="205"/>
  <c r="N305" i="205"/>
  <c r="A305" i="205"/>
  <c r="N304" i="205"/>
  <c r="A304" i="205"/>
  <c r="P303" i="205"/>
  <c r="O303" i="205"/>
  <c r="A303" i="205"/>
  <c r="N299" i="205"/>
  <c r="A299" i="205"/>
  <c r="N296" i="205"/>
  <c r="A296" i="205"/>
  <c r="P295" i="205"/>
  <c r="O295" i="205"/>
  <c r="A295" i="205"/>
  <c r="N294" i="205"/>
  <c r="N293" i="205"/>
  <c r="N292" i="205"/>
  <c r="P291" i="205"/>
  <c r="O291" i="205"/>
  <c r="N290" i="205"/>
  <c r="N289" i="205"/>
  <c r="N288" i="205"/>
  <c r="N287" i="205"/>
  <c r="N286" i="205"/>
  <c r="P285" i="205"/>
  <c r="O285" i="205"/>
  <c r="N284" i="205"/>
  <c r="P283" i="205"/>
  <c r="O283" i="205"/>
  <c r="N281" i="205"/>
  <c r="N280" i="205"/>
  <c r="N278" i="205"/>
  <c r="N277" i="205"/>
  <c r="P276" i="205"/>
  <c r="O276" i="205"/>
  <c r="N271" i="205"/>
  <c r="N270" i="205"/>
  <c r="N269" i="205"/>
  <c r="N268" i="205"/>
  <c r="N267" i="205"/>
  <c r="A267" i="205"/>
  <c r="N266" i="205"/>
  <c r="A266" i="205"/>
  <c r="N265" i="205"/>
  <c r="A265" i="205"/>
  <c r="P264" i="205"/>
  <c r="P262" i="205" s="1"/>
  <c r="P260" i="205" s="1"/>
  <c r="O264" i="205"/>
  <c r="O262" i="205" s="1"/>
  <c r="O260" i="205" s="1"/>
  <c r="A264" i="205"/>
  <c r="A263" i="205"/>
  <c r="A262" i="205"/>
  <c r="A261" i="205"/>
  <c r="A260" i="205"/>
  <c r="N259" i="205"/>
  <c r="A259" i="205"/>
  <c r="P258" i="205"/>
  <c r="O258" i="205"/>
  <c r="A258" i="205"/>
  <c r="N257" i="205"/>
  <c r="A257" i="205"/>
  <c r="N256" i="205"/>
  <c r="A256" i="205"/>
  <c r="P255" i="205"/>
  <c r="O255" i="205"/>
  <c r="A255" i="205"/>
  <c r="N254" i="205"/>
  <c r="A254" i="205"/>
  <c r="P253" i="205"/>
  <c r="O253" i="205"/>
  <c r="A253" i="205"/>
  <c r="N252" i="205"/>
  <c r="P251" i="205"/>
  <c r="O251" i="205"/>
  <c r="N250" i="205"/>
  <c r="N249" i="205"/>
  <c r="P248" i="205"/>
  <c r="O248" i="205"/>
  <c r="A246" i="205"/>
  <c r="N243" i="205"/>
  <c r="N242" i="205"/>
  <c r="N240" i="205"/>
  <c r="N235" i="205"/>
  <c r="A235" i="205"/>
  <c r="P234" i="205"/>
  <c r="O234" i="205"/>
  <c r="A234" i="205"/>
  <c r="N233" i="205"/>
  <c r="A233" i="205"/>
  <c r="A231" i="205"/>
  <c r="N230" i="205"/>
  <c r="A230" i="205"/>
  <c r="N229" i="205"/>
  <c r="A229" i="205"/>
  <c r="N228" i="205"/>
  <c r="A228" i="205"/>
  <c r="N227" i="205"/>
  <c r="A227" i="205"/>
  <c r="N226" i="205"/>
  <c r="A226" i="205"/>
  <c r="N225" i="205"/>
  <c r="A225" i="205"/>
  <c r="A224" i="205"/>
  <c r="N223" i="205"/>
  <c r="A223" i="205"/>
  <c r="N222" i="205"/>
  <c r="A222" i="205"/>
  <c r="N221" i="205"/>
  <c r="A221" i="205"/>
  <c r="P220" i="205"/>
  <c r="O220" i="205"/>
  <c r="A220" i="205"/>
  <c r="N219" i="205"/>
  <c r="A219" i="205"/>
  <c r="N218" i="205"/>
  <c r="A218" i="205"/>
  <c r="P217" i="205"/>
  <c r="O217" i="205"/>
  <c r="A217" i="205"/>
  <c r="N216" i="205"/>
  <c r="A216" i="205"/>
  <c r="N214" i="205"/>
  <c r="A214" i="205"/>
  <c r="A213" i="205"/>
  <c r="N212" i="205"/>
  <c r="A212" i="205"/>
  <c r="N211" i="205"/>
  <c r="A211" i="205"/>
  <c r="N210" i="205"/>
  <c r="A210" i="205"/>
  <c r="N209" i="205"/>
  <c r="A209" i="205"/>
  <c r="P206" i="205"/>
  <c r="O206" i="205"/>
  <c r="A206" i="205"/>
  <c r="N204" i="205"/>
  <c r="A204" i="205"/>
  <c r="N203" i="205"/>
  <c r="A203" i="205"/>
  <c r="N202" i="205"/>
  <c r="A202" i="205"/>
  <c r="N201" i="205"/>
  <c r="A201" i="205"/>
  <c r="A200" i="205"/>
  <c r="N199" i="205"/>
  <c r="A199" i="205"/>
  <c r="P198" i="205"/>
  <c r="O198" i="205"/>
  <c r="A198" i="205"/>
  <c r="N197" i="205"/>
  <c r="N196" i="205"/>
  <c r="A196" i="205"/>
  <c r="N195" i="205"/>
  <c r="A195" i="205"/>
  <c r="P194" i="205"/>
  <c r="O194" i="205"/>
  <c r="A194" i="205"/>
  <c r="N192" i="205"/>
  <c r="A192" i="205"/>
  <c r="N191" i="205"/>
  <c r="A191" i="205"/>
  <c r="N190" i="205"/>
  <c r="A190" i="205"/>
  <c r="A189" i="205"/>
  <c r="N188" i="205"/>
  <c r="A188" i="205"/>
  <c r="N187" i="205"/>
  <c r="A187" i="205"/>
  <c r="N186" i="205"/>
  <c r="A186" i="205"/>
  <c r="P185" i="205"/>
  <c r="O185" i="205"/>
  <c r="A185" i="205"/>
  <c r="N184" i="205"/>
  <c r="A184" i="205"/>
  <c r="N183" i="205"/>
  <c r="A183" i="205"/>
  <c r="N182" i="205"/>
  <c r="A182" i="205"/>
  <c r="P181" i="205"/>
  <c r="O181" i="205"/>
  <c r="A181" i="205"/>
  <c r="N180" i="205"/>
  <c r="A180" i="205"/>
  <c r="P179" i="205"/>
  <c r="O179" i="205"/>
  <c r="A179" i="205"/>
  <c r="N178" i="205"/>
  <c r="A178" i="205"/>
  <c r="N177" i="205"/>
  <c r="A177" i="205"/>
  <c r="P176" i="205"/>
  <c r="O176" i="205"/>
  <c r="A176" i="205"/>
  <c r="A175" i="205"/>
  <c r="A174" i="205"/>
  <c r="A173" i="205"/>
  <c r="A172" i="205"/>
  <c r="N162" i="205"/>
  <c r="A162" i="205"/>
  <c r="P161" i="205"/>
  <c r="O161" i="205"/>
  <c r="A161" i="205"/>
  <c r="N160" i="205"/>
  <c r="A160" i="205"/>
  <c r="P159" i="205"/>
  <c r="O159" i="205"/>
  <c r="A159" i="205"/>
  <c r="N158" i="205"/>
  <c r="A158" i="205"/>
  <c r="P157" i="205"/>
  <c r="O157" i="205"/>
  <c r="A157" i="205"/>
  <c r="N156" i="205"/>
  <c r="A156" i="205"/>
  <c r="N155" i="205"/>
  <c r="A155" i="205"/>
  <c r="P154" i="205"/>
  <c r="O154" i="205"/>
  <c r="A154" i="205"/>
  <c r="N153" i="205"/>
  <c r="N152" i="205"/>
  <c r="A152" i="205"/>
  <c r="P151" i="205"/>
  <c r="O151" i="205"/>
  <c r="N171" i="205"/>
  <c r="A171" i="205"/>
  <c r="N170" i="205"/>
  <c r="A170" i="205"/>
  <c r="P169" i="205"/>
  <c r="P167" i="205" s="1"/>
  <c r="P165" i="205" s="1"/>
  <c r="O169" i="205"/>
  <c r="A169" i="205"/>
  <c r="A168" i="205"/>
  <c r="A167" i="205"/>
  <c r="A166" i="205"/>
  <c r="A165" i="205"/>
  <c r="N150" i="205"/>
  <c r="A150" i="205"/>
  <c r="P149" i="205"/>
  <c r="O149" i="205"/>
  <c r="A149" i="205"/>
  <c r="N148" i="205"/>
  <c r="A148" i="205"/>
  <c r="P147" i="205"/>
  <c r="O147" i="205"/>
  <c r="A147" i="205"/>
  <c r="A146" i="205"/>
  <c r="A145" i="205"/>
  <c r="A144" i="205"/>
  <c r="A142" i="205"/>
  <c r="A141" i="205"/>
  <c r="N140" i="205"/>
  <c r="A140" i="205"/>
  <c r="N139" i="205"/>
  <c r="A139" i="205"/>
  <c r="P138" i="205"/>
  <c r="O138" i="205"/>
  <c r="A138" i="205"/>
  <c r="N137" i="205"/>
  <c r="A137" i="205"/>
  <c r="N136" i="205"/>
  <c r="A136" i="205"/>
  <c r="N135" i="205"/>
  <c r="A135" i="205"/>
  <c r="N134" i="205"/>
  <c r="A134" i="205"/>
  <c r="N133" i="205"/>
  <c r="A133" i="205"/>
  <c r="P132" i="205"/>
  <c r="O132" i="205"/>
  <c r="A132" i="205"/>
  <c r="A131" i="205"/>
  <c r="A130" i="205"/>
  <c r="A129" i="205"/>
  <c r="A128" i="205"/>
  <c r="N127" i="205"/>
  <c r="A127" i="205"/>
  <c r="N126" i="205"/>
  <c r="A126" i="205"/>
  <c r="N125" i="205"/>
  <c r="A125" i="205"/>
  <c r="N124" i="205"/>
  <c r="A124" i="205"/>
  <c r="N123" i="205"/>
  <c r="A123" i="205"/>
  <c r="N122" i="205"/>
  <c r="A122" i="205"/>
  <c r="N121" i="205"/>
  <c r="A121" i="205"/>
  <c r="N120" i="205"/>
  <c r="A120" i="205"/>
  <c r="N119" i="205"/>
  <c r="A119" i="205"/>
  <c r="N118" i="205"/>
  <c r="A118" i="205"/>
  <c r="N116" i="205"/>
  <c r="A116" i="205"/>
  <c r="P115" i="205"/>
  <c r="A115" i="205"/>
  <c r="A114" i="205"/>
  <c r="A113" i="205"/>
  <c r="A112" i="205"/>
  <c r="A111" i="205"/>
  <c r="A110" i="205"/>
  <c r="A109" i="205"/>
  <c r="N108" i="205"/>
  <c r="A108" i="205"/>
  <c r="N107" i="205"/>
  <c r="A107" i="205"/>
  <c r="P106" i="205"/>
  <c r="O106" i="205"/>
  <c r="A106" i="205"/>
  <c r="N105" i="205"/>
  <c r="A105" i="205"/>
  <c r="N104" i="205"/>
  <c r="A104" i="205"/>
  <c r="P103" i="205"/>
  <c r="O103" i="205"/>
  <c r="A103" i="205"/>
  <c r="A102" i="205"/>
  <c r="A101" i="205"/>
  <c r="A100" i="205"/>
  <c r="A99" i="205"/>
  <c r="N98" i="205"/>
  <c r="A98" i="205"/>
  <c r="P97" i="205"/>
  <c r="O97" i="205"/>
  <c r="A97" i="205"/>
  <c r="N96" i="205"/>
  <c r="A96" i="205"/>
  <c r="P95" i="205"/>
  <c r="O95" i="205"/>
  <c r="A95" i="205"/>
  <c r="N92" i="205"/>
  <c r="A92" i="205"/>
  <c r="P91" i="205"/>
  <c r="O91" i="205"/>
  <c r="A91" i="205"/>
  <c r="N90" i="205"/>
  <c r="A90" i="205"/>
  <c r="N89" i="205"/>
  <c r="P88" i="205"/>
  <c r="O88" i="205"/>
  <c r="A88" i="205"/>
  <c r="A87" i="205"/>
  <c r="A86" i="205"/>
  <c r="A85" i="205"/>
  <c r="A84" i="205"/>
  <c r="N83" i="205"/>
  <c r="A83" i="205"/>
  <c r="N82" i="205"/>
  <c r="A82" i="205"/>
  <c r="N81" i="205"/>
  <c r="A81" i="205"/>
  <c r="N80" i="205"/>
  <c r="A80" i="205"/>
  <c r="N79" i="205"/>
  <c r="A79" i="205"/>
  <c r="N78" i="205"/>
  <c r="A78" i="205"/>
  <c r="N77" i="205"/>
  <c r="A77" i="205"/>
  <c r="N76" i="205"/>
  <c r="A76" i="205"/>
  <c r="N75" i="205"/>
  <c r="A75" i="205"/>
  <c r="N74" i="205"/>
  <c r="A74" i="205"/>
  <c r="N73" i="205"/>
  <c r="A73" i="205"/>
  <c r="N72" i="205"/>
  <c r="A72" i="205"/>
  <c r="N71" i="205"/>
  <c r="A71" i="205"/>
  <c r="P70" i="205"/>
  <c r="P68" i="205" s="1"/>
  <c r="P66" i="205" s="1"/>
  <c r="O70" i="205"/>
  <c r="A70" i="205"/>
  <c r="A69" i="205"/>
  <c r="A68" i="205"/>
  <c r="A67" i="205"/>
  <c r="A66" i="205"/>
  <c r="N63" i="205"/>
  <c r="N61" i="205" s="1"/>
  <c r="A63" i="205"/>
  <c r="P62" i="205"/>
  <c r="O62" i="205"/>
  <c r="O60" i="205" s="1"/>
  <c r="A62" i="205"/>
  <c r="A61" i="205"/>
  <c r="A60" i="205"/>
  <c r="N59" i="205"/>
  <c r="N58" i="205"/>
  <c r="A58" i="205"/>
  <c r="N57" i="205"/>
  <c r="A57" i="205"/>
  <c r="N56" i="205"/>
  <c r="A56" i="205"/>
  <c r="P55" i="205"/>
  <c r="O55" i="205"/>
  <c r="A55" i="205"/>
  <c r="N54" i="205"/>
  <c r="A54" i="205"/>
  <c r="N53" i="205"/>
  <c r="A53" i="205"/>
  <c r="N52" i="205"/>
  <c r="A52" i="205"/>
  <c r="N51" i="205"/>
  <c r="A51" i="205"/>
  <c r="N50" i="205"/>
  <c r="A50" i="205"/>
  <c r="N49" i="205"/>
  <c r="A49" i="205"/>
  <c r="N48" i="205"/>
  <c r="A48" i="205"/>
  <c r="A46" i="205"/>
  <c r="N45" i="205"/>
  <c r="A45" i="205"/>
  <c r="N44" i="205"/>
  <c r="N43" i="205"/>
  <c r="A43" i="205"/>
  <c r="N42" i="205"/>
  <c r="A42" i="205"/>
  <c r="N41" i="205"/>
  <c r="A41" i="205"/>
  <c r="N40" i="205"/>
  <c r="A40" i="205"/>
  <c r="N39" i="205"/>
  <c r="A39" i="205"/>
  <c r="N38" i="205"/>
  <c r="A38" i="205"/>
  <c r="N37" i="205"/>
  <c r="A37" i="205"/>
  <c r="N36" i="205"/>
  <c r="A36" i="205"/>
  <c r="N35" i="205"/>
  <c r="A35" i="205"/>
  <c r="N34" i="205"/>
  <c r="N33" i="205"/>
  <c r="A33" i="205"/>
  <c r="N32" i="205"/>
  <c r="A32" i="205"/>
  <c r="N31" i="205"/>
  <c r="A31" i="205"/>
  <c r="N30" i="205"/>
  <c r="A30" i="205"/>
  <c r="N29" i="205"/>
  <c r="A29" i="205"/>
  <c r="N28" i="205"/>
  <c r="A28" i="205"/>
  <c r="N27" i="205"/>
  <c r="A27" i="205"/>
  <c r="N26" i="205"/>
  <c r="A26" i="205"/>
  <c r="N25" i="205"/>
  <c r="A25" i="205"/>
  <c r="N24" i="205"/>
  <c r="A24" i="205"/>
  <c r="N23" i="205"/>
  <c r="A23" i="205"/>
  <c r="N22" i="205"/>
  <c r="A22" i="205"/>
  <c r="N21" i="205"/>
  <c r="A21" i="205"/>
  <c r="P20" i="205"/>
  <c r="O20" i="205"/>
  <c r="A20" i="205"/>
  <c r="A19" i="205"/>
  <c r="A18" i="205"/>
  <c r="A17" i="205"/>
  <c r="A16" i="205"/>
  <c r="A15" i="205"/>
  <c r="A14" i="205"/>
  <c r="A13" i="205"/>
  <c r="N756" i="206"/>
  <c r="P751" i="206"/>
  <c r="P749" i="206" s="1"/>
  <c r="N748" i="206"/>
  <c r="P747" i="206"/>
  <c r="O747" i="206"/>
  <c r="N746" i="206"/>
  <c r="P745" i="206"/>
  <c r="O745" i="206"/>
  <c r="N740" i="206"/>
  <c r="N739" i="206" s="1"/>
  <c r="P739" i="206"/>
  <c r="O739" i="206"/>
  <c r="N734" i="206"/>
  <c r="N733" i="206" s="1"/>
  <c r="N732" i="206"/>
  <c r="N731" i="206"/>
  <c r="N730" i="206"/>
  <c r="N728" i="206"/>
  <c r="N727" i="206"/>
  <c r="N726" i="206"/>
  <c r="P725" i="206"/>
  <c r="O725" i="206"/>
  <c r="N724" i="206"/>
  <c r="N723" i="206"/>
  <c r="N722" i="206"/>
  <c r="P721" i="206"/>
  <c r="O721" i="206"/>
  <c r="N719" i="206"/>
  <c r="N716" i="206"/>
  <c r="N715" i="206"/>
  <c r="P714" i="206"/>
  <c r="O714" i="206"/>
  <c r="N713" i="206"/>
  <c r="N711" i="206"/>
  <c r="N710" i="206"/>
  <c r="N709" i="206"/>
  <c r="P708" i="206"/>
  <c r="N707" i="206"/>
  <c r="P706" i="206"/>
  <c r="O706" i="206"/>
  <c r="N705" i="206"/>
  <c r="N703" i="206"/>
  <c r="N702" i="206"/>
  <c r="N701" i="206"/>
  <c r="P700" i="206"/>
  <c r="N699" i="206"/>
  <c r="N698" i="206"/>
  <c r="N697" i="206"/>
  <c r="N696" i="206"/>
  <c r="N695" i="206"/>
  <c r="N694" i="206"/>
  <c r="N693" i="206"/>
  <c r="P692" i="206"/>
  <c r="O692" i="206"/>
  <c r="N687" i="206"/>
  <c r="N686" i="206"/>
  <c r="P685" i="206"/>
  <c r="O685" i="206"/>
  <c r="N684" i="206"/>
  <c r="N683" i="206"/>
  <c r="P682" i="206"/>
  <c r="O682" i="206"/>
  <c r="N681" i="206"/>
  <c r="N680" i="206"/>
  <c r="P679" i="206"/>
  <c r="O679" i="206"/>
  <c r="N678" i="206"/>
  <c r="N673" i="206"/>
  <c r="N672" i="206"/>
  <c r="P671" i="206"/>
  <c r="O671" i="206"/>
  <c r="N666" i="206"/>
  <c r="P665" i="206"/>
  <c r="O665" i="206"/>
  <c r="O663" i="206" s="1"/>
  <c r="O661" i="206" s="1"/>
  <c r="N658" i="206"/>
  <c r="P657" i="206"/>
  <c r="O657" i="206"/>
  <c r="N656" i="206"/>
  <c r="N655" i="206"/>
  <c r="P654" i="206"/>
  <c r="O654" i="206"/>
  <c r="N653" i="206"/>
  <c r="P652" i="206"/>
  <c r="O652" i="206"/>
  <c r="N651" i="206"/>
  <c r="P650" i="206"/>
  <c r="O650" i="206"/>
  <c r="N649" i="206"/>
  <c r="P648" i="206"/>
  <c r="O648" i="206"/>
  <c r="N647" i="206"/>
  <c r="N646" i="206"/>
  <c r="N645" i="206"/>
  <c r="N644" i="206"/>
  <c r="P643" i="206"/>
  <c r="O643" i="206"/>
  <c r="N637" i="206"/>
  <c r="N636" i="206" s="1"/>
  <c r="N635" i="206"/>
  <c r="N634" i="206"/>
  <c r="N633" i="206"/>
  <c r="N632" i="206"/>
  <c r="P631" i="206"/>
  <c r="O631" i="206"/>
  <c r="N630" i="206"/>
  <c r="P629" i="206"/>
  <c r="O629" i="206"/>
  <c r="N628" i="206"/>
  <c r="N627" i="206"/>
  <c r="P626" i="206"/>
  <c r="O626" i="206"/>
  <c r="N625" i="206"/>
  <c r="N624" i="206"/>
  <c r="P623" i="206"/>
  <c r="O623" i="206"/>
  <c r="N622" i="206"/>
  <c r="N621" i="206"/>
  <c r="N620" i="206"/>
  <c r="N619" i="206"/>
  <c r="P618" i="206"/>
  <c r="O618" i="206"/>
  <c r="N613" i="206"/>
  <c r="N612" i="206"/>
  <c r="P611" i="206"/>
  <c r="P609" i="206" s="1"/>
  <c r="O611" i="206"/>
  <c r="N608" i="206"/>
  <c r="P607" i="206"/>
  <c r="O607" i="206"/>
  <c r="A607" i="206"/>
  <c r="N606" i="206"/>
  <c r="N605" i="206"/>
  <c r="P604" i="206"/>
  <c r="P602" i="206" s="1"/>
  <c r="O604" i="206"/>
  <c r="A604" i="206"/>
  <c r="A603" i="206"/>
  <c r="A602" i="206"/>
  <c r="A601" i="206"/>
  <c r="A600" i="206"/>
  <c r="N599" i="206"/>
  <c r="A599" i="206"/>
  <c r="N598" i="206"/>
  <c r="A598" i="206"/>
  <c r="P597" i="206"/>
  <c r="P595" i="206" s="1"/>
  <c r="O597" i="206"/>
  <c r="O595" i="206" s="1"/>
  <c r="A597" i="206"/>
  <c r="A596" i="206"/>
  <c r="A595" i="206"/>
  <c r="N594" i="206"/>
  <c r="N593" i="206" s="1"/>
  <c r="P593" i="206"/>
  <c r="O593" i="206"/>
  <c r="N592" i="206"/>
  <c r="P591" i="206"/>
  <c r="O591" i="206"/>
  <c r="N590" i="206"/>
  <c r="P589" i="206"/>
  <c r="O589" i="206"/>
  <c r="N588" i="206"/>
  <c r="P587" i="206"/>
  <c r="O587" i="206"/>
  <c r="N586" i="206"/>
  <c r="A586" i="206"/>
  <c r="N584" i="206"/>
  <c r="A584" i="206"/>
  <c r="P583" i="206"/>
  <c r="O583" i="206"/>
  <c r="A583" i="206"/>
  <c r="N582" i="206"/>
  <c r="A582" i="206"/>
  <c r="N580" i="206"/>
  <c r="A580" i="206"/>
  <c r="P579" i="206"/>
  <c r="O579" i="206"/>
  <c r="A579" i="206"/>
  <c r="N578" i="206"/>
  <c r="A578" i="206"/>
  <c r="N577" i="206"/>
  <c r="A577" i="206"/>
  <c r="N576" i="206"/>
  <c r="A576" i="206"/>
  <c r="N575" i="206"/>
  <c r="A575" i="206"/>
  <c r="P574" i="206"/>
  <c r="O574" i="206"/>
  <c r="A574" i="206"/>
  <c r="A573" i="206"/>
  <c r="A572" i="206"/>
  <c r="A571" i="206"/>
  <c r="A570" i="206"/>
  <c r="A569" i="206"/>
  <c r="A568" i="206"/>
  <c r="N65" i="206"/>
  <c r="N64" i="206" s="1"/>
  <c r="A65" i="206"/>
  <c r="P64" i="206"/>
  <c r="P566" i="206" s="1"/>
  <c r="A64" i="206"/>
  <c r="A567" i="206"/>
  <c r="A566" i="206"/>
  <c r="N564" i="206"/>
  <c r="N563" i="206" s="1"/>
  <c r="A564" i="206"/>
  <c r="A563" i="206"/>
  <c r="A562" i="206"/>
  <c r="P561" i="206"/>
  <c r="A561" i="206"/>
  <c r="A560" i="206"/>
  <c r="A559" i="206"/>
  <c r="N557" i="206"/>
  <c r="A557" i="206"/>
  <c r="N556" i="206"/>
  <c r="A556" i="206"/>
  <c r="N555" i="206"/>
  <c r="A555" i="206"/>
  <c r="P552" i="206"/>
  <c r="O552" i="206"/>
  <c r="A554" i="206"/>
  <c r="A553" i="206"/>
  <c r="A552" i="206"/>
  <c r="N551" i="206"/>
  <c r="A551" i="206"/>
  <c r="N550" i="206"/>
  <c r="A550" i="206"/>
  <c r="P549" i="206"/>
  <c r="O549" i="206"/>
  <c r="A549" i="206"/>
  <c r="N548" i="206"/>
  <c r="A548" i="206"/>
  <c r="P547" i="206"/>
  <c r="O547" i="206"/>
  <c r="A547" i="206"/>
  <c r="N546" i="206"/>
  <c r="A546" i="206"/>
  <c r="P545" i="206"/>
  <c r="O545" i="206"/>
  <c r="A545" i="206"/>
  <c r="A544" i="206"/>
  <c r="A543" i="206"/>
  <c r="A540" i="206"/>
  <c r="N539" i="206"/>
  <c r="A539" i="206"/>
  <c r="P538" i="206"/>
  <c r="O538" i="206"/>
  <c r="A538" i="206"/>
  <c r="N537" i="206"/>
  <c r="A537" i="206"/>
  <c r="N535" i="206"/>
  <c r="A535" i="206"/>
  <c r="N534" i="206"/>
  <c r="A534" i="206"/>
  <c r="A533" i="206"/>
  <c r="A532" i="206"/>
  <c r="A531" i="206"/>
  <c r="A529" i="206"/>
  <c r="A528" i="206"/>
  <c r="A527" i="206"/>
  <c r="N526" i="206"/>
  <c r="A526" i="206"/>
  <c r="P525" i="206"/>
  <c r="P523" i="206" s="1"/>
  <c r="O525" i="206"/>
  <c r="O523" i="206" s="1"/>
  <c r="N522" i="206"/>
  <c r="A522" i="206"/>
  <c r="N521" i="206"/>
  <c r="A521" i="206"/>
  <c r="P520" i="206"/>
  <c r="P518" i="206" s="1"/>
  <c r="O520" i="206"/>
  <c r="O518" i="206" s="1"/>
  <c r="A520" i="206"/>
  <c r="A519" i="206"/>
  <c r="A518" i="206"/>
  <c r="N517" i="206"/>
  <c r="A517" i="206"/>
  <c r="P516" i="206"/>
  <c r="O516" i="206"/>
  <c r="A516" i="206"/>
  <c r="N515" i="206"/>
  <c r="A515" i="206"/>
  <c r="P514" i="206"/>
  <c r="O514" i="206"/>
  <c r="A514" i="206"/>
  <c r="A513" i="206"/>
  <c r="A512" i="206"/>
  <c r="A511" i="206"/>
  <c r="A510" i="206"/>
  <c r="P508" i="206"/>
  <c r="O508" i="206"/>
  <c r="A508" i="206"/>
  <c r="N507" i="206"/>
  <c r="A507" i="206"/>
  <c r="N506" i="206"/>
  <c r="A506" i="206"/>
  <c r="N505" i="206"/>
  <c r="A505" i="206"/>
  <c r="P504" i="206"/>
  <c r="O504" i="206"/>
  <c r="A504" i="206"/>
  <c r="N503" i="206"/>
  <c r="A503" i="206"/>
  <c r="N502" i="206"/>
  <c r="A502" i="206"/>
  <c r="N501" i="206"/>
  <c r="A501" i="206"/>
  <c r="N500" i="206"/>
  <c r="A500" i="206"/>
  <c r="N499" i="206"/>
  <c r="A499" i="206"/>
  <c r="N498" i="206"/>
  <c r="A498" i="206"/>
  <c r="N497" i="206"/>
  <c r="A497" i="206"/>
  <c r="N496" i="206"/>
  <c r="A496" i="206"/>
  <c r="N495" i="206"/>
  <c r="A495" i="206"/>
  <c r="P494" i="206"/>
  <c r="O494" i="206"/>
  <c r="A494" i="206"/>
  <c r="N491" i="206"/>
  <c r="A491" i="206"/>
  <c r="N490" i="206"/>
  <c r="A490" i="206"/>
  <c r="A489" i="206"/>
  <c r="A488" i="206"/>
  <c r="A487" i="206"/>
  <c r="A486" i="206"/>
  <c r="A485" i="206"/>
  <c r="A484" i="206"/>
  <c r="A483" i="206"/>
  <c r="N480" i="206"/>
  <c r="A480" i="206"/>
  <c r="P479" i="206"/>
  <c r="O479" i="206"/>
  <c r="O474" i="206" s="1"/>
  <c r="A479" i="206"/>
  <c r="N478" i="206"/>
  <c r="A478" i="206"/>
  <c r="N477" i="206"/>
  <c r="A477" i="206"/>
  <c r="A476" i="206"/>
  <c r="A475" i="206"/>
  <c r="A474" i="206"/>
  <c r="A473" i="206"/>
  <c r="A472" i="206"/>
  <c r="A471" i="206"/>
  <c r="A470" i="206"/>
  <c r="N469" i="206"/>
  <c r="A469" i="206"/>
  <c r="N468" i="206"/>
  <c r="A468" i="206"/>
  <c r="P467" i="206"/>
  <c r="O467" i="206"/>
  <c r="A467" i="206"/>
  <c r="N466" i="206"/>
  <c r="N465" i="206"/>
  <c r="N463" i="206"/>
  <c r="A463" i="206"/>
  <c r="N462" i="206"/>
  <c r="A462" i="206"/>
  <c r="N461" i="206"/>
  <c r="A461" i="206"/>
  <c r="N460" i="206"/>
  <c r="A460" i="206"/>
  <c r="N459" i="206"/>
  <c r="A459" i="206"/>
  <c r="P458" i="206"/>
  <c r="A458" i="206"/>
  <c r="N457" i="206"/>
  <c r="A457" i="206"/>
  <c r="N456" i="206"/>
  <c r="A456" i="206"/>
  <c r="N455" i="206"/>
  <c r="A455" i="206"/>
  <c r="N454" i="206"/>
  <c r="A454" i="206"/>
  <c r="N453" i="206"/>
  <c r="A453" i="206"/>
  <c r="N452" i="206"/>
  <c r="A452" i="206"/>
  <c r="N451" i="206"/>
  <c r="A451" i="206"/>
  <c r="N450" i="206"/>
  <c r="A450" i="206"/>
  <c r="P449" i="206"/>
  <c r="O449" i="206"/>
  <c r="A449" i="206"/>
  <c r="N448" i="206"/>
  <c r="A448" i="206"/>
  <c r="N447" i="206"/>
  <c r="A447" i="206"/>
  <c r="N446" i="206"/>
  <c r="A446" i="206"/>
  <c r="N445" i="206"/>
  <c r="A445" i="206"/>
  <c r="N444" i="206"/>
  <c r="A444" i="206"/>
  <c r="P443" i="206"/>
  <c r="O443" i="206"/>
  <c r="A443" i="206"/>
  <c r="N442" i="206"/>
  <c r="A442" i="206"/>
  <c r="N441" i="206"/>
  <c r="A441" i="206"/>
  <c r="N440" i="206"/>
  <c r="A440" i="206"/>
  <c r="P439" i="206"/>
  <c r="O439" i="206"/>
  <c r="A439" i="206"/>
  <c r="A438" i="206"/>
  <c r="A437" i="206"/>
  <c r="A436" i="206"/>
  <c r="A435" i="206"/>
  <c r="N94" i="206"/>
  <c r="A94" i="206"/>
  <c r="P93" i="206"/>
  <c r="O93" i="206"/>
  <c r="A93" i="206"/>
  <c r="N423" i="206"/>
  <c r="A423" i="206"/>
  <c r="P422" i="206"/>
  <c r="O422" i="206"/>
  <c r="A422" i="206"/>
  <c r="N434" i="206"/>
  <c r="A434" i="206"/>
  <c r="P433" i="206"/>
  <c r="O433" i="206"/>
  <c r="A433" i="206"/>
  <c r="N432" i="206"/>
  <c r="A432" i="206"/>
  <c r="P431" i="206"/>
  <c r="O431" i="206"/>
  <c r="A431" i="206"/>
  <c r="N430" i="206"/>
  <c r="A430" i="206"/>
  <c r="N429" i="206"/>
  <c r="A429" i="206"/>
  <c r="N428" i="206"/>
  <c r="A428" i="206"/>
  <c r="P427" i="206"/>
  <c r="O427" i="206"/>
  <c r="A427" i="206"/>
  <c r="N426" i="206"/>
  <c r="A426" i="206"/>
  <c r="N425" i="206"/>
  <c r="A425" i="206"/>
  <c r="P424" i="206"/>
  <c r="O424" i="206"/>
  <c r="A424" i="206"/>
  <c r="A421" i="206"/>
  <c r="A420" i="206"/>
  <c r="A419" i="206"/>
  <c r="A418" i="206"/>
  <c r="N417" i="206"/>
  <c r="N416" i="206" s="1"/>
  <c r="P416" i="206"/>
  <c r="O416" i="206"/>
  <c r="P414" i="206"/>
  <c r="O414" i="206"/>
  <c r="N413" i="206"/>
  <c r="A413" i="206"/>
  <c r="P412" i="206"/>
  <c r="O412" i="206"/>
  <c r="A412" i="206"/>
  <c r="N302" i="206"/>
  <c r="A302" i="206"/>
  <c r="N301" i="206"/>
  <c r="A301" i="206"/>
  <c r="P300" i="206"/>
  <c r="O300" i="206" s="1"/>
  <c r="N300" i="206" s="1"/>
  <c r="A300" i="206"/>
  <c r="A411" i="206"/>
  <c r="A410" i="206"/>
  <c r="A409" i="206"/>
  <c r="A408" i="206"/>
  <c r="A407" i="206"/>
  <c r="P402" i="206"/>
  <c r="O402" i="206"/>
  <c r="N401" i="206"/>
  <c r="A401" i="206"/>
  <c r="N400" i="206"/>
  <c r="A400" i="206"/>
  <c r="N399" i="206"/>
  <c r="A399" i="206"/>
  <c r="P398" i="206"/>
  <c r="O398" i="206"/>
  <c r="A398" i="206"/>
  <c r="N394" i="206"/>
  <c r="A394" i="206"/>
  <c r="A393" i="206"/>
  <c r="N397" i="206"/>
  <c r="A397" i="206"/>
  <c r="P396" i="206"/>
  <c r="O396" i="206"/>
  <c r="A396" i="206"/>
  <c r="N392" i="206"/>
  <c r="A392" i="206"/>
  <c r="P391" i="206"/>
  <c r="O391" i="206"/>
  <c r="A391" i="206"/>
  <c r="N390" i="206"/>
  <c r="A390" i="206"/>
  <c r="P389" i="206"/>
  <c r="O389" i="206"/>
  <c r="A389" i="206"/>
  <c r="N388" i="206"/>
  <c r="A388" i="206"/>
  <c r="N387" i="206"/>
  <c r="A387" i="206"/>
  <c r="N386" i="206"/>
  <c r="A386" i="206"/>
  <c r="N385" i="206"/>
  <c r="A385" i="206"/>
  <c r="N384" i="206"/>
  <c r="A384" i="206"/>
  <c r="N383" i="206"/>
  <c r="A383" i="206"/>
  <c r="N382" i="206"/>
  <c r="A382" i="206"/>
  <c r="P381" i="206"/>
  <c r="O381" i="206"/>
  <c r="A381" i="206"/>
  <c r="A380" i="206"/>
  <c r="A379" i="206"/>
  <c r="A378" i="206"/>
  <c r="A377" i="206"/>
  <c r="P372" i="206"/>
  <c r="P370" i="206" s="1"/>
  <c r="A373" i="206"/>
  <c r="A372" i="206"/>
  <c r="A371" i="206"/>
  <c r="A370" i="206"/>
  <c r="N369" i="206"/>
  <c r="A369" i="206"/>
  <c r="N368" i="206"/>
  <c r="N367" i="206"/>
  <c r="P366" i="206"/>
  <c r="P364" i="206" s="1"/>
  <c r="P362" i="206" s="1"/>
  <c r="O366" i="206"/>
  <c r="A366" i="206"/>
  <c r="A365" i="206"/>
  <c r="A364" i="206"/>
  <c r="A363" i="206"/>
  <c r="A362" i="206"/>
  <c r="N361" i="206"/>
  <c r="A361" i="206"/>
  <c r="P360" i="206"/>
  <c r="O360" i="206"/>
  <c r="A360" i="206"/>
  <c r="N359" i="206"/>
  <c r="A359" i="206"/>
  <c r="N358" i="206"/>
  <c r="A358" i="206"/>
  <c r="N357" i="206"/>
  <c r="A357" i="206"/>
  <c r="N356" i="206"/>
  <c r="A356" i="206"/>
  <c r="N355" i="206"/>
  <c r="A355" i="206"/>
  <c r="N354" i="206"/>
  <c r="A354" i="206"/>
  <c r="N353" i="206"/>
  <c r="N352" i="206"/>
  <c r="A352" i="206"/>
  <c r="N351" i="206"/>
  <c r="A351" i="206"/>
  <c r="N350" i="206"/>
  <c r="A350" i="206"/>
  <c r="N349" i="206"/>
  <c r="A349" i="206"/>
  <c r="N348" i="206"/>
  <c r="A348" i="206"/>
  <c r="N347" i="206"/>
  <c r="A347" i="206"/>
  <c r="N346" i="206"/>
  <c r="A346" i="206"/>
  <c r="N345" i="206"/>
  <c r="A345" i="206"/>
  <c r="N344" i="206"/>
  <c r="A344" i="206"/>
  <c r="N343" i="206"/>
  <c r="A343" i="206"/>
  <c r="N342" i="206"/>
  <c r="A342" i="206"/>
  <c r="N341" i="206"/>
  <c r="A341" i="206"/>
  <c r="N340" i="206"/>
  <c r="A340" i="206"/>
  <c r="N339" i="206"/>
  <c r="A339" i="206"/>
  <c r="N338" i="206"/>
  <c r="A338" i="206"/>
  <c r="P337" i="206"/>
  <c r="O337" i="206"/>
  <c r="A337" i="206"/>
  <c r="N336" i="206"/>
  <c r="A336" i="206"/>
  <c r="P335" i="206"/>
  <c r="O335" i="206"/>
  <c r="A335" i="206"/>
  <c r="N334" i="206"/>
  <c r="A334" i="206"/>
  <c r="N333" i="206"/>
  <c r="A333" i="206"/>
  <c r="N332" i="206"/>
  <c r="A332" i="206"/>
  <c r="N331" i="206"/>
  <c r="N330" i="206"/>
  <c r="A330" i="206"/>
  <c r="N329" i="206"/>
  <c r="A329" i="206"/>
  <c r="N328" i="206"/>
  <c r="A328" i="206"/>
  <c r="N326" i="206"/>
  <c r="A326" i="206"/>
  <c r="P325" i="206"/>
  <c r="A325" i="206"/>
  <c r="A324" i="206"/>
  <c r="A323" i="206"/>
  <c r="A322" i="206"/>
  <c r="A321" i="206"/>
  <c r="A320" i="206"/>
  <c r="A319" i="206"/>
  <c r="A314" i="206"/>
  <c r="N313" i="206"/>
  <c r="A313" i="206"/>
  <c r="P311" i="206"/>
  <c r="N311" i="206" s="1"/>
  <c r="A311" i="206"/>
  <c r="N310" i="206"/>
  <c r="A310" i="206"/>
  <c r="N309" i="206"/>
  <c r="A309" i="206"/>
  <c r="N308" i="206"/>
  <c r="A308" i="206"/>
  <c r="P307" i="206"/>
  <c r="O307" i="206"/>
  <c r="A307" i="206"/>
  <c r="N306" i="206"/>
  <c r="A306" i="206"/>
  <c r="N305" i="206"/>
  <c r="A305" i="206"/>
  <c r="N304" i="206"/>
  <c r="A304" i="206"/>
  <c r="P303" i="206"/>
  <c r="O303" i="206"/>
  <c r="A303" i="206"/>
  <c r="N299" i="206"/>
  <c r="A299" i="206"/>
  <c r="N296" i="206"/>
  <c r="A296" i="206"/>
  <c r="P295" i="206"/>
  <c r="O295" i="206"/>
  <c r="A295" i="206"/>
  <c r="N294" i="206"/>
  <c r="N293" i="206"/>
  <c r="N292" i="206"/>
  <c r="P291" i="206"/>
  <c r="O291" i="206"/>
  <c r="N290" i="206"/>
  <c r="N289" i="206"/>
  <c r="N288" i="206"/>
  <c r="N287" i="206"/>
  <c r="N286" i="206"/>
  <c r="P285" i="206"/>
  <c r="O285" i="206"/>
  <c r="N284" i="206"/>
  <c r="P283" i="206"/>
  <c r="O283" i="206"/>
  <c r="N281" i="206"/>
  <c r="N280" i="206"/>
  <c r="N278" i="206"/>
  <c r="N277" i="206"/>
  <c r="P276" i="206"/>
  <c r="O276" i="206"/>
  <c r="N271" i="206"/>
  <c r="N270" i="206"/>
  <c r="N269" i="206"/>
  <c r="N268" i="206"/>
  <c r="N267" i="206"/>
  <c r="A267" i="206"/>
  <c r="N266" i="206"/>
  <c r="A266" i="206"/>
  <c r="N265" i="206"/>
  <c r="A265" i="206"/>
  <c r="P264" i="206"/>
  <c r="P262" i="206" s="1"/>
  <c r="P260" i="206" s="1"/>
  <c r="O264" i="206"/>
  <c r="A264" i="206"/>
  <c r="A263" i="206"/>
  <c r="A262" i="206"/>
  <c r="A261" i="206"/>
  <c r="A260" i="206"/>
  <c r="N259" i="206"/>
  <c r="A259" i="206"/>
  <c r="P258" i="206"/>
  <c r="O258" i="206"/>
  <c r="A258" i="206"/>
  <c r="N257" i="206"/>
  <c r="A257" i="206"/>
  <c r="N256" i="206"/>
  <c r="A256" i="206"/>
  <c r="P255" i="206"/>
  <c r="O255" i="206"/>
  <c r="A255" i="206"/>
  <c r="N254" i="206"/>
  <c r="A254" i="206"/>
  <c r="P253" i="206"/>
  <c r="O253" i="206"/>
  <c r="A253" i="206"/>
  <c r="N252" i="206"/>
  <c r="P251" i="206"/>
  <c r="O251" i="206"/>
  <c r="N250" i="206"/>
  <c r="N249" i="206"/>
  <c r="P248" i="206"/>
  <c r="O248" i="206"/>
  <c r="A246" i="206"/>
  <c r="N243" i="206"/>
  <c r="N242" i="206"/>
  <c r="N240" i="206"/>
  <c r="N235" i="206"/>
  <c r="A235" i="206"/>
  <c r="P234" i="206"/>
  <c r="O234" i="206"/>
  <c r="A234" i="206"/>
  <c r="N233" i="206"/>
  <c r="A233" i="206"/>
  <c r="A231" i="206"/>
  <c r="N230" i="206"/>
  <c r="A230" i="206"/>
  <c r="N229" i="206"/>
  <c r="A229" i="206"/>
  <c r="N228" i="206"/>
  <c r="A228" i="206"/>
  <c r="N227" i="206"/>
  <c r="A227" i="206"/>
  <c r="N226" i="206"/>
  <c r="A226" i="206"/>
  <c r="N225" i="206"/>
  <c r="A225" i="206"/>
  <c r="A224" i="206"/>
  <c r="N223" i="206"/>
  <c r="A223" i="206"/>
  <c r="N222" i="206"/>
  <c r="A222" i="206"/>
  <c r="N221" i="206"/>
  <c r="A221" i="206"/>
  <c r="P220" i="206"/>
  <c r="O220" i="206"/>
  <c r="A220" i="206"/>
  <c r="A219" i="206"/>
  <c r="N218" i="206"/>
  <c r="A218" i="206"/>
  <c r="P217" i="206"/>
  <c r="O217" i="206"/>
  <c r="A217" i="206"/>
  <c r="N216" i="206"/>
  <c r="A216" i="206"/>
  <c r="N214" i="206"/>
  <c r="A214" i="206"/>
  <c r="A213" i="206"/>
  <c r="N212" i="206"/>
  <c r="A212" i="206"/>
  <c r="N211" i="206"/>
  <c r="A211" i="206"/>
  <c r="N210" i="206"/>
  <c r="A210" i="206"/>
  <c r="N209" i="206"/>
  <c r="A209" i="206"/>
  <c r="P206" i="206"/>
  <c r="O206" i="206"/>
  <c r="A206" i="206"/>
  <c r="N204" i="206"/>
  <c r="A204" i="206"/>
  <c r="N203" i="206"/>
  <c r="A203" i="206"/>
  <c r="N202" i="206"/>
  <c r="A202" i="206"/>
  <c r="N201" i="206"/>
  <c r="A201" i="206"/>
  <c r="A200" i="206"/>
  <c r="N199" i="206"/>
  <c r="A199" i="206"/>
  <c r="P198" i="206"/>
  <c r="O198" i="206"/>
  <c r="A198" i="206"/>
  <c r="N197" i="206"/>
  <c r="N196" i="206"/>
  <c r="A196" i="206"/>
  <c r="N195" i="206"/>
  <c r="A195" i="206"/>
  <c r="P194" i="206"/>
  <c r="O194" i="206"/>
  <c r="A194" i="206"/>
  <c r="N192" i="206"/>
  <c r="A192" i="206"/>
  <c r="N191" i="206"/>
  <c r="A191" i="206"/>
  <c r="N190" i="206"/>
  <c r="A190" i="206"/>
  <c r="A189" i="206"/>
  <c r="N188" i="206"/>
  <c r="A188" i="206"/>
  <c r="N187" i="206"/>
  <c r="A187" i="206"/>
  <c r="N186" i="206"/>
  <c r="A186" i="206"/>
  <c r="P185" i="206"/>
  <c r="O185" i="206"/>
  <c r="A185" i="206"/>
  <c r="N184" i="206"/>
  <c r="A184" i="206"/>
  <c r="N183" i="206"/>
  <c r="A183" i="206"/>
  <c r="N182" i="206"/>
  <c r="A182" i="206"/>
  <c r="P181" i="206"/>
  <c r="O181" i="206"/>
  <c r="A181" i="206"/>
  <c r="N180" i="206"/>
  <c r="A180" i="206"/>
  <c r="P179" i="206"/>
  <c r="O179" i="206"/>
  <c r="A179" i="206"/>
  <c r="N178" i="206"/>
  <c r="A178" i="206"/>
  <c r="N177" i="206"/>
  <c r="A177" i="206"/>
  <c r="P176" i="206"/>
  <c r="O176" i="206"/>
  <c r="A176" i="206"/>
  <c r="A175" i="206"/>
  <c r="A174" i="206"/>
  <c r="A173" i="206"/>
  <c r="A172" i="206"/>
  <c r="N162" i="206"/>
  <c r="A162" i="206"/>
  <c r="P161" i="206"/>
  <c r="O161" i="206"/>
  <c r="A161" i="206"/>
  <c r="N160" i="206"/>
  <c r="A160" i="206"/>
  <c r="P159" i="206"/>
  <c r="O159" i="206"/>
  <c r="A159" i="206"/>
  <c r="N158" i="206"/>
  <c r="A158" i="206"/>
  <c r="P157" i="206"/>
  <c r="O157" i="206"/>
  <c r="A157" i="206"/>
  <c r="N156" i="206"/>
  <c r="A156" i="206"/>
  <c r="N155" i="206"/>
  <c r="A155" i="206"/>
  <c r="P154" i="206"/>
  <c r="O154" i="206"/>
  <c r="A154" i="206"/>
  <c r="N153" i="206"/>
  <c r="N152" i="206"/>
  <c r="A152" i="206"/>
  <c r="P151" i="206"/>
  <c r="O151" i="206"/>
  <c r="N171" i="206"/>
  <c r="A171" i="206"/>
  <c r="N170" i="206"/>
  <c r="A170" i="206"/>
  <c r="P169" i="206"/>
  <c r="P167" i="206" s="1"/>
  <c r="P165" i="206" s="1"/>
  <c r="O169" i="206"/>
  <c r="A169" i="206"/>
  <c r="A168" i="206"/>
  <c r="A167" i="206"/>
  <c r="A166" i="206"/>
  <c r="A165" i="206"/>
  <c r="N150" i="206"/>
  <c r="A150" i="206"/>
  <c r="P149" i="206"/>
  <c r="O149" i="206"/>
  <c r="A149" i="206"/>
  <c r="N148" i="206"/>
  <c r="A148" i="206"/>
  <c r="P147" i="206"/>
  <c r="O147" i="206"/>
  <c r="A147" i="206"/>
  <c r="A146" i="206"/>
  <c r="A145" i="206"/>
  <c r="A144" i="206"/>
  <c r="A142" i="206"/>
  <c r="A141" i="206"/>
  <c r="N140" i="206"/>
  <c r="A140" i="206"/>
  <c r="N139" i="206"/>
  <c r="A139" i="206"/>
  <c r="P138" i="206"/>
  <c r="O138" i="206"/>
  <c r="A138" i="206"/>
  <c r="N137" i="206"/>
  <c r="A137" i="206"/>
  <c r="N136" i="206"/>
  <c r="A136" i="206"/>
  <c r="N135" i="206"/>
  <c r="A135" i="206"/>
  <c r="N134" i="206"/>
  <c r="A134" i="206"/>
  <c r="N133" i="206"/>
  <c r="A133" i="206"/>
  <c r="P132" i="206"/>
  <c r="O132" i="206"/>
  <c r="A132" i="206"/>
  <c r="A131" i="206"/>
  <c r="A130" i="206"/>
  <c r="A129" i="206"/>
  <c r="A128" i="206"/>
  <c r="N127" i="206"/>
  <c r="A127" i="206"/>
  <c r="N126" i="206"/>
  <c r="A126" i="206"/>
  <c r="N125" i="206"/>
  <c r="A125" i="206"/>
  <c r="N124" i="206"/>
  <c r="A124" i="206"/>
  <c r="N123" i="206"/>
  <c r="A123" i="206"/>
  <c r="N122" i="206"/>
  <c r="A122" i="206"/>
  <c r="N121" i="206"/>
  <c r="A121" i="206"/>
  <c r="N120" i="206"/>
  <c r="A120" i="206"/>
  <c r="N119" i="206"/>
  <c r="A119" i="206"/>
  <c r="N118" i="206"/>
  <c r="A118" i="206"/>
  <c r="N116" i="206"/>
  <c r="A116" i="206"/>
  <c r="P115" i="206"/>
  <c r="N115" i="206" s="1"/>
  <c r="A115" i="206"/>
  <c r="A114" i="206"/>
  <c r="A113" i="206"/>
  <c r="A112" i="206"/>
  <c r="A111" i="206"/>
  <c r="A110" i="206"/>
  <c r="A109" i="206"/>
  <c r="N108" i="206"/>
  <c r="A108" i="206"/>
  <c r="N107" i="206"/>
  <c r="A107" i="206"/>
  <c r="P106" i="206"/>
  <c r="O106" i="206"/>
  <c r="A106" i="206"/>
  <c r="N105" i="206"/>
  <c r="A105" i="206"/>
  <c r="N104" i="206"/>
  <c r="A104" i="206"/>
  <c r="P103" i="206"/>
  <c r="O103" i="206"/>
  <c r="A103" i="206"/>
  <c r="A102" i="206"/>
  <c r="A101" i="206"/>
  <c r="A100" i="206"/>
  <c r="A99" i="206"/>
  <c r="N98" i="206"/>
  <c r="A98" i="206"/>
  <c r="P97" i="206"/>
  <c r="O97" i="206"/>
  <c r="A97" i="206"/>
  <c r="N96" i="206"/>
  <c r="A96" i="206"/>
  <c r="P95" i="206"/>
  <c r="O95" i="206"/>
  <c r="A95" i="206"/>
  <c r="N92" i="206"/>
  <c r="A92" i="206"/>
  <c r="P91" i="206"/>
  <c r="O91" i="206"/>
  <c r="A91" i="206"/>
  <c r="N90" i="206"/>
  <c r="A90" i="206"/>
  <c r="N89" i="206"/>
  <c r="P88" i="206"/>
  <c r="O88" i="206"/>
  <c r="A88" i="206"/>
  <c r="A87" i="206"/>
  <c r="A86" i="206"/>
  <c r="A85" i="206"/>
  <c r="A84" i="206"/>
  <c r="N83" i="206"/>
  <c r="A83" i="206"/>
  <c r="N82" i="206"/>
  <c r="A82" i="206"/>
  <c r="N81" i="206"/>
  <c r="A81" i="206"/>
  <c r="N80" i="206"/>
  <c r="A80" i="206"/>
  <c r="N79" i="206"/>
  <c r="A79" i="206"/>
  <c r="N78" i="206"/>
  <c r="A78" i="206"/>
  <c r="N77" i="206"/>
  <c r="A77" i="206"/>
  <c r="N76" i="206"/>
  <c r="A76" i="206"/>
  <c r="N75" i="206"/>
  <c r="A75" i="206"/>
  <c r="N74" i="206"/>
  <c r="A74" i="206"/>
  <c r="N73" i="206"/>
  <c r="A73" i="206"/>
  <c r="N72" i="206"/>
  <c r="A72" i="206"/>
  <c r="N71" i="206"/>
  <c r="A71" i="206"/>
  <c r="P70" i="206"/>
  <c r="P68" i="206" s="1"/>
  <c r="P66" i="206" s="1"/>
  <c r="O70" i="206"/>
  <c r="A70" i="206"/>
  <c r="A69" i="206"/>
  <c r="A68" i="206"/>
  <c r="A67" i="206"/>
  <c r="A66" i="206"/>
  <c r="N63" i="206"/>
  <c r="N61" i="206" s="1"/>
  <c r="A63" i="206"/>
  <c r="P62" i="206"/>
  <c r="O62" i="206"/>
  <c r="O60" i="206" s="1"/>
  <c r="A62" i="206"/>
  <c r="A61" i="206"/>
  <c r="A60" i="206"/>
  <c r="N59" i="206"/>
  <c r="N58" i="206"/>
  <c r="A58" i="206"/>
  <c r="N57" i="206"/>
  <c r="A57" i="206"/>
  <c r="N56" i="206"/>
  <c r="A56" i="206"/>
  <c r="P55" i="206"/>
  <c r="O55" i="206"/>
  <c r="A55" i="206"/>
  <c r="N54" i="206"/>
  <c r="A54" i="206"/>
  <c r="N53" i="206"/>
  <c r="A53" i="206"/>
  <c r="N52" i="206"/>
  <c r="A52" i="206"/>
  <c r="N51" i="206"/>
  <c r="A51" i="206"/>
  <c r="N50" i="206"/>
  <c r="A50" i="206"/>
  <c r="N49" i="206"/>
  <c r="A49" i="206"/>
  <c r="N48" i="206"/>
  <c r="A48" i="206"/>
  <c r="A46" i="206"/>
  <c r="N45" i="206"/>
  <c r="A45" i="206"/>
  <c r="N44" i="206"/>
  <c r="N43" i="206"/>
  <c r="A43" i="206"/>
  <c r="N42" i="206"/>
  <c r="A42" i="206"/>
  <c r="N41" i="206"/>
  <c r="A41" i="206"/>
  <c r="N40" i="206"/>
  <c r="A40" i="206"/>
  <c r="N39" i="206"/>
  <c r="A39" i="206"/>
  <c r="N38" i="206"/>
  <c r="A38" i="206"/>
  <c r="N37" i="206"/>
  <c r="A37" i="206"/>
  <c r="N36" i="206"/>
  <c r="A36" i="206"/>
  <c r="N35" i="206"/>
  <c r="A35" i="206"/>
  <c r="N34" i="206"/>
  <c r="N33" i="206"/>
  <c r="A33" i="206"/>
  <c r="N32" i="206"/>
  <c r="A32" i="206"/>
  <c r="N31" i="206"/>
  <c r="A31" i="206"/>
  <c r="N30" i="206"/>
  <c r="A30" i="206"/>
  <c r="N29" i="206"/>
  <c r="A29" i="206"/>
  <c r="N28" i="206"/>
  <c r="A28" i="206"/>
  <c r="N27" i="206"/>
  <c r="A27" i="206"/>
  <c r="N26" i="206"/>
  <c r="A26" i="206"/>
  <c r="N25" i="206"/>
  <c r="A25" i="206"/>
  <c r="N24" i="206"/>
  <c r="A24" i="206"/>
  <c r="N23" i="206"/>
  <c r="A23" i="206"/>
  <c r="N22" i="206"/>
  <c r="A22" i="206"/>
  <c r="N21" i="206"/>
  <c r="A21" i="206"/>
  <c r="P20" i="206"/>
  <c r="O20" i="206"/>
  <c r="A20" i="206"/>
  <c r="A19" i="206"/>
  <c r="A18" i="206"/>
  <c r="A17" i="206"/>
  <c r="A16" i="206"/>
  <c r="A15" i="206"/>
  <c r="A14" i="206"/>
  <c r="A13" i="206"/>
  <c r="N756" i="207"/>
  <c r="P751" i="207"/>
  <c r="P749" i="207" s="1"/>
  <c r="N748" i="207"/>
  <c r="P747" i="207"/>
  <c r="O747" i="207"/>
  <c r="N746" i="207"/>
  <c r="P745" i="207"/>
  <c r="O745" i="207"/>
  <c r="N740" i="207"/>
  <c r="N739" i="207" s="1"/>
  <c r="P739" i="207"/>
  <c r="O739" i="207"/>
  <c r="N734" i="207"/>
  <c r="N733" i="207" s="1"/>
  <c r="N732" i="207"/>
  <c r="N731" i="207"/>
  <c r="N730" i="207"/>
  <c r="N728" i="207"/>
  <c r="N727" i="207"/>
  <c r="N726" i="207"/>
  <c r="P725" i="207"/>
  <c r="O725" i="207"/>
  <c r="N724" i="207"/>
  <c r="N723" i="207"/>
  <c r="N722" i="207"/>
  <c r="P721" i="207"/>
  <c r="O721" i="207"/>
  <c r="N719" i="207"/>
  <c r="N716" i="207"/>
  <c r="N715" i="207"/>
  <c r="P714" i="207"/>
  <c r="O714" i="207"/>
  <c r="N713" i="207"/>
  <c r="N711" i="207"/>
  <c r="N710" i="207"/>
  <c r="N709" i="207"/>
  <c r="P708" i="207"/>
  <c r="N707" i="207"/>
  <c r="P706" i="207"/>
  <c r="O706" i="207"/>
  <c r="N705" i="207"/>
  <c r="N703" i="207"/>
  <c r="N702" i="207"/>
  <c r="N701" i="207"/>
  <c r="P700" i="207"/>
  <c r="N699" i="207"/>
  <c r="N698" i="207"/>
  <c r="N697" i="207"/>
  <c r="N696" i="207"/>
  <c r="N695" i="207"/>
  <c r="N694" i="207"/>
  <c r="N693" i="207"/>
  <c r="P692" i="207"/>
  <c r="O692" i="207"/>
  <c r="N687" i="207"/>
  <c r="N686" i="207"/>
  <c r="P685" i="207"/>
  <c r="O685" i="207"/>
  <c r="N684" i="207"/>
  <c r="N683" i="207"/>
  <c r="P682" i="207"/>
  <c r="O682" i="207"/>
  <c r="N681" i="207"/>
  <c r="N680" i="207"/>
  <c r="P679" i="207"/>
  <c r="O679" i="207"/>
  <c r="N678" i="207"/>
  <c r="N673" i="207"/>
  <c r="N672" i="207"/>
  <c r="P671" i="207"/>
  <c r="O671" i="207"/>
  <c r="N666" i="207"/>
  <c r="P665" i="207"/>
  <c r="P663" i="207" s="1"/>
  <c r="P661" i="207" s="1"/>
  <c r="O665" i="207"/>
  <c r="N658" i="207"/>
  <c r="P657" i="207"/>
  <c r="O657" i="207"/>
  <c r="N656" i="207"/>
  <c r="N655" i="207"/>
  <c r="P654" i="207"/>
  <c r="O654" i="207"/>
  <c r="N653" i="207"/>
  <c r="P652" i="207"/>
  <c r="O652" i="207"/>
  <c r="N651" i="207"/>
  <c r="P650" i="207"/>
  <c r="O650" i="207"/>
  <c r="N649" i="207"/>
  <c r="P648" i="207"/>
  <c r="O648" i="207"/>
  <c r="N647" i="207"/>
  <c r="N646" i="207"/>
  <c r="N645" i="207"/>
  <c r="N644" i="207"/>
  <c r="P643" i="207"/>
  <c r="O643" i="207"/>
  <c r="N637" i="207"/>
  <c r="N636" i="207" s="1"/>
  <c r="N635" i="207"/>
  <c r="N634" i="207"/>
  <c r="N633" i="207"/>
  <c r="N632" i="207"/>
  <c r="P631" i="207"/>
  <c r="O631" i="207"/>
  <c r="N630" i="207"/>
  <c r="P629" i="207"/>
  <c r="O629" i="207"/>
  <c r="N628" i="207"/>
  <c r="N627" i="207"/>
  <c r="P626" i="207"/>
  <c r="O626" i="207"/>
  <c r="N625" i="207"/>
  <c r="N624" i="207"/>
  <c r="P623" i="207"/>
  <c r="O623" i="207"/>
  <c r="N622" i="207"/>
  <c r="N621" i="207"/>
  <c r="N620" i="207"/>
  <c r="N619" i="207"/>
  <c r="P618" i="207"/>
  <c r="O618" i="207"/>
  <c r="N613" i="207"/>
  <c r="N612" i="207"/>
  <c r="P611" i="207"/>
  <c r="P609" i="207" s="1"/>
  <c r="O611" i="207"/>
  <c r="O609" i="207" s="1"/>
  <c r="N608" i="207"/>
  <c r="P607" i="207"/>
  <c r="O607" i="207"/>
  <c r="A607" i="207"/>
  <c r="N606" i="207"/>
  <c r="N605" i="207"/>
  <c r="P604" i="207"/>
  <c r="P602" i="207" s="1"/>
  <c r="O604" i="207"/>
  <c r="A604" i="207"/>
  <c r="A603" i="207"/>
  <c r="A602" i="207"/>
  <c r="A601" i="207"/>
  <c r="A600" i="207"/>
  <c r="N599" i="207"/>
  <c r="A599" i="207"/>
  <c r="N598" i="207"/>
  <c r="A598" i="207"/>
  <c r="P597" i="207"/>
  <c r="P595" i="207" s="1"/>
  <c r="O597" i="207"/>
  <c r="O595" i="207" s="1"/>
  <c r="A597" i="207"/>
  <c r="A596" i="207"/>
  <c r="A595" i="207"/>
  <c r="N594" i="207"/>
  <c r="N593" i="207" s="1"/>
  <c r="P593" i="207"/>
  <c r="O593" i="207"/>
  <c r="N592" i="207"/>
  <c r="P591" i="207"/>
  <c r="O591" i="207"/>
  <c r="N590" i="207"/>
  <c r="P589" i="207"/>
  <c r="O589" i="207"/>
  <c r="N588" i="207"/>
  <c r="P587" i="207"/>
  <c r="O587" i="207"/>
  <c r="N586" i="207"/>
  <c r="A586" i="207"/>
  <c r="N584" i="207"/>
  <c r="A584" i="207"/>
  <c r="P583" i="207"/>
  <c r="O583" i="207"/>
  <c r="A583" i="207"/>
  <c r="N582" i="207"/>
  <c r="A582" i="207"/>
  <c r="N580" i="207"/>
  <c r="A580" i="207"/>
  <c r="P579" i="207"/>
  <c r="O579" i="207"/>
  <c r="A579" i="207"/>
  <c r="N578" i="207"/>
  <c r="A578" i="207"/>
  <c r="N577" i="207"/>
  <c r="A577" i="207"/>
  <c r="N576" i="207"/>
  <c r="A576" i="207"/>
  <c r="N575" i="207"/>
  <c r="A575" i="207"/>
  <c r="P574" i="207"/>
  <c r="O574" i="207"/>
  <c r="A574" i="207"/>
  <c r="A573" i="207"/>
  <c r="A572" i="207"/>
  <c r="A571" i="207"/>
  <c r="A570" i="207"/>
  <c r="A569" i="207"/>
  <c r="A568" i="207"/>
  <c r="N65" i="207"/>
  <c r="N64" i="207" s="1"/>
  <c r="A65" i="207"/>
  <c r="P64" i="207"/>
  <c r="P566" i="207" s="1"/>
  <c r="O566" i="207"/>
  <c r="A64" i="207"/>
  <c r="A567" i="207"/>
  <c r="A566" i="207"/>
  <c r="N564" i="207"/>
  <c r="N563" i="207" s="1"/>
  <c r="A564" i="207"/>
  <c r="P561" i="207"/>
  <c r="A563" i="207"/>
  <c r="A562" i="207"/>
  <c r="A561" i="207"/>
  <c r="A560" i="207"/>
  <c r="A559" i="207"/>
  <c r="N557" i="207"/>
  <c r="A557" i="207"/>
  <c r="N556" i="207"/>
  <c r="A556" i="207"/>
  <c r="N555" i="207"/>
  <c r="A555" i="207"/>
  <c r="P552" i="207"/>
  <c r="O552" i="207"/>
  <c r="A554" i="207"/>
  <c r="A553" i="207"/>
  <c r="A552" i="207"/>
  <c r="N551" i="207"/>
  <c r="A551" i="207"/>
  <c r="N550" i="207"/>
  <c r="A550" i="207"/>
  <c r="P549" i="207"/>
  <c r="O549" i="207"/>
  <c r="A549" i="207"/>
  <c r="N548" i="207"/>
  <c r="A548" i="207"/>
  <c r="P547" i="207"/>
  <c r="O547" i="207"/>
  <c r="A547" i="207"/>
  <c r="N546" i="207"/>
  <c r="A546" i="207"/>
  <c r="P545" i="207"/>
  <c r="O545" i="207"/>
  <c r="A545" i="207"/>
  <c r="A544" i="207"/>
  <c r="A543" i="207"/>
  <c r="A540" i="207"/>
  <c r="N539" i="207"/>
  <c r="A539" i="207"/>
  <c r="P538" i="207"/>
  <c r="O538" i="207"/>
  <c r="A538" i="207"/>
  <c r="N537" i="207"/>
  <c r="A537" i="207"/>
  <c r="N535" i="207"/>
  <c r="A535" i="207"/>
  <c r="N534" i="207"/>
  <c r="A534" i="207"/>
  <c r="A533" i="207"/>
  <c r="A532" i="207"/>
  <c r="A531" i="207"/>
  <c r="A529" i="207"/>
  <c r="A528" i="207"/>
  <c r="A527" i="207"/>
  <c r="N526" i="207"/>
  <c r="A526" i="207"/>
  <c r="P525" i="207"/>
  <c r="P523" i="207" s="1"/>
  <c r="O525" i="207"/>
  <c r="O523" i="207" s="1"/>
  <c r="N522" i="207"/>
  <c r="A522" i="207"/>
  <c r="N521" i="207"/>
  <c r="A521" i="207"/>
  <c r="P520" i="207"/>
  <c r="P518" i="207" s="1"/>
  <c r="O520" i="207"/>
  <c r="O518" i="207" s="1"/>
  <c r="A520" i="207"/>
  <c r="A519" i="207"/>
  <c r="A518" i="207"/>
  <c r="N517" i="207"/>
  <c r="A517" i="207"/>
  <c r="P516" i="207"/>
  <c r="O516" i="207"/>
  <c r="A516" i="207"/>
  <c r="N515" i="207"/>
  <c r="A515" i="207"/>
  <c r="P514" i="207"/>
  <c r="O514" i="207"/>
  <c r="A514" i="207"/>
  <c r="A513" i="207"/>
  <c r="A512" i="207"/>
  <c r="A511" i="207"/>
  <c r="A510" i="207"/>
  <c r="P508" i="207"/>
  <c r="O508" i="207"/>
  <c r="A508" i="207"/>
  <c r="N507" i="207"/>
  <c r="A507" i="207"/>
  <c r="N506" i="207"/>
  <c r="A506" i="207"/>
  <c r="N505" i="207"/>
  <c r="A505" i="207"/>
  <c r="P504" i="207"/>
  <c r="O504" i="207"/>
  <c r="A504" i="207"/>
  <c r="N503" i="207"/>
  <c r="A503" i="207"/>
  <c r="N502" i="207"/>
  <c r="A502" i="207"/>
  <c r="N501" i="207"/>
  <c r="A501" i="207"/>
  <c r="N500" i="207"/>
  <c r="A500" i="207"/>
  <c r="N499" i="207"/>
  <c r="A499" i="207"/>
  <c r="N498" i="207"/>
  <c r="A498" i="207"/>
  <c r="N497" i="207"/>
  <c r="A497" i="207"/>
  <c r="N496" i="207"/>
  <c r="A496" i="207"/>
  <c r="N495" i="207"/>
  <c r="A495" i="207"/>
  <c r="P494" i="207"/>
  <c r="O494" i="207"/>
  <c r="A494" i="207"/>
  <c r="N491" i="207"/>
  <c r="A491" i="207"/>
  <c r="N490" i="207"/>
  <c r="A490" i="207"/>
  <c r="A489" i="207"/>
  <c r="A488" i="207"/>
  <c r="A487" i="207"/>
  <c r="A486" i="207"/>
  <c r="A485" i="207"/>
  <c r="A484" i="207"/>
  <c r="A483" i="207"/>
  <c r="N480" i="207"/>
  <c r="A480" i="207"/>
  <c r="P479" i="207"/>
  <c r="O479" i="207"/>
  <c r="O474" i="207" s="1"/>
  <c r="A479" i="207"/>
  <c r="N478" i="207"/>
  <c r="A478" i="207"/>
  <c r="N477" i="207"/>
  <c r="A477" i="207"/>
  <c r="A476" i="207"/>
  <c r="A475" i="207"/>
  <c r="A474" i="207"/>
  <c r="A473" i="207"/>
  <c r="A472" i="207"/>
  <c r="A471" i="207"/>
  <c r="A470" i="207"/>
  <c r="N469" i="207"/>
  <c r="A469" i="207"/>
  <c r="N468" i="207"/>
  <c r="A468" i="207"/>
  <c r="P467" i="207"/>
  <c r="O467" i="207"/>
  <c r="A467" i="207"/>
  <c r="N466" i="207"/>
  <c r="N465" i="207"/>
  <c r="N463" i="207"/>
  <c r="A463" i="207"/>
  <c r="N462" i="207"/>
  <c r="A462" i="207"/>
  <c r="N461" i="207"/>
  <c r="A461" i="207"/>
  <c r="N460" i="207"/>
  <c r="A460" i="207"/>
  <c r="N459" i="207"/>
  <c r="A459" i="207"/>
  <c r="P458" i="207"/>
  <c r="A458" i="207"/>
  <c r="N457" i="207"/>
  <c r="A457" i="207"/>
  <c r="N456" i="207"/>
  <c r="A456" i="207"/>
  <c r="N455" i="207"/>
  <c r="A455" i="207"/>
  <c r="N454" i="207"/>
  <c r="A454" i="207"/>
  <c r="N453" i="207"/>
  <c r="A453" i="207"/>
  <c r="N452" i="207"/>
  <c r="A452" i="207"/>
  <c r="N451" i="207"/>
  <c r="A451" i="207"/>
  <c r="N450" i="207"/>
  <c r="A450" i="207"/>
  <c r="P449" i="207"/>
  <c r="O449" i="207"/>
  <c r="A449" i="207"/>
  <c r="N448" i="207"/>
  <c r="A448" i="207"/>
  <c r="N447" i="207"/>
  <c r="A447" i="207"/>
  <c r="N446" i="207"/>
  <c r="A446" i="207"/>
  <c r="N445" i="207"/>
  <c r="A445" i="207"/>
  <c r="N444" i="207"/>
  <c r="A444" i="207"/>
  <c r="P443" i="207"/>
  <c r="O443" i="207"/>
  <c r="A443" i="207"/>
  <c r="N442" i="207"/>
  <c r="A442" i="207"/>
  <c r="N441" i="207"/>
  <c r="A441" i="207"/>
  <c r="N440" i="207"/>
  <c r="A440" i="207"/>
  <c r="P439" i="207"/>
  <c r="O439" i="207"/>
  <c r="A439" i="207"/>
  <c r="A438" i="207"/>
  <c r="A437" i="207"/>
  <c r="A436" i="207"/>
  <c r="A435" i="207"/>
  <c r="N94" i="207"/>
  <c r="A94" i="207"/>
  <c r="P93" i="207"/>
  <c r="O93" i="207"/>
  <c r="A93" i="207"/>
  <c r="N423" i="207"/>
  <c r="A423" i="207"/>
  <c r="P422" i="207"/>
  <c r="O422" i="207"/>
  <c r="A422" i="207"/>
  <c r="N434" i="207"/>
  <c r="A434" i="207"/>
  <c r="P433" i="207"/>
  <c r="O433" i="207"/>
  <c r="A433" i="207"/>
  <c r="N432" i="207"/>
  <c r="A432" i="207"/>
  <c r="P431" i="207"/>
  <c r="O431" i="207"/>
  <c r="A431" i="207"/>
  <c r="N430" i="207"/>
  <c r="A430" i="207"/>
  <c r="N429" i="207"/>
  <c r="A429" i="207"/>
  <c r="N428" i="207"/>
  <c r="A428" i="207"/>
  <c r="P427" i="207"/>
  <c r="O427" i="207"/>
  <c r="A427" i="207"/>
  <c r="N426" i="207"/>
  <c r="A426" i="207"/>
  <c r="N425" i="207"/>
  <c r="A425" i="207"/>
  <c r="P424" i="207"/>
  <c r="O424" i="207"/>
  <c r="A424" i="207"/>
  <c r="A421" i="207"/>
  <c r="A420" i="207"/>
  <c r="A419" i="207"/>
  <c r="A418" i="207"/>
  <c r="N417" i="207"/>
  <c r="N416" i="207" s="1"/>
  <c r="P416" i="207"/>
  <c r="O416" i="207"/>
  <c r="P414" i="207"/>
  <c r="O414" i="207"/>
  <c r="N413" i="207"/>
  <c r="A413" i="207"/>
  <c r="P412" i="207"/>
  <c r="O412" i="207"/>
  <c r="A412" i="207"/>
  <c r="N302" i="207"/>
  <c r="A302" i="207"/>
  <c r="N301" i="207"/>
  <c r="A301" i="207"/>
  <c r="P300" i="207"/>
  <c r="O300" i="207" s="1"/>
  <c r="A300" i="207"/>
  <c r="A411" i="207"/>
  <c r="A410" i="207"/>
  <c r="A409" i="207"/>
  <c r="A408" i="207"/>
  <c r="A407" i="207"/>
  <c r="P402" i="207"/>
  <c r="O402" i="207"/>
  <c r="N401" i="207"/>
  <c r="A401" i="207"/>
  <c r="N400" i="207"/>
  <c r="A400" i="207"/>
  <c r="N399" i="207"/>
  <c r="A399" i="207"/>
  <c r="P398" i="207"/>
  <c r="O398" i="207"/>
  <c r="A398" i="207"/>
  <c r="N394" i="207"/>
  <c r="A394" i="207"/>
  <c r="A393" i="207"/>
  <c r="N397" i="207"/>
  <c r="A397" i="207"/>
  <c r="P396" i="207"/>
  <c r="O396" i="207"/>
  <c r="A396" i="207"/>
  <c r="N392" i="207"/>
  <c r="A392" i="207"/>
  <c r="P391" i="207"/>
  <c r="O391" i="207"/>
  <c r="A391" i="207"/>
  <c r="N390" i="207"/>
  <c r="A390" i="207"/>
  <c r="P389" i="207"/>
  <c r="O389" i="207"/>
  <c r="A389" i="207"/>
  <c r="N388" i="207"/>
  <c r="A388" i="207"/>
  <c r="N387" i="207"/>
  <c r="A387" i="207"/>
  <c r="N386" i="207"/>
  <c r="A386" i="207"/>
  <c r="N385" i="207"/>
  <c r="A385" i="207"/>
  <c r="N384" i="207"/>
  <c r="A384" i="207"/>
  <c r="N383" i="207"/>
  <c r="A383" i="207"/>
  <c r="N382" i="207"/>
  <c r="A382" i="207"/>
  <c r="P381" i="207"/>
  <c r="O381" i="207"/>
  <c r="A381" i="207"/>
  <c r="A380" i="207"/>
  <c r="A379" i="207"/>
  <c r="A378" i="207"/>
  <c r="A377" i="207"/>
  <c r="P372" i="207"/>
  <c r="O372" i="207"/>
  <c r="O370" i="207" s="1"/>
  <c r="A373" i="207"/>
  <c r="A372" i="207"/>
  <c r="A371" i="207"/>
  <c r="A370" i="207"/>
  <c r="N369" i="207"/>
  <c r="A369" i="207"/>
  <c r="N368" i="207"/>
  <c r="N367" i="207"/>
  <c r="P366" i="207"/>
  <c r="P364" i="207" s="1"/>
  <c r="P362" i="207" s="1"/>
  <c r="O366" i="207"/>
  <c r="A366" i="207"/>
  <c r="A365" i="207"/>
  <c r="A364" i="207"/>
  <c r="A363" i="207"/>
  <c r="A362" i="207"/>
  <c r="N361" i="207"/>
  <c r="A361" i="207"/>
  <c r="P360" i="207"/>
  <c r="O360" i="207"/>
  <c r="A360" i="207"/>
  <c r="N359" i="207"/>
  <c r="A359" i="207"/>
  <c r="N358" i="207"/>
  <c r="A358" i="207"/>
  <c r="N357" i="207"/>
  <c r="A357" i="207"/>
  <c r="N356" i="207"/>
  <c r="A356" i="207"/>
  <c r="N355" i="207"/>
  <c r="A355" i="207"/>
  <c r="N354" i="207"/>
  <c r="A354" i="207"/>
  <c r="N353" i="207"/>
  <c r="N352" i="207"/>
  <c r="A352" i="207"/>
  <c r="N351" i="207"/>
  <c r="A351" i="207"/>
  <c r="N350" i="207"/>
  <c r="A350" i="207"/>
  <c r="N349" i="207"/>
  <c r="A349" i="207"/>
  <c r="N348" i="207"/>
  <c r="A348" i="207"/>
  <c r="N347" i="207"/>
  <c r="A347" i="207"/>
  <c r="N346" i="207"/>
  <c r="A346" i="207"/>
  <c r="N345" i="207"/>
  <c r="A345" i="207"/>
  <c r="N344" i="207"/>
  <c r="A344" i="207"/>
  <c r="N343" i="207"/>
  <c r="A343" i="207"/>
  <c r="N342" i="207"/>
  <c r="A342" i="207"/>
  <c r="N341" i="207"/>
  <c r="A341" i="207"/>
  <c r="N340" i="207"/>
  <c r="A340" i="207"/>
  <c r="N339" i="207"/>
  <c r="A339" i="207"/>
  <c r="N338" i="207"/>
  <c r="A338" i="207"/>
  <c r="P337" i="207"/>
  <c r="O337" i="207"/>
  <c r="A337" i="207"/>
  <c r="N336" i="207"/>
  <c r="A336" i="207"/>
  <c r="P335" i="207"/>
  <c r="O335" i="207"/>
  <c r="A335" i="207"/>
  <c r="N334" i="207"/>
  <c r="A334" i="207"/>
  <c r="N333" i="207"/>
  <c r="A333" i="207"/>
  <c r="N332" i="207"/>
  <c r="A332" i="207"/>
  <c r="N331" i="207"/>
  <c r="N330" i="207"/>
  <c r="A330" i="207"/>
  <c r="N329" i="207"/>
  <c r="A329" i="207"/>
  <c r="N328" i="207"/>
  <c r="A328" i="207"/>
  <c r="N326" i="207"/>
  <c r="A326" i="207"/>
  <c r="P325" i="207"/>
  <c r="A325" i="207"/>
  <c r="A324" i="207"/>
  <c r="A323" i="207"/>
  <c r="A322" i="207"/>
  <c r="A321" i="207"/>
  <c r="A320" i="207"/>
  <c r="A319" i="207"/>
  <c r="A314" i="207"/>
  <c r="N313" i="207"/>
  <c r="A313" i="207"/>
  <c r="P311" i="207"/>
  <c r="N311" i="207" s="1"/>
  <c r="A311" i="207"/>
  <c r="N310" i="207"/>
  <c r="A310" i="207"/>
  <c r="N309" i="207"/>
  <c r="A309" i="207"/>
  <c r="N308" i="207"/>
  <c r="A308" i="207"/>
  <c r="P307" i="207"/>
  <c r="O307" i="207"/>
  <c r="A307" i="207"/>
  <c r="N306" i="207"/>
  <c r="A306" i="207"/>
  <c r="N305" i="207"/>
  <c r="A305" i="207"/>
  <c r="N304" i="207"/>
  <c r="A304" i="207"/>
  <c r="P303" i="207"/>
  <c r="O303" i="207"/>
  <c r="A303" i="207"/>
  <c r="N299" i="207"/>
  <c r="A299" i="207"/>
  <c r="N296" i="207"/>
  <c r="A296" i="207"/>
  <c r="P295" i="207"/>
  <c r="O295" i="207"/>
  <c r="A295" i="207"/>
  <c r="N294" i="207"/>
  <c r="N293" i="207"/>
  <c r="N292" i="207"/>
  <c r="P291" i="207"/>
  <c r="O291" i="207"/>
  <c r="N290" i="207"/>
  <c r="N289" i="207"/>
  <c r="N288" i="207"/>
  <c r="N287" i="207"/>
  <c r="N286" i="207"/>
  <c r="P285" i="207"/>
  <c r="O285" i="207"/>
  <c r="N284" i="207"/>
  <c r="P283" i="207"/>
  <c r="O283" i="207"/>
  <c r="N281" i="207"/>
  <c r="N280" i="207"/>
  <c r="N278" i="207"/>
  <c r="N277" i="207"/>
  <c r="P276" i="207"/>
  <c r="O276" i="207"/>
  <c r="N271" i="207"/>
  <c r="N270" i="207"/>
  <c r="N269" i="207"/>
  <c r="N268" i="207"/>
  <c r="N267" i="207"/>
  <c r="A267" i="207"/>
  <c r="N266" i="207"/>
  <c r="A266" i="207"/>
  <c r="N265" i="207"/>
  <c r="A265" i="207"/>
  <c r="P264" i="207"/>
  <c r="P262" i="207" s="1"/>
  <c r="P260" i="207" s="1"/>
  <c r="O264" i="207"/>
  <c r="A264" i="207"/>
  <c r="A263" i="207"/>
  <c r="A262" i="207"/>
  <c r="A261" i="207"/>
  <c r="A260" i="207"/>
  <c r="N259" i="207"/>
  <c r="A259" i="207"/>
  <c r="P258" i="207"/>
  <c r="O258" i="207"/>
  <c r="A258" i="207"/>
  <c r="N257" i="207"/>
  <c r="A257" i="207"/>
  <c r="N256" i="207"/>
  <c r="A256" i="207"/>
  <c r="P255" i="207"/>
  <c r="O255" i="207"/>
  <c r="A255" i="207"/>
  <c r="N254" i="207"/>
  <c r="A254" i="207"/>
  <c r="P253" i="207"/>
  <c r="O253" i="207"/>
  <c r="A253" i="207"/>
  <c r="N252" i="207"/>
  <c r="P251" i="207"/>
  <c r="O251" i="207"/>
  <c r="N250" i="207"/>
  <c r="N249" i="207"/>
  <c r="P248" i="207"/>
  <c r="O248" i="207"/>
  <c r="A246" i="207"/>
  <c r="N243" i="207"/>
  <c r="N242" i="207"/>
  <c r="N240" i="207"/>
  <c r="N235" i="207"/>
  <c r="A235" i="207"/>
  <c r="P234" i="207"/>
  <c r="O234" i="207"/>
  <c r="A234" i="207"/>
  <c r="N233" i="207"/>
  <c r="A233" i="207"/>
  <c r="A231" i="207"/>
  <c r="N230" i="207"/>
  <c r="A230" i="207"/>
  <c r="N229" i="207"/>
  <c r="A229" i="207"/>
  <c r="N228" i="207"/>
  <c r="A228" i="207"/>
  <c r="N227" i="207"/>
  <c r="A227" i="207"/>
  <c r="N226" i="207"/>
  <c r="A226" i="207"/>
  <c r="N225" i="207"/>
  <c r="A225" i="207"/>
  <c r="A224" i="207"/>
  <c r="N223" i="207"/>
  <c r="A223" i="207"/>
  <c r="N222" i="207"/>
  <c r="A222" i="207"/>
  <c r="N221" i="207"/>
  <c r="A221" i="207"/>
  <c r="P220" i="207"/>
  <c r="O220" i="207"/>
  <c r="A220" i="207"/>
  <c r="N219" i="207"/>
  <c r="A219" i="207"/>
  <c r="N218" i="207"/>
  <c r="A218" i="207"/>
  <c r="P217" i="207"/>
  <c r="O217" i="207"/>
  <c r="A217" i="207"/>
  <c r="N216" i="207"/>
  <c r="A216" i="207"/>
  <c r="N214" i="207"/>
  <c r="A214" i="207"/>
  <c r="A213" i="207"/>
  <c r="N212" i="207"/>
  <c r="A212" i="207"/>
  <c r="N211" i="207"/>
  <c r="A211" i="207"/>
  <c r="N210" i="207"/>
  <c r="A210" i="207"/>
  <c r="N209" i="207"/>
  <c r="A209" i="207"/>
  <c r="P206" i="207"/>
  <c r="O206" i="207"/>
  <c r="A206" i="207"/>
  <c r="N204" i="207"/>
  <c r="A204" i="207"/>
  <c r="N203" i="207"/>
  <c r="A203" i="207"/>
  <c r="N202" i="207"/>
  <c r="A202" i="207"/>
  <c r="N201" i="207"/>
  <c r="A201" i="207"/>
  <c r="A200" i="207"/>
  <c r="N199" i="207"/>
  <c r="A199" i="207"/>
  <c r="P198" i="207"/>
  <c r="O198" i="207"/>
  <c r="A198" i="207"/>
  <c r="N197" i="207"/>
  <c r="N196" i="207"/>
  <c r="A196" i="207"/>
  <c r="N195" i="207"/>
  <c r="A195" i="207"/>
  <c r="P194" i="207"/>
  <c r="O194" i="207"/>
  <c r="A194" i="207"/>
  <c r="N192" i="207"/>
  <c r="A192" i="207"/>
  <c r="N191" i="207"/>
  <c r="A191" i="207"/>
  <c r="N190" i="207"/>
  <c r="A190" i="207"/>
  <c r="A189" i="207"/>
  <c r="N188" i="207"/>
  <c r="A188" i="207"/>
  <c r="N187" i="207"/>
  <c r="A187" i="207"/>
  <c r="N186" i="207"/>
  <c r="A186" i="207"/>
  <c r="P185" i="207"/>
  <c r="O185" i="207"/>
  <c r="A185" i="207"/>
  <c r="N184" i="207"/>
  <c r="A184" i="207"/>
  <c r="N183" i="207"/>
  <c r="A183" i="207"/>
  <c r="N182" i="207"/>
  <c r="A182" i="207"/>
  <c r="P181" i="207"/>
  <c r="O181" i="207"/>
  <c r="A181" i="207"/>
  <c r="N180" i="207"/>
  <c r="A180" i="207"/>
  <c r="P179" i="207"/>
  <c r="O179" i="207"/>
  <c r="A179" i="207"/>
  <c r="N178" i="207"/>
  <c r="A178" i="207"/>
  <c r="N177" i="207"/>
  <c r="A177" i="207"/>
  <c r="P176" i="207"/>
  <c r="O176" i="207"/>
  <c r="A176" i="207"/>
  <c r="A175" i="207"/>
  <c r="A174" i="207"/>
  <c r="A173" i="207"/>
  <c r="A172" i="207"/>
  <c r="N162" i="207"/>
  <c r="A162" i="207"/>
  <c r="P161" i="207"/>
  <c r="O161" i="207"/>
  <c r="A161" i="207"/>
  <c r="N160" i="207"/>
  <c r="A160" i="207"/>
  <c r="P159" i="207"/>
  <c r="O159" i="207"/>
  <c r="A159" i="207"/>
  <c r="N158" i="207"/>
  <c r="A158" i="207"/>
  <c r="P157" i="207"/>
  <c r="O157" i="207"/>
  <c r="A157" i="207"/>
  <c r="N156" i="207"/>
  <c r="A156" i="207"/>
  <c r="N155" i="207"/>
  <c r="A155" i="207"/>
  <c r="P154" i="207"/>
  <c r="O154" i="207"/>
  <c r="A154" i="207"/>
  <c r="N153" i="207"/>
  <c r="N152" i="207"/>
  <c r="A152" i="207"/>
  <c r="P151" i="207"/>
  <c r="O151" i="207"/>
  <c r="N171" i="207"/>
  <c r="A171" i="207"/>
  <c r="N170" i="207"/>
  <c r="A170" i="207"/>
  <c r="P169" i="207"/>
  <c r="P167" i="207" s="1"/>
  <c r="P165" i="207" s="1"/>
  <c r="O169" i="207"/>
  <c r="A169" i="207"/>
  <c r="A168" i="207"/>
  <c r="A167" i="207"/>
  <c r="A166" i="207"/>
  <c r="A165" i="207"/>
  <c r="N150" i="207"/>
  <c r="A150" i="207"/>
  <c r="P149" i="207"/>
  <c r="O149" i="207"/>
  <c r="A149" i="207"/>
  <c r="N148" i="207"/>
  <c r="A148" i="207"/>
  <c r="P147" i="207"/>
  <c r="O147" i="207"/>
  <c r="A147" i="207"/>
  <c r="A146" i="207"/>
  <c r="A145" i="207"/>
  <c r="A144" i="207"/>
  <c r="A142" i="207"/>
  <c r="A141" i="207"/>
  <c r="N140" i="207"/>
  <c r="A140" i="207"/>
  <c r="N139" i="207"/>
  <c r="A139" i="207"/>
  <c r="P138" i="207"/>
  <c r="O138" i="207"/>
  <c r="A138" i="207"/>
  <c r="N137" i="207"/>
  <c r="A137" i="207"/>
  <c r="N136" i="207"/>
  <c r="A136" i="207"/>
  <c r="N135" i="207"/>
  <c r="A135" i="207"/>
  <c r="N134" i="207"/>
  <c r="A134" i="207"/>
  <c r="N133" i="207"/>
  <c r="A133" i="207"/>
  <c r="P132" i="207"/>
  <c r="O132" i="207"/>
  <c r="A132" i="207"/>
  <c r="A131" i="207"/>
  <c r="A130" i="207"/>
  <c r="A129" i="207"/>
  <c r="A128" i="207"/>
  <c r="N127" i="207"/>
  <c r="A127" i="207"/>
  <c r="N126" i="207"/>
  <c r="A126" i="207"/>
  <c r="N125" i="207"/>
  <c r="A125" i="207"/>
  <c r="N124" i="207"/>
  <c r="A124" i="207"/>
  <c r="N123" i="207"/>
  <c r="A123" i="207"/>
  <c r="N122" i="207"/>
  <c r="A122" i="207"/>
  <c r="N121" i="207"/>
  <c r="A121" i="207"/>
  <c r="N120" i="207"/>
  <c r="A120" i="207"/>
  <c r="N119" i="207"/>
  <c r="A119" i="207"/>
  <c r="N118" i="207"/>
  <c r="A118" i="207"/>
  <c r="N116" i="207"/>
  <c r="A116" i="207"/>
  <c r="P115" i="207"/>
  <c r="N115" i="207" s="1"/>
  <c r="A115" i="207"/>
  <c r="A114" i="207"/>
  <c r="A113" i="207"/>
  <c r="A112" i="207"/>
  <c r="A111" i="207"/>
  <c r="A110" i="207"/>
  <c r="A109" i="207"/>
  <c r="N108" i="207"/>
  <c r="A108" i="207"/>
  <c r="N107" i="207"/>
  <c r="A107" i="207"/>
  <c r="P106" i="207"/>
  <c r="O106" i="207"/>
  <c r="A106" i="207"/>
  <c r="N105" i="207"/>
  <c r="A105" i="207"/>
  <c r="N104" i="207"/>
  <c r="A104" i="207"/>
  <c r="P103" i="207"/>
  <c r="O103" i="207"/>
  <c r="A103" i="207"/>
  <c r="A102" i="207"/>
  <c r="A101" i="207"/>
  <c r="A100" i="207"/>
  <c r="A99" i="207"/>
  <c r="N98" i="207"/>
  <c r="A98" i="207"/>
  <c r="P97" i="207"/>
  <c r="O97" i="207"/>
  <c r="A97" i="207"/>
  <c r="N96" i="207"/>
  <c r="A96" i="207"/>
  <c r="P95" i="207"/>
  <c r="O95" i="207"/>
  <c r="A95" i="207"/>
  <c r="N92" i="207"/>
  <c r="A92" i="207"/>
  <c r="P91" i="207"/>
  <c r="O91" i="207"/>
  <c r="A91" i="207"/>
  <c r="N90" i="207"/>
  <c r="A90" i="207"/>
  <c r="N89" i="207"/>
  <c r="P88" i="207"/>
  <c r="O88" i="207"/>
  <c r="A88" i="207"/>
  <c r="A87" i="207"/>
  <c r="A86" i="207"/>
  <c r="A85" i="207"/>
  <c r="A84" i="207"/>
  <c r="N83" i="207"/>
  <c r="A83" i="207"/>
  <c r="N82" i="207"/>
  <c r="A82" i="207"/>
  <c r="N81" i="207"/>
  <c r="A81" i="207"/>
  <c r="N80" i="207"/>
  <c r="A80" i="207"/>
  <c r="N79" i="207"/>
  <c r="A79" i="207"/>
  <c r="N78" i="207"/>
  <c r="A78" i="207"/>
  <c r="N77" i="207"/>
  <c r="A77" i="207"/>
  <c r="N76" i="207"/>
  <c r="A76" i="207"/>
  <c r="N75" i="207"/>
  <c r="A75" i="207"/>
  <c r="N74" i="207"/>
  <c r="A74" i="207"/>
  <c r="N73" i="207"/>
  <c r="A73" i="207"/>
  <c r="N72" i="207"/>
  <c r="A72" i="207"/>
  <c r="N71" i="207"/>
  <c r="A71" i="207"/>
  <c r="P70" i="207"/>
  <c r="P68" i="207" s="1"/>
  <c r="P66" i="207" s="1"/>
  <c r="O70" i="207"/>
  <c r="A70" i="207"/>
  <c r="A69" i="207"/>
  <c r="A68" i="207"/>
  <c r="A67" i="207"/>
  <c r="A66" i="207"/>
  <c r="N63" i="207"/>
  <c r="N61" i="207" s="1"/>
  <c r="A63" i="207"/>
  <c r="P62" i="207"/>
  <c r="O62" i="207"/>
  <c r="O60" i="207" s="1"/>
  <c r="A62" i="207"/>
  <c r="A61" i="207"/>
  <c r="A60" i="207"/>
  <c r="N59" i="207"/>
  <c r="N58" i="207"/>
  <c r="A58" i="207"/>
  <c r="N57" i="207"/>
  <c r="A57" i="207"/>
  <c r="N56" i="207"/>
  <c r="A56" i="207"/>
  <c r="P55" i="207"/>
  <c r="O55" i="207"/>
  <c r="A55" i="207"/>
  <c r="N54" i="207"/>
  <c r="A54" i="207"/>
  <c r="N53" i="207"/>
  <c r="A53" i="207"/>
  <c r="N52" i="207"/>
  <c r="A52" i="207"/>
  <c r="N51" i="207"/>
  <c r="A51" i="207"/>
  <c r="N50" i="207"/>
  <c r="A50" i="207"/>
  <c r="N49" i="207"/>
  <c r="A49" i="207"/>
  <c r="N48" i="207"/>
  <c r="A48" i="207"/>
  <c r="A46" i="207"/>
  <c r="N45" i="207"/>
  <c r="A45" i="207"/>
  <c r="N44" i="207"/>
  <c r="N43" i="207"/>
  <c r="A43" i="207"/>
  <c r="N42" i="207"/>
  <c r="A42" i="207"/>
  <c r="N41" i="207"/>
  <c r="A41" i="207"/>
  <c r="N40" i="207"/>
  <c r="A40" i="207"/>
  <c r="N39" i="207"/>
  <c r="A39" i="207"/>
  <c r="N38" i="207"/>
  <c r="A38" i="207"/>
  <c r="N37" i="207"/>
  <c r="A37" i="207"/>
  <c r="N36" i="207"/>
  <c r="A36" i="207"/>
  <c r="N35" i="207"/>
  <c r="A35" i="207"/>
  <c r="N34" i="207"/>
  <c r="N33" i="207"/>
  <c r="A33" i="207"/>
  <c r="N32" i="207"/>
  <c r="A32" i="207"/>
  <c r="N31" i="207"/>
  <c r="A31" i="207"/>
  <c r="N30" i="207"/>
  <c r="A30" i="207"/>
  <c r="N29" i="207"/>
  <c r="A29" i="207"/>
  <c r="N28" i="207"/>
  <c r="A28" i="207"/>
  <c r="N27" i="207"/>
  <c r="A27" i="207"/>
  <c r="N26" i="207"/>
  <c r="A26" i="207"/>
  <c r="N25" i="207"/>
  <c r="A25" i="207"/>
  <c r="N24" i="207"/>
  <c r="A24" i="207"/>
  <c r="N23" i="207"/>
  <c r="A23" i="207"/>
  <c r="N22" i="207"/>
  <c r="A22" i="207"/>
  <c r="N21" i="207"/>
  <c r="A21" i="207"/>
  <c r="P20" i="207"/>
  <c r="O20" i="207"/>
  <c r="A20" i="207"/>
  <c r="A19" i="207"/>
  <c r="A18" i="207"/>
  <c r="A17" i="207"/>
  <c r="A16" i="207"/>
  <c r="A15" i="207"/>
  <c r="A14" i="207"/>
  <c r="A13" i="207"/>
  <c r="N756" i="208"/>
  <c r="P751" i="208"/>
  <c r="P749" i="208" s="1"/>
  <c r="O751" i="208"/>
  <c r="O749" i="208" s="1"/>
  <c r="N748" i="208"/>
  <c r="P747" i="208"/>
  <c r="O747" i="208"/>
  <c r="N746" i="208"/>
  <c r="P745" i="208"/>
  <c r="O745" i="208"/>
  <c r="N740" i="208"/>
  <c r="N739" i="208" s="1"/>
  <c r="P739" i="208"/>
  <c r="O739" i="208"/>
  <c r="N734" i="208"/>
  <c r="N733" i="208" s="1"/>
  <c r="N732" i="208"/>
  <c r="N731" i="208"/>
  <c r="N730" i="208"/>
  <c r="N728" i="208"/>
  <c r="N727" i="208"/>
  <c r="N726" i="208"/>
  <c r="P725" i="208"/>
  <c r="O725" i="208"/>
  <c r="N724" i="208"/>
  <c r="N723" i="208"/>
  <c r="N722" i="208"/>
  <c r="P721" i="208"/>
  <c r="O721" i="208"/>
  <c r="N719" i="208"/>
  <c r="N716" i="208"/>
  <c r="N715" i="208"/>
  <c r="P714" i="208"/>
  <c r="O714" i="208"/>
  <c r="N713" i="208"/>
  <c r="N711" i="208"/>
  <c r="N710" i="208"/>
  <c r="N709" i="208"/>
  <c r="P708" i="208"/>
  <c r="N707" i="208"/>
  <c r="P706" i="208"/>
  <c r="O706" i="208"/>
  <c r="N705" i="208"/>
  <c r="N703" i="208"/>
  <c r="N702" i="208"/>
  <c r="N701" i="208"/>
  <c r="P700" i="208"/>
  <c r="N699" i="208"/>
  <c r="N698" i="208"/>
  <c r="N697" i="208"/>
  <c r="N696" i="208"/>
  <c r="N695" i="208"/>
  <c r="N694" i="208"/>
  <c r="N693" i="208"/>
  <c r="P692" i="208"/>
  <c r="O692" i="208"/>
  <c r="N687" i="208"/>
  <c r="N686" i="208"/>
  <c r="P685" i="208"/>
  <c r="O685" i="208"/>
  <c r="N684" i="208"/>
  <c r="N683" i="208"/>
  <c r="P682" i="208"/>
  <c r="O682" i="208"/>
  <c r="N681" i="208"/>
  <c r="N680" i="208"/>
  <c r="P679" i="208"/>
  <c r="O679" i="208"/>
  <c r="N678" i="208"/>
  <c r="N673" i="208"/>
  <c r="N672" i="208"/>
  <c r="P671" i="208"/>
  <c r="O671" i="208"/>
  <c r="N666" i="208"/>
  <c r="P665" i="208"/>
  <c r="O665" i="208"/>
  <c r="O663" i="208" s="1"/>
  <c r="O661" i="208" s="1"/>
  <c r="N658" i="208"/>
  <c r="P657" i="208"/>
  <c r="O657" i="208"/>
  <c r="N656" i="208"/>
  <c r="N655" i="208"/>
  <c r="P654" i="208"/>
  <c r="O654" i="208"/>
  <c r="N653" i="208"/>
  <c r="P652" i="208"/>
  <c r="O652" i="208"/>
  <c r="N651" i="208"/>
  <c r="P650" i="208"/>
  <c r="O650" i="208"/>
  <c r="N649" i="208"/>
  <c r="P648" i="208"/>
  <c r="O648" i="208"/>
  <c r="N647" i="208"/>
  <c r="N646" i="208"/>
  <c r="N645" i="208"/>
  <c r="N644" i="208"/>
  <c r="P643" i="208"/>
  <c r="O643" i="208"/>
  <c r="N637" i="208"/>
  <c r="N636" i="208" s="1"/>
  <c r="N635" i="208"/>
  <c r="N634" i="208"/>
  <c r="N633" i="208"/>
  <c r="N632" i="208"/>
  <c r="P631" i="208"/>
  <c r="O631" i="208"/>
  <c r="N630" i="208"/>
  <c r="P629" i="208"/>
  <c r="O629" i="208"/>
  <c r="N628" i="208"/>
  <c r="N627" i="208"/>
  <c r="P626" i="208"/>
  <c r="O626" i="208"/>
  <c r="N625" i="208"/>
  <c r="N624" i="208"/>
  <c r="P623" i="208"/>
  <c r="O623" i="208"/>
  <c r="N622" i="208"/>
  <c r="N621" i="208"/>
  <c r="N620" i="208"/>
  <c r="N619" i="208"/>
  <c r="P618" i="208"/>
  <c r="O618" i="208"/>
  <c r="N613" i="208"/>
  <c r="N612" i="208"/>
  <c r="P611" i="208"/>
  <c r="P609" i="208" s="1"/>
  <c r="O611" i="208"/>
  <c r="N608" i="208"/>
  <c r="P607" i="208"/>
  <c r="O607" i="208"/>
  <c r="A607" i="208"/>
  <c r="N606" i="208"/>
  <c r="N605" i="208"/>
  <c r="P604" i="208"/>
  <c r="P602" i="208" s="1"/>
  <c r="O604" i="208"/>
  <c r="A604" i="208"/>
  <c r="A603" i="208"/>
  <c r="A602" i="208"/>
  <c r="A601" i="208"/>
  <c r="A600" i="208"/>
  <c r="N599" i="208"/>
  <c r="A599" i="208"/>
  <c r="N598" i="208"/>
  <c r="A598" i="208"/>
  <c r="P597" i="208"/>
  <c r="P595" i="208" s="1"/>
  <c r="O597" i="208"/>
  <c r="O595" i="208" s="1"/>
  <c r="A597" i="208"/>
  <c r="A596" i="208"/>
  <c r="A595" i="208"/>
  <c r="N594" i="208"/>
  <c r="N593" i="208" s="1"/>
  <c r="P593" i="208"/>
  <c r="O593" i="208"/>
  <c r="N592" i="208"/>
  <c r="P591" i="208"/>
  <c r="O591" i="208"/>
  <c r="N590" i="208"/>
  <c r="P589" i="208"/>
  <c r="O589" i="208"/>
  <c r="N588" i="208"/>
  <c r="P587" i="208"/>
  <c r="O587" i="208"/>
  <c r="N586" i="208"/>
  <c r="A586" i="208"/>
  <c r="N584" i="208"/>
  <c r="A584" i="208"/>
  <c r="P583" i="208"/>
  <c r="O583" i="208"/>
  <c r="A583" i="208"/>
  <c r="N582" i="208"/>
  <c r="A582" i="208"/>
  <c r="N580" i="208"/>
  <c r="A580" i="208"/>
  <c r="P579" i="208"/>
  <c r="O579" i="208"/>
  <c r="A579" i="208"/>
  <c r="N578" i="208"/>
  <c r="A578" i="208"/>
  <c r="N577" i="208"/>
  <c r="A577" i="208"/>
  <c r="N576" i="208"/>
  <c r="A576" i="208"/>
  <c r="N575" i="208"/>
  <c r="A575" i="208"/>
  <c r="P574" i="208"/>
  <c r="O574" i="208"/>
  <c r="A574" i="208"/>
  <c r="A573" i="208"/>
  <c r="A572" i="208"/>
  <c r="A571" i="208"/>
  <c r="A570" i="208"/>
  <c r="A569" i="208"/>
  <c r="A568" i="208"/>
  <c r="N65" i="208"/>
  <c r="N64" i="208" s="1"/>
  <c r="A65" i="208"/>
  <c r="P64" i="208"/>
  <c r="P566" i="208" s="1"/>
  <c r="A64" i="208"/>
  <c r="A567" i="208"/>
  <c r="A566" i="208"/>
  <c r="N564" i="208"/>
  <c r="N563" i="208" s="1"/>
  <c r="A564" i="208"/>
  <c r="O561" i="208"/>
  <c r="A563" i="208"/>
  <c r="A562" i="208"/>
  <c r="A561" i="208"/>
  <c r="A560" i="208"/>
  <c r="A559" i="208"/>
  <c r="N557" i="208"/>
  <c r="A557" i="208"/>
  <c r="N556" i="208"/>
  <c r="A556" i="208"/>
  <c r="N555" i="208"/>
  <c r="A555" i="208"/>
  <c r="P552" i="208"/>
  <c r="O552" i="208"/>
  <c r="A554" i="208"/>
  <c r="A553" i="208"/>
  <c r="A552" i="208"/>
  <c r="N551" i="208"/>
  <c r="A551" i="208"/>
  <c r="N550" i="208"/>
  <c r="A550" i="208"/>
  <c r="P549" i="208"/>
  <c r="O549" i="208"/>
  <c r="A549" i="208"/>
  <c r="N548" i="208"/>
  <c r="A548" i="208"/>
  <c r="P547" i="208"/>
  <c r="O547" i="208"/>
  <c r="A547" i="208"/>
  <c r="N546" i="208"/>
  <c r="A546" i="208"/>
  <c r="P545" i="208"/>
  <c r="O545" i="208"/>
  <c r="A545" i="208"/>
  <c r="A544" i="208"/>
  <c r="A543" i="208"/>
  <c r="A540" i="208"/>
  <c r="N539" i="208"/>
  <c r="A539" i="208"/>
  <c r="P538" i="208"/>
  <c r="O538" i="208"/>
  <c r="A538" i="208"/>
  <c r="N537" i="208"/>
  <c r="A537" i="208"/>
  <c r="N535" i="208"/>
  <c r="A535" i="208"/>
  <c r="N534" i="208"/>
  <c r="A534" i="208"/>
  <c r="A533" i="208"/>
  <c r="A532" i="208"/>
  <c r="A531" i="208"/>
  <c r="A529" i="208"/>
  <c r="A528" i="208"/>
  <c r="A527" i="208"/>
  <c r="N526" i="208"/>
  <c r="A526" i="208"/>
  <c r="P525" i="208"/>
  <c r="O525" i="208"/>
  <c r="O523" i="208" s="1"/>
  <c r="N522" i="208"/>
  <c r="A522" i="208"/>
  <c r="N521" i="208"/>
  <c r="A521" i="208"/>
  <c r="P520" i="208"/>
  <c r="P518" i="208" s="1"/>
  <c r="O520" i="208"/>
  <c r="O518" i="208" s="1"/>
  <c r="A520" i="208"/>
  <c r="A519" i="208"/>
  <c r="A518" i="208"/>
  <c r="N517" i="208"/>
  <c r="A517" i="208"/>
  <c r="P516" i="208"/>
  <c r="O516" i="208"/>
  <c r="A516" i="208"/>
  <c r="N515" i="208"/>
  <c r="A515" i="208"/>
  <c r="P514" i="208"/>
  <c r="O514" i="208"/>
  <c r="A514" i="208"/>
  <c r="A513" i="208"/>
  <c r="A512" i="208"/>
  <c r="A511" i="208"/>
  <c r="A510" i="208"/>
  <c r="P508" i="208"/>
  <c r="O508" i="208"/>
  <c r="A508" i="208"/>
  <c r="N507" i="208"/>
  <c r="A507" i="208"/>
  <c r="N506" i="208"/>
  <c r="A506" i="208"/>
  <c r="N505" i="208"/>
  <c r="A505" i="208"/>
  <c r="P504" i="208"/>
  <c r="O504" i="208"/>
  <c r="A504" i="208"/>
  <c r="N503" i="208"/>
  <c r="A503" i="208"/>
  <c r="N502" i="208"/>
  <c r="A502" i="208"/>
  <c r="N501" i="208"/>
  <c r="A501" i="208"/>
  <c r="N500" i="208"/>
  <c r="A500" i="208"/>
  <c r="N499" i="208"/>
  <c r="A499" i="208"/>
  <c r="N498" i="208"/>
  <c r="A498" i="208"/>
  <c r="N497" i="208"/>
  <c r="A497" i="208"/>
  <c r="N496" i="208"/>
  <c r="A496" i="208"/>
  <c r="N495" i="208"/>
  <c r="A495" i="208"/>
  <c r="P494" i="208"/>
  <c r="O494" i="208"/>
  <c r="A494" i="208"/>
  <c r="N491" i="208"/>
  <c r="A491" i="208"/>
  <c r="N490" i="208"/>
  <c r="A490" i="208"/>
  <c r="A489" i="208"/>
  <c r="A488" i="208"/>
  <c r="A487" i="208"/>
  <c r="A486" i="208"/>
  <c r="A485" i="208"/>
  <c r="A484" i="208"/>
  <c r="A483" i="208"/>
  <c r="N480" i="208"/>
  <c r="A480" i="208"/>
  <c r="P479" i="208"/>
  <c r="O479" i="208"/>
  <c r="O474" i="208" s="1"/>
  <c r="A479" i="208"/>
  <c r="N478" i="208"/>
  <c r="A478" i="208"/>
  <c r="N477" i="208"/>
  <c r="A477" i="208"/>
  <c r="A476" i="208"/>
  <c r="A475" i="208"/>
  <c r="A474" i="208"/>
  <c r="A473" i="208"/>
  <c r="A472" i="208"/>
  <c r="A471" i="208"/>
  <c r="A470" i="208"/>
  <c r="N469" i="208"/>
  <c r="A469" i="208"/>
  <c r="N468" i="208"/>
  <c r="A468" i="208"/>
  <c r="P467" i="208"/>
  <c r="O467" i="208"/>
  <c r="A467" i="208"/>
  <c r="N466" i="208"/>
  <c r="N465" i="208"/>
  <c r="N463" i="208"/>
  <c r="A463" i="208"/>
  <c r="N462" i="208"/>
  <c r="A462" i="208"/>
  <c r="N461" i="208"/>
  <c r="A461" i="208"/>
  <c r="N460" i="208"/>
  <c r="A460" i="208"/>
  <c r="N459" i="208"/>
  <c r="A459" i="208"/>
  <c r="P458" i="208"/>
  <c r="A458" i="208"/>
  <c r="N457" i="208"/>
  <c r="A457" i="208"/>
  <c r="N456" i="208"/>
  <c r="A456" i="208"/>
  <c r="N455" i="208"/>
  <c r="A455" i="208"/>
  <c r="N454" i="208"/>
  <c r="A454" i="208"/>
  <c r="N453" i="208"/>
  <c r="A453" i="208"/>
  <c r="N452" i="208"/>
  <c r="A452" i="208"/>
  <c r="N451" i="208"/>
  <c r="A451" i="208"/>
  <c r="N450" i="208"/>
  <c r="A450" i="208"/>
  <c r="P449" i="208"/>
  <c r="O449" i="208"/>
  <c r="A449" i="208"/>
  <c r="N448" i="208"/>
  <c r="A448" i="208"/>
  <c r="N447" i="208"/>
  <c r="A447" i="208"/>
  <c r="N446" i="208"/>
  <c r="A446" i="208"/>
  <c r="N445" i="208"/>
  <c r="A445" i="208"/>
  <c r="N444" i="208"/>
  <c r="A444" i="208"/>
  <c r="P443" i="208"/>
  <c r="O443" i="208"/>
  <c r="A443" i="208"/>
  <c r="N442" i="208"/>
  <c r="A442" i="208"/>
  <c r="N441" i="208"/>
  <c r="A441" i="208"/>
  <c r="N440" i="208"/>
  <c r="A440" i="208"/>
  <c r="P439" i="208"/>
  <c r="O439" i="208"/>
  <c r="A439" i="208"/>
  <c r="A438" i="208"/>
  <c r="A437" i="208"/>
  <c r="A436" i="208"/>
  <c r="A435" i="208"/>
  <c r="N94" i="208"/>
  <c r="A94" i="208"/>
  <c r="P93" i="208"/>
  <c r="O93" i="208"/>
  <c r="A93" i="208"/>
  <c r="N423" i="208"/>
  <c r="A423" i="208"/>
  <c r="P422" i="208"/>
  <c r="O422" i="208"/>
  <c r="A422" i="208"/>
  <c r="N434" i="208"/>
  <c r="A434" i="208"/>
  <c r="P433" i="208"/>
  <c r="O433" i="208"/>
  <c r="A433" i="208"/>
  <c r="N432" i="208"/>
  <c r="A432" i="208"/>
  <c r="P431" i="208"/>
  <c r="O431" i="208"/>
  <c r="A431" i="208"/>
  <c r="N430" i="208"/>
  <c r="A430" i="208"/>
  <c r="N429" i="208"/>
  <c r="A429" i="208"/>
  <c r="N428" i="208"/>
  <c r="A428" i="208"/>
  <c r="P427" i="208"/>
  <c r="O427" i="208"/>
  <c r="A427" i="208"/>
  <c r="N426" i="208"/>
  <c r="A426" i="208"/>
  <c r="N425" i="208"/>
  <c r="A425" i="208"/>
  <c r="P424" i="208"/>
  <c r="O424" i="208"/>
  <c r="A424" i="208"/>
  <c r="A421" i="208"/>
  <c r="A420" i="208"/>
  <c r="A419" i="208"/>
  <c r="A418" i="208"/>
  <c r="N417" i="208"/>
  <c r="N416" i="208" s="1"/>
  <c r="P416" i="208"/>
  <c r="O416" i="208"/>
  <c r="P414" i="208"/>
  <c r="O414" i="208"/>
  <c r="N413" i="208"/>
  <c r="A413" i="208"/>
  <c r="P412" i="208"/>
  <c r="O412" i="208"/>
  <c r="A412" i="208"/>
  <c r="N302" i="208"/>
  <c r="A302" i="208"/>
  <c r="N301" i="208"/>
  <c r="A301" i="208"/>
  <c r="P300" i="208"/>
  <c r="O300" i="208" s="1"/>
  <c r="N300" i="208" s="1"/>
  <c r="A300" i="208"/>
  <c r="A411" i="208"/>
  <c r="A410" i="208"/>
  <c r="A409" i="208"/>
  <c r="A408" i="208"/>
  <c r="A407" i="208"/>
  <c r="P402" i="208"/>
  <c r="O402" i="208"/>
  <c r="N401" i="208"/>
  <c r="A401" i="208"/>
  <c r="N400" i="208"/>
  <c r="A400" i="208"/>
  <c r="N399" i="208"/>
  <c r="A399" i="208"/>
  <c r="P398" i="208"/>
  <c r="O398" i="208"/>
  <c r="A398" i="208"/>
  <c r="N394" i="208"/>
  <c r="A394" i="208"/>
  <c r="A393" i="208"/>
  <c r="N397" i="208"/>
  <c r="A397" i="208"/>
  <c r="P396" i="208"/>
  <c r="O396" i="208"/>
  <c r="A396" i="208"/>
  <c r="N392" i="208"/>
  <c r="A392" i="208"/>
  <c r="P391" i="208"/>
  <c r="O391" i="208"/>
  <c r="A391" i="208"/>
  <c r="N390" i="208"/>
  <c r="A390" i="208"/>
  <c r="P389" i="208"/>
  <c r="O389" i="208"/>
  <c r="A389" i="208"/>
  <c r="N388" i="208"/>
  <c r="A388" i="208"/>
  <c r="N387" i="208"/>
  <c r="A387" i="208"/>
  <c r="N386" i="208"/>
  <c r="A386" i="208"/>
  <c r="N385" i="208"/>
  <c r="A385" i="208"/>
  <c r="N384" i="208"/>
  <c r="A384" i="208"/>
  <c r="N383" i="208"/>
  <c r="A383" i="208"/>
  <c r="N382" i="208"/>
  <c r="A382" i="208"/>
  <c r="P381" i="208"/>
  <c r="O381" i="208"/>
  <c r="A381" i="208"/>
  <c r="A380" i="208"/>
  <c r="A379" i="208"/>
  <c r="A378" i="208"/>
  <c r="A377" i="208"/>
  <c r="P372" i="208"/>
  <c r="P370" i="208" s="1"/>
  <c r="O372" i="208"/>
  <c r="A373" i="208"/>
  <c r="A372" i="208"/>
  <c r="A371" i="208"/>
  <c r="A370" i="208"/>
  <c r="N369" i="208"/>
  <c r="A369" i="208"/>
  <c r="N368" i="208"/>
  <c r="N367" i="208"/>
  <c r="P366" i="208"/>
  <c r="P364" i="208" s="1"/>
  <c r="P362" i="208" s="1"/>
  <c r="O366" i="208"/>
  <c r="O364" i="208" s="1"/>
  <c r="O362" i="208" s="1"/>
  <c r="A366" i="208"/>
  <c r="A365" i="208"/>
  <c r="A364" i="208"/>
  <c r="A363" i="208"/>
  <c r="A362" i="208"/>
  <c r="N361" i="208"/>
  <c r="A361" i="208"/>
  <c r="P360" i="208"/>
  <c r="O360" i="208"/>
  <c r="A360" i="208"/>
  <c r="N359" i="208"/>
  <c r="A359" i="208"/>
  <c r="N358" i="208"/>
  <c r="A358" i="208"/>
  <c r="N357" i="208"/>
  <c r="A357" i="208"/>
  <c r="N356" i="208"/>
  <c r="A356" i="208"/>
  <c r="N355" i="208"/>
  <c r="A355" i="208"/>
  <c r="N354" i="208"/>
  <c r="A354" i="208"/>
  <c r="N353" i="208"/>
  <c r="N352" i="208"/>
  <c r="A352" i="208"/>
  <c r="N351" i="208"/>
  <c r="A351" i="208"/>
  <c r="N350" i="208"/>
  <c r="A350" i="208"/>
  <c r="N349" i="208"/>
  <c r="A349" i="208"/>
  <c r="N348" i="208"/>
  <c r="A348" i="208"/>
  <c r="N347" i="208"/>
  <c r="A347" i="208"/>
  <c r="N346" i="208"/>
  <c r="A346" i="208"/>
  <c r="N345" i="208"/>
  <c r="A345" i="208"/>
  <c r="N344" i="208"/>
  <c r="A344" i="208"/>
  <c r="N343" i="208"/>
  <c r="A343" i="208"/>
  <c r="N342" i="208"/>
  <c r="A342" i="208"/>
  <c r="N341" i="208"/>
  <c r="A341" i="208"/>
  <c r="N340" i="208"/>
  <c r="A340" i="208"/>
  <c r="N339" i="208"/>
  <c r="A339" i="208"/>
  <c r="N338" i="208"/>
  <c r="A338" i="208"/>
  <c r="P337" i="208"/>
  <c r="O337" i="208"/>
  <c r="A337" i="208"/>
  <c r="N336" i="208"/>
  <c r="A336" i="208"/>
  <c r="P335" i="208"/>
  <c r="O335" i="208"/>
  <c r="A335" i="208"/>
  <c r="N334" i="208"/>
  <c r="A334" i="208"/>
  <c r="N333" i="208"/>
  <c r="A333" i="208"/>
  <c r="N332" i="208"/>
  <c r="A332" i="208"/>
  <c r="N331" i="208"/>
  <c r="N330" i="208"/>
  <c r="A330" i="208"/>
  <c r="N329" i="208"/>
  <c r="A329" i="208"/>
  <c r="N328" i="208"/>
  <c r="A328" i="208"/>
  <c r="N326" i="208"/>
  <c r="A326" i="208"/>
  <c r="P325" i="208"/>
  <c r="A325" i="208"/>
  <c r="A324" i="208"/>
  <c r="A323" i="208"/>
  <c r="A322" i="208"/>
  <c r="A321" i="208"/>
  <c r="A320" i="208"/>
  <c r="A319" i="208"/>
  <c r="A314" i="208"/>
  <c r="N313" i="208"/>
  <c r="A313" i="208"/>
  <c r="P311" i="208"/>
  <c r="N311" i="208" s="1"/>
  <c r="A311" i="208"/>
  <c r="N310" i="208"/>
  <c r="A310" i="208"/>
  <c r="N309" i="208"/>
  <c r="A309" i="208"/>
  <c r="N308" i="208"/>
  <c r="A308" i="208"/>
  <c r="P307" i="208"/>
  <c r="O307" i="208"/>
  <c r="A307" i="208"/>
  <c r="N306" i="208"/>
  <c r="A306" i="208"/>
  <c r="N305" i="208"/>
  <c r="A305" i="208"/>
  <c r="N304" i="208"/>
  <c r="A304" i="208"/>
  <c r="P303" i="208"/>
  <c r="O303" i="208"/>
  <c r="A303" i="208"/>
  <c r="N299" i="208"/>
  <c r="A299" i="208"/>
  <c r="N296" i="208"/>
  <c r="A296" i="208"/>
  <c r="P295" i="208"/>
  <c r="O295" i="208"/>
  <c r="A295" i="208"/>
  <c r="N294" i="208"/>
  <c r="N293" i="208"/>
  <c r="N292" i="208"/>
  <c r="P291" i="208"/>
  <c r="O291" i="208"/>
  <c r="N290" i="208"/>
  <c r="N289" i="208"/>
  <c r="N288" i="208"/>
  <c r="N287" i="208"/>
  <c r="N286" i="208"/>
  <c r="P285" i="208"/>
  <c r="O285" i="208"/>
  <c r="N284" i="208"/>
  <c r="P283" i="208"/>
  <c r="O283" i="208"/>
  <c r="N281" i="208"/>
  <c r="N280" i="208"/>
  <c r="N278" i="208"/>
  <c r="N277" i="208"/>
  <c r="P276" i="208"/>
  <c r="O276" i="208"/>
  <c r="N271" i="208"/>
  <c r="N270" i="208"/>
  <c r="N269" i="208"/>
  <c r="N268" i="208"/>
  <c r="N267" i="208"/>
  <c r="A267" i="208"/>
  <c r="N266" i="208"/>
  <c r="A266" i="208"/>
  <c r="N265" i="208"/>
  <c r="A265" i="208"/>
  <c r="P264" i="208"/>
  <c r="P262" i="208" s="1"/>
  <c r="P260" i="208" s="1"/>
  <c r="O264" i="208"/>
  <c r="A264" i="208"/>
  <c r="A263" i="208"/>
  <c r="A262" i="208"/>
  <c r="A261" i="208"/>
  <c r="A260" i="208"/>
  <c r="N259" i="208"/>
  <c r="A259" i="208"/>
  <c r="P258" i="208"/>
  <c r="O258" i="208"/>
  <c r="A258" i="208"/>
  <c r="N257" i="208"/>
  <c r="A257" i="208"/>
  <c r="N256" i="208"/>
  <c r="A256" i="208"/>
  <c r="P255" i="208"/>
  <c r="O255" i="208"/>
  <c r="A255" i="208"/>
  <c r="N254" i="208"/>
  <c r="A254" i="208"/>
  <c r="P253" i="208"/>
  <c r="O253" i="208"/>
  <c r="A253" i="208"/>
  <c r="N252" i="208"/>
  <c r="P251" i="208"/>
  <c r="O251" i="208"/>
  <c r="N250" i="208"/>
  <c r="N249" i="208"/>
  <c r="P248" i="208"/>
  <c r="O248" i="208"/>
  <c r="A246" i="208"/>
  <c r="N243" i="208"/>
  <c r="N242" i="208"/>
  <c r="N240" i="208"/>
  <c r="N235" i="208"/>
  <c r="A235" i="208"/>
  <c r="P234" i="208"/>
  <c r="O234" i="208"/>
  <c r="A234" i="208"/>
  <c r="N233" i="208"/>
  <c r="A233" i="208"/>
  <c r="A231" i="208"/>
  <c r="N230" i="208"/>
  <c r="A230" i="208"/>
  <c r="N229" i="208"/>
  <c r="A229" i="208"/>
  <c r="N228" i="208"/>
  <c r="A228" i="208"/>
  <c r="N227" i="208"/>
  <c r="A227" i="208"/>
  <c r="N226" i="208"/>
  <c r="A226" i="208"/>
  <c r="N225" i="208"/>
  <c r="A225" i="208"/>
  <c r="A224" i="208"/>
  <c r="N223" i="208"/>
  <c r="A223" i="208"/>
  <c r="N222" i="208"/>
  <c r="A222" i="208"/>
  <c r="N221" i="208"/>
  <c r="A221" i="208"/>
  <c r="P220" i="208"/>
  <c r="O220" i="208"/>
  <c r="A220" i="208"/>
  <c r="N219" i="208"/>
  <c r="A219" i="208"/>
  <c r="N218" i="208"/>
  <c r="A218" i="208"/>
  <c r="P217" i="208"/>
  <c r="O217" i="208"/>
  <c r="A217" i="208"/>
  <c r="N216" i="208"/>
  <c r="A216" i="208"/>
  <c r="N214" i="208"/>
  <c r="A214" i="208"/>
  <c r="A213" i="208"/>
  <c r="N212" i="208"/>
  <c r="A212" i="208"/>
  <c r="N211" i="208"/>
  <c r="A211" i="208"/>
  <c r="N210" i="208"/>
  <c r="A210" i="208"/>
  <c r="N209" i="208"/>
  <c r="A209" i="208"/>
  <c r="P206" i="208"/>
  <c r="O206" i="208"/>
  <c r="A206" i="208"/>
  <c r="N204" i="208"/>
  <c r="A204" i="208"/>
  <c r="N203" i="208"/>
  <c r="A203" i="208"/>
  <c r="N202" i="208"/>
  <c r="A202" i="208"/>
  <c r="N201" i="208"/>
  <c r="A201" i="208"/>
  <c r="A200" i="208"/>
  <c r="N199" i="208"/>
  <c r="A199" i="208"/>
  <c r="P198" i="208"/>
  <c r="O198" i="208"/>
  <c r="A198" i="208"/>
  <c r="N197" i="208"/>
  <c r="N196" i="208"/>
  <c r="A196" i="208"/>
  <c r="N195" i="208"/>
  <c r="A195" i="208"/>
  <c r="P194" i="208"/>
  <c r="O194" i="208"/>
  <c r="A194" i="208"/>
  <c r="N192" i="208"/>
  <c r="A192" i="208"/>
  <c r="N191" i="208"/>
  <c r="A191" i="208"/>
  <c r="N190" i="208"/>
  <c r="A190" i="208"/>
  <c r="A189" i="208"/>
  <c r="N188" i="208"/>
  <c r="A188" i="208"/>
  <c r="N187" i="208"/>
  <c r="A187" i="208"/>
  <c r="N186" i="208"/>
  <c r="A186" i="208"/>
  <c r="P185" i="208"/>
  <c r="O185" i="208"/>
  <c r="A185" i="208"/>
  <c r="N184" i="208"/>
  <c r="A184" i="208"/>
  <c r="N183" i="208"/>
  <c r="A183" i="208"/>
  <c r="N182" i="208"/>
  <c r="A182" i="208"/>
  <c r="P181" i="208"/>
  <c r="O181" i="208"/>
  <c r="A181" i="208"/>
  <c r="N180" i="208"/>
  <c r="A180" i="208"/>
  <c r="P179" i="208"/>
  <c r="O179" i="208"/>
  <c r="A179" i="208"/>
  <c r="N178" i="208"/>
  <c r="A178" i="208"/>
  <c r="N177" i="208"/>
  <c r="A177" i="208"/>
  <c r="P176" i="208"/>
  <c r="O176" i="208"/>
  <c r="A176" i="208"/>
  <c r="A175" i="208"/>
  <c r="A174" i="208"/>
  <c r="A173" i="208"/>
  <c r="A172" i="208"/>
  <c r="N162" i="208"/>
  <c r="A162" i="208"/>
  <c r="P161" i="208"/>
  <c r="O161" i="208"/>
  <c r="A161" i="208"/>
  <c r="N160" i="208"/>
  <c r="A160" i="208"/>
  <c r="P159" i="208"/>
  <c r="O159" i="208"/>
  <c r="A159" i="208"/>
  <c r="N158" i="208"/>
  <c r="A158" i="208"/>
  <c r="P157" i="208"/>
  <c r="O157" i="208"/>
  <c r="A157" i="208"/>
  <c r="N156" i="208"/>
  <c r="A156" i="208"/>
  <c r="N155" i="208"/>
  <c r="A155" i="208"/>
  <c r="P154" i="208"/>
  <c r="O154" i="208"/>
  <c r="A154" i="208"/>
  <c r="N153" i="208"/>
  <c r="N152" i="208"/>
  <c r="A152" i="208"/>
  <c r="P151" i="208"/>
  <c r="O151" i="208"/>
  <c r="N171" i="208"/>
  <c r="A171" i="208"/>
  <c r="N170" i="208"/>
  <c r="A170" i="208"/>
  <c r="P169" i="208"/>
  <c r="O169" i="208"/>
  <c r="O167" i="208" s="1"/>
  <c r="A169" i="208"/>
  <c r="A168" i="208"/>
  <c r="A167" i="208"/>
  <c r="A166" i="208"/>
  <c r="A165" i="208"/>
  <c r="N150" i="208"/>
  <c r="A150" i="208"/>
  <c r="P149" i="208"/>
  <c r="O149" i="208"/>
  <c r="A149" i="208"/>
  <c r="N148" i="208"/>
  <c r="A148" i="208"/>
  <c r="P147" i="208"/>
  <c r="O147" i="208"/>
  <c r="A147" i="208"/>
  <c r="A146" i="208"/>
  <c r="A145" i="208"/>
  <c r="A144" i="208"/>
  <c r="A142" i="208"/>
  <c r="A141" i="208"/>
  <c r="N140" i="208"/>
  <c r="A140" i="208"/>
  <c r="N139" i="208"/>
  <c r="A139" i="208"/>
  <c r="P138" i="208"/>
  <c r="O138" i="208"/>
  <c r="A138" i="208"/>
  <c r="N137" i="208"/>
  <c r="A137" i="208"/>
  <c r="N136" i="208"/>
  <c r="A136" i="208"/>
  <c r="N135" i="208"/>
  <c r="A135" i="208"/>
  <c r="N134" i="208"/>
  <c r="A134" i="208"/>
  <c r="N133" i="208"/>
  <c r="A133" i="208"/>
  <c r="P132" i="208"/>
  <c r="O132" i="208"/>
  <c r="A132" i="208"/>
  <c r="A131" i="208"/>
  <c r="A130" i="208"/>
  <c r="A129" i="208"/>
  <c r="A128" i="208"/>
  <c r="N127" i="208"/>
  <c r="A127" i="208"/>
  <c r="N126" i="208"/>
  <c r="A126" i="208"/>
  <c r="N125" i="208"/>
  <c r="A125" i="208"/>
  <c r="N124" i="208"/>
  <c r="A124" i="208"/>
  <c r="N123" i="208"/>
  <c r="A123" i="208"/>
  <c r="N122" i="208"/>
  <c r="A122" i="208"/>
  <c r="N121" i="208"/>
  <c r="A121" i="208"/>
  <c r="N120" i="208"/>
  <c r="A120" i="208"/>
  <c r="N119" i="208"/>
  <c r="A119" i="208"/>
  <c r="N118" i="208"/>
  <c r="A118" i="208"/>
  <c r="N116" i="208"/>
  <c r="A116" i="208"/>
  <c r="P115" i="208"/>
  <c r="A115" i="208"/>
  <c r="A114" i="208"/>
  <c r="A113" i="208"/>
  <c r="A112" i="208"/>
  <c r="A111" i="208"/>
  <c r="A110" i="208"/>
  <c r="A109" i="208"/>
  <c r="N108" i="208"/>
  <c r="A108" i="208"/>
  <c r="N107" i="208"/>
  <c r="A107" i="208"/>
  <c r="P106" i="208"/>
  <c r="O106" i="208"/>
  <c r="A106" i="208"/>
  <c r="N105" i="208"/>
  <c r="A105" i="208"/>
  <c r="N104" i="208"/>
  <c r="A104" i="208"/>
  <c r="P103" i="208"/>
  <c r="O103" i="208"/>
  <c r="A103" i="208"/>
  <c r="A102" i="208"/>
  <c r="A101" i="208"/>
  <c r="A100" i="208"/>
  <c r="A99" i="208"/>
  <c r="N98" i="208"/>
  <c r="A98" i="208"/>
  <c r="P97" i="208"/>
  <c r="O97" i="208"/>
  <c r="A97" i="208"/>
  <c r="N96" i="208"/>
  <c r="A96" i="208"/>
  <c r="P95" i="208"/>
  <c r="O95" i="208"/>
  <c r="A95" i="208"/>
  <c r="N92" i="208"/>
  <c r="A92" i="208"/>
  <c r="P91" i="208"/>
  <c r="O91" i="208"/>
  <c r="A91" i="208"/>
  <c r="N90" i="208"/>
  <c r="A90" i="208"/>
  <c r="N89" i="208"/>
  <c r="P88" i="208"/>
  <c r="O88" i="208"/>
  <c r="A88" i="208"/>
  <c r="A87" i="208"/>
  <c r="A86" i="208"/>
  <c r="A85" i="208"/>
  <c r="A84" i="208"/>
  <c r="N83" i="208"/>
  <c r="A83" i="208"/>
  <c r="N82" i="208"/>
  <c r="A82" i="208"/>
  <c r="N81" i="208"/>
  <c r="A81" i="208"/>
  <c r="N80" i="208"/>
  <c r="A80" i="208"/>
  <c r="N79" i="208"/>
  <c r="A79" i="208"/>
  <c r="N78" i="208"/>
  <c r="A78" i="208"/>
  <c r="N77" i="208"/>
  <c r="A77" i="208"/>
  <c r="N76" i="208"/>
  <c r="A76" i="208"/>
  <c r="N75" i="208"/>
  <c r="A75" i="208"/>
  <c r="N74" i="208"/>
  <c r="A74" i="208"/>
  <c r="N73" i="208"/>
  <c r="A73" i="208"/>
  <c r="N72" i="208"/>
  <c r="A72" i="208"/>
  <c r="N71" i="208"/>
  <c r="A71" i="208"/>
  <c r="P70" i="208"/>
  <c r="P68" i="208" s="1"/>
  <c r="P66" i="208" s="1"/>
  <c r="O70" i="208"/>
  <c r="A70" i="208"/>
  <c r="A69" i="208"/>
  <c r="A68" i="208"/>
  <c r="A67" i="208"/>
  <c r="A66" i="208"/>
  <c r="N63" i="208"/>
  <c r="N61" i="208" s="1"/>
  <c r="A63" i="208"/>
  <c r="P62" i="208"/>
  <c r="O62" i="208"/>
  <c r="O60" i="208" s="1"/>
  <c r="A62" i="208"/>
  <c r="A61" i="208"/>
  <c r="A60" i="208"/>
  <c r="N59" i="208"/>
  <c r="N58" i="208"/>
  <c r="A58" i="208"/>
  <c r="N57" i="208"/>
  <c r="A57" i="208"/>
  <c r="N56" i="208"/>
  <c r="A56" i="208"/>
  <c r="P55" i="208"/>
  <c r="O55" i="208"/>
  <c r="A55" i="208"/>
  <c r="N54" i="208"/>
  <c r="A54" i="208"/>
  <c r="N53" i="208"/>
  <c r="A53" i="208"/>
  <c r="N52" i="208"/>
  <c r="A52" i="208"/>
  <c r="N51" i="208"/>
  <c r="A51" i="208"/>
  <c r="N50" i="208"/>
  <c r="A50" i="208"/>
  <c r="N49" i="208"/>
  <c r="A49" i="208"/>
  <c r="N48" i="208"/>
  <c r="A48" i="208"/>
  <c r="A46" i="208"/>
  <c r="N45" i="208"/>
  <c r="A45" i="208"/>
  <c r="N44" i="208"/>
  <c r="N43" i="208"/>
  <c r="A43" i="208"/>
  <c r="N42" i="208"/>
  <c r="A42" i="208"/>
  <c r="N41" i="208"/>
  <c r="A41" i="208"/>
  <c r="N40" i="208"/>
  <c r="A40" i="208"/>
  <c r="N39" i="208"/>
  <c r="A39" i="208"/>
  <c r="N38" i="208"/>
  <c r="A38" i="208"/>
  <c r="N37" i="208"/>
  <c r="A37" i="208"/>
  <c r="N36" i="208"/>
  <c r="A36" i="208"/>
  <c r="N35" i="208"/>
  <c r="A35" i="208"/>
  <c r="N34" i="208"/>
  <c r="N33" i="208"/>
  <c r="A33" i="208"/>
  <c r="N32" i="208"/>
  <c r="A32" i="208"/>
  <c r="N31" i="208"/>
  <c r="A31" i="208"/>
  <c r="N30" i="208"/>
  <c r="A30" i="208"/>
  <c r="N29" i="208"/>
  <c r="A29" i="208"/>
  <c r="N28" i="208"/>
  <c r="A28" i="208"/>
  <c r="N27" i="208"/>
  <c r="A27" i="208"/>
  <c r="N26" i="208"/>
  <c r="A26" i="208"/>
  <c r="N25" i="208"/>
  <c r="A25" i="208"/>
  <c r="N24" i="208"/>
  <c r="A24" i="208"/>
  <c r="N23" i="208"/>
  <c r="A23" i="208"/>
  <c r="N22" i="208"/>
  <c r="A22" i="208"/>
  <c r="N21" i="208"/>
  <c r="A21" i="208"/>
  <c r="P20" i="208"/>
  <c r="O20" i="208"/>
  <c r="A20" i="208"/>
  <c r="A19" i="208"/>
  <c r="A18" i="208"/>
  <c r="A17" i="208"/>
  <c r="A16" i="208"/>
  <c r="A15" i="208"/>
  <c r="A14" i="208"/>
  <c r="A13" i="208"/>
  <c r="N756" i="210"/>
  <c r="P751" i="210"/>
  <c r="P749" i="210" s="1"/>
  <c r="N748" i="210"/>
  <c r="P747" i="210"/>
  <c r="O747" i="210"/>
  <c r="N746" i="210"/>
  <c r="P745" i="210"/>
  <c r="O745" i="210"/>
  <c r="N740" i="210"/>
  <c r="N739" i="210" s="1"/>
  <c r="P739" i="210"/>
  <c r="O739" i="210"/>
  <c r="N734" i="210"/>
  <c r="N733" i="210" s="1"/>
  <c r="N732" i="210"/>
  <c r="N731" i="210"/>
  <c r="N730" i="210"/>
  <c r="N728" i="210"/>
  <c r="N727" i="210"/>
  <c r="N726" i="210"/>
  <c r="P725" i="210"/>
  <c r="O725" i="210"/>
  <c r="N724" i="210"/>
  <c r="N723" i="210"/>
  <c r="N722" i="210"/>
  <c r="P721" i="210"/>
  <c r="O721" i="210"/>
  <c r="N719" i="210"/>
  <c r="N716" i="210"/>
  <c r="N715" i="210"/>
  <c r="P714" i="210"/>
  <c r="O714" i="210"/>
  <c r="N713" i="210"/>
  <c r="N711" i="210"/>
  <c r="N710" i="210"/>
  <c r="N709" i="210"/>
  <c r="P708" i="210"/>
  <c r="N707" i="210"/>
  <c r="P706" i="210"/>
  <c r="O706" i="210"/>
  <c r="N705" i="210"/>
  <c r="N703" i="210"/>
  <c r="N702" i="210"/>
  <c r="N701" i="210"/>
  <c r="P700" i="210"/>
  <c r="N699" i="210"/>
  <c r="N698" i="210"/>
  <c r="N697" i="210"/>
  <c r="N696" i="210"/>
  <c r="N695" i="210"/>
  <c r="N694" i="210"/>
  <c r="N693" i="210"/>
  <c r="P692" i="210"/>
  <c r="O692" i="210"/>
  <c r="N687" i="210"/>
  <c r="N686" i="210"/>
  <c r="P685" i="210"/>
  <c r="O685" i="210"/>
  <c r="N684" i="210"/>
  <c r="N683" i="210"/>
  <c r="P682" i="210"/>
  <c r="O682" i="210"/>
  <c r="N681" i="210"/>
  <c r="N680" i="210"/>
  <c r="P679" i="210"/>
  <c r="O679" i="210"/>
  <c r="N678" i="210"/>
  <c r="N673" i="210"/>
  <c r="N672" i="210"/>
  <c r="P671" i="210"/>
  <c r="O671" i="210"/>
  <c r="N666" i="210"/>
  <c r="P665" i="210"/>
  <c r="P663" i="210" s="1"/>
  <c r="P661" i="210" s="1"/>
  <c r="O665" i="210"/>
  <c r="O663" i="210" s="1"/>
  <c r="O661" i="210" s="1"/>
  <c r="N658" i="210"/>
  <c r="P657" i="210"/>
  <c r="O657" i="210"/>
  <c r="N656" i="210"/>
  <c r="N655" i="210"/>
  <c r="P654" i="210"/>
  <c r="O654" i="210"/>
  <c r="N653" i="210"/>
  <c r="P652" i="210"/>
  <c r="O652" i="210"/>
  <c r="N651" i="210"/>
  <c r="P650" i="210"/>
  <c r="O650" i="210"/>
  <c r="N649" i="210"/>
  <c r="P648" i="210"/>
  <c r="O648" i="210"/>
  <c r="N647" i="210"/>
  <c r="N646" i="210"/>
  <c r="N645" i="210"/>
  <c r="N644" i="210"/>
  <c r="P643" i="210"/>
  <c r="O643" i="210"/>
  <c r="N637" i="210"/>
  <c r="N636" i="210" s="1"/>
  <c r="N635" i="210"/>
  <c r="N634" i="210"/>
  <c r="N633" i="210"/>
  <c r="N632" i="210"/>
  <c r="P631" i="210"/>
  <c r="O631" i="210"/>
  <c r="N630" i="210"/>
  <c r="P629" i="210"/>
  <c r="O629" i="210"/>
  <c r="N628" i="210"/>
  <c r="N627" i="210"/>
  <c r="P626" i="210"/>
  <c r="O626" i="210"/>
  <c r="N625" i="210"/>
  <c r="N624" i="210"/>
  <c r="P623" i="210"/>
  <c r="O623" i="210"/>
  <c r="N622" i="210"/>
  <c r="N621" i="210"/>
  <c r="N620" i="210"/>
  <c r="N619" i="210"/>
  <c r="P618" i="210"/>
  <c r="O618" i="210"/>
  <c r="N613" i="210"/>
  <c r="N612" i="210"/>
  <c r="P611" i="210"/>
  <c r="P609" i="210" s="1"/>
  <c r="O611" i="210"/>
  <c r="N608" i="210"/>
  <c r="P607" i="210"/>
  <c r="O607" i="210"/>
  <c r="A607" i="210"/>
  <c r="N606" i="210"/>
  <c r="N605" i="210"/>
  <c r="P604" i="210"/>
  <c r="P602" i="210" s="1"/>
  <c r="O604" i="210"/>
  <c r="A604" i="210"/>
  <c r="A603" i="210"/>
  <c r="A602" i="210"/>
  <c r="A601" i="210"/>
  <c r="A600" i="210"/>
  <c r="N599" i="210"/>
  <c r="A599" i="210"/>
  <c r="N598" i="210"/>
  <c r="A598" i="210"/>
  <c r="P597" i="210"/>
  <c r="P595" i="210" s="1"/>
  <c r="O597" i="210"/>
  <c r="O595" i="210" s="1"/>
  <c r="A597" i="210"/>
  <c r="A596" i="210"/>
  <c r="A595" i="210"/>
  <c r="N594" i="210"/>
  <c r="N593" i="210" s="1"/>
  <c r="P593" i="210"/>
  <c r="O593" i="210"/>
  <c r="N592" i="210"/>
  <c r="P591" i="210"/>
  <c r="O591" i="210"/>
  <c r="N590" i="210"/>
  <c r="P589" i="210"/>
  <c r="O589" i="210"/>
  <c r="N588" i="210"/>
  <c r="P587" i="210"/>
  <c r="O587" i="210"/>
  <c r="N586" i="210"/>
  <c r="A586" i="210"/>
  <c r="N584" i="210"/>
  <c r="A584" i="210"/>
  <c r="P583" i="210"/>
  <c r="O583" i="210"/>
  <c r="A583" i="210"/>
  <c r="N582" i="210"/>
  <c r="A582" i="210"/>
  <c r="N580" i="210"/>
  <c r="A580" i="210"/>
  <c r="P579" i="210"/>
  <c r="O579" i="210"/>
  <c r="A579" i="210"/>
  <c r="N578" i="210"/>
  <c r="A578" i="210"/>
  <c r="N577" i="210"/>
  <c r="A577" i="210"/>
  <c r="N576" i="210"/>
  <c r="A576" i="210"/>
  <c r="N575" i="210"/>
  <c r="A575" i="210"/>
  <c r="P574" i="210"/>
  <c r="O574" i="210"/>
  <c r="A574" i="210"/>
  <c r="A573" i="210"/>
  <c r="A572" i="210"/>
  <c r="A571" i="210"/>
  <c r="A570" i="210"/>
  <c r="A569" i="210"/>
  <c r="A568" i="210"/>
  <c r="N65" i="210"/>
  <c r="N64" i="210" s="1"/>
  <c r="A65" i="210"/>
  <c r="P64" i="210"/>
  <c r="P566" i="210" s="1"/>
  <c r="A64" i="210"/>
  <c r="A567" i="210"/>
  <c r="A566" i="210"/>
  <c r="N564" i="210"/>
  <c r="N563" i="210" s="1"/>
  <c r="A564" i="210"/>
  <c r="A563" i="210"/>
  <c r="A562" i="210"/>
  <c r="P561" i="210"/>
  <c r="A561" i="210"/>
  <c r="A560" i="210"/>
  <c r="A559" i="210"/>
  <c r="N557" i="210"/>
  <c r="A557" i="210"/>
  <c r="N556" i="210"/>
  <c r="A556" i="210"/>
  <c r="N555" i="210"/>
  <c r="A555" i="210"/>
  <c r="P552" i="210"/>
  <c r="O552" i="210"/>
  <c r="A554" i="210"/>
  <c r="A553" i="210"/>
  <c r="A552" i="210"/>
  <c r="N551" i="210"/>
  <c r="A551" i="210"/>
  <c r="N550" i="210"/>
  <c r="A550" i="210"/>
  <c r="P549" i="210"/>
  <c r="O549" i="210"/>
  <c r="A549" i="210"/>
  <c r="N548" i="210"/>
  <c r="A548" i="210"/>
  <c r="P547" i="210"/>
  <c r="O547" i="210"/>
  <c r="A547" i="210"/>
  <c r="N546" i="210"/>
  <c r="A546" i="210"/>
  <c r="P545" i="210"/>
  <c r="O545" i="210"/>
  <c r="A545" i="210"/>
  <c r="A544" i="210"/>
  <c r="A543" i="210"/>
  <c r="A540" i="210"/>
  <c r="N539" i="210"/>
  <c r="A539" i="210"/>
  <c r="P538" i="210"/>
  <c r="O538" i="210"/>
  <c r="A538" i="210"/>
  <c r="N537" i="210"/>
  <c r="A537" i="210"/>
  <c r="N535" i="210"/>
  <c r="A535" i="210"/>
  <c r="N534" i="210"/>
  <c r="A534" i="210"/>
  <c r="A533" i="210"/>
  <c r="A532" i="210"/>
  <c r="A531" i="210"/>
  <c r="A529" i="210"/>
  <c r="A528" i="210"/>
  <c r="A527" i="210"/>
  <c r="N526" i="210"/>
  <c r="A526" i="210"/>
  <c r="P525" i="210"/>
  <c r="P523" i="210" s="1"/>
  <c r="O525" i="210"/>
  <c r="O523" i="210" s="1"/>
  <c r="N522" i="210"/>
  <c r="A522" i="210"/>
  <c r="N521" i="210"/>
  <c r="A521" i="210"/>
  <c r="P520" i="210"/>
  <c r="P518" i="210" s="1"/>
  <c r="O520" i="210"/>
  <c r="O518" i="210" s="1"/>
  <c r="A520" i="210"/>
  <c r="A519" i="210"/>
  <c r="A518" i="210"/>
  <c r="N517" i="210"/>
  <c r="A517" i="210"/>
  <c r="P516" i="210"/>
  <c r="O516" i="210"/>
  <c r="A516" i="210"/>
  <c r="N515" i="210"/>
  <c r="A515" i="210"/>
  <c r="P514" i="210"/>
  <c r="O514" i="210"/>
  <c r="A514" i="210"/>
  <c r="A513" i="210"/>
  <c r="A512" i="210"/>
  <c r="A511" i="210"/>
  <c r="A510" i="210"/>
  <c r="P508" i="210"/>
  <c r="O508" i="210"/>
  <c r="A508" i="210"/>
  <c r="N507" i="210"/>
  <c r="A507" i="210"/>
  <c r="N506" i="210"/>
  <c r="A506" i="210"/>
  <c r="N505" i="210"/>
  <c r="A505" i="210"/>
  <c r="P504" i="210"/>
  <c r="O504" i="210"/>
  <c r="A504" i="210"/>
  <c r="N503" i="210"/>
  <c r="A503" i="210"/>
  <c r="N502" i="210"/>
  <c r="A502" i="210"/>
  <c r="N501" i="210"/>
  <c r="A501" i="210"/>
  <c r="N500" i="210"/>
  <c r="A500" i="210"/>
  <c r="N499" i="210"/>
  <c r="A499" i="210"/>
  <c r="N498" i="210"/>
  <c r="A498" i="210"/>
  <c r="N497" i="210"/>
  <c r="A497" i="210"/>
  <c r="N496" i="210"/>
  <c r="A496" i="210"/>
  <c r="N495" i="210"/>
  <c r="A495" i="210"/>
  <c r="P494" i="210"/>
  <c r="O494" i="210"/>
  <c r="A494" i="210"/>
  <c r="N491" i="210"/>
  <c r="A491" i="210"/>
  <c r="N490" i="210"/>
  <c r="A490" i="210"/>
  <c r="A489" i="210"/>
  <c r="A488" i="210"/>
  <c r="A487" i="210"/>
  <c r="A486" i="210"/>
  <c r="A485" i="210"/>
  <c r="A484" i="210"/>
  <c r="A483" i="210"/>
  <c r="N480" i="210"/>
  <c r="A480" i="210"/>
  <c r="P479" i="210"/>
  <c r="O479" i="210"/>
  <c r="O474" i="210" s="1"/>
  <c r="A479" i="210"/>
  <c r="N478" i="210"/>
  <c r="A478" i="210"/>
  <c r="N477" i="210"/>
  <c r="A477" i="210"/>
  <c r="A476" i="210"/>
  <c r="A475" i="210"/>
  <c r="A474" i="210"/>
  <c r="A473" i="210"/>
  <c r="A472" i="210"/>
  <c r="A471" i="210"/>
  <c r="A470" i="210"/>
  <c r="N469" i="210"/>
  <c r="A469" i="210"/>
  <c r="N468" i="210"/>
  <c r="A468" i="210"/>
  <c r="P467" i="210"/>
  <c r="O467" i="210"/>
  <c r="A467" i="210"/>
  <c r="N466" i="210"/>
  <c r="N465" i="210"/>
  <c r="N463" i="210"/>
  <c r="A463" i="210"/>
  <c r="N462" i="210"/>
  <c r="A462" i="210"/>
  <c r="N461" i="210"/>
  <c r="A461" i="210"/>
  <c r="N460" i="210"/>
  <c r="A460" i="210"/>
  <c r="N459" i="210"/>
  <c r="A459" i="210"/>
  <c r="P458" i="210"/>
  <c r="A458" i="210"/>
  <c r="N457" i="210"/>
  <c r="A457" i="210"/>
  <c r="N456" i="210"/>
  <c r="A456" i="210"/>
  <c r="N455" i="210"/>
  <c r="A455" i="210"/>
  <c r="N454" i="210"/>
  <c r="A454" i="210"/>
  <c r="N453" i="210"/>
  <c r="A453" i="210"/>
  <c r="N452" i="210"/>
  <c r="A452" i="210"/>
  <c r="N451" i="210"/>
  <c r="A451" i="210"/>
  <c r="N450" i="210"/>
  <c r="A450" i="210"/>
  <c r="P449" i="210"/>
  <c r="O449" i="210"/>
  <c r="A449" i="210"/>
  <c r="N448" i="210"/>
  <c r="A448" i="210"/>
  <c r="N447" i="210"/>
  <c r="A447" i="210"/>
  <c r="N446" i="210"/>
  <c r="A446" i="210"/>
  <c r="N445" i="210"/>
  <c r="A445" i="210"/>
  <c r="N444" i="210"/>
  <c r="A444" i="210"/>
  <c r="P443" i="210"/>
  <c r="O443" i="210"/>
  <c r="A443" i="210"/>
  <c r="N442" i="210"/>
  <c r="A442" i="210"/>
  <c r="N441" i="210"/>
  <c r="A441" i="210"/>
  <c r="N440" i="210"/>
  <c r="A440" i="210"/>
  <c r="P439" i="210"/>
  <c r="O439" i="210"/>
  <c r="A439" i="210"/>
  <c r="A438" i="210"/>
  <c r="A437" i="210"/>
  <c r="A436" i="210"/>
  <c r="A435" i="210"/>
  <c r="N94" i="210"/>
  <c r="A94" i="210"/>
  <c r="P93" i="210"/>
  <c r="O93" i="210"/>
  <c r="A93" i="210"/>
  <c r="N423" i="210"/>
  <c r="A423" i="210"/>
  <c r="P422" i="210"/>
  <c r="O422" i="210"/>
  <c r="A422" i="210"/>
  <c r="N434" i="210"/>
  <c r="A434" i="210"/>
  <c r="P433" i="210"/>
  <c r="O433" i="210"/>
  <c r="A433" i="210"/>
  <c r="N432" i="210"/>
  <c r="A432" i="210"/>
  <c r="P431" i="210"/>
  <c r="O431" i="210"/>
  <c r="A431" i="210"/>
  <c r="N430" i="210"/>
  <c r="A430" i="210"/>
  <c r="N429" i="210"/>
  <c r="A429" i="210"/>
  <c r="N428" i="210"/>
  <c r="A428" i="210"/>
  <c r="P427" i="210"/>
  <c r="O427" i="210"/>
  <c r="A427" i="210"/>
  <c r="N426" i="210"/>
  <c r="A426" i="210"/>
  <c r="N425" i="210"/>
  <c r="A425" i="210"/>
  <c r="P424" i="210"/>
  <c r="O424" i="210"/>
  <c r="A424" i="210"/>
  <c r="A421" i="210"/>
  <c r="A420" i="210"/>
  <c r="A419" i="210"/>
  <c r="A418" i="210"/>
  <c r="N417" i="210"/>
  <c r="N416" i="210" s="1"/>
  <c r="P416" i="210"/>
  <c r="O416" i="210"/>
  <c r="P414" i="210"/>
  <c r="O414" i="210"/>
  <c r="N413" i="210"/>
  <c r="A413" i="210"/>
  <c r="P412" i="210"/>
  <c r="O412" i="210"/>
  <c r="A412" i="210"/>
  <c r="N302" i="210"/>
  <c r="A302" i="210"/>
  <c r="N301" i="210"/>
  <c r="A301" i="210"/>
  <c r="P300" i="210"/>
  <c r="O300" i="210" s="1"/>
  <c r="N300" i="210" s="1"/>
  <c r="A300" i="210"/>
  <c r="A411" i="210"/>
  <c r="A410" i="210"/>
  <c r="A409" i="210"/>
  <c r="A408" i="210"/>
  <c r="A407" i="210"/>
  <c r="P402" i="210"/>
  <c r="O402" i="210"/>
  <c r="N401" i="210"/>
  <c r="A401" i="210"/>
  <c r="N400" i="210"/>
  <c r="A400" i="210"/>
  <c r="N399" i="210"/>
  <c r="A399" i="210"/>
  <c r="P398" i="210"/>
  <c r="O398" i="210"/>
  <c r="A398" i="210"/>
  <c r="N394" i="210"/>
  <c r="A394" i="210"/>
  <c r="A393" i="210"/>
  <c r="N397" i="210"/>
  <c r="A397" i="210"/>
  <c r="P396" i="210"/>
  <c r="O396" i="210"/>
  <c r="A396" i="210"/>
  <c r="N392" i="210"/>
  <c r="A392" i="210"/>
  <c r="P391" i="210"/>
  <c r="O391" i="210"/>
  <c r="A391" i="210"/>
  <c r="N390" i="210"/>
  <c r="A390" i="210"/>
  <c r="P389" i="210"/>
  <c r="O389" i="210"/>
  <c r="A389" i="210"/>
  <c r="N388" i="210"/>
  <c r="A388" i="210"/>
  <c r="N387" i="210"/>
  <c r="A387" i="210"/>
  <c r="N386" i="210"/>
  <c r="A386" i="210"/>
  <c r="N385" i="210"/>
  <c r="A385" i="210"/>
  <c r="N384" i="210"/>
  <c r="A384" i="210"/>
  <c r="N383" i="210"/>
  <c r="A383" i="210"/>
  <c r="N382" i="210"/>
  <c r="A382" i="210"/>
  <c r="P381" i="210"/>
  <c r="O381" i="210"/>
  <c r="A381" i="210"/>
  <c r="A380" i="210"/>
  <c r="A379" i="210"/>
  <c r="A378" i="210"/>
  <c r="A377" i="210"/>
  <c r="P372" i="210"/>
  <c r="P370" i="210" s="1"/>
  <c r="O372" i="210"/>
  <c r="A373" i="210"/>
  <c r="A372" i="210"/>
  <c r="A371" i="210"/>
  <c r="A370" i="210"/>
  <c r="N369" i="210"/>
  <c r="A369" i="210"/>
  <c r="N368" i="210"/>
  <c r="N367" i="210"/>
  <c r="P366" i="210"/>
  <c r="P364" i="210" s="1"/>
  <c r="P362" i="210" s="1"/>
  <c r="O366" i="210"/>
  <c r="A366" i="210"/>
  <c r="A365" i="210"/>
  <c r="A364" i="210"/>
  <c r="A363" i="210"/>
  <c r="A362" i="210"/>
  <c r="N361" i="210"/>
  <c r="A361" i="210"/>
  <c r="P360" i="210"/>
  <c r="O360" i="210"/>
  <c r="A360" i="210"/>
  <c r="N359" i="210"/>
  <c r="A359" i="210"/>
  <c r="N358" i="210"/>
  <c r="A358" i="210"/>
  <c r="N357" i="210"/>
  <c r="A357" i="210"/>
  <c r="N356" i="210"/>
  <c r="A356" i="210"/>
  <c r="N355" i="210"/>
  <c r="A355" i="210"/>
  <c r="N354" i="210"/>
  <c r="A354" i="210"/>
  <c r="N353" i="210"/>
  <c r="N352" i="210"/>
  <c r="A352" i="210"/>
  <c r="N351" i="210"/>
  <c r="A351" i="210"/>
  <c r="N350" i="210"/>
  <c r="A350" i="210"/>
  <c r="N349" i="210"/>
  <c r="A349" i="210"/>
  <c r="N348" i="210"/>
  <c r="A348" i="210"/>
  <c r="N347" i="210"/>
  <c r="A347" i="210"/>
  <c r="N346" i="210"/>
  <c r="A346" i="210"/>
  <c r="N345" i="210"/>
  <c r="A345" i="210"/>
  <c r="N344" i="210"/>
  <c r="A344" i="210"/>
  <c r="N343" i="210"/>
  <c r="A343" i="210"/>
  <c r="N342" i="210"/>
  <c r="A342" i="210"/>
  <c r="N341" i="210"/>
  <c r="A341" i="210"/>
  <c r="N340" i="210"/>
  <c r="A340" i="210"/>
  <c r="N339" i="210"/>
  <c r="A339" i="210"/>
  <c r="N338" i="210"/>
  <c r="A338" i="210"/>
  <c r="P337" i="210"/>
  <c r="O337" i="210"/>
  <c r="A337" i="210"/>
  <c r="N336" i="210"/>
  <c r="A336" i="210"/>
  <c r="P335" i="210"/>
  <c r="O335" i="210"/>
  <c r="A335" i="210"/>
  <c r="N334" i="210"/>
  <c r="A334" i="210"/>
  <c r="N333" i="210"/>
  <c r="A333" i="210"/>
  <c r="N332" i="210"/>
  <c r="A332" i="210"/>
  <c r="N331" i="210"/>
  <c r="N330" i="210"/>
  <c r="A330" i="210"/>
  <c r="N329" i="210"/>
  <c r="A329" i="210"/>
  <c r="N328" i="210"/>
  <c r="A328" i="210"/>
  <c r="N326" i="210"/>
  <c r="A326" i="210"/>
  <c r="P325" i="210"/>
  <c r="A325" i="210"/>
  <c r="A324" i="210"/>
  <c r="A323" i="210"/>
  <c r="A322" i="210"/>
  <c r="A321" i="210"/>
  <c r="A320" i="210"/>
  <c r="A319" i="210"/>
  <c r="A314" i="210"/>
  <c r="N313" i="210"/>
  <c r="A313" i="210"/>
  <c r="P311" i="210"/>
  <c r="N311" i="210" s="1"/>
  <c r="A311" i="210"/>
  <c r="N310" i="210"/>
  <c r="A310" i="210"/>
  <c r="N309" i="210"/>
  <c r="A309" i="210"/>
  <c r="N308" i="210"/>
  <c r="A308" i="210"/>
  <c r="P307" i="210"/>
  <c r="O307" i="210"/>
  <c r="A307" i="210"/>
  <c r="N306" i="210"/>
  <c r="A306" i="210"/>
  <c r="N305" i="210"/>
  <c r="A305" i="210"/>
  <c r="N304" i="210"/>
  <c r="A304" i="210"/>
  <c r="P303" i="210"/>
  <c r="O303" i="210"/>
  <c r="A303" i="210"/>
  <c r="N299" i="210"/>
  <c r="A299" i="210"/>
  <c r="N296" i="210"/>
  <c r="A296" i="210"/>
  <c r="P295" i="210"/>
  <c r="O295" i="210"/>
  <c r="A295" i="210"/>
  <c r="N294" i="210"/>
  <c r="N293" i="210"/>
  <c r="N292" i="210"/>
  <c r="P291" i="210"/>
  <c r="O291" i="210"/>
  <c r="N290" i="210"/>
  <c r="N289" i="210"/>
  <c r="N288" i="210"/>
  <c r="N287" i="210"/>
  <c r="N286" i="210"/>
  <c r="P285" i="210"/>
  <c r="O285" i="210"/>
  <c r="N284" i="210"/>
  <c r="P283" i="210"/>
  <c r="O283" i="210"/>
  <c r="N281" i="210"/>
  <c r="N280" i="210"/>
  <c r="N278" i="210"/>
  <c r="N277" i="210"/>
  <c r="P276" i="210"/>
  <c r="O276" i="210"/>
  <c r="N271" i="210"/>
  <c r="N270" i="210"/>
  <c r="N269" i="210"/>
  <c r="N268" i="210"/>
  <c r="N267" i="210"/>
  <c r="A267" i="210"/>
  <c r="N266" i="210"/>
  <c r="A266" i="210"/>
  <c r="N265" i="210"/>
  <c r="A265" i="210"/>
  <c r="P264" i="210"/>
  <c r="P262" i="210" s="1"/>
  <c r="P260" i="210" s="1"/>
  <c r="O264" i="210"/>
  <c r="A264" i="210"/>
  <c r="A263" i="210"/>
  <c r="A262" i="210"/>
  <c r="A261" i="210"/>
  <c r="A260" i="210"/>
  <c r="N259" i="210"/>
  <c r="A259" i="210"/>
  <c r="P258" i="210"/>
  <c r="O258" i="210"/>
  <c r="A258" i="210"/>
  <c r="N257" i="210"/>
  <c r="A257" i="210"/>
  <c r="N256" i="210"/>
  <c r="A256" i="210"/>
  <c r="P255" i="210"/>
  <c r="O255" i="210"/>
  <c r="A255" i="210"/>
  <c r="N254" i="210"/>
  <c r="A254" i="210"/>
  <c r="P253" i="210"/>
  <c r="O253" i="210"/>
  <c r="A253" i="210"/>
  <c r="N252" i="210"/>
  <c r="P251" i="210"/>
  <c r="O251" i="210"/>
  <c r="N250" i="210"/>
  <c r="N249" i="210"/>
  <c r="P248" i="210"/>
  <c r="O248" i="210"/>
  <c r="A246" i="210"/>
  <c r="N243" i="210"/>
  <c r="N242" i="210"/>
  <c r="N240" i="210"/>
  <c r="N235" i="210"/>
  <c r="A235" i="210"/>
  <c r="P234" i="210"/>
  <c r="O234" i="210"/>
  <c r="A234" i="210"/>
  <c r="N233" i="210"/>
  <c r="A233" i="210"/>
  <c r="A231" i="210"/>
  <c r="N230" i="210"/>
  <c r="A230" i="210"/>
  <c r="N229" i="210"/>
  <c r="A229" i="210"/>
  <c r="N228" i="210"/>
  <c r="A228" i="210"/>
  <c r="N227" i="210"/>
  <c r="A227" i="210"/>
  <c r="N226" i="210"/>
  <c r="A226" i="210"/>
  <c r="N225" i="210"/>
  <c r="A225" i="210"/>
  <c r="A224" i="210"/>
  <c r="N223" i="210"/>
  <c r="A223" i="210"/>
  <c r="N222" i="210"/>
  <c r="A222" i="210"/>
  <c r="N221" i="210"/>
  <c r="A221" i="210"/>
  <c r="P220" i="210"/>
  <c r="O220" i="210"/>
  <c r="A220" i="210"/>
  <c r="N219" i="210"/>
  <c r="A219" i="210"/>
  <c r="N218" i="210"/>
  <c r="A218" i="210"/>
  <c r="P217" i="210"/>
  <c r="O217" i="210"/>
  <c r="A217" i="210"/>
  <c r="N216" i="210"/>
  <c r="A216" i="210"/>
  <c r="N214" i="210"/>
  <c r="A214" i="210"/>
  <c r="A213" i="210"/>
  <c r="N212" i="210"/>
  <c r="A212" i="210"/>
  <c r="N211" i="210"/>
  <c r="A211" i="210"/>
  <c r="N210" i="210"/>
  <c r="A210" i="210"/>
  <c r="N209" i="210"/>
  <c r="A209" i="210"/>
  <c r="P206" i="210"/>
  <c r="O206" i="210"/>
  <c r="A206" i="210"/>
  <c r="N204" i="210"/>
  <c r="A204" i="210"/>
  <c r="N203" i="210"/>
  <c r="A203" i="210"/>
  <c r="N202" i="210"/>
  <c r="A202" i="210"/>
  <c r="N201" i="210"/>
  <c r="A201" i="210"/>
  <c r="A200" i="210"/>
  <c r="N199" i="210"/>
  <c r="A199" i="210"/>
  <c r="P198" i="210"/>
  <c r="O198" i="210"/>
  <c r="A198" i="210"/>
  <c r="N197" i="210"/>
  <c r="N196" i="210"/>
  <c r="A196" i="210"/>
  <c r="N195" i="210"/>
  <c r="A195" i="210"/>
  <c r="P194" i="210"/>
  <c r="O194" i="210"/>
  <c r="A194" i="210"/>
  <c r="N192" i="210"/>
  <c r="A192" i="210"/>
  <c r="N191" i="210"/>
  <c r="A191" i="210"/>
  <c r="N190" i="210"/>
  <c r="A190" i="210"/>
  <c r="A189" i="210"/>
  <c r="N188" i="210"/>
  <c r="A188" i="210"/>
  <c r="N187" i="210"/>
  <c r="A187" i="210"/>
  <c r="N186" i="210"/>
  <c r="A186" i="210"/>
  <c r="P185" i="210"/>
  <c r="O185" i="210"/>
  <c r="A185" i="210"/>
  <c r="N184" i="210"/>
  <c r="A184" i="210"/>
  <c r="N183" i="210"/>
  <c r="A183" i="210"/>
  <c r="N182" i="210"/>
  <c r="A182" i="210"/>
  <c r="P181" i="210"/>
  <c r="O181" i="210"/>
  <c r="A181" i="210"/>
  <c r="N180" i="210"/>
  <c r="A180" i="210"/>
  <c r="P179" i="210"/>
  <c r="O179" i="210"/>
  <c r="A179" i="210"/>
  <c r="N178" i="210"/>
  <c r="A178" i="210"/>
  <c r="N177" i="210"/>
  <c r="A177" i="210"/>
  <c r="P176" i="210"/>
  <c r="O176" i="210"/>
  <c r="A176" i="210"/>
  <c r="A175" i="210"/>
  <c r="A174" i="210"/>
  <c r="A173" i="210"/>
  <c r="A172" i="210"/>
  <c r="N162" i="210"/>
  <c r="A162" i="210"/>
  <c r="P161" i="210"/>
  <c r="O161" i="210"/>
  <c r="A161" i="210"/>
  <c r="N160" i="210"/>
  <c r="A160" i="210"/>
  <c r="P159" i="210"/>
  <c r="O159" i="210"/>
  <c r="A159" i="210"/>
  <c r="N158" i="210"/>
  <c r="A158" i="210"/>
  <c r="P157" i="210"/>
  <c r="O157" i="210"/>
  <c r="A157" i="210"/>
  <c r="N156" i="210"/>
  <c r="A156" i="210"/>
  <c r="N155" i="210"/>
  <c r="A155" i="210"/>
  <c r="P154" i="210"/>
  <c r="O154" i="210"/>
  <c r="A154" i="210"/>
  <c r="N153" i="210"/>
  <c r="N152" i="210"/>
  <c r="A152" i="210"/>
  <c r="P151" i="210"/>
  <c r="O151" i="210"/>
  <c r="N171" i="210"/>
  <c r="A171" i="210"/>
  <c r="N170" i="210"/>
  <c r="A170" i="210"/>
  <c r="P169" i="210"/>
  <c r="P167" i="210" s="1"/>
  <c r="P165" i="210" s="1"/>
  <c r="O169" i="210"/>
  <c r="A169" i="210"/>
  <c r="A168" i="210"/>
  <c r="A167" i="210"/>
  <c r="A166" i="210"/>
  <c r="A165" i="210"/>
  <c r="N150" i="210"/>
  <c r="A150" i="210"/>
  <c r="P149" i="210"/>
  <c r="O149" i="210"/>
  <c r="A149" i="210"/>
  <c r="N148" i="210"/>
  <c r="A148" i="210"/>
  <c r="P147" i="210"/>
  <c r="O147" i="210"/>
  <c r="A147" i="210"/>
  <c r="A146" i="210"/>
  <c r="A145" i="210"/>
  <c r="A144" i="210"/>
  <c r="A142" i="210"/>
  <c r="A141" i="210"/>
  <c r="N140" i="210"/>
  <c r="A140" i="210"/>
  <c r="N139" i="210"/>
  <c r="A139" i="210"/>
  <c r="P138" i="210"/>
  <c r="O138" i="210"/>
  <c r="A138" i="210"/>
  <c r="N137" i="210"/>
  <c r="A137" i="210"/>
  <c r="N136" i="210"/>
  <c r="A136" i="210"/>
  <c r="N135" i="210"/>
  <c r="A135" i="210"/>
  <c r="N134" i="210"/>
  <c r="A134" i="210"/>
  <c r="N133" i="210"/>
  <c r="A133" i="210"/>
  <c r="P132" i="210"/>
  <c r="O132" i="210"/>
  <c r="A132" i="210"/>
  <c r="A131" i="210"/>
  <c r="A130" i="210"/>
  <c r="A129" i="210"/>
  <c r="A128" i="210"/>
  <c r="N127" i="210"/>
  <c r="A127" i="210"/>
  <c r="N126" i="210"/>
  <c r="A126" i="210"/>
  <c r="N125" i="210"/>
  <c r="A125" i="210"/>
  <c r="N124" i="210"/>
  <c r="A124" i="210"/>
  <c r="N123" i="210"/>
  <c r="A123" i="210"/>
  <c r="N122" i="210"/>
  <c r="A122" i="210"/>
  <c r="N121" i="210"/>
  <c r="A121" i="210"/>
  <c r="N120" i="210"/>
  <c r="A120" i="210"/>
  <c r="N119" i="210"/>
  <c r="A119" i="210"/>
  <c r="N118" i="210"/>
  <c r="A118" i="210"/>
  <c r="N116" i="210"/>
  <c r="A116" i="210"/>
  <c r="P115" i="210"/>
  <c r="N115" i="210" s="1"/>
  <c r="A115" i="210"/>
  <c r="A114" i="210"/>
  <c r="A113" i="210"/>
  <c r="A112" i="210"/>
  <c r="A111" i="210"/>
  <c r="A110" i="210"/>
  <c r="A109" i="210"/>
  <c r="N108" i="210"/>
  <c r="A108" i="210"/>
  <c r="N107" i="210"/>
  <c r="A107" i="210"/>
  <c r="P106" i="210"/>
  <c r="O106" i="210"/>
  <c r="A106" i="210"/>
  <c r="N105" i="210"/>
  <c r="A105" i="210"/>
  <c r="N104" i="210"/>
  <c r="A104" i="210"/>
  <c r="P103" i="210"/>
  <c r="O103" i="210"/>
  <c r="A103" i="210"/>
  <c r="A102" i="210"/>
  <c r="A101" i="210"/>
  <c r="A100" i="210"/>
  <c r="A99" i="210"/>
  <c r="N98" i="210"/>
  <c r="A98" i="210"/>
  <c r="P97" i="210"/>
  <c r="O97" i="210"/>
  <c r="A97" i="210"/>
  <c r="N96" i="210"/>
  <c r="A96" i="210"/>
  <c r="P95" i="210"/>
  <c r="O95" i="210"/>
  <c r="A95" i="210"/>
  <c r="N92" i="210"/>
  <c r="A92" i="210"/>
  <c r="P91" i="210"/>
  <c r="O91" i="210"/>
  <c r="A91" i="210"/>
  <c r="N90" i="210"/>
  <c r="A90" i="210"/>
  <c r="N89" i="210"/>
  <c r="P88" i="210"/>
  <c r="O88" i="210"/>
  <c r="A88" i="210"/>
  <c r="A87" i="210"/>
  <c r="A86" i="210"/>
  <c r="A85" i="210"/>
  <c r="A84" i="210"/>
  <c r="N83" i="210"/>
  <c r="A83" i="210"/>
  <c r="N82" i="210"/>
  <c r="A82" i="210"/>
  <c r="N81" i="210"/>
  <c r="A81" i="210"/>
  <c r="N80" i="210"/>
  <c r="A80" i="210"/>
  <c r="N79" i="210"/>
  <c r="A79" i="210"/>
  <c r="N78" i="210"/>
  <c r="A78" i="210"/>
  <c r="N77" i="210"/>
  <c r="A77" i="210"/>
  <c r="N76" i="210"/>
  <c r="A76" i="210"/>
  <c r="N75" i="210"/>
  <c r="A75" i="210"/>
  <c r="N74" i="210"/>
  <c r="A74" i="210"/>
  <c r="N73" i="210"/>
  <c r="A73" i="210"/>
  <c r="N72" i="210"/>
  <c r="A72" i="210"/>
  <c r="N71" i="210"/>
  <c r="A71" i="210"/>
  <c r="P70" i="210"/>
  <c r="P68" i="210" s="1"/>
  <c r="P66" i="210" s="1"/>
  <c r="O70" i="210"/>
  <c r="A70" i="210"/>
  <c r="A69" i="210"/>
  <c r="A68" i="210"/>
  <c r="A67" i="210"/>
  <c r="A66" i="210"/>
  <c r="N63" i="210"/>
  <c r="N61" i="210" s="1"/>
  <c r="A63" i="210"/>
  <c r="P62" i="210"/>
  <c r="O62" i="210"/>
  <c r="O60" i="210" s="1"/>
  <c r="A62" i="210"/>
  <c r="A61" i="210"/>
  <c r="A60" i="210"/>
  <c r="N59" i="210"/>
  <c r="N58" i="210"/>
  <c r="A58" i="210"/>
  <c r="N57" i="210"/>
  <c r="A57" i="210"/>
  <c r="N56" i="210"/>
  <c r="A56" i="210"/>
  <c r="P55" i="210"/>
  <c r="O55" i="210"/>
  <c r="A55" i="210"/>
  <c r="N54" i="210"/>
  <c r="A54" i="210"/>
  <c r="N53" i="210"/>
  <c r="A53" i="210"/>
  <c r="N52" i="210"/>
  <c r="A52" i="210"/>
  <c r="N51" i="210"/>
  <c r="A51" i="210"/>
  <c r="N50" i="210"/>
  <c r="A50" i="210"/>
  <c r="N49" i="210"/>
  <c r="A49" i="210"/>
  <c r="N48" i="210"/>
  <c r="A48" i="210"/>
  <c r="A46" i="210"/>
  <c r="N45" i="210"/>
  <c r="A45" i="210"/>
  <c r="N44" i="210"/>
  <c r="N43" i="210"/>
  <c r="A43" i="210"/>
  <c r="N42" i="210"/>
  <c r="A42" i="210"/>
  <c r="N41" i="210"/>
  <c r="A41" i="210"/>
  <c r="N40" i="210"/>
  <c r="A40" i="210"/>
  <c r="N39" i="210"/>
  <c r="A39" i="210"/>
  <c r="N38" i="210"/>
  <c r="A38" i="210"/>
  <c r="N37" i="210"/>
  <c r="A37" i="210"/>
  <c r="N36" i="210"/>
  <c r="A36" i="210"/>
  <c r="N35" i="210"/>
  <c r="A35" i="210"/>
  <c r="N34" i="210"/>
  <c r="N33" i="210"/>
  <c r="A33" i="210"/>
  <c r="N32" i="210"/>
  <c r="A32" i="210"/>
  <c r="N31" i="210"/>
  <c r="A31" i="210"/>
  <c r="N30" i="210"/>
  <c r="A30" i="210"/>
  <c r="N29" i="210"/>
  <c r="A29" i="210"/>
  <c r="N28" i="210"/>
  <c r="A28" i="210"/>
  <c r="N27" i="210"/>
  <c r="A27" i="210"/>
  <c r="N26" i="210"/>
  <c r="A26" i="210"/>
  <c r="N25" i="210"/>
  <c r="A25" i="210"/>
  <c r="N24" i="210"/>
  <c r="A24" i="210"/>
  <c r="N23" i="210"/>
  <c r="A23" i="210"/>
  <c r="N22" i="210"/>
  <c r="A22" i="210"/>
  <c r="N21" i="210"/>
  <c r="A21" i="210"/>
  <c r="P20" i="210"/>
  <c r="O20" i="210"/>
  <c r="A20" i="210"/>
  <c r="A19" i="210"/>
  <c r="A18" i="210"/>
  <c r="A17" i="210"/>
  <c r="A16" i="210"/>
  <c r="A15" i="210"/>
  <c r="A14" i="210"/>
  <c r="A13" i="210"/>
  <c r="N756" i="211"/>
  <c r="P751" i="211"/>
  <c r="P749" i="211" s="1"/>
  <c r="O751" i="211"/>
  <c r="O749" i="211" s="1"/>
  <c r="N748" i="211"/>
  <c r="P747" i="211"/>
  <c r="O747" i="211"/>
  <c r="N746" i="211"/>
  <c r="P745" i="211"/>
  <c r="O745" i="211"/>
  <c r="N740" i="211"/>
  <c r="N739" i="211" s="1"/>
  <c r="P739" i="211"/>
  <c r="O739" i="211"/>
  <c r="N734" i="211"/>
  <c r="N733" i="211" s="1"/>
  <c r="N732" i="211"/>
  <c r="N731" i="211"/>
  <c r="N730" i="211"/>
  <c r="N728" i="211"/>
  <c r="N727" i="211"/>
  <c r="N726" i="211"/>
  <c r="P725" i="211"/>
  <c r="O725" i="211"/>
  <c r="N724" i="211"/>
  <c r="N723" i="211"/>
  <c r="N722" i="211"/>
  <c r="P721" i="211"/>
  <c r="O721" i="211"/>
  <c r="N719" i="211"/>
  <c r="N716" i="211"/>
  <c r="N715" i="211"/>
  <c r="P714" i="211"/>
  <c r="O714" i="211"/>
  <c r="N713" i="211"/>
  <c r="N711" i="211"/>
  <c r="N710" i="211"/>
  <c r="N709" i="211"/>
  <c r="P708" i="211"/>
  <c r="N707" i="211"/>
  <c r="P706" i="211"/>
  <c r="O706" i="211"/>
  <c r="N705" i="211"/>
  <c r="N703" i="211"/>
  <c r="N702" i="211"/>
  <c r="N701" i="211"/>
  <c r="P700" i="211"/>
  <c r="N699" i="211"/>
  <c r="N698" i="211"/>
  <c r="N697" i="211"/>
  <c r="N696" i="211"/>
  <c r="N695" i="211"/>
  <c r="N694" i="211"/>
  <c r="N693" i="211"/>
  <c r="P692" i="211"/>
  <c r="O692" i="211"/>
  <c r="N687" i="211"/>
  <c r="N686" i="211"/>
  <c r="P685" i="211"/>
  <c r="O685" i="211"/>
  <c r="N684" i="211"/>
  <c r="N683" i="211"/>
  <c r="P682" i="211"/>
  <c r="O682" i="211"/>
  <c r="N681" i="211"/>
  <c r="N680" i="211"/>
  <c r="P679" i="211"/>
  <c r="O679" i="211"/>
  <c r="N678" i="211"/>
  <c r="N673" i="211"/>
  <c r="N672" i="211"/>
  <c r="P671" i="211"/>
  <c r="O671" i="211"/>
  <c r="N666" i="211"/>
  <c r="P665" i="211"/>
  <c r="P663" i="211" s="1"/>
  <c r="P661" i="211" s="1"/>
  <c r="O665" i="211"/>
  <c r="N658" i="211"/>
  <c r="P657" i="211"/>
  <c r="O657" i="211"/>
  <c r="N656" i="211"/>
  <c r="N655" i="211"/>
  <c r="P654" i="211"/>
  <c r="O654" i="211"/>
  <c r="N653" i="211"/>
  <c r="P652" i="211"/>
  <c r="O652" i="211"/>
  <c r="N651" i="211"/>
  <c r="P650" i="211"/>
  <c r="O650" i="211"/>
  <c r="N649" i="211"/>
  <c r="P648" i="211"/>
  <c r="O648" i="211"/>
  <c r="N647" i="211"/>
  <c r="N646" i="211"/>
  <c r="N645" i="211"/>
  <c r="N644" i="211"/>
  <c r="P643" i="211"/>
  <c r="O643" i="211"/>
  <c r="N637" i="211"/>
  <c r="N636" i="211" s="1"/>
  <c r="N635" i="211"/>
  <c r="N634" i="211"/>
  <c r="N633" i="211"/>
  <c r="N632" i="211"/>
  <c r="P631" i="211"/>
  <c r="O631" i="211"/>
  <c r="N630" i="211"/>
  <c r="P629" i="211"/>
  <c r="O629" i="211"/>
  <c r="N628" i="211"/>
  <c r="N627" i="211"/>
  <c r="P626" i="211"/>
  <c r="O626" i="211"/>
  <c r="N625" i="211"/>
  <c r="N624" i="211"/>
  <c r="P623" i="211"/>
  <c r="O623" i="211"/>
  <c r="N622" i="211"/>
  <c r="N621" i="211"/>
  <c r="N620" i="211"/>
  <c r="N619" i="211"/>
  <c r="P618" i="211"/>
  <c r="O618" i="211"/>
  <c r="N613" i="211"/>
  <c r="N612" i="211"/>
  <c r="P611" i="211"/>
  <c r="O611" i="211"/>
  <c r="O609" i="211" s="1"/>
  <c r="N608" i="211"/>
  <c r="P607" i="211"/>
  <c r="O607" i="211"/>
  <c r="A607" i="211"/>
  <c r="N606" i="211"/>
  <c r="N605" i="211"/>
  <c r="P604" i="211"/>
  <c r="P602" i="211" s="1"/>
  <c r="O604" i="211"/>
  <c r="A604" i="211"/>
  <c r="A603" i="211"/>
  <c r="A602" i="211"/>
  <c r="A601" i="211"/>
  <c r="A600" i="211"/>
  <c r="N599" i="211"/>
  <c r="A599" i="211"/>
  <c r="N598" i="211"/>
  <c r="A598" i="211"/>
  <c r="P597" i="211"/>
  <c r="P595" i="211" s="1"/>
  <c r="O597" i="211"/>
  <c r="O595" i="211" s="1"/>
  <c r="A597" i="211"/>
  <c r="A596" i="211"/>
  <c r="A595" i="211"/>
  <c r="N594" i="211"/>
  <c r="N593" i="211" s="1"/>
  <c r="P593" i="211"/>
  <c r="O593" i="211"/>
  <c r="N592" i="211"/>
  <c r="P591" i="211"/>
  <c r="O591" i="211"/>
  <c r="N590" i="211"/>
  <c r="P589" i="211"/>
  <c r="O589" i="211"/>
  <c r="N588" i="211"/>
  <c r="P587" i="211"/>
  <c r="O587" i="211"/>
  <c r="N586" i="211"/>
  <c r="A586" i="211"/>
  <c r="N584" i="211"/>
  <c r="A584" i="211"/>
  <c r="P583" i="211"/>
  <c r="O583" i="211"/>
  <c r="A583" i="211"/>
  <c r="N582" i="211"/>
  <c r="A582" i="211"/>
  <c r="N580" i="211"/>
  <c r="A580" i="211"/>
  <c r="P579" i="211"/>
  <c r="O579" i="211"/>
  <c r="A579" i="211"/>
  <c r="N578" i="211"/>
  <c r="A578" i="211"/>
  <c r="N577" i="211"/>
  <c r="A577" i="211"/>
  <c r="N576" i="211"/>
  <c r="A576" i="211"/>
  <c r="N575" i="211"/>
  <c r="A575" i="211"/>
  <c r="P574" i="211"/>
  <c r="O574" i="211"/>
  <c r="A574" i="211"/>
  <c r="A573" i="211"/>
  <c r="A572" i="211"/>
  <c r="A571" i="211"/>
  <c r="A570" i="211"/>
  <c r="A569" i="211"/>
  <c r="A568" i="211"/>
  <c r="N65" i="211"/>
  <c r="N64" i="211" s="1"/>
  <c r="A65" i="211"/>
  <c r="P64" i="211"/>
  <c r="P566" i="211" s="1"/>
  <c r="A64" i="211"/>
  <c r="A567" i="211"/>
  <c r="A566" i="211"/>
  <c r="N564" i="211"/>
  <c r="N563" i="211" s="1"/>
  <c r="A564" i="211"/>
  <c r="P561" i="211"/>
  <c r="O561" i="211"/>
  <c r="A563" i="211"/>
  <c r="A562" i="211"/>
  <c r="A561" i="211"/>
  <c r="A560" i="211"/>
  <c r="A559" i="211"/>
  <c r="N557" i="211"/>
  <c r="A557" i="211"/>
  <c r="N556" i="211"/>
  <c r="A556" i="211"/>
  <c r="N555" i="211"/>
  <c r="A555" i="211"/>
  <c r="P552" i="211"/>
  <c r="O552" i="211"/>
  <c r="A554" i="211"/>
  <c r="A553" i="211"/>
  <c r="A552" i="211"/>
  <c r="N551" i="211"/>
  <c r="A551" i="211"/>
  <c r="N550" i="211"/>
  <c r="A550" i="211"/>
  <c r="P549" i="211"/>
  <c r="O549" i="211"/>
  <c r="A549" i="211"/>
  <c r="N548" i="211"/>
  <c r="A548" i="211"/>
  <c r="P547" i="211"/>
  <c r="O547" i="211"/>
  <c r="A547" i="211"/>
  <c r="N546" i="211"/>
  <c r="A546" i="211"/>
  <c r="P545" i="211"/>
  <c r="O545" i="211"/>
  <c r="A545" i="211"/>
  <c r="A544" i="211"/>
  <c r="A543" i="211"/>
  <c r="A540" i="211"/>
  <c r="N539" i="211"/>
  <c r="A539" i="211"/>
  <c r="P538" i="211"/>
  <c r="O538" i="211"/>
  <c r="A538" i="211"/>
  <c r="N537" i="211"/>
  <c r="A537" i="211"/>
  <c r="N535" i="211"/>
  <c r="A535" i="211"/>
  <c r="N534" i="211"/>
  <c r="A534" i="211"/>
  <c r="A533" i="211"/>
  <c r="A532" i="211"/>
  <c r="A531" i="211"/>
  <c r="A529" i="211"/>
  <c r="A528" i="211"/>
  <c r="A527" i="211"/>
  <c r="N526" i="211"/>
  <c r="A526" i="211"/>
  <c r="P525" i="211"/>
  <c r="P523" i="211" s="1"/>
  <c r="O525" i="211"/>
  <c r="N522" i="211"/>
  <c r="A522" i="211"/>
  <c r="N521" i="211"/>
  <c r="A521" i="211"/>
  <c r="P520" i="211"/>
  <c r="P518" i="211" s="1"/>
  <c r="O520" i="211"/>
  <c r="O518" i="211" s="1"/>
  <c r="A520" i="211"/>
  <c r="A519" i="211"/>
  <c r="A518" i="211"/>
  <c r="N517" i="211"/>
  <c r="A517" i="211"/>
  <c r="P516" i="211"/>
  <c r="O516" i="211"/>
  <c r="A516" i="211"/>
  <c r="N515" i="211"/>
  <c r="A515" i="211"/>
  <c r="P514" i="211"/>
  <c r="O514" i="211"/>
  <c r="A514" i="211"/>
  <c r="A513" i="211"/>
  <c r="A512" i="211"/>
  <c r="A511" i="211"/>
  <c r="A510" i="211"/>
  <c r="P508" i="211"/>
  <c r="O508" i="211"/>
  <c r="A508" i="211"/>
  <c r="N507" i="211"/>
  <c r="A507" i="211"/>
  <c r="N506" i="211"/>
  <c r="A506" i="211"/>
  <c r="N505" i="211"/>
  <c r="A505" i="211"/>
  <c r="P504" i="211"/>
  <c r="O504" i="211"/>
  <c r="A504" i="211"/>
  <c r="N503" i="211"/>
  <c r="A503" i="211"/>
  <c r="N502" i="211"/>
  <c r="A502" i="211"/>
  <c r="N501" i="211"/>
  <c r="A501" i="211"/>
  <c r="N500" i="211"/>
  <c r="A500" i="211"/>
  <c r="N499" i="211"/>
  <c r="A499" i="211"/>
  <c r="N498" i="211"/>
  <c r="A498" i="211"/>
  <c r="N497" i="211"/>
  <c r="A497" i="211"/>
  <c r="N496" i="211"/>
  <c r="A496" i="211"/>
  <c r="N495" i="211"/>
  <c r="A495" i="211"/>
  <c r="P494" i="211"/>
  <c r="O494" i="211"/>
  <c r="A494" i="211"/>
  <c r="N491" i="211"/>
  <c r="A491" i="211"/>
  <c r="N490" i="211"/>
  <c r="A490" i="211"/>
  <c r="A489" i="211"/>
  <c r="A488" i="211"/>
  <c r="A487" i="211"/>
  <c r="A486" i="211"/>
  <c r="A485" i="211"/>
  <c r="A484" i="211"/>
  <c r="A483" i="211"/>
  <c r="N480" i="211"/>
  <c r="A480" i="211"/>
  <c r="P479" i="211"/>
  <c r="O479" i="211"/>
  <c r="O474" i="211" s="1"/>
  <c r="A479" i="211"/>
  <c r="N478" i="211"/>
  <c r="A478" i="211"/>
  <c r="N477" i="211"/>
  <c r="A477" i="211"/>
  <c r="A476" i="211"/>
  <c r="A475" i="211"/>
  <c r="A474" i="211"/>
  <c r="A473" i="211"/>
  <c r="A472" i="211"/>
  <c r="A471" i="211"/>
  <c r="A470" i="211"/>
  <c r="N469" i="211"/>
  <c r="A469" i="211"/>
  <c r="N468" i="211"/>
  <c r="A468" i="211"/>
  <c r="P467" i="211"/>
  <c r="O467" i="211"/>
  <c r="A467" i="211"/>
  <c r="N466" i="211"/>
  <c r="N465" i="211"/>
  <c r="N463" i="211"/>
  <c r="A463" i="211"/>
  <c r="N462" i="211"/>
  <c r="A462" i="211"/>
  <c r="N461" i="211"/>
  <c r="A461" i="211"/>
  <c r="N460" i="211"/>
  <c r="A460" i="211"/>
  <c r="N459" i="211"/>
  <c r="A459" i="211"/>
  <c r="P458" i="211"/>
  <c r="A458" i="211"/>
  <c r="N457" i="211"/>
  <c r="A457" i="211"/>
  <c r="N456" i="211"/>
  <c r="A456" i="211"/>
  <c r="N455" i="211"/>
  <c r="A455" i="211"/>
  <c r="N454" i="211"/>
  <c r="A454" i="211"/>
  <c r="N453" i="211"/>
  <c r="A453" i="211"/>
  <c r="N452" i="211"/>
  <c r="A452" i="211"/>
  <c r="N451" i="211"/>
  <c r="A451" i="211"/>
  <c r="N450" i="211"/>
  <c r="A450" i="211"/>
  <c r="P449" i="211"/>
  <c r="O449" i="211"/>
  <c r="A449" i="211"/>
  <c r="N448" i="211"/>
  <c r="A448" i="211"/>
  <c r="N447" i="211"/>
  <c r="A447" i="211"/>
  <c r="N446" i="211"/>
  <c r="A446" i="211"/>
  <c r="N445" i="211"/>
  <c r="A445" i="211"/>
  <c r="N444" i="211"/>
  <c r="A444" i="211"/>
  <c r="P443" i="211"/>
  <c r="O443" i="211"/>
  <c r="A443" i="211"/>
  <c r="N442" i="211"/>
  <c r="A442" i="211"/>
  <c r="N441" i="211"/>
  <c r="A441" i="211"/>
  <c r="N440" i="211"/>
  <c r="A440" i="211"/>
  <c r="P439" i="211"/>
  <c r="O439" i="211"/>
  <c r="A439" i="211"/>
  <c r="A438" i="211"/>
  <c r="A437" i="211"/>
  <c r="A436" i="211"/>
  <c r="A435" i="211"/>
  <c r="N94" i="211"/>
  <c r="A94" i="211"/>
  <c r="P93" i="211"/>
  <c r="O93" i="211"/>
  <c r="A93" i="211"/>
  <c r="N423" i="211"/>
  <c r="A423" i="211"/>
  <c r="P422" i="211"/>
  <c r="O422" i="211"/>
  <c r="A422" i="211"/>
  <c r="N434" i="211"/>
  <c r="A434" i="211"/>
  <c r="P433" i="211"/>
  <c r="O433" i="211"/>
  <c r="A433" i="211"/>
  <c r="N432" i="211"/>
  <c r="A432" i="211"/>
  <c r="P431" i="211"/>
  <c r="O431" i="211"/>
  <c r="A431" i="211"/>
  <c r="N430" i="211"/>
  <c r="A430" i="211"/>
  <c r="N429" i="211"/>
  <c r="A429" i="211"/>
  <c r="N428" i="211"/>
  <c r="A428" i="211"/>
  <c r="P427" i="211"/>
  <c r="O427" i="211"/>
  <c r="A427" i="211"/>
  <c r="N426" i="211"/>
  <c r="A426" i="211"/>
  <c r="N425" i="211"/>
  <c r="A425" i="211"/>
  <c r="P424" i="211"/>
  <c r="O424" i="211"/>
  <c r="A424" i="211"/>
  <c r="A421" i="211"/>
  <c r="A420" i="211"/>
  <c r="A419" i="211"/>
  <c r="A418" i="211"/>
  <c r="N417" i="211"/>
  <c r="N416" i="211" s="1"/>
  <c r="P416" i="211"/>
  <c r="O416" i="211"/>
  <c r="P414" i="211"/>
  <c r="O414" i="211"/>
  <c r="N413" i="211"/>
  <c r="A413" i="211"/>
  <c r="P412" i="211"/>
  <c r="O412" i="211"/>
  <c r="A412" i="211"/>
  <c r="N302" i="211"/>
  <c r="A302" i="211"/>
  <c r="N301" i="211"/>
  <c r="A301" i="211"/>
  <c r="P300" i="211"/>
  <c r="A300" i="211"/>
  <c r="A411" i="211"/>
  <c r="A410" i="211"/>
  <c r="A409" i="211"/>
  <c r="A408" i="211"/>
  <c r="A407" i="211"/>
  <c r="P402" i="211"/>
  <c r="O402" i="211"/>
  <c r="N401" i="211"/>
  <c r="A401" i="211"/>
  <c r="N400" i="211"/>
  <c r="A400" i="211"/>
  <c r="N399" i="211"/>
  <c r="A399" i="211"/>
  <c r="P398" i="211"/>
  <c r="O398" i="211"/>
  <c r="A398" i="211"/>
  <c r="N394" i="211"/>
  <c r="A394" i="211"/>
  <c r="A393" i="211"/>
  <c r="N397" i="211"/>
  <c r="A397" i="211"/>
  <c r="P396" i="211"/>
  <c r="O396" i="211"/>
  <c r="A396" i="211"/>
  <c r="N392" i="211"/>
  <c r="A392" i="211"/>
  <c r="P391" i="211"/>
  <c r="O391" i="211"/>
  <c r="A391" i="211"/>
  <c r="N390" i="211"/>
  <c r="A390" i="211"/>
  <c r="P389" i="211"/>
  <c r="O389" i="211"/>
  <c r="A389" i="211"/>
  <c r="N388" i="211"/>
  <c r="A388" i="211"/>
  <c r="N387" i="211"/>
  <c r="A387" i="211"/>
  <c r="N386" i="211"/>
  <c r="A386" i="211"/>
  <c r="N385" i="211"/>
  <c r="A385" i="211"/>
  <c r="N384" i="211"/>
  <c r="A384" i="211"/>
  <c r="N383" i="211"/>
  <c r="A383" i="211"/>
  <c r="N382" i="211"/>
  <c r="A382" i="211"/>
  <c r="P381" i="211"/>
  <c r="O381" i="211"/>
  <c r="A381" i="211"/>
  <c r="A380" i="211"/>
  <c r="A379" i="211"/>
  <c r="A378" i="211"/>
  <c r="A377" i="211"/>
  <c r="O372" i="211"/>
  <c r="A373" i="211"/>
  <c r="A372" i="211"/>
  <c r="A371" i="211"/>
  <c r="A370" i="211"/>
  <c r="N369" i="211"/>
  <c r="A369" i="211"/>
  <c r="N368" i="211"/>
  <c r="N367" i="211"/>
  <c r="P366" i="211"/>
  <c r="P364" i="211" s="1"/>
  <c r="P362" i="211" s="1"/>
  <c r="O366" i="211"/>
  <c r="O364" i="211" s="1"/>
  <c r="O362" i="211" s="1"/>
  <c r="A366" i="211"/>
  <c r="A365" i="211"/>
  <c r="A364" i="211"/>
  <c r="A363" i="211"/>
  <c r="A362" i="211"/>
  <c r="N361" i="211"/>
  <c r="A361" i="211"/>
  <c r="P360" i="211"/>
  <c r="O360" i="211"/>
  <c r="A360" i="211"/>
  <c r="N359" i="211"/>
  <c r="A359" i="211"/>
  <c r="N358" i="211"/>
  <c r="A358" i="211"/>
  <c r="N357" i="211"/>
  <c r="A357" i="211"/>
  <c r="N356" i="211"/>
  <c r="A356" i="211"/>
  <c r="N355" i="211"/>
  <c r="A355" i="211"/>
  <c r="N354" i="211"/>
  <c r="A354" i="211"/>
  <c r="N353" i="211"/>
  <c r="N352" i="211"/>
  <c r="A352" i="211"/>
  <c r="N351" i="211"/>
  <c r="A351" i="211"/>
  <c r="N350" i="211"/>
  <c r="A350" i="211"/>
  <c r="N349" i="211"/>
  <c r="A349" i="211"/>
  <c r="N348" i="211"/>
  <c r="A348" i="211"/>
  <c r="N347" i="211"/>
  <c r="A347" i="211"/>
  <c r="N346" i="211"/>
  <c r="A346" i="211"/>
  <c r="N345" i="211"/>
  <c r="A345" i="211"/>
  <c r="N344" i="211"/>
  <c r="A344" i="211"/>
  <c r="N343" i="211"/>
  <c r="A343" i="211"/>
  <c r="N342" i="211"/>
  <c r="A342" i="211"/>
  <c r="N341" i="211"/>
  <c r="A341" i="211"/>
  <c r="N340" i="211"/>
  <c r="A340" i="211"/>
  <c r="N339" i="211"/>
  <c r="A339" i="211"/>
  <c r="N338" i="211"/>
  <c r="A338" i="211"/>
  <c r="P337" i="211"/>
  <c r="O337" i="211"/>
  <c r="A337" i="211"/>
  <c r="N336" i="211"/>
  <c r="A336" i="211"/>
  <c r="P335" i="211"/>
  <c r="O335" i="211"/>
  <c r="A335" i="211"/>
  <c r="N334" i="211"/>
  <c r="A334" i="211"/>
  <c r="N333" i="211"/>
  <c r="A333" i="211"/>
  <c r="N332" i="211"/>
  <c r="A332" i="211"/>
  <c r="N331" i="211"/>
  <c r="N330" i="211"/>
  <c r="A330" i="211"/>
  <c r="N329" i="211"/>
  <c r="A329" i="211"/>
  <c r="N328" i="211"/>
  <c r="A328" i="211"/>
  <c r="N326" i="211"/>
  <c r="A326" i="211"/>
  <c r="P325" i="211"/>
  <c r="A325" i="211"/>
  <c r="A324" i="211"/>
  <c r="A323" i="211"/>
  <c r="A322" i="211"/>
  <c r="A321" i="211"/>
  <c r="A320" i="211"/>
  <c r="A319" i="211"/>
  <c r="A314" i="211"/>
  <c r="N313" i="211"/>
  <c r="A313" i="211"/>
  <c r="P311" i="211"/>
  <c r="N311" i="211" s="1"/>
  <c r="A311" i="211"/>
  <c r="N310" i="211"/>
  <c r="A310" i="211"/>
  <c r="N309" i="211"/>
  <c r="A309" i="211"/>
  <c r="N308" i="211"/>
  <c r="A308" i="211"/>
  <c r="P307" i="211"/>
  <c r="O307" i="211"/>
  <c r="A307" i="211"/>
  <c r="N306" i="211"/>
  <c r="A306" i="211"/>
  <c r="N305" i="211"/>
  <c r="A305" i="211"/>
  <c r="N304" i="211"/>
  <c r="A304" i="211"/>
  <c r="P303" i="211"/>
  <c r="O303" i="211"/>
  <c r="A303" i="211"/>
  <c r="N299" i="211"/>
  <c r="A299" i="211"/>
  <c r="N296" i="211"/>
  <c r="A296" i="211"/>
  <c r="P295" i="211"/>
  <c r="O295" i="211"/>
  <c r="A295" i="211"/>
  <c r="N294" i="211"/>
  <c r="N293" i="211"/>
  <c r="N292" i="211"/>
  <c r="P291" i="211"/>
  <c r="O291" i="211"/>
  <c r="N290" i="211"/>
  <c r="N289" i="211"/>
  <c r="N288" i="211"/>
  <c r="N287" i="211"/>
  <c r="N286" i="211"/>
  <c r="P285" i="211"/>
  <c r="O285" i="211"/>
  <c r="N284" i="211"/>
  <c r="P283" i="211"/>
  <c r="O283" i="211"/>
  <c r="N281" i="211"/>
  <c r="N280" i="211"/>
  <c r="N278" i="211"/>
  <c r="N277" i="211"/>
  <c r="P276" i="211"/>
  <c r="O276" i="211"/>
  <c r="N271" i="211"/>
  <c r="N270" i="211"/>
  <c r="N269" i="211"/>
  <c r="N268" i="211"/>
  <c r="N267" i="211"/>
  <c r="A267" i="211"/>
  <c r="N266" i="211"/>
  <c r="A266" i="211"/>
  <c r="N265" i="211"/>
  <c r="A265" i="211"/>
  <c r="P264" i="211"/>
  <c r="P262" i="211" s="1"/>
  <c r="P260" i="211" s="1"/>
  <c r="O264" i="211"/>
  <c r="A264" i="211"/>
  <c r="A263" i="211"/>
  <c r="A262" i="211"/>
  <c r="A261" i="211"/>
  <c r="A260" i="211"/>
  <c r="N259" i="211"/>
  <c r="A259" i="211"/>
  <c r="P258" i="211"/>
  <c r="O258" i="211"/>
  <c r="A258" i="211"/>
  <c r="N257" i="211"/>
  <c r="A257" i="211"/>
  <c r="N256" i="211"/>
  <c r="A256" i="211"/>
  <c r="P255" i="211"/>
  <c r="O255" i="211"/>
  <c r="A255" i="211"/>
  <c r="N254" i="211"/>
  <c r="A254" i="211"/>
  <c r="P253" i="211"/>
  <c r="O253" i="211"/>
  <c r="A253" i="211"/>
  <c r="N252" i="211"/>
  <c r="P251" i="211"/>
  <c r="O251" i="211"/>
  <c r="N250" i="211"/>
  <c r="N249" i="211"/>
  <c r="P248" i="211"/>
  <c r="O248" i="211"/>
  <c r="A246" i="211"/>
  <c r="N243" i="211"/>
  <c r="N242" i="211"/>
  <c r="N240" i="211"/>
  <c r="N235" i="211"/>
  <c r="A235" i="211"/>
  <c r="P234" i="211"/>
  <c r="O234" i="211"/>
  <c r="A234" i="211"/>
  <c r="N233" i="211"/>
  <c r="A233" i="211"/>
  <c r="A231" i="211"/>
  <c r="N230" i="211"/>
  <c r="A230" i="211"/>
  <c r="N229" i="211"/>
  <c r="A229" i="211"/>
  <c r="N228" i="211"/>
  <c r="A228" i="211"/>
  <c r="N227" i="211"/>
  <c r="A227" i="211"/>
  <c r="N226" i="211"/>
  <c r="A226" i="211"/>
  <c r="N225" i="211"/>
  <c r="A225" i="211"/>
  <c r="A224" i="211"/>
  <c r="N223" i="211"/>
  <c r="A223" i="211"/>
  <c r="N222" i="211"/>
  <c r="A222" i="211"/>
  <c r="N221" i="211"/>
  <c r="A221" i="211"/>
  <c r="P220" i="211"/>
  <c r="O220" i="211"/>
  <c r="A220" i="211"/>
  <c r="N219" i="211"/>
  <c r="A219" i="211"/>
  <c r="N218" i="211"/>
  <c r="A218" i="211"/>
  <c r="P217" i="211"/>
  <c r="O217" i="211"/>
  <c r="A217" i="211"/>
  <c r="N216" i="211"/>
  <c r="A216" i="211"/>
  <c r="N214" i="211"/>
  <c r="A214" i="211"/>
  <c r="A213" i="211"/>
  <c r="N212" i="211"/>
  <c r="A212" i="211"/>
  <c r="N211" i="211"/>
  <c r="A211" i="211"/>
  <c r="N210" i="211"/>
  <c r="A210" i="211"/>
  <c r="N209" i="211"/>
  <c r="A209" i="211"/>
  <c r="P206" i="211"/>
  <c r="O206" i="211"/>
  <c r="A206" i="211"/>
  <c r="N204" i="211"/>
  <c r="A204" i="211"/>
  <c r="N203" i="211"/>
  <c r="A203" i="211"/>
  <c r="N202" i="211"/>
  <c r="A202" i="211"/>
  <c r="N201" i="211"/>
  <c r="A201" i="211"/>
  <c r="A200" i="211"/>
  <c r="N199" i="211"/>
  <c r="A199" i="211"/>
  <c r="P198" i="211"/>
  <c r="O198" i="211"/>
  <c r="A198" i="211"/>
  <c r="N197" i="211"/>
  <c r="N196" i="211"/>
  <c r="A196" i="211"/>
  <c r="N195" i="211"/>
  <c r="A195" i="211"/>
  <c r="P194" i="211"/>
  <c r="O194" i="211"/>
  <c r="A194" i="211"/>
  <c r="N192" i="211"/>
  <c r="A192" i="211"/>
  <c r="N191" i="211"/>
  <c r="A191" i="211"/>
  <c r="N190" i="211"/>
  <c r="A190" i="211"/>
  <c r="A189" i="211"/>
  <c r="N188" i="211"/>
  <c r="A188" i="211"/>
  <c r="N187" i="211"/>
  <c r="A187" i="211"/>
  <c r="N186" i="211"/>
  <c r="A186" i="211"/>
  <c r="P185" i="211"/>
  <c r="O185" i="211"/>
  <c r="A185" i="211"/>
  <c r="N184" i="211"/>
  <c r="A184" i="211"/>
  <c r="N183" i="211"/>
  <c r="A183" i="211"/>
  <c r="N182" i="211"/>
  <c r="A182" i="211"/>
  <c r="P181" i="211"/>
  <c r="O181" i="211"/>
  <c r="A181" i="211"/>
  <c r="N180" i="211"/>
  <c r="A180" i="211"/>
  <c r="P179" i="211"/>
  <c r="O179" i="211"/>
  <c r="A179" i="211"/>
  <c r="N178" i="211"/>
  <c r="A178" i="211"/>
  <c r="N177" i="211"/>
  <c r="A177" i="211"/>
  <c r="P176" i="211"/>
  <c r="O176" i="211"/>
  <c r="A176" i="211"/>
  <c r="A175" i="211"/>
  <c r="A174" i="211"/>
  <c r="A173" i="211"/>
  <c r="A172" i="211"/>
  <c r="N162" i="211"/>
  <c r="A162" i="211"/>
  <c r="P161" i="211"/>
  <c r="O161" i="211"/>
  <c r="A161" i="211"/>
  <c r="N160" i="211"/>
  <c r="A160" i="211"/>
  <c r="P159" i="211"/>
  <c r="O159" i="211"/>
  <c r="A159" i="211"/>
  <c r="N158" i="211"/>
  <c r="A158" i="211"/>
  <c r="P157" i="211"/>
  <c r="O157" i="211"/>
  <c r="A157" i="211"/>
  <c r="N156" i="211"/>
  <c r="A156" i="211"/>
  <c r="N155" i="211"/>
  <c r="A155" i="211"/>
  <c r="P154" i="211"/>
  <c r="O154" i="211"/>
  <c r="A154" i="211"/>
  <c r="N153" i="211"/>
  <c r="N152" i="211"/>
  <c r="A152" i="211"/>
  <c r="P151" i="211"/>
  <c r="O151" i="211"/>
  <c r="N171" i="211"/>
  <c r="A171" i="211"/>
  <c r="N170" i="211"/>
  <c r="A170" i="211"/>
  <c r="P169" i="211"/>
  <c r="P167" i="211" s="1"/>
  <c r="P165" i="211" s="1"/>
  <c r="O169" i="211"/>
  <c r="A169" i="211"/>
  <c r="A168" i="211"/>
  <c r="A167" i="211"/>
  <c r="A166" i="211"/>
  <c r="A165" i="211"/>
  <c r="N150" i="211"/>
  <c r="A150" i="211"/>
  <c r="P149" i="211"/>
  <c r="O149" i="211"/>
  <c r="A149" i="211"/>
  <c r="N148" i="211"/>
  <c r="A148" i="211"/>
  <c r="P147" i="211"/>
  <c r="O147" i="211"/>
  <c r="A147" i="211"/>
  <c r="A146" i="211"/>
  <c r="A145" i="211"/>
  <c r="A144" i="211"/>
  <c r="A142" i="211"/>
  <c r="A141" i="211"/>
  <c r="N140" i="211"/>
  <c r="A140" i="211"/>
  <c r="N139" i="211"/>
  <c r="A139" i="211"/>
  <c r="P138" i="211"/>
  <c r="O138" i="211"/>
  <c r="A138" i="211"/>
  <c r="N137" i="211"/>
  <c r="A137" i="211"/>
  <c r="N136" i="211"/>
  <c r="A136" i="211"/>
  <c r="N135" i="211"/>
  <c r="A135" i="211"/>
  <c r="N134" i="211"/>
  <c r="A134" i="211"/>
  <c r="N133" i="211"/>
  <c r="A133" i="211"/>
  <c r="P132" i="211"/>
  <c r="O132" i="211"/>
  <c r="A132" i="211"/>
  <c r="A131" i="211"/>
  <c r="A130" i="211"/>
  <c r="A129" i="211"/>
  <c r="A128" i="211"/>
  <c r="N127" i="211"/>
  <c r="A127" i="211"/>
  <c r="N126" i="211"/>
  <c r="A126" i="211"/>
  <c r="N125" i="211"/>
  <c r="A125" i="211"/>
  <c r="N124" i="211"/>
  <c r="A124" i="211"/>
  <c r="N123" i="211"/>
  <c r="A123" i="211"/>
  <c r="N122" i="211"/>
  <c r="A122" i="211"/>
  <c r="N121" i="211"/>
  <c r="A121" i="211"/>
  <c r="N120" i="211"/>
  <c r="A120" i="211"/>
  <c r="N119" i="211"/>
  <c r="A119" i="211"/>
  <c r="N118" i="211"/>
  <c r="A118" i="211"/>
  <c r="N116" i="211"/>
  <c r="A116" i="211"/>
  <c r="P115" i="211"/>
  <c r="A115" i="211"/>
  <c r="A114" i="211"/>
  <c r="A113" i="211"/>
  <c r="A112" i="211"/>
  <c r="A111" i="211"/>
  <c r="A110" i="211"/>
  <c r="A109" i="211"/>
  <c r="N108" i="211"/>
  <c r="A108" i="211"/>
  <c r="N107" i="211"/>
  <c r="A107" i="211"/>
  <c r="P106" i="211"/>
  <c r="O106" i="211"/>
  <c r="A106" i="211"/>
  <c r="N105" i="211"/>
  <c r="A105" i="211"/>
  <c r="N104" i="211"/>
  <c r="A104" i="211"/>
  <c r="P103" i="211"/>
  <c r="O103" i="211"/>
  <c r="A103" i="211"/>
  <c r="A102" i="211"/>
  <c r="A101" i="211"/>
  <c r="A100" i="211"/>
  <c r="A99" i="211"/>
  <c r="N98" i="211"/>
  <c r="A98" i="211"/>
  <c r="P97" i="211"/>
  <c r="O97" i="211"/>
  <c r="A97" i="211"/>
  <c r="N96" i="211"/>
  <c r="A96" i="211"/>
  <c r="P95" i="211"/>
  <c r="O95" i="211"/>
  <c r="A95" i="211"/>
  <c r="N92" i="211"/>
  <c r="A92" i="211"/>
  <c r="P91" i="211"/>
  <c r="O91" i="211"/>
  <c r="A91" i="211"/>
  <c r="N90" i="211"/>
  <c r="A90" i="211"/>
  <c r="N89" i="211"/>
  <c r="P88" i="211"/>
  <c r="O88" i="211"/>
  <c r="A88" i="211"/>
  <c r="A87" i="211"/>
  <c r="A86" i="211"/>
  <c r="A85" i="211"/>
  <c r="A84" i="211"/>
  <c r="N83" i="211"/>
  <c r="A83" i="211"/>
  <c r="N82" i="211"/>
  <c r="A82" i="211"/>
  <c r="N81" i="211"/>
  <c r="A81" i="211"/>
  <c r="N80" i="211"/>
  <c r="A80" i="211"/>
  <c r="N79" i="211"/>
  <c r="A79" i="211"/>
  <c r="N78" i="211"/>
  <c r="A78" i="211"/>
  <c r="N77" i="211"/>
  <c r="A77" i="211"/>
  <c r="N76" i="211"/>
  <c r="A76" i="211"/>
  <c r="N75" i="211"/>
  <c r="A75" i="211"/>
  <c r="N74" i="211"/>
  <c r="A74" i="211"/>
  <c r="N73" i="211"/>
  <c r="A73" i="211"/>
  <c r="N72" i="211"/>
  <c r="A72" i="211"/>
  <c r="N71" i="211"/>
  <c r="A71" i="211"/>
  <c r="P70" i="211"/>
  <c r="P68" i="211" s="1"/>
  <c r="P66" i="211" s="1"/>
  <c r="O70" i="211"/>
  <c r="A70" i="211"/>
  <c r="A69" i="211"/>
  <c r="A68" i="211"/>
  <c r="A67" i="211"/>
  <c r="A66" i="211"/>
  <c r="N63" i="211"/>
  <c r="N61" i="211" s="1"/>
  <c r="A63" i="211"/>
  <c r="P62" i="211"/>
  <c r="O62" i="211"/>
  <c r="O60" i="211" s="1"/>
  <c r="A62" i="211"/>
  <c r="A61" i="211"/>
  <c r="A60" i="211"/>
  <c r="N59" i="211"/>
  <c r="N58" i="211"/>
  <c r="A58" i="211"/>
  <c r="N57" i="211"/>
  <c r="A57" i="211"/>
  <c r="N56" i="211"/>
  <c r="A56" i="211"/>
  <c r="P55" i="211"/>
  <c r="O55" i="211"/>
  <c r="A55" i="211"/>
  <c r="N54" i="211"/>
  <c r="A54" i="211"/>
  <c r="N53" i="211"/>
  <c r="A53" i="211"/>
  <c r="N52" i="211"/>
  <c r="A52" i="211"/>
  <c r="N51" i="211"/>
  <c r="A51" i="211"/>
  <c r="N50" i="211"/>
  <c r="A50" i="211"/>
  <c r="N49" i="211"/>
  <c r="A49" i="211"/>
  <c r="N48" i="211"/>
  <c r="A48" i="211"/>
  <c r="A46" i="211"/>
  <c r="N45" i="211"/>
  <c r="A45" i="211"/>
  <c r="N44" i="211"/>
  <c r="N43" i="211"/>
  <c r="A43" i="211"/>
  <c r="N42" i="211"/>
  <c r="A42" i="211"/>
  <c r="N41" i="211"/>
  <c r="A41" i="211"/>
  <c r="N40" i="211"/>
  <c r="A40" i="211"/>
  <c r="N39" i="211"/>
  <c r="A39" i="211"/>
  <c r="N38" i="211"/>
  <c r="A38" i="211"/>
  <c r="N37" i="211"/>
  <c r="A37" i="211"/>
  <c r="N36" i="211"/>
  <c r="A36" i="211"/>
  <c r="N35" i="211"/>
  <c r="A35" i="211"/>
  <c r="N34" i="211"/>
  <c r="N33" i="211"/>
  <c r="A33" i="211"/>
  <c r="N32" i="211"/>
  <c r="A32" i="211"/>
  <c r="N31" i="211"/>
  <c r="A31" i="211"/>
  <c r="N30" i="211"/>
  <c r="A30" i="211"/>
  <c r="N29" i="211"/>
  <c r="A29" i="211"/>
  <c r="N28" i="211"/>
  <c r="A28" i="211"/>
  <c r="N27" i="211"/>
  <c r="A27" i="211"/>
  <c r="N26" i="211"/>
  <c r="A26" i="211"/>
  <c r="N25" i="211"/>
  <c r="A25" i="211"/>
  <c r="N24" i="211"/>
  <c r="A24" i="211"/>
  <c r="N23" i="211"/>
  <c r="A23" i="211"/>
  <c r="N22" i="211"/>
  <c r="A22" i="211"/>
  <c r="N21" i="211"/>
  <c r="A21" i="211"/>
  <c r="P20" i="211"/>
  <c r="O20" i="211"/>
  <c r="A20" i="211"/>
  <c r="A19" i="211"/>
  <c r="A18" i="211"/>
  <c r="A17" i="211"/>
  <c r="A16" i="211"/>
  <c r="A15" i="211"/>
  <c r="A14" i="211"/>
  <c r="A13" i="211"/>
  <c r="N756" i="212"/>
  <c r="P751" i="212"/>
  <c r="P749" i="212" s="1"/>
  <c r="O751" i="212"/>
  <c r="O749" i="212" s="1"/>
  <c r="N748" i="212"/>
  <c r="P747" i="212"/>
  <c r="O747" i="212"/>
  <c r="N746" i="212"/>
  <c r="P745" i="212"/>
  <c r="O745" i="212"/>
  <c r="N740" i="212"/>
  <c r="N739" i="212" s="1"/>
  <c r="P739" i="212"/>
  <c r="O739" i="212"/>
  <c r="N734" i="212"/>
  <c r="N733" i="212" s="1"/>
  <c r="N732" i="212"/>
  <c r="N731" i="212"/>
  <c r="N730" i="212"/>
  <c r="N728" i="212"/>
  <c r="N727" i="212"/>
  <c r="N726" i="212"/>
  <c r="P725" i="212"/>
  <c r="O725" i="212"/>
  <c r="N724" i="212"/>
  <c r="N723" i="212"/>
  <c r="N722" i="212"/>
  <c r="P721" i="212"/>
  <c r="O721" i="212"/>
  <c r="N719" i="212"/>
  <c r="N716" i="212"/>
  <c r="N715" i="212"/>
  <c r="P714" i="212"/>
  <c r="O714" i="212"/>
  <c r="N713" i="212"/>
  <c r="N711" i="212"/>
  <c r="N710" i="212"/>
  <c r="N709" i="212"/>
  <c r="P708" i="212"/>
  <c r="N707" i="212"/>
  <c r="P706" i="212"/>
  <c r="O706" i="212"/>
  <c r="N705" i="212"/>
  <c r="N703" i="212"/>
  <c r="N702" i="212"/>
  <c r="N701" i="212"/>
  <c r="P700" i="212"/>
  <c r="N699" i="212"/>
  <c r="N698" i="212"/>
  <c r="N697" i="212"/>
  <c r="N696" i="212"/>
  <c r="N695" i="212"/>
  <c r="N694" i="212"/>
  <c r="N693" i="212"/>
  <c r="P692" i="212"/>
  <c r="O692" i="212"/>
  <c r="N687" i="212"/>
  <c r="N686" i="212"/>
  <c r="P685" i="212"/>
  <c r="O685" i="212"/>
  <c r="N684" i="212"/>
  <c r="N683" i="212"/>
  <c r="P682" i="212"/>
  <c r="O682" i="212"/>
  <c r="N681" i="212"/>
  <c r="N680" i="212"/>
  <c r="P679" i="212"/>
  <c r="O679" i="212"/>
  <c r="N678" i="212"/>
  <c r="N673" i="212"/>
  <c r="N672" i="212"/>
  <c r="P671" i="212"/>
  <c r="O671" i="212"/>
  <c r="N666" i="212"/>
  <c r="P665" i="212"/>
  <c r="O665" i="212"/>
  <c r="O663" i="212" s="1"/>
  <c r="O661" i="212" s="1"/>
  <c r="N658" i="212"/>
  <c r="P657" i="212"/>
  <c r="O657" i="212"/>
  <c r="N656" i="212"/>
  <c r="N655" i="212"/>
  <c r="P654" i="212"/>
  <c r="O654" i="212"/>
  <c r="N653" i="212"/>
  <c r="P652" i="212"/>
  <c r="O652" i="212"/>
  <c r="N651" i="212"/>
  <c r="P650" i="212"/>
  <c r="O650" i="212"/>
  <c r="N649" i="212"/>
  <c r="P648" i="212"/>
  <c r="O648" i="212"/>
  <c r="N647" i="212"/>
  <c r="N646" i="212"/>
  <c r="N645" i="212"/>
  <c r="N644" i="212"/>
  <c r="P643" i="212"/>
  <c r="O643" i="212"/>
  <c r="N637" i="212"/>
  <c r="N636" i="212" s="1"/>
  <c r="N635" i="212"/>
  <c r="N634" i="212"/>
  <c r="N633" i="212"/>
  <c r="N632" i="212"/>
  <c r="P631" i="212"/>
  <c r="O631" i="212"/>
  <c r="N630" i="212"/>
  <c r="P629" i="212"/>
  <c r="O629" i="212"/>
  <c r="N628" i="212"/>
  <c r="N627" i="212"/>
  <c r="P626" i="212"/>
  <c r="O626" i="212"/>
  <c r="N625" i="212"/>
  <c r="N624" i="212"/>
  <c r="P623" i="212"/>
  <c r="O623" i="212"/>
  <c r="N622" i="212"/>
  <c r="N621" i="212"/>
  <c r="N620" i="212"/>
  <c r="N619" i="212"/>
  <c r="P618" i="212"/>
  <c r="O618" i="212"/>
  <c r="N613" i="212"/>
  <c r="N612" i="212"/>
  <c r="P611" i="212"/>
  <c r="P609" i="212" s="1"/>
  <c r="O611" i="212"/>
  <c r="O609" i="212" s="1"/>
  <c r="N608" i="212"/>
  <c r="P607" i="212"/>
  <c r="O607" i="212"/>
  <c r="A607" i="212"/>
  <c r="N606" i="212"/>
  <c r="N605" i="212"/>
  <c r="P604" i="212"/>
  <c r="P602" i="212" s="1"/>
  <c r="O604" i="212"/>
  <c r="A604" i="212"/>
  <c r="A603" i="212"/>
  <c r="A602" i="212"/>
  <c r="A601" i="212"/>
  <c r="A600" i="212"/>
  <c r="N599" i="212"/>
  <c r="A599" i="212"/>
  <c r="N598" i="212"/>
  <c r="A598" i="212"/>
  <c r="P597" i="212"/>
  <c r="P595" i="212" s="1"/>
  <c r="O597" i="212"/>
  <c r="O595" i="212" s="1"/>
  <c r="A597" i="212"/>
  <c r="A596" i="212"/>
  <c r="A595" i="212"/>
  <c r="N594" i="212"/>
  <c r="N593" i="212" s="1"/>
  <c r="P593" i="212"/>
  <c r="O593" i="212"/>
  <c r="N592" i="212"/>
  <c r="P591" i="212"/>
  <c r="O591" i="212"/>
  <c r="N590" i="212"/>
  <c r="P589" i="212"/>
  <c r="O589" i="212"/>
  <c r="N588" i="212"/>
  <c r="P587" i="212"/>
  <c r="O587" i="212"/>
  <c r="N586" i="212"/>
  <c r="A586" i="212"/>
  <c r="N584" i="212"/>
  <c r="A584" i="212"/>
  <c r="P583" i="212"/>
  <c r="O583" i="212"/>
  <c r="A583" i="212"/>
  <c r="N582" i="212"/>
  <c r="A582" i="212"/>
  <c r="N580" i="212"/>
  <c r="A580" i="212"/>
  <c r="P579" i="212"/>
  <c r="O579" i="212"/>
  <c r="A579" i="212"/>
  <c r="N578" i="212"/>
  <c r="A578" i="212"/>
  <c r="N577" i="212"/>
  <c r="A577" i="212"/>
  <c r="N576" i="212"/>
  <c r="A576" i="212"/>
  <c r="N575" i="212"/>
  <c r="A575" i="212"/>
  <c r="P574" i="212"/>
  <c r="O574" i="212"/>
  <c r="A574" i="212"/>
  <c r="A573" i="212"/>
  <c r="A572" i="212"/>
  <c r="A571" i="212"/>
  <c r="A570" i="212"/>
  <c r="A569" i="212"/>
  <c r="A568" i="212"/>
  <c r="N65" i="212"/>
  <c r="N64" i="212" s="1"/>
  <c r="A65" i="212"/>
  <c r="P64" i="212"/>
  <c r="P566" i="212" s="1"/>
  <c r="A64" i="212"/>
  <c r="A567" i="212"/>
  <c r="A566" i="212"/>
  <c r="N564" i="212"/>
  <c r="N563" i="212" s="1"/>
  <c r="A564" i="212"/>
  <c r="P561" i="212"/>
  <c r="A563" i="212"/>
  <c r="A562" i="212"/>
  <c r="A561" i="212"/>
  <c r="A560" i="212"/>
  <c r="A559" i="212"/>
  <c r="N557" i="212"/>
  <c r="A557" i="212"/>
  <c r="N556" i="212"/>
  <c r="A556" i="212"/>
  <c r="N555" i="212"/>
  <c r="A555" i="212"/>
  <c r="P552" i="212"/>
  <c r="O552" i="212"/>
  <c r="A554" i="212"/>
  <c r="A553" i="212"/>
  <c r="A552" i="212"/>
  <c r="N551" i="212"/>
  <c r="A551" i="212"/>
  <c r="N550" i="212"/>
  <c r="A550" i="212"/>
  <c r="P549" i="212"/>
  <c r="O549" i="212"/>
  <c r="A549" i="212"/>
  <c r="N548" i="212"/>
  <c r="A548" i="212"/>
  <c r="P547" i="212"/>
  <c r="O547" i="212"/>
  <c r="A547" i="212"/>
  <c r="N546" i="212"/>
  <c r="A546" i="212"/>
  <c r="P545" i="212"/>
  <c r="O545" i="212"/>
  <c r="A545" i="212"/>
  <c r="A544" i="212"/>
  <c r="A543" i="212"/>
  <c r="A540" i="212"/>
  <c r="N539" i="212"/>
  <c r="A539" i="212"/>
  <c r="P538" i="212"/>
  <c r="O538" i="212"/>
  <c r="A538" i="212"/>
  <c r="N537" i="212"/>
  <c r="A537" i="212"/>
  <c r="N535" i="212"/>
  <c r="A535" i="212"/>
  <c r="N534" i="212"/>
  <c r="A534" i="212"/>
  <c r="A533" i="212"/>
  <c r="A532" i="212"/>
  <c r="A531" i="212"/>
  <c r="A529" i="212"/>
  <c r="A528" i="212"/>
  <c r="A527" i="212"/>
  <c r="N526" i="212"/>
  <c r="A526" i="212"/>
  <c r="P525" i="212"/>
  <c r="O525" i="212"/>
  <c r="O523" i="212" s="1"/>
  <c r="N522" i="212"/>
  <c r="A522" i="212"/>
  <c r="N521" i="212"/>
  <c r="A521" i="212"/>
  <c r="P520" i="212"/>
  <c r="P518" i="212" s="1"/>
  <c r="O520" i="212"/>
  <c r="O518" i="212" s="1"/>
  <c r="A520" i="212"/>
  <c r="A519" i="212"/>
  <c r="A518" i="212"/>
  <c r="N517" i="212"/>
  <c r="A517" i="212"/>
  <c r="P516" i="212"/>
  <c r="O516" i="212"/>
  <c r="A516" i="212"/>
  <c r="N515" i="212"/>
  <c r="A515" i="212"/>
  <c r="P514" i="212"/>
  <c r="O514" i="212"/>
  <c r="A514" i="212"/>
  <c r="A513" i="212"/>
  <c r="A512" i="212"/>
  <c r="A511" i="212"/>
  <c r="A510" i="212"/>
  <c r="P508" i="212"/>
  <c r="O508" i="212"/>
  <c r="A508" i="212"/>
  <c r="N507" i="212"/>
  <c r="A507" i="212"/>
  <c r="N506" i="212"/>
  <c r="A506" i="212"/>
  <c r="N505" i="212"/>
  <c r="A505" i="212"/>
  <c r="P504" i="212"/>
  <c r="O504" i="212"/>
  <c r="A504" i="212"/>
  <c r="N503" i="212"/>
  <c r="A503" i="212"/>
  <c r="N502" i="212"/>
  <c r="A502" i="212"/>
  <c r="N501" i="212"/>
  <c r="A501" i="212"/>
  <c r="N500" i="212"/>
  <c r="A500" i="212"/>
  <c r="N499" i="212"/>
  <c r="A499" i="212"/>
  <c r="N498" i="212"/>
  <c r="A498" i="212"/>
  <c r="N497" i="212"/>
  <c r="A497" i="212"/>
  <c r="N496" i="212"/>
  <c r="A496" i="212"/>
  <c r="N495" i="212"/>
  <c r="A495" i="212"/>
  <c r="P494" i="212"/>
  <c r="O494" i="212"/>
  <c r="A494" i="212"/>
  <c r="N491" i="212"/>
  <c r="A491" i="212"/>
  <c r="N490" i="212"/>
  <c r="A490" i="212"/>
  <c r="A489" i="212"/>
  <c r="A488" i="212"/>
  <c r="A487" i="212"/>
  <c r="A486" i="212"/>
  <c r="A485" i="212"/>
  <c r="A484" i="212"/>
  <c r="A483" i="212"/>
  <c r="N480" i="212"/>
  <c r="A480" i="212"/>
  <c r="P479" i="212"/>
  <c r="O479" i="212"/>
  <c r="O474" i="212" s="1"/>
  <c r="A479" i="212"/>
  <c r="N478" i="212"/>
  <c r="A478" i="212"/>
  <c r="N477" i="212"/>
  <c r="A477" i="212"/>
  <c r="A476" i="212"/>
  <c r="A475" i="212"/>
  <c r="A474" i="212"/>
  <c r="A473" i="212"/>
  <c r="A472" i="212"/>
  <c r="A471" i="212"/>
  <c r="A470" i="212"/>
  <c r="N469" i="212"/>
  <c r="A469" i="212"/>
  <c r="N468" i="212"/>
  <c r="A468" i="212"/>
  <c r="P467" i="212"/>
  <c r="O467" i="212"/>
  <c r="A467" i="212"/>
  <c r="N466" i="212"/>
  <c r="N465" i="212"/>
  <c r="N463" i="212"/>
  <c r="A463" i="212"/>
  <c r="N462" i="212"/>
  <c r="A462" i="212"/>
  <c r="N461" i="212"/>
  <c r="A461" i="212"/>
  <c r="N460" i="212"/>
  <c r="A460" i="212"/>
  <c r="N459" i="212"/>
  <c r="A459" i="212"/>
  <c r="P458" i="212"/>
  <c r="A458" i="212"/>
  <c r="N457" i="212"/>
  <c r="A457" i="212"/>
  <c r="N456" i="212"/>
  <c r="A456" i="212"/>
  <c r="N455" i="212"/>
  <c r="A455" i="212"/>
  <c r="N454" i="212"/>
  <c r="A454" i="212"/>
  <c r="N453" i="212"/>
  <c r="A453" i="212"/>
  <c r="N452" i="212"/>
  <c r="A452" i="212"/>
  <c r="N451" i="212"/>
  <c r="A451" i="212"/>
  <c r="N450" i="212"/>
  <c r="A450" i="212"/>
  <c r="P449" i="212"/>
  <c r="O449" i="212"/>
  <c r="A449" i="212"/>
  <c r="N448" i="212"/>
  <c r="A448" i="212"/>
  <c r="N447" i="212"/>
  <c r="A447" i="212"/>
  <c r="N446" i="212"/>
  <c r="A446" i="212"/>
  <c r="N445" i="212"/>
  <c r="A445" i="212"/>
  <c r="N444" i="212"/>
  <c r="A444" i="212"/>
  <c r="P443" i="212"/>
  <c r="O443" i="212"/>
  <c r="A443" i="212"/>
  <c r="N442" i="212"/>
  <c r="A442" i="212"/>
  <c r="N441" i="212"/>
  <c r="A441" i="212"/>
  <c r="N440" i="212"/>
  <c r="A440" i="212"/>
  <c r="P439" i="212"/>
  <c r="O439" i="212"/>
  <c r="A439" i="212"/>
  <c r="A438" i="212"/>
  <c r="A437" i="212"/>
  <c r="A436" i="212"/>
  <c r="A435" i="212"/>
  <c r="N94" i="212"/>
  <c r="A94" i="212"/>
  <c r="P93" i="212"/>
  <c r="O93" i="212"/>
  <c r="A93" i="212"/>
  <c r="N423" i="212"/>
  <c r="A423" i="212"/>
  <c r="P422" i="212"/>
  <c r="O422" i="212"/>
  <c r="A422" i="212"/>
  <c r="N434" i="212"/>
  <c r="A434" i="212"/>
  <c r="P433" i="212"/>
  <c r="O433" i="212"/>
  <c r="A433" i="212"/>
  <c r="N432" i="212"/>
  <c r="A432" i="212"/>
  <c r="P431" i="212"/>
  <c r="O431" i="212"/>
  <c r="A431" i="212"/>
  <c r="N430" i="212"/>
  <c r="A430" i="212"/>
  <c r="N429" i="212"/>
  <c r="A429" i="212"/>
  <c r="N428" i="212"/>
  <c r="A428" i="212"/>
  <c r="P427" i="212"/>
  <c r="O427" i="212"/>
  <c r="A427" i="212"/>
  <c r="N426" i="212"/>
  <c r="A426" i="212"/>
  <c r="N425" i="212"/>
  <c r="A425" i="212"/>
  <c r="P424" i="212"/>
  <c r="O424" i="212"/>
  <c r="A424" i="212"/>
  <c r="A421" i="212"/>
  <c r="A420" i="212"/>
  <c r="A419" i="212"/>
  <c r="A418" i="212"/>
  <c r="N417" i="212"/>
  <c r="N416" i="212" s="1"/>
  <c r="P416" i="212"/>
  <c r="O416" i="212"/>
  <c r="P414" i="212"/>
  <c r="O414" i="212"/>
  <c r="N413" i="212"/>
  <c r="A413" i="212"/>
  <c r="P412" i="212"/>
  <c r="O412" i="212"/>
  <c r="A412" i="212"/>
  <c r="N302" i="212"/>
  <c r="A302" i="212"/>
  <c r="N301" i="212"/>
  <c r="A301" i="212"/>
  <c r="P300" i="212"/>
  <c r="O300" i="212" s="1"/>
  <c r="A300" i="212"/>
  <c r="A411" i="212"/>
  <c r="A410" i="212"/>
  <c r="A409" i="212"/>
  <c r="A408" i="212"/>
  <c r="A407" i="212"/>
  <c r="P402" i="212"/>
  <c r="O402" i="212"/>
  <c r="N401" i="212"/>
  <c r="A401" i="212"/>
  <c r="N400" i="212"/>
  <c r="A400" i="212"/>
  <c r="N399" i="212"/>
  <c r="A399" i="212"/>
  <c r="P398" i="212"/>
  <c r="O398" i="212"/>
  <c r="A398" i="212"/>
  <c r="N394" i="212"/>
  <c r="A394" i="212"/>
  <c r="A393" i="212"/>
  <c r="N397" i="212"/>
  <c r="A397" i="212"/>
  <c r="P396" i="212"/>
  <c r="O396" i="212"/>
  <c r="A396" i="212"/>
  <c r="N392" i="212"/>
  <c r="A392" i="212"/>
  <c r="P391" i="212"/>
  <c r="O391" i="212"/>
  <c r="A391" i="212"/>
  <c r="N390" i="212"/>
  <c r="A390" i="212"/>
  <c r="P389" i="212"/>
  <c r="O389" i="212"/>
  <c r="A389" i="212"/>
  <c r="N388" i="212"/>
  <c r="A388" i="212"/>
  <c r="N387" i="212"/>
  <c r="A387" i="212"/>
  <c r="N386" i="212"/>
  <c r="A386" i="212"/>
  <c r="N385" i="212"/>
  <c r="A385" i="212"/>
  <c r="N384" i="212"/>
  <c r="A384" i="212"/>
  <c r="N383" i="212"/>
  <c r="A383" i="212"/>
  <c r="N382" i="212"/>
  <c r="A382" i="212"/>
  <c r="P381" i="212"/>
  <c r="O381" i="212"/>
  <c r="A381" i="212"/>
  <c r="A380" i="212"/>
  <c r="A379" i="212"/>
  <c r="A378" i="212"/>
  <c r="A377" i="212"/>
  <c r="P372" i="212"/>
  <c r="O372" i="212"/>
  <c r="A373" i="212"/>
  <c r="A372" i="212"/>
  <c r="A371" i="212"/>
  <c r="A370" i="212"/>
  <c r="N369" i="212"/>
  <c r="A369" i="212"/>
  <c r="N368" i="212"/>
  <c r="N367" i="212"/>
  <c r="P366" i="212"/>
  <c r="P364" i="212" s="1"/>
  <c r="P362" i="212" s="1"/>
  <c r="O366" i="212"/>
  <c r="A366" i="212"/>
  <c r="A365" i="212"/>
  <c r="A364" i="212"/>
  <c r="A363" i="212"/>
  <c r="A362" i="212"/>
  <c r="N361" i="212"/>
  <c r="A361" i="212"/>
  <c r="P360" i="212"/>
  <c r="O360" i="212"/>
  <c r="A360" i="212"/>
  <c r="N359" i="212"/>
  <c r="A359" i="212"/>
  <c r="N358" i="212"/>
  <c r="A358" i="212"/>
  <c r="N357" i="212"/>
  <c r="A357" i="212"/>
  <c r="N356" i="212"/>
  <c r="A356" i="212"/>
  <c r="N355" i="212"/>
  <c r="A355" i="212"/>
  <c r="N354" i="212"/>
  <c r="A354" i="212"/>
  <c r="N353" i="212"/>
  <c r="N352" i="212"/>
  <c r="A352" i="212"/>
  <c r="N351" i="212"/>
  <c r="A351" i="212"/>
  <c r="N350" i="212"/>
  <c r="A350" i="212"/>
  <c r="N349" i="212"/>
  <c r="A349" i="212"/>
  <c r="N348" i="212"/>
  <c r="A348" i="212"/>
  <c r="N347" i="212"/>
  <c r="A347" i="212"/>
  <c r="N346" i="212"/>
  <c r="A346" i="212"/>
  <c r="N345" i="212"/>
  <c r="A345" i="212"/>
  <c r="N344" i="212"/>
  <c r="A344" i="212"/>
  <c r="N343" i="212"/>
  <c r="A343" i="212"/>
  <c r="N342" i="212"/>
  <c r="A342" i="212"/>
  <c r="N341" i="212"/>
  <c r="A341" i="212"/>
  <c r="N340" i="212"/>
  <c r="A340" i="212"/>
  <c r="N339" i="212"/>
  <c r="A339" i="212"/>
  <c r="N338" i="212"/>
  <c r="A338" i="212"/>
  <c r="P337" i="212"/>
  <c r="O337" i="212"/>
  <c r="A337" i="212"/>
  <c r="N336" i="212"/>
  <c r="A336" i="212"/>
  <c r="P335" i="212"/>
  <c r="O335" i="212"/>
  <c r="A335" i="212"/>
  <c r="N334" i="212"/>
  <c r="A334" i="212"/>
  <c r="N333" i="212"/>
  <c r="A333" i="212"/>
  <c r="N332" i="212"/>
  <c r="A332" i="212"/>
  <c r="N331" i="212"/>
  <c r="N330" i="212"/>
  <c r="A330" i="212"/>
  <c r="N329" i="212"/>
  <c r="A329" i="212"/>
  <c r="N328" i="212"/>
  <c r="A328" i="212"/>
  <c r="N326" i="212"/>
  <c r="A326" i="212"/>
  <c r="P325" i="212"/>
  <c r="A325" i="212"/>
  <c r="A324" i="212"/>
  <c r="A323" i="212"/>
  <c r="A322" i="212"/>
  <c r="A321" i="212"/>
  <c r="A320" i="212"/>
  <c r="A319" i="212"/>
  <c r="A314" i="212"/>
  <c r="N313" i="212"/>
  <c r="A313" i="212"/>
  <c r="P311" i="212"/>
  <c r="N311" i="212" s="1"/>
  <c r="A311" i="212"/>
  <c r="N310" i="212"/>
  <c r="A310" i="212"/>
  <c r="N309" i="212"/>
  <c r="A309" i="212"/>
  <c r="N308" i="212"/>
  <c r="A308" i="212"/>
  <c r="P307" i="212"/>
  <c r="O307" i="212"/>
  <c r="A307" i="212"/>
  <c r="N306" i="212"/>
  <c r="A306" i="212"/>
  <c r="N305" i="212"/>
  <c r="A305" i="212"/>
  <c r="N304" i="212"/>
  <c r="A304" i="212"/>
  <c r="P303" i="212"/>
  <c r="O303" i="212"/>
  <c r="A303" i="212"/>
  <c r="N299" i="212"/>
  <c r="A299" i="212"/>
  <c r="N296" i="212"/>
  <c r="A296" i="212"/>
  <c r="P295" i="212"/>
  <c r="O295" i="212"/>
  <c r="A295" i="212"/>
  <c r="N294" i="212"/>
  <c r="N293" i="212"/>
  <c r="N292" i="212"/>
  <c r="P291" i="212"/>
  <c r="O291" i="212"/>
  <c r="N290" i="212"/>
  <c r="N289" i="212"/>
  <c r="N288" i="212"/>
  <c r="N287" i="212"/>
  <c r="N286" i="212"/>
  <c r="P285" i="212"/>
  <c r="O285" i="212"/>
  <c r="N284" i="212"/>
  <c r="P283" i="212"/>
  <c r="O283" i="212"/>
  <c r="N281" i="212"/>
  <c r="N280" i="212"/>
  <c r="N278" i="212"/>
  <c r="N277" i="212"/>
  <c r="P276" i="212"/>
  <c r="O276" i="212"/>
  <c r="N271" i="212"/>
  <c r="N270" i="212"/>
  <c r="N269" i="212"/>
  <c r="N268" i="212"/>
  <c r="N267" i="212"/>
  <c r="A267" i="212"/>
  <c r="N266" i="212"/>
  <c r="A266" i="212"/>
  <c r="N265" i="212"/>
  <c r="A265" i="212"/>
  <c r="P264" i="212"/>
  <c r="P262" i="212" s="1"/>
  <c r="P260" i="212" s="1"/>
  <c r="O264" i="212"/>
  <c r="A264" i="212"/>
  <c r="A263" i="212"/>
  <c r="A262" i="212"/>
  <c r="A261" i="212"/>
  <c r="A260" i="212"/>
  <c r="N259" i="212"/>
  <c r="A259" i="212"/>
  <c r="P258" i="212"/>
  <c r="O258" i="212"/>
  <c r="A258" i="212"/>
  <c r="N257" i="212"/>
  <c r="A257" i="212"/>
  <c r="N256" i="212"/>
  <c r="A256" i="212"/>
  <c r="P255" i="212"/>
  <c r="O255" i="212"/>
  <c r="A255" i="212"/>
  <c r="N254" i="212"/>
  <c r="A254" i="212"/>
  <c r="P253" i="212"/>
  <c r="O253" i="212"/>
  <c r="A253" i="212"/>
  <c r="N252" i="212"/>
  <c r="P251" i="212"/>
  <c r="O251" i="212"/>
  <c r="N250" i="212"/>
  <c r="N249" i="212"/>
  <c r="P248" i="212"/>
  <c r="O248" i="212"/>
  <c r="A246" i="212"/>
  <c r="N243" i="212"/>
  <c r="N242" i="212"/>
  <c r="N240" i="212"/>
  <c r="N235" i="212"/>
  <c r="A235" i="212"/>
  <c r="P234" i="212"/>
  <c r="O234" i="212"/>
  <c r="A234" i="212"/>
  <c r="N233" i="212"/>
  <c r="A233" i="212"/>
  <c r="A231" i="212"/>
  <c r="N230" i="212"/>
  <c r="A230" i="212"/>
  <c r="N229" i="212"/>
  <c r="A229" i="212"/>
  <c r="N228" i="212"/>
  <c r="A228" i="212"/>
  <c r="N227" i="212"/>
  <c r="A227" i="212"/>
  <c r="N226" i="212"/>
  <c r="A226" i="212"/>
  <c r="N225" i="212"/>
  <c r="A225" i="212"/>
  <c r="A224" i="212"/>
  <c r="N223" i="212"/>
  <c r="A223" i="212"/>
  <c r="N222" i="212"/>
  <c r="A222" i="212"/>
  <c r="N221" i="212"/>
  <c r="A221" i="212"/>
  <c r="P220" i="212"/>
  <c r="O220" i="212"/>
  <c r="A220" i="212"/>
  <c r="N219" i="212"/>
  <c r="A219" i="212"/>
  <c r="N218" i="212"/>
  <c r="A218" i="212"/>
  <c r="P217" i="212"/>
  <c r="O217" i="212"/>
  <c r="A217" i="212"/>
  <c r="N216" i="212"/>
  <c r="A216" i="212"/>
  <c r="N214" i="212"/>
  <c r="A214" i="212"/>
  <c r="A213" i="212"/>
  <c r="N212" i="212"/>
  <c r="A212" i="212"/>
  <c r="N211" i="212"/>
  <c r="A211" i="212"/>
  <c r="N210" i="212"/>
  <c r="A210" i="212"/>
  <c r="N209" i="212"/>
  <c r="A209" i="212"/>
  <c r="P206" i="212"/>
  <c r="O206" i="212"/>
  <c r="A206" i="212"/>
  <c r="N204" i="212"/>
  <c r="A204" i="212"/>
  <c r="N203" i="212"/>
  <c r="A203" i="212"/>
  <c r="N202" i="212"/>
  <c r="A202" i="212"/>
  <c r="N201" i="212"/>
  <c r="A201" i="212"/>
  <c r="A200" i="212"/>
  <c r="N199" i="212"/>
  <c r="A199" i="212"/>
  <c r="P198" i="212"/>
  <c r="O198" i="212"/>
  <c r="A198" i="212"/>
  <c r="N197" i="212"/>
  <c r="N196" i="212"/>
  <c r="A196" i="212"/>
  <c r="N195" i="212"/>
  <c r="A195" i="212"/>
  <c r="P194" i="212"/>
  <c r="O194" i="212"/>
  <c r="A194" i="212"/>
  <c r="N192" i="212"/>
  <c r="A192" i="212"/>
  <c r="N191" i="212"/>
  <c r="A191" i="212"/>
  <c r="N190" i="212"/>
  <c r="A190" i="212"/>
  <c r="A189" i="212"/>
  <c r="N188" i="212"/>
  <c r="A188" i="212"/>
  <c r="N187" i="212"/>
  <c r="A187" i="212"/>
  <c r="N186" i="212"/>
  <c r="A186" i="212"/>
  <c r="P185" i="212"/>
  <c r="O185" i="212"/>
  <c r="A185" i="212"/>
  <c r="N184" i="212"/>
  <c r="A184" i="212"/>
  <c r="N183" i="212"/>
  <c r="A183" i="212"/>
  <c r="N182" i="212"/>
  <c r="A182" i="212"/>
  <c r="P181" i="212"/>
  <c r="O181" i="212"/>
  <c r="A181" i="212"/>
  <c r="N180" i="212"/>
  <c r="A180" i="212"/>
  <c r="P179" i="212"/>
  <c r="O179" i="212"/>
  <c r="A179" i="212"/>
  <c r="N178" i="212"/>
  <c r="A178" i="212"/>
  <c r="N177" i="212"/>
  <c r="A177" i="212"/>
  <c r="P176" i="212"/>
  <c r="O176" i="212"/>
  <c r="A176" i="212"/>
  <c r="A175" i="212"/>
  <c r="A174" i="212"/>
  <c r="A173" i="212"/>
  <c r="A172" i="212"/>
  <c r="N162" i="212"/>
  <c r="A162" i="212"/>
  <c r="P161" i="212"/>
  <c r="O161" i="212"/>
  <c r="A161" i="212"/>
  <c r="N160" i="212"/>
  <c r="A160" i="212"/>
  <c r="P159" i="212"/>
  <c r="O159" i="212"/>
  <c r="A159" i="212"/>
  <c r="N158" i="212"/>
  <c r="A158" i="212"/>
  <c r="P157" i="212"/>
  <c r="O157" i="212"/>
  <c r="A157" i="212"/>
  <c r="N156" i="212"/>
  <c r="A156" i="212"/>
  <c r="N155" i="212"/>
  <c r="A155" i="212"/>
  <c r="P154" i="212"/>
  <c r="O154" i="212"/>
  <c r="A154" i="212"/>
  <c r="N153" i="212"/>
  <c r="N152" i="212"/>
  <c r="A152" i="212"/>
  <c r="P151" i="212"/>
  <c r="O151" i="212"/>
  <c r="N171" i="212"/>
  <c r="A171" i="212"/>
  <c r="N170" i="212"/>
  <c r="A170" i="212"/>
  <c r="P169" i="212"/>
  <c r="P167" i="212" s="1"/>
  <c r="P165" i="212" s="1"/>
  <c r="O169" i="212"/>
  <c r="A169" i="212"/>
  <c r="A168" i="212"/>
  <c r="A167" i="212"/>
  <c r="A166" i="212"/>
  <c r="A165" i="212"/>
  <c r="N150" i="212"/>
  <c r="A150" i="212"/>
  <c r="P149" i="212"/>
  <c r="O149" i="212"/>
  <c r="A149" i="212"/>
  <c r="N148" i="212"/>
  <c r="A148" i="212"/>
  <c r="P147" i="212"/>
  <c r="O147" i="212"/>
  <c r="A147" i="212"/>
  <c r="A146" i="212"/>
  <c r="A145" i="212"/>
  <c r="A144" i="212"/>
  <c r="A142" i="212"/>
  <c r="A141" i="212"/>
  <c r="N140" i="212"/>
  <c r="A140" i="212"/>
  <c r="N139" i="212"/>
  <c r="A139" i="212"/>
  <c r="P138" i="212"/>
  <c r="O138" i="212"/>
  <c r="A138" i="212"/>
  <c r="N137" i="212"/>
  <c r="A137" i="212"/>
  <c r="N136" i="212"/>
  <c r="A136" i="212"/>
  <c r="N135" i="212"/>
  <c r="A135" i="212"/>
  <c r="N134" i="212"/>
  <c r="A134" i="212"/>
  <c r="N133" i="212"/>
  <c r="A133" i="212"/>
  <c r="P132" i="212"/>
  <c r="O132" i="212"/>
  <c r="A132" i="212"/>
  <c r="A131" i="212"/>
  <c r="A130" i="212"/>
  <c r="A129" i="212"/>
  <c r="A128" i="212"/>
  <c r="N127" i="212"/>
  <c r="A127" i="212"/>
  <c r="N126" i="212"/>
  <c r="A126" i="212"/>
  <c r="N125" i="212"/>
  <c r="A125" i="212"/>
  <c r="N124" i="212"/>
  <c r="A124" i="212"/>
  <c r="N123" i="212"/>
  <c r="A123" i="212"/>
  <c r="N122" i="212"/>
  <c r="A122" i="212"/>
  <c r="N121" i="212"/>
  <c r="A121" i="212"/>
  <c r="N120" i="212"/>
  <c r="A120" i="212"/>
  <c r="N119" i="212"/>
  <c r="A119" i="212"/>
  <c r="N118" i="212"/>
  <c r="A118" i="212"/>
  <c r="N116" i="212"/>
  <c r="A116" i="212"/>
  <c r="P115" i="212"/>
  <c r="A115" i="212"/>
  <c r="A114" i="212"/>
  <c r="A113" i="212"/>
  <c r="A112" i="212"/>
  <c r="A111" i="212"/>
  <c r="A110" i="212"/>
  <c r="A109" i="212"/>
  <c r="N108" i="212"/>
  <c r="A108" i="212"/>
  <c r="N107" i="212"/>
  <c r="A107" i="212"/>
  <c r="P106" i="212"/>
  <c r="O106" i="212"/>
  <c r="A106" i="212"/>
  <c r="N105" i="212"/>
  <c r="A105" i="212"/>
  <c r="N104" i="212"/>
  <c r="A104" i="212"/>
  <c r="P103" i="212"/>
  <c r="O103" i="212"/>
  <c r="A103" i="212"/>
  <c r="A102" i="212"/>
  <c r="A101" i="212"/>
  <c r="A100" i="212"/>
  <c r="A99" i="212"/>
  <c r="N98" i="212"/>
  <c r="A98" i="212"/>
  <c r="P97" i="212"/>
  <c r="O97" i="212"/>
  <c r="A97" i="212"/>
  <c r="N96" i="212"/>
  <c r="A96" i="212"/>
  <c r="P95" i="212"/>
  <c r="O95" i="212"/>
  <c r="A95" i="212"/>
  <c r="N92" i="212"/>
  <c r="A92" i="212"/>
  <c r="P91" i="212"/>
  <c r="O91" i="212"/>
  <c r="A91" i="212"/>
  <c r="N90" i="212"/>
  <c r="A90" i="212"/>
  <c r="N89" i="212"/>
  <c r="P88" i="212"/>
  <c r="O88" i="212"/>
  <c r="A88" i="212"/>
  <c r="A87" i="212"/>
  <c r="A86" i="212"/>
  <c r="A85" i="212"/>
  <c r="A84" i="212"/>
  <c r="N83" i="212"/>
  <c r="A83" i="212"/>
  <c r="N82" i="212"/>
  <c r="A82" i="212"/>
  <c r="N81" i="212"/>
  <c r="A81" i="212"/>
  <c r="N80" i="212"/>
  <c r="A80" i="212"/>
  <c r="N79" i="212"/>
  <c r="A79" i="212"/>
  <c r="N78" i="212"/>
  <c r="A78" i="212"/>
  <c r="N77" i="212"/>
  <c r="A77" i="212"/>
  <c r="N76" i="212"/>
  <c r="A76" i="212"/>
  <c r="N75" i="212"/>
  <c r="A75" i="212"/>
  <c r="N74" i="212"/>
  <c r="A74" i="212"/>
  <c r="N73" i="212"/>
  <c r="A73" i="212"/>
  <c r="N72" i="212"/>
  <c r="A72" i="212"/>
  <c r="N71" i="212"/>
  <c r="A71" i="212"/>
  <c r="P70" i="212"/>
  <c r="P68" i="212" s="1"/>
  <c r="P66" i="212" s="1"/>
  <c r="O70" i="212"/>
  <c r="A70" i="212"/>
  <c r="A69" i="212"/>
  <c r="A68" i="212"/>
  <c r="A67" i="212"/>
  <c r="A66" i="212"/>
  <c r="N63" i="212"/>
  <c r="N61" i="212" s="1"/>
  <c r="A63" i="212"/>
  <c r="P62" i="212"/>
  <c r="O62" i="212"/>
  <c r="O60" i="212" s="1"/>
  <c r="A62" i="212"/>
  <c r="A61" i="212"/>
  <c r="A60" i="212"/>
  <c r="N59" i="212"/>
  <c r="N58" i="212"/>
  <c r="A58" i="212"/>
  <c r="N57" i="212"/>
  <c r="A57" i="212"/>
  <c r="N56" i="212"/>
  <c r="A56" i="212"/>
  <c r="P55" i="212"/>
  <c r="O55" i="212"/>
  <c r="A55" i="212"/>
  <c r="N54" i="212"/>
  <c r="A54" i="212"/>
  <c r="N53" i="212"/>
  <c r="A53" i="212"/>
  <c r="N52" i="212"/>
  <c r="A52" i="212"/>
  <c r="N51" i="212"/>
  <c r="A51" i="212"/>
  <c r="N50" i="212"/>
  <c r="A50" i="212"/>
  <c r="N49" i="212"/>
  <c r="A49" i="212"/>
  <c r="N48" i="212"/>
  <c r="A48" i="212"/>
  <c r="A46" i="212"/>
  <c r="N45" i="212"/>
  <c r="A45" i="212"/>
  <c r="N44" i="212"/>
  <c r="N43" i="212"/>
  <c r="A43" i="212"/>
  <c r="N42" i="212"/>
  <c r="A42" i="212"/>
  <c r="N41" i="212"/>
  <c r="A41" i="212"/>
  <c r="N40" i="212"/>
  <c r="A40" i="212"/>
  <c r="N39" i="212"/>
  <c r="A39" i="212"/>
  <c r="N38" i="212"/>
  <c r="A38" i="212"/>
  <c r="N37" i="212"/>
  <c r="A37" i="212"/>
  <c r="N36" i="212"/>
  <c r="A36" i="212"/>
  <c r="N35" i="212"/>
  <c r="A35" i="212"/>
  <c r="N34" i="212"/>
  <c r="N33" i="212"/>
  <c r="A33" i="212"/>
  <c r="N32" i="212"/>
  <c r="A32" i="212"/>
  <c r="N31" i="212"/>
  <c r="A31" i="212"/>
  <c r="N30" i="212"/>
  <c r="A30" i="212"/>
  <c r="N29" i="212"/>
  <c r="A29" i="212"/>
  <c r="N28" i="212"/>
  <c r="A28" i="212"/>
  <c r="N27" i="212"/>
  <c r="A27" i="212"/>
  <c r="N26" i="212"/>
  <c r="A26" i="212"/>
  <c r="N25" i="212"/>
  <c r="A25" i="212"/>
  <c r="N24" i="212"/>
  <c r="A24" i="212"/>
  <c r="N23" i="212"/>
  <c r="A23" i="212"/>
  <c r="N22" i="212"/>
  <c r="A22" i="212"/>
  <c r="N21" i="212"/>
  <c r="A21" i="212"/>
  <c r="P20" i="212"/>
  <c r="O20" i="212"/>
  <c r="A20" i="212"/>
  <c r="A19" i="212"/>
  <c r="A18" i="212"/>
  <c r="A17" i="212"/>
  <c r="A16" i="212"/>
  <c r="A15" i="212"/>
  <c r="A14" i="212"/>
  <c r="A13" i="212"/>
  <c r="N756" i="201"/>
  <c r="O751" i="201"/>
  <c r="O749" i="201" s="1"/>
  <c r="N748" i="201"/>
  <c r="P747" i="201"/>
  <c r="O747" i="201"/>
  <c r="N746" i="201"/>
  <c r="P745" i="201"/>
  <c r="O745" i="201"/>
  <c r="N740" i="201"/>
  <c r="N739" i="201" s="1"/>
  <c r="P739" i="201"/>
  <c r="O739" i="201"/>
  <c r="N734" i="201"/>
  <c r="N733" i="201" s="1"/>
  <c r="N732" i="201"/>
  <c r="N731" i="201"/>
  <c r="N730" i="201"/>
  <c r="N728" i="201"/>
  <c r="N727" i="201"/>
  <c r="N726" i="201"/>
  <c r="P725" i="201"/>
  <c r="O725" i="201"/>
  <c r="N724" i="201"/>
  <c r="N723" i="201"/>
  <c r="N722" i="201"/>
  <c r="P721" i="201"/>
  <c r="O721" i="201"/>
  <c r="N719" i="201"/>
  <c r="N716" i="201"/>
  <c r="N715" i="201"/>
  <c r="P714" i="201"/>
  <c r="O714" i="201"/>
  <c r="N713" i="201"/>
  <c r="N711" i="201"/>
  <c r="N710" i="201"/>
  <c r="N709" i="201"/>
  <c r="P708" i="201"/>
  <c r="N707" i="201"/>
  <c r="P706" i="201"/>
  <c r="O706" i="201"/>
  <c r="N705" i="201"/>
  <c r="N703" i="201"/>
  <c r="N702" i="201"/>
  <c r="N701" i="201"/>
  <c r="P700" i="201"/>
  <c r="N699" i="201"/>
  <c r="N698" i="201"/>
  <c r="N697" i="201"/>
  <c r="N696" i="201"/>
  <c r="N695" i="201"/>
  <c r="N694" i="201"/>
  <c r="N693" i="201"/>
  <c r="P692" i="201"/>
  <c r="O692" i="201"/>
  <c r="N687" i="201"/>
  <c r="N686" i="201"/>
  <c r="P685" i="201"/>
  <c r="O685" i="201"/>
  <c r="N684" i="201"/>
  <c r="N683" i="201"/>
  <c r="P682" i="201"/>
  <c r="O682" i="201"/>
  <c r="N681" i="201"/>
  <c r="N680" i="201"/>
  <c r="P679" i="201"/>
  <c r="O679" i="201"/>
  <c r="N678" i="201"/>
  <c r="N673" i="201"/>
  <c r="N672" i="201"/>
  <c r="P671" i="201"/>
  <c r="O671" i="201"/>
  <c r="N666" i="201"/>
  <c r="P665" i="201"/>
  <c r="P663" i="201" s="1"/>
  <c r="P661" i="201" s="1"/>
  <c r="O665" i="201"/>
  <c r="O663" i="201" s="1"/>
  <c r="O661" i="201" s="1"/>
  <c r="N658" i="201"/>
  <c r="P657" i="201"/>
  <c r="O657" i="201"/>
  <c r="N656" i="201"/>
  <c r="N655" i="201"/>
  <c r="P654" i="201"/>
  <c r="O654" i="201"/>
  <c r="N653" i="201"/>
  <c r="P652" i="201"/>
  <c r="O652" i="201"/>
  <c r="N651" i="201"/>
  <c r="P650" i="201"/>
  <c r="O650" i="201"/>
  <c r="N649" i="201"/>
  <c r="P648" i="201"/>
  <c r="O648" i="201"/>
  <c r="N647" i="201"/>
  <c r="N646" i="201"/>
  <c r="N645" i="201"/>
  <c r="N644" i="201"/>
  <c r="P643" i="201"/>
  <c r="O643" i="201"/>
  <c r="N637" i="201"/>
  <c r="N636" i="201" s="1"/>
  <c r="N635" i="201"/>
  <c r="N634" i="201"/>
  <c r="N633" i="201"/>
  <c r="N632" i="201"/>
  <c r="P631" i="201"/>
  <c r="O631" i="201"/>
  <c r="N630" i="201"/>
  <c r="P629" i="201"/>
  <c r="O629" i="201"/>
  <c r="N628" i="201"/>
  <c r="N627" i="201"/>
  <c r="P626" i="201"/>
  <c r="O626" i="201"/>
  <c r="N625" i="201"/>
  <c r="N624" i="201"/>
  <c r="P623" i="201"/>
  <c r="O623" i="201"/>
  <c r="N622" i="201"/>
  <c r="N621" i="201"/>
  <c r="N620" i="201"/>
  <c r="N619" i="201"/>
  <c r="P618" i="201"/>
  <c r="O618" i="201"/>
  <c r="N613" i="201"/>
  <c r="N612" i="201"/>
  <c r="P611" i="201"/>
  <c r="O611" i="201"/>
  <c r="O609" i="201" s="1"/>
  <c r="N608" i="201"/>
  <c r="P607" i="201"/>
  <c r="O607" i="201"/>
  <c r="A607" i="201"/>
  <c r="N606" i="201"/>
  <c r="N605" i="201"/>
  <c r="P604" i="201"/>
  <c r="P602" i="201" s="1"/>
  <c r="O604" i="201"/>
  <c r="A604" i="201"/>
  <c r="A603" i="201"/>
  <c r="A602" i="201"/>
  <c r="A601" i="201"/>
  <c r="A600" i="201"/>
  <c r="N599" i="201"/>
  <c r="A599" i="201"/>
  <c r="N598" i="201"/>
  <c r="A598" i="201"/>
  <c r="P597" i="201"/>
  <c r="P595" i="201" s="1"/>
  <c r="O597" i="201"/>
  <c r="O595" i="201" s="1"/>
  <c r="A597" i="201"/>
  <c r="A596" i="201"/>
  <c r="A595" i="201"/>
  <c r="N594" i="201"/>
  <c r="N593" i="201" s="1"/>
  <c r="P593" i="201"/>
  <c r="O593" i="201"/>
  <c r="N592" i="201"/>
  <c r="P591" i="201"/>
  <c r="O591" i="201"/>
  <c r="N590" i="201"/>
  <c r="P589" i="201"/>
  <c r="O589" i="201"/>
  <c r="N588" i="201"/>
  <c r="P587" i="201"/>
  <c r="O587" i="201"/>
  <c r="N586" i="201"/>
  <c r="A586" i="201"/>
  <c r="N584" i="201"/>
  <c r="A584" i="201"/>
  <c r="P583" i="201"/>
  <c r="O583" i="201"/>
  <c r="A583" i="201"/>
  <c r="N582" i="201"/>
  <c r="A582" i="201"/>
  <c r="N580" i="201"/>
  <c r="A580" i="201"/>
  <c r="P579" i="201"/>
  <c r="O579" i="201"/>
  <c r="A579" i="201"/>
  <c r="N578" i="201"/>
  <c r="A578" i="201"/>
  <c r="N577" i="201"/>
  <c r="A577" i="201"/>
  <c r="N576" i="201"/>
  <c r="A576" i="201"/>
  <c r="N575" i="201"/>
  <c r="A575" i="201"/>
  <c r="P574" i="201"/>
  <c r="O574" i="201"/>
  <c r="A574" i="201"/>
  <c r="A573" i="201"/>
  <c r="A572" i="201"/>
  <c r="A571" i="201"/>
  <c r="A570" i="201"/>
  <c r="A569" i="201"/>
  <c r="A568" i="201"/>
  <c r="N65" i="201"/>
  <c r="N64" i="201" s="1"/>
  <c r="A65" i="201"/>
  <c r="P64" i="201"/>
  <c r="P566" i="201" s="1"/>
  <c r="A64" i="201"/>
  <c r="A567" i="201"/>
  <c r="A566" i="201"/>
  <c r="N564" i="201"/>
  <c r="N563" i="201" s="1"/>
  <c r="A564" i="201"/>
  <c r="P561" i="201"/>
  <c r="O561" i="201"/>
  <c r="A563" i="201"/>
  <c r="A562" i="201"/>
  <c r="A561" i="201"/>
  <c r="A560" i="201"/>
  <c r="A559" i="201"/>
  <c r="N557" i="201"/>
  <c r="A557" i="201"/>
  <c r="N556" i="201"/>
  <c r="A556" i="201"/>
  <c r="N555" i="201"/>
  <c r="A555" i="201"/>
  <c r="P552" i="201"/>
  <c r="O552" i="201"/>
  <c r="A554" i="201"/>
  <c r="A553" i="201"/>
  <c r="A552" i="201"/>
  <c r="N551" i="201"/>
  <c r="A551" i="201"/>
  <c r="N550" i="201"/>
  <c r="A550" i="201"/>
  <c r="P549" i="201"/>
  <c r="O549" i="201"/>
  <c r="A549" i="201"/>
  <c r="N548" i="201"/>
  <c r="A548" i="201"/>
  <c r="P547" i="201"/>
  <c r="O547" i="201"/>
  <c r="A547" i="201"/>
  <c r="N546" i="201"/>
  <c r="A546" i="201"/>
  <c r="P545" i="201"/>
  <c r="O545" i="201"/>
  <c r="A545" i="201"/>
  <c r="A544" i="201"/>
  <c r="A543" i="201"/>
  <c r="A540" i="201"/>
  <c r="N539" i="201"/>
  <c r="A539" i="201"/>
  <c r="P538" i="201"/>
  <c r="O538" i="201"/>
  <c r="A538" i="201"/>
  <c r="N537" i="201"/>
  <c r="A537" i="201"/>
  <c r="N535" i="201"/>
  <c r="A535" i="201"/>
  <c r="N534" i="201"/>
  <c r="A534" i="201"/>
  <c r="A533" i="201"/>
  <c r="A532" i="201"/>
  <c r="A531" i="201"/>
  <c r="A529" i="201"/>
  <c r="A528" i="201"/>
  <c r="A527" i="201"/>
  <c r="N526" i="201"/>
  <c r="A526" i="201"/>
  <c r="P525" i="201"/>
  <c r="P523" i="201" s="1"/>
  <c r="O525" i="201"/>
  <c r="O523" i="201" s="1"/>
  <c r="N522" i="201"/>
  <c r="A522" i="201"/>
  <c r="N521" i="201"/>
  <c r="A521" i="201"/>
  <c r="P520" i="201"/>
  <c r="P518" i="201" s="1"/>
  <c r="O520" i="201"/>
  <c r="O518" i="201" s="1"/>
  <c r="A520" i="201"/>
  <c r="A519" i="201"/>
  <c r="A518" i="201"/>
  <c r="N517" i="201"/>
  <c r="A517" i="201"/>
  <c r="P516" i="201"/>
  <c r="O516" i="201"/>
  <c r="A516" i="201"/>
  <c r="N515" i="201"/>
  <c r="A515" i="201"/>
  <c r="P514" i="201"/>
  <c r="O514" i="201"/>
  <c r="A514" i="201"/>
  <c r="A513" i="201"/>
  <c r="A512" i="201"/>
  <c r="A511" i="201"/>
  <c r="A510" i="201"/>
  <c r="P508" i="201"/>
  <c r="O508" i="201"/>
  <c r="A508" i="201"/>
  <c r="N507" i="201"/>
  <c r="A507" i="201"/>
  <c r="N506" i="201"/>
  <c r="A506" i="201"/>
  <c r="N505" i="201"/>
  <c r="A505" i="201"/>
  <c r="P504" i="201"/>
  <c r="O504" i="201"/>
  <c r="A504" i="201"/>
  <c r="N503" i="201"/>
  <c r="A503" i="201"/>
  <c r="N502" i="201"/>
  <c r="A502" i="201"/>
  <c r="N501" i="201"/>
  <c r="A501" i="201"/>
  <c r="N500" i="201"/>
  <c r="A500" i="201"/>
  <c r="N499" i="201"/>
  <c r="A499" i="201"/>
  <c r="N498" i="201"/>
  <c r="A498" i="201"/>
  <c r="N497" i="201"/>
  <c r="A497" i="201"/>
  <c r="N496" i="201"/>
  <c r="A496" i="201"/>
  <c r="N495" i="201"/>
  <c r="A495" i="201"/>
  <c r="P494" i="201"/>
  <c r="O494" i="201"/>
  <c r="A494" i="201"/>
  <c r="N491" i="201"/>
  <c r="A491" i="201"/>
  <c r="N490" i="201"/>
  <c r="A490" i="201"/>
  <c r="A489" i="201"/>
  <c r="A488" i="201"/>
  <c r="A487" i="201"/>
  <c r="A486" i="201"/>
  <c r="A485" i="201"/>
  <c r="A484" i="201"/>
  <c r="A483" i="201"/>
  <c r="N480" i="201"/>
  <c r="A480" i="201"/>
  <c r="P479" i="201"/>
  <c r="P474" i="201" s="1"/>
  <c r="O479" i="201"/>
  <c r="O474" i="201" s="1"/>
  <c r="A479" i="201"/>
  <c r="N478" i="201"/>
  <c r="A478" i="201"/>
  <c r="N477" i="201"/>
  <c r="A477" i="201"/>
  <c r="A476" i="201"/>
  <c r="A475" i="201"/>
  <c r="A474" i="201"/>
  <c r="A473" i="201"/>
  <c r="A472" i="201"/>
  <c r="A471" i="201"/>
  <c r="A470" i="201"/>
  <c r="N469" i="201"/>
  <c r="A469" i="201"/>
  <c r="N468" i="201"/>
  <c r="A468" i="201"/>
  <c r="P467" i="201"/>
  <c r="O467" i="201"/>
  <c r="A467" i="201"/>
  <c r="N466" i="201"/>
  <c r="N465" i="201"/>
  <c r="N463" i="201"/>
  <c r="A463" i="201"/>
  <c r="N462" i="201"/>
  <c r="A462" i="201"/>
  <c r="N461" i="201"/>
  <c r="A461" i="201"/>
  <c r="N460" i="201"/>
  <c r="A460" i="201"/>
  <c r="N459" i="201"/>
  <c r="A459" i="201"/>
  <c r="P458" i="201"/>
  <c r="A458" i="201"/>
  <c r="N457" i="201"/>
  <c r="A457" i="201"/>
  <c r="N456" i="201"/>
  <c r="A456" i="201"/>
  <c r="N455" i="201"/>
  <c r="A455" i="201"/>
  <c r="N454" i="201"/>
  <c r="A454" i="201"/>
  <c r="N453" i="201"/>
  <c r="A453" i="201"/>
  <c r="N452" i="201"/>
  <c r="A452" i="201"/>
  <c r="N451" i="201"/>
  <c r="A451" i="201"/>
  <c r="N450" i="201"/>
  <c r="A450" i="201"/>
  <c r="P449" i="201"/>
  <c r="O449" i="201"/>
  <c r="A449" i="201"/>
  <c r="N448" i="201"/>
  <c r="A448" i="201"/>
  <c r="N447" i="201"/>
  <c r="A447" i="201"/>
  <c r="N446" i="201"/>
  <c r="A446" i="201"/>
  <c r="N445" i="201"/>
  <c r="A445" i="201"/>
  <c r="N444" i="201"/>
  <c r="A444" i="201"/>
  <c r="P443" i="201"/>
  <c r="O443" i="201"/>
  <c r="A443" i="201"/>
  <c r="N442" i="201"/>
  <c r="A442" i="201"/>
  <c r="N441" i="201"/>
  <c r="A441" i="201"/>
  <c r="N440" i="201"/>
  <c r="A440" i="201"/>
  <c r="P439" i="201"/>
  <c r="O439" i="201"/>
  <c r="A439" i="201"/>
  <c r="A438" i="201"/>
  <c r="A437" i="201"/>
  <c r="A436" i="201"/>
  <c r="A435" i="201"/>
  <c r="N94" i="201"/>
  <c r="A94" i="201"/>
  <c r="P93" i="201"/>
  <c r="O93" i="201"/>
  <c r="A93" i="201"/>
  <c r="N423" i="201"/>
  <c r="A423" i="201"/>
  <c r="P422" i="201"/>
  <c r="O422" i="201"/>
  <c r="A422" i="201"/>
  <c r="N434" i="201"/>
  <c r="A434" i="201"/>
  <c r="P433" i="201"/>
  <c r="O433" i="201"/>
  <c r="A433" i="201"/>
  <c r="N432" i="201"/>
  <c r="A432" i="201"/>
  <c r="P431" i="201"/>
  <c r="O431" i="201"/>
  <c r="A431" i="201"/>
  <c r="N430" i="201"/>
  <c r="A430" i="201"/>
  <c r="N429" i="201"/>
  <c r="A429" i="201"/>
  <c r="N428" i="201"/>
  <c r="A428" i="201"/>
  <c r="P427" i="201"/>
  <c r="O427" i="201"/>
  <c r="A427" i="201"/>
  <c r="N426" i="201"/>
  <c r="A426" i="201"/>
  <c r="N425" i="201"/>
  <c r="A425" i="201"/>
  <c r="P424" i="201"/>
  <c r="O424" i="201"/>
  <c r="A424" i="201"/>
  <c r="A421" i="201"/>
  <c r="A420" i="201"/>
  <c r="A419" i="201"/>
  <c r="A418" i="201"/>
  <c r="N417" i="201"/>
  <c r="N416" i="201" s="1"/>
  <c r="P416" i="201"/>
  <c r="O416" i="201"/>
  <c r="P414" i="201"/>
  <c r="O414" i="201"/>
  <c r="N413" i="201"/>
  <c r="A413" i="201"/>
  <c r="P412" i="201"/>
  <c r="O412" i="201"/>
  <c r="A412" i="201"/>
  <c r="N302" i="201"/>
  <c r="A302" i="201"/>
  <c r="N301" i="201"/>
  <c r="A301" i="201"/>
  <c r="P300" i="201"/>
  <c r="O300" i="201" s="1"/>
  <c r="A300" i="201"/>
  <c r="A411" i="201"/>
  <c r="A410" i="201"/>
  <c r="A409" i="201"/>
  <c r="A408" i="201"/>
  <c r="A407" i="201"/>
  <c r="P402" i="201"/>
  <c r="O402" i="201"/>
  <c r="N401" i="201"/>
  <c r="A401" i="201"/>
  <c r="N400" i="201"/>
  <c r="A400" i="201"/>
  <c r="N399" i="201"/>
  <c r="A399" i="201"/>
  <c r="P398" i="201"/>
  <c r="O398" i="201"/>
  <c r="A398" i="201"/>
  <c r="N394" i="201"/>
  <c r="A394" i="201"/>
  <c r="A393" i="201"/>
  <c r="N397" i="201"/>
  <c r="A397" i="201"/>
  <c r="P396" i="201"/>
  <c r="O396" i="201"/>
  <c r="A396" i="201"/>
  <c r="N392" i="201"/>
  <c r="A392" i="201"/>
  <c r="P391" i="201"/>
  <c r="O391" i="201"/>
  <c r="A391" i="201"/>
  <c r="N390" i="201"/>
  <c r="A390" i="201"/>
  <c r="P389" i="201"/>
  <c r="O389" i="201"/>
  <c r="A389" i="201"/>
  <c r="N388" i="201"/>
  <c r="A388" i="201"/>
  <c r="N387" i="201"/>
  <c r="A387" i="201"/>
  <c r="N386" i="201"/>
  <c r="A386" i="201"/>
  <c r="N385" i="201"/>
  <c r="A385" i="201"/>
  <c r="N384" i="201"/>
  <c r="A384" i="201"/>
  <c r="N383" i="201"/>
  <c r="A383" i="201"/>
  <c r="N382" i="201"/>
  <c r="A382" i="201"/>
  <c r="P381" i="201"/>
  <c r="O381" i="201"/>
  <c r="A381" i="201"/>
  <c r="A380" i="201"/>
  <c r="A379" i="201"/>
  <c r="A378" i="201"/>
  <c r="A377" i="201"/>
  <c r="P372" i="201"/>
  <c r="P370" i="201" s="1"/>
  <c r="O372" i="201"/>
  <c r="A373" i="201"/>
  <c r="A372" i="201"/>
  <c r="A371" i="201"/>
  <c r="A370" i="201"/>
  <c r="N369" i="201"/>
  <c r="A369" i="201"/>
  <c r="N368" i="201"/>
  <c r="N367" i="201"/>
  <c r="P366" i="201"/>
  <c r="P364" i="201" s="1"/>
  <c r="P362" i="201" s="1"/>
  <c r="O366" i="201"/>
  <c r="A366" i="201"/>
  <c r="A365" i="201"/>
  <c r="A364" i="201"/>
  <c r="A363" i="201"/>
  <c r="A362" i="201"/>
  <c r="N361" i="201"/>
  <c r="A361" i="201"/>
  <c r="P360" i="201"/>
  <c r="O360" i="201"/>
  <c r="A360" i="201"/>
  <c r="N359" i="201"/>
  <c r="A359" i="201"/>
  <c r="N358" i="201"/>
  <c r="A358" i="201"/>
  <c r="N357" i="201"/>
  <c r="A357" i="201"/>
  <c r="N356" i="201"/>
  <c r="A356" i="201"/>
  <c r="N355" i="201"/>
  <c r="A355" i="201"/>
  <c r="N354" i="201"/>
  <c r="A354" i="201"/>
  <c r="N353" i="201"/>
  <c r="N352" i="201"/>
  <c r="A352" i="201"/>
  <c r="N351" i="201"/>
  <c r="A351" i="201"/>
  <c r="N350" i="201"/>
  <c r="A350" i="201"/>
  <c r="N349" i="201"/>
  <c r="A349" i="201"/>
  <c r="N348" i="201"/>
  <c r="A348" i="201"/>
  <c r="N347" i="201"/>
  <c r="A347" i="201"/>
  <c r="N346" i="201"/>
  <c r="A346" i="201"/>
  <c r="N345" i="201"/>
  <c r="A345" i="201"/>
  <c r="N344" i="201"/>
  <c r="A344" i="201"/>
  <c r="N343" i="201"/>
  <c r="A343" i="201"/>
  <c r="N342" i="201"/>
  <c r="A342" i="201"/>
  <c r="N341" i="201"/>
  <c r="A341" i="201"/>
  <c r="N340" i="201"/>
  <c r="A340" i="201"/>
  <c r="N339" i="201"/>
  <c r="A339" i="201"/>
  <c r="N338" i="201"/>
  <c r="A338" i="201"/>
  <c r="P337" i="201"/>
  <c r="O337" i="201"/>
  <c r="A337" i="201"/>
  <c r="N336" i="201"/>
  <c r="A336" i="201"/>
  <c r="P335" i="201"/>
  <c r="O335" i="201"/>
  <c r="A335" i="201"/>
  <c r="N334" i="201"/>
  <c r="A334" i="201"/>
  <c r="N333" i="201"/>
  <c r="A333" i="201"/>
  <c r="N332" i="201"/>
  <c r="A332" i="201"/>
  <c r="N331" i="201"/>
  <c r="N330" i="201"/>
  <c r="A330" i="201"/>
  <c r="N329" i="201"/>
  <c r="A329" i="201"/>
  <c r="N328" i="201"/>
  <c r="A328" i="201"/>
  <c r="N326" i="201"/>
  <c r="A326" i="201"/>
  <c r="P325" i="201"/>
  <c r="A325" i="201"/>
  <c r="A324" i="201"/>
  <c r="A323" i="201"/>
  <c r="A322" i="201"/>
  <c r="A321" i="201"/>
  <c r="A320" i="201"/>
  <c r="A319" i="201"/>
  <c r="A314" i="201"/>
  <c r="N313" i="201"/>
  <c r="A313" i="201"/>
  <c r="P311" i="201"/>
  <c r="N311" i="201" s="1"/>
  <c r="A311" i="201"/>
  <c r="N310" i="201"/>
  <c r="A310" i="201"/>
  <c r="N309" i="201"/>
  <c r="A309" i="201"/>
  <c r="N308" i="201"/>
  <c r="A308" i="201"/>
  <c r="P307" i="201"/>
  <c r="O307" i="201"/>
  <c r="A307" i="201"/>
  <c r="N306" i="201"/>
  <c r="A306" i="201"/>
  <c r="N305" i="201"/>
  <c r="A305" i="201"/>
  <c r="N304" i="201"/>
  <c r="A304" i="201"/>
  <c r="P303" i="201"/>
  <c r="O303" i="201"/>
  <c r="A303" i="201"/>
  <c r="N299" i="201"/>
  <c r="A299" i="201"/>
  <c r="N296" i="201"/>
  <c r="A296" i="201"/>
  <c r="P295" i="201"/>
  <c r="O295" i="201"/>
  <c r="A295" i="201"/>
  <c r="N294" i="201"/>
  <c r="N293" i="201"/>
  <c r="N292" i="201"/>
  <c r="P291" i="201"/>
  <c r="O291" i="201"/>
  <c r="N290" i="201"/>
  <c r="N289" i="201"/>
  <c r="N288" i="201"/>
  <c r="N287" i="201"/>
  <c r="N286" i="201"/>
  <c r="P285" i="201"/>
  <c r="O285" i="201"/>
  <c r="N284" i="201"/>
  <c r="P283" i="201"/>
  <c r="O283" i="201"/>
  <c r="N281" i="201"/>
  <c r="N280" i="201"/>
  <c r="N278" i="201"/>
  <c r="N277" i="201"/>
  <c r="P276" i="201"/>
  <c r="O276" i="201"/>
  <c r="N271" i="201"/>
  <c r="N270" i="201"/>
  <c r="N269" i="201"/>
  <c r="N268" i="201"/>
  <c r="N267" i="201"/>
  <c r="A267" i="201"/>
  <c r="N266" i="201"/>
  <c r="A266" i="201"/>
  <c r="N265" i="201"/>
  <c r="A265" i="201"/>
  <c r="P264" i="201"/>
  <c r="P262" i="201" s="1"/>
  <c r="P260" i="201" s="1"/>
  <c r="O264" i="201"/>
  <c r="A264" i="201"/>
  <c r="A263" i="201"/>
  <c r="A262" i="201"/>
  <c r="A261" i="201"/>
  <c r="A260" i="201"/>
  <c r="N259" i="201"/>
  <c r="A259" i="201"/>
  <c r="P258" i="201"/>
  <c r="O258" i="201"/>
  <c r="A258" i="201"/>
  <c r="N257" i="201"/>
  <c r="A257" i="201"/>
  <c r="N256" i="201"/>
  <c r="A256" i="201"/>
  <c r="P255" i="201"/>
  <c r="O255" i="201"/>
  <c r="A255" i="201"/>
  <c r="N254" i="201"/>
  <c r="A254" i="201"/>
  <c r="P253" i="201"/>
  <c r="O253" i="201"/>
  <c r="A253" i="201"/>
  <c r="N252" i="201"/>
  <c r="P251" i="201"/>
  <c r="O251" i="201"/>
  <c r="N250" i="201"/>
  <c r="N249" i="201"/>
  <c r="P248" i="201"/>
  <c r="O248" i="201"/>
  <c r="A246" i="201"/>
  <c r="N243" i="201"/>
  <c r="N242" i="201"/>
  <c r="N240" i="201"/>
  <c r="N235" i="201"/>
  <c r="A235" i="201"/>
  <c r="P234" i="201"/>
  <c r="O234" i="201"/>
  <c r="A234" i="201"/>
  <c r="N233" i="201"/>
  <c r="A233" i="201"/>
  <c r="A231" i="201"/>
  <c r="N230" i="201"/>
  <c r="A230" i="201"/>
  <c r="N229" i="201"/>
  <c r="A229" i="201"/>
  <c r="N228" i="201"/>
  <c r="A228" i="201"/>
  <c r="N227" i="201"/>
  <c r="A227" i="201"/>
  <c r="N226" i="201"/>
  <c r="A226" i="201"/>
  <c r="N225" i="201"/>
  <c r="A225" i="201"/>
  <c r="A224" i="201"/>
  <c r="N223" i="201"/>
  <c r="A223" i="201"/>
  <c r="N222" i="201"/>
  <c r="A222" i="201"/>
  <c r="N221" i="201"/>
  <c r="A221" i="201"/>
  <c r="P220" i="201"/>
  <c r="O220" i="201"/>
  <c r="A220" i="201"/>
  <c r="N219" i="201"/>
  <c r="A219" i="201"/>
  <c r="N218" i="201"/>
  <c r="A218" i="201"/>
  <c r="P217" i="201"/>
  <c r="O217" i="201"/>
  <c r="A217" i="201"/>
  <c r="N216" i="201"/>
  <c r="A216" i="201"/>
  <c r="N214" i="201"/>
  <c r="A214" i="201"/>
  <c r="A213" i="201"/>
  <c r="N212" i="201"/>
  <c r="A212" i="201"/>
  <c r="N211" i="201"/>
  <c r="A211" i="201"/>
  <c r="N210" i="201"/>
  <c r="A210" i="201"/>
  <c r="N209" i="201"/>
  <c r="A209" i="201"/>
  <c r="P206" i="201"/>
  <c r="O206" i="201"/>
  <c r="A206" i="201"/>
  <c r="N204" i="201"/>
  <c r="A204" i="201"/>
  <c r="N203" i="201"/>
  <c r="A203" i="201"/>
  <c r="N202" i="201"/>
  <c r="A202" i="201"/>
  <c r="N201" i="201"/>
  <c r="A201" i="201"/>
  <c r="A200" i="201"/>
  <c r="N199" i="201"/>
  <c r="A199" i="201"/>
  <c r="P198" i="201"/>
  <c r="O198" i="201"/>
  <c r="A198" i="201"/>
  <c r="N197" i="201"/>
  <c r="N196" i="201"/>
  <c r="A196" i="201"/>
  <c r="N195" i="201"/>
  <c r="A195" i="201"/>
  <c r="P194" i="201"/>
  <c r="O194" i="201"/>
  <c r="A194" i="201"/>
  <c r="N192" i="201"/>
  <c r="A192" i="201"/>
  <c r="N191" i="201"/>
  <c r="A191" i="201"/>
  <c r="N190" i="201"/>
  <c r="A190" i="201"/>
  <c r="A189" i="201"/>
  <c r="N188" i="201"/>
  <c r="A188" i="201"/>
  <c r="N187" i="201"/>
  <c r="A187" i="201"/>
  <c r="N186" i="201"/>
  <c r="A186" i="201"/>
  <c r="P185" i="201"/>
  <c r="O185" i="201"/>
  <c r="A185" i="201"/>
  <c r="N184" i="201"/>
  <c r="A184" i="201"/>
  <c r="N183" i="201"/>
  <c r="A183" i="201"/>
  <c r="N182" i="201"/>
  <c r="A182" i="201"/>
  <c r="P181" i="201"/>
  <c r="O181" i="201"/>
  <c r="A181" i="201"/>
  <c r="N180" i="201"/>
  <c r="A180" i="201"/>
  <c r="P179" i="201"/>
  <c r="O179" i="201"/>
  <c r="A179" i="201"/>
  <c r="N178" i="201"/>
  <c r="A178" i="201"/>
  <c r="N177" i="201"/>
  <c r="A177" i="201"/>
  <c r="P176" i="201"/>
  <c r="A176" i="201"/>
  <c r="A175" i="201"/>
  <c r="A174" i="201"/>
  <c r="A173" i="201"/>
  <c r="A172" i="201"/>
  <c r="N162" i="201"/>
  <c r="A162" i="201"/>
  <c r="P161" i="201"/>
  <c r="O161" i="201"/>
  <c r="A161" i="201"/>
  <c r="N160" i="201"/>
  <c r="A160" i="201"/>
  <c r="P159" i="201"/>
  <c r="O159" i="201"/>
  <c r="A159" i="201"/>
  <c r="N158" i="201"/>
  <c r="A158" i="201"/>
  <c r="P157" i="201"/>
  <c r="O157" i="201"/>
  <c r="A157" i="201"/>
  <c r="N156" i="201"/>
  <c r="A156" i="201"/>
  <c r="N155" i="201"/>
  <c r="A155" i="201"/>
  <c r="P154" i="201"/>
  <c r="O154" i="201"/>
  <c r="A154" i="201"/>
  <c r="N153" i="201"/>
  <c r="N152" i="201"/>
  <c r="A152" i="201"/>
  <c r="P151" i="201"/>
  <c r="O151" i="201"/>
  <c r="N171" i="201"/>
  <c r="A171" i="201"/>
  <c r="N170" i="201"/>
  <c r="A170" i="201"/>
  <c r="P169" i="201"/>
  <c r="P167" i="201" s="1"/>
  <c r="P165" i="201" s="1"/>
  <c r="O169" i="201"/>
  <c r="A169" i="201"/>
  <c r="A168" i="201"/>
  <c r="A167" i="201"/>
  <c r="A166" i="201"/>
  <c r="A165" i="201"/>
  <c r="N150" i="201"/>
  <c r="A150" i="201"/>
  <c r="P149" i="201"/>
  <c r="O149" i="201"/>
  <c r="A149" i="201"/>
  <c r="N148" i="201"/>
  <c r="A148" i="201"/>
  <c r="P147" i="201"/>
  <c r="O147" i="201"/>
  <c r="A147" i="201"/>
  <c r="A146" i="201"/>
  <c r="A145" i="201"/>
  <c r="A144" i="201"/>
  <c r="A142" i="201"/>
  <c r="A141" i="201"/>
  <c r="N140" i="201"/>
  <c r="A140" i="201"/>
  <c r="N139" i="201"/>
  <c r="A139" i="201"/>
  <c r="P138" i="201"/>
  <c r="O138" i="201"/>
  <c r="A138" i="201"/>
  <c r="N137" i="201"/>
  <c r="A137" i="201"/>
  <c r="N136" i="201"/>
  <c r="A136" i="201"/>
  <c r="N135" i="201"/>
  <c r="A135" i="201"/>
  <c r="N134" i="201"/>
  <c r="A134" i="201"/>
  <c r="N133" i="201"/>
  <c r="A133" i="201"/>
  <c r="P132" i="201"/>
  <c r="O132" i="201"/>
  <c r="A132" i="201"/>
  <c r="A131" i="201"/>
  <c r="A130" i="201"/>
  <c r="A129" i="201"/>
  <c r="A128" i="201"/>
  <c r="N127" i="201"/>
  <c r="A127" i="201"/>
  <c r="N126" i="201"/>
  <c r="A126" i="201"/>
  <c r="N125" i="201"/>
  <c r="A125" i="201"/>
  <c r="N124" i="201"/>
  <c r="A124" i="201"/>
  <c r="N123" i="201"/>
  <c r="A123" i="201"/>
  <c r="N122" i="201"/>
  <c r="A122" i="201"/>
  <c r="N121" i="201"/>
  <c r="A121" i="201"/>
  <c r="N120" i="201"/>
  <c r="A120" i="201"/>
  <c r="N119" i="201"/>
  <c r="A119" i="201"/>
  <c r="N118" i="201"/>
  <c r="A118" i="201"/>
  <c r="N116" i="201"/>
  <c r="A116" i="201"/>
  <c r="P115" i="201"/>
  <c r="A115" i="201"/>
  <c r="A114" i="201"/>
  <c r="A113" i="201"/>
  <c r="A112" i="201"/>
  <c r="A111" i="201"/>
  <c r="A110" i="201"/>
  <c r="A109" i="201"/>
  <c r="N108" i="201"/>
  <c r="A108" i="201"/>
  <c r="N107" i="201"/>
  <c r="A107" i="201"/>
  <c r="P106" i="201"/>
  <c r="O106" i="201"/>
  <c r="A106" i="201"/>
  <c r="N105" i="201"/>
  <c r="A105" i="201"/>
  <c r="N104" i="201"/>
  <c r="A104" i="201"/>
  <c r="P103" i="201"/>
  <c r="O103" i="201"/>
  <c r="A103" i="201"/>
  <c r="A102" i="201"/>
  <c r="A101" i="201"/>
  <c r="A100" i="201"/>
  <c r="A99" i="201"/>
  <c r="N98" i="201"/>
  <c r="A98" i="201"/>
  <c r="P97" i="201"/>
  <c r="O97" i="201"/>
  <c r="A97" i="201"/>
  <c r="N96" i="201"/>
  <c r="A96" i="201"/>
  <c r="P95" i="201"/>
  <c r="O95" i="201"/>
  <c r="A95" i="201"/>
  <c r="N92" i="201"/>
  <c r="A92" i="201"/>
  <c r="P91" i="201"/>
  <c r="O91" i="201"/>
  <c r="A91" i="201"/>
  <c r="N90" i="201"/>
  <c r="A90" i="201"/>
  <c r="N89" i="201"/>
  <c r="P88" i="201"/>
  <c r="O88" i="201"/>
  <c r="A88" i="201"/>
  <c r="A87" i="201"/>
  <c r="A86" i="201"/>
  <c r="A85" i="201"/>
  <c r="A84" i="201"/>
  <c r="N83" i="201"/>
  <c r="A83" i="201"/>
  <c r="N82" i="201"/>
  <c r="A82" i="201"/>
  <c r="N81" i="201"/>
  <c r="A81" i="201"/>
  <c r="N80" i="201"/>
  <c r="A80" i="201"/>
  <c r="N79" i="201"/>
  <c r="A79" i="201"/>
  <c r="N78" i="201"/>
  <c r="A78" i="201"/>
  <c r="N77" i="201"/>
  <c r="A77" i="201"/>
  <c r="N76" i="201"/>
  <c r="A76" i="201"/>
  <c r="N75" i="201"/>
  <c r="A75" i="201"/>
  <c r="N74" i="201"/>
  <c r="A74" i="201"/>
  <c r="N73" i="201"/>
  <c r="A73" i="201"/>
  <c r="N72" i="201"/>
  <c r="A72" i="201"/>
  <c r="N71" i="201"/>
  <c r="A71" i="201"/>
  <c r="P70" i="201"/>
  <c r="P68" i="201" s="1"/>
  <c r="P66" i="201" s="1"/>
  <c r="O70" i="201"/>
  <c r="A70" i="201"/>
  <c r="A69" i="201"/>
  <c r="A68" i="201"/>
  <c r="A67" i="201"/>
  <c r="A66" i="201"/>
  <c r="N63" i="201"/>
  <c r="N61" i="201" s="1"/>
  <c r="A63" i="201"/>
  <c r="P62" i="201"/>
  <c r="O62" i="201"/>
  <c r="O60" i="201" s="1"/>
  <c r="A62" i="201"/>
  <c r="A61" i="201"/>
  <c r="A60" i="201"/>
  <c r="N59" i="201"/>
  <c r="N58" i="201"/>
  <c r="A58" i="201"/>
  <c r="N57" i="201"/>
  <c r="A57" i="201"/>
  <c r="N56" i="201"/>
  <c r="A56" i="201"/>
  <c r="P55" i="201"/>
  <c r="O55" i="201"/>
  <c r="A55" i="201"/>
  <c r="N54" i="201"/>
  <c r="A54" i="201"/>
  <c r="N53" i="201"/>
  <c r="A53" i="201"/>
  <c r="N52" i="201"/>
  <c r="A52" i="201"/>
  <c r="N51" i="201"/>
  <c r="A51" i="201"/>
  <c r="N50" i="201"/>
  <c r="A50" i="201"/>
  <c r="N49" i="201"/>
  <c r="A49" i="201"/>
  <c r="N48" i="201"/>
  <c r="A48" i="201"/>
  <c r="A46" i="201"/>
  <c r="N45" i="201"/>
  <c r="A45" i="201"/>
  <c r="N44" i="201"/>
  <c r="N43" i="201"/>
  <c r="A43" i="201"/>
  <c r="N42" i="201"/>
  <c r="A42" i="201"/>
  <c r="N41" i="201"/>
  <c r="A41" i="201"/>
  <c r="N40" i="201"/>
  <c r="A40" i="201"/>
  <c r="N39" i="201"/>
  <c r="A39" i="201"/>
  <c r="N38" i="201"/>
  <c r="A38" i="201"/>
  <c r="N37" i="201"/>
  <c r="A37" i="201"/>
  <c r="N36" i="201"/>
  <c r="A36" i="201"/>
  <c r="N35" i="201"/>
  <c r="A35" i="201"/>
  <c r="N34" i="201"/>
  <c r="N33" i="201"/>
  <c r="A33" i="201"/>
  <c r="N32" i="201"/>
  <c r="A32" i="201"/>
  <c r="N31" i="201"/>
  <c r="A31" i="201"/>
  <c r="N30" i="201"/>
  <c r="A30" i="201"/>
  <c r="N29" i="201"/>
  <c r="A29" i="201"/>
  <c r="N28" i="201"/>
  <c r="A28" i="201"/>
  <c r="N27" i="201"/>
  <c r="A27" i="201"/>
  <c r="N26" i="201"/>
  <c r="A26" i="201"/>
  <c r="N25" i="201"/>
  <c r="A25" i="201"/>
  <c r="N24" i="201"/>
  <c r="A24" i="201"/>
  <c r="N23" i="201"/>
  <c r="A23" i="201"/>
  <c r="N22" i="201"/>
  <c r="A22" i="201"/>
  <c r="N21" i="201"/>
  <c r="A21" i="201"/>
  <c r="P20" i="201"/>
  <c r="O20" i="201"/>
  <c r="A20" i="201"/>
  <c r="A19" i="201"/>
  <c r="A18" i="201"/>
  <c r="A17" i="201"/>
  <c r="A16" i="201"/>
  <c r="A15" i="201"/>
  <c r="A14" i="201"/>
  <c r="A13" i="201"/>
  <c r="N756" i="200"/>
  <c r="P751" i="200"/>
  <c r="P749" i="200" s="1"/>
  <c r="O751" i="200"/>
  <c r="O749" i="200" s="1"/>
  <c r="N748" i="200"/>
  <c r="P747" i="200"/>
  <c r="O747" i="200"/>
  <c r="N746" i="200"/>
  <c r="P745" i="200"/>
  <c r="O745" i="200"/>
  <c r="N740" i="200"/>
  <c r="N739" i="200" s="1"/>
  <c r="P739" i="200"/>
  <c r="O739" i="200"/>
  <c r="N734" i="200"/>
  <c r="N733" i="200" s="1"/>
  <c r="N732" i="200"/>
  <c r="N731" i="200"/>
  <c r="N730" i="200"/>
  <c r="N728" i="200"/>
  <c r="N727" i="200"/>
  <c r="N726" i="200"/>
  <c r="P725" i="200"/>
  <c r="O725" i="200"/>
  <c r="N724" i="200"/>
  <c r="N723" i="200"/>
  <c r="N722" i="200"/>
  <c r="P721" i="200"/>
  <c r="O721" i="200"/>
  <c r="N719" i="200"/>
  <c r="N716" i="200"/>
  <c r="N715" i="200"/>
  <c r="P714" i="200"/>
  <c r="O714" i="200"/>
  <c r="N713" i="200"/>
  <c r="N711" i="200"/>
  <c r="N710" i="200"/>
  <c r="N709" i="200"/>
  <c r="P708" i="200"/>
  <c r="N707" i="200"/>
  <c r="P706" i="200"/>
  <c r="O706" i="200"/>
  <c r="N705" i="200"/>
  <c r="N703" i="200"/>
  <c r="N702" i="200"/>
  <c r="N701" i="200"/>
  <c r="P700" i="200"/>
  <c r="N699" i="200"/>
  <c r="N698" i="200"/>
  <c r="N697" i="200"/>
  <c r="N696" i="200"/>
  <c r="N695" i="200"/>
  <c r="N694" i="200"/>
  <c r="N693" i="200"/>
  <c r="P692" i="200"/>
  <c r="O692" i="200"/>
  <c r="N687" i="200"/>
  <c r="N686" i="200"/>
  <c r="P685" i="200"/>
  <c r="O685" i="200"/>
  <c r="N684" i="200"/>
  <c r="N683" i="200"/>
  <c r="P682" i="200"/>
  <c r="O682" i="200"/>
  <c r="N681" i="200"/>
  <c r="N680" i="200"/>
  <c r="P679" i="200"/>
  <c r="O679" i="200"/>
  <c r="N678" i="200"/>
  <c r="N673" i="200"/>
  <c r="N672" i="200"/>
  <c r="P671" i="200"/>
  <c r="O671" i="200"/>
  <c r="N666" i="200"/>
  <c r="P665" i="200"/>
  <c r="O665" i="200"/>
  <c r="O663" i="200" s="1"/>
  <c r="O661" i="200" s="1"/>
  <c r="N658" i="200"/>
  <c r="P657" i="200"/>
  <c r="O657" i="200"/>
  <c r="N656" i="200"/>
  <c r="N655" i="200"/>
  <c r="P654" i="200"/>
  <c r="O654" i="200"/>
  <c r="N653" i="200"/>
  <c r="P652" i="200"/>
  <c r="O652" i="200"/>
  <c r="N651" i="200"/>
  <c r="P650" i="200"/>
  <c r="O650" i="200"/>
  <c r="N649" i="200"/>
  <c r="P648" i="200"/>
  <c r="O648" i="200"/>
  <c r="N647" i="200"/>
  <c r="N646" i="200"/>
  <c r="N645" i="200"/>
  <c r="N644" i="200"/>
  <c r="P643" i="200"/>
  <c r="O643" i="200"/>
  <c r="N637" i="200"/>
  <c r="N636" i="200" s="1"/>
  <c r="N635" i="200"/>
  <c r="N634" i="200"/>
  <c r="N633" i="200"/>
  <c r="N632" i="200"/>
  <c r="P631" i="200"/>
  <c r="O631" i="200"/>
  <c r="N630" i="200"/>
  <c r="P629" i="200"/>
  <c r="O629" i="200"/>
  <c r="N628" i="200"/>
  <c r="N627" i="200"/>
  <c r="P626" i="200"/>
  <c r="O626" i="200"/>
  <c r="N625" i="200"/>
  <c r="N624" i="200"/>
  <c r="P623" i="200"/>
  <c r="O623" i="200"/>
  <c r="N622" i="200"/>
  <c r="N621" i="200"/>
  <c r="N620" i="200"/>
  <c r="N619" i="200"/>
  <c r="P618" i="200"/>
  <c r="O618" i="200"/>
  <c r="N613" i="200"/>
  <c r="N612" i="200"/>
  <c r="P611" i="200"/>
  <c r="P609" i="200" s="1"/>
  <c r="O611" i="200"/>
  <c r="O609" i="200" s="1"/>
  <c r="N608" i="200"/>
  <c r="P607" i="200"/>
  <c r="O607" i="200"/>
  <c r="A607" i="200"/>
  <c r="N606" i="200"/>
  <c r="N605" i="200"/>
  <c r="P604" i="200"/>
  <c r="P602" i="200" s="1"/>
  <c r="O604" i="200"/>
  <c r="A604" i="200"/>
  <c r="A603" i="200"/>
  <c r="A602" i="200"/>
  <c r="A601" i="200"/>
  <c r="A600" i="200"/>
  <c r="N599" i="200"/>
  <c r="A599" i="200"/>
  <c r="N598" i="200"/>
  <c r="A598" i="200"/>
  <c r="P597" i="200"/>
  <c r="P595" i="200" s="1"/>
  <c r="O597" i="200"/>
  <c r="O595" i="200" s="1"/>
  <c r="A597" i="200"/>
  <c r="A596" i="200"/>
  <c r="A595" i="200"/>
  <c r="N594" i="200"/>
  <c r="N593" i="200" s="1"/>
  <c r="P593" i="200"/>
  <c r="O593" i="200"/>
  <c r="N592" i="200"/>
  <c r="P591" i="200"/>
  <c r="O591" i="200"/>
  <c r="N590" i="200"/>
  <c r="P589" i="200"/>
  <c r="O589" i="200"/>
  <c r="N588" i="200"/>
  <c r="P587" i="200"/>
  <c r="O587" i="200"/>
  <c r="N586" i="200"/>
  <c r="A586" i="200"/>
  <c r="N584" i="200"/>
  <c r="A584" i="200"/>
  <c r="P583" i="200"/>
  <c r="O583" i="200"/>
  <c r="A583" i="200"/>
  <c r="N582" i="200"/>
  <c r="A582" i="200"/>
  <c r="N580" i="200"/>
  <c r="A580" i="200"/>
  <c r="P579" i="200"/>
  <c r="O579" i="200"/>
  <c r="A579" i="200"/>
  <c r="N578" i="200"/>
  <c r="A578" i="200"/>
  <c r="N577" i="200"/>
  <c r="A577" i="200"/>
  <c r="N576" i="200"/>
  <c r="A576" i="200"/>
  <c r="N575" i="200"/>
  <c r="A575" i="200"/>
  <c r="P574" i="200"/>
  <c r="O574" i="200"/>
  <c r="A574" i="200"/>
  <c r="A573" i="200"/>
  <c r="A572" i="200"/>
  <c r="A571" i="200"/>
  <c r="A570" i="200"/>
  <c r="A569" i="200"/>
  <c r="A568" i="200"/>
  <c r="N65" i="200"/>
  <c r="N64" i="200" s="1"/>
  <c r="A65" i="200"/>
  <c r="P64" i="200"/>
  <c r="P566" i="200" s="1"/>
  <c r="A64" i="200"/>
  <c r="A567" i="200"/>
  <c r="A566" i="200"/>
  <c r="N564" i="200"/>
  <c r="N563" i="200" s="1"/>
  <c r="A564" i="200"/>
  <c r="P561" i="200"/>
  <c r="O561" i="200"/>
  <c r="A563" i="200"/>
  <c r="A562" i="200"/>
  <c r="A561" i="200"/>
  <c r="A560" i="200"/>
  <c r="A559" i="200"/>
  <c r="N557" i="200"/>
  <c r="A557" i="200"/>
  <c r="N556" i="200"/>
  <c r="A556" i="200"/>
  <c r="N555" i="200"/>
  <c r="A555" i="200"/>
  <c r="P552" i="200"/>
  <c r="O552" i="200"/>
  <c r="A554" i="200"/>
  <c r="A553" i="200"/>
  <c r="A552" i="200"/>
  <c r="N551" i="200"/>
  <c r="A551" i="200"/>
  <c r="N550" i="200"/>
  <c r="A550" i="200"/>
  <c r="P549" i="200"/>
  <c r="O549" i="200"/>
  <c r="A549" i="200"/>
  <c r="N548" i="200"/>
  <c r="A548" i="200"/>
  <c r="P547" i="200"/>
  <c r="O547" i="200"/>
  <c r="A547" i="200"/>
  <c r="N546" i="200"/>
  <c r="A546" i="200"/>
  <c r="P545" i="200"/>
  <c r="O545" i="200"/>
  <c r="A545" i="200"/>
  <c r="A544" i="200"/>
  <c r="A543" i="200"/>
  <c r="A540" i="200"/>
  <c r="N539" i="200"/>
  <c r="A539" i="200"/>
  <c r="P538" i="200"/>
  <c r="O538" i="200"/>
  <c r="A538" i="200"/>
  <c r="N537" i="200"/>
  <c r="A537" i="200"/>
  <c r="N535" i="200"/>
  <c r="A535" i="200"/>
  <c r="N534" i="200"/>
  <c r="A534" i="200"/>
  <c r="A533" i="200"/>
  <c r="A532" i="200"/>
  <c r="A531" i="200"/>
  <c r="A529" i="200"/>
  <c r="A528" i="200"/>
  <c r="A527" i="200"/>
  <c r="N526" i="200"/>
  <c r="A526" i="200"/>
  <c r="P525" i="200"/>
  <c r="P523" i="200" s="1"/>
  <c r="O525" i="200"/>
  <c r="N522" i="200"/>
  <c r="A522" i="200"/>
  <c r="N521" i="200"/>
  <c r="A521" i="200"/>
  <c r="P520" i="200"/>
  <c r="P518" i="200" s="1"/>
  <c r="O520" i="200"/>
  <c r="O518" i="200" s="1"/>
  <c r="A520" i="200"/>
  <c r="A519" i="200"/>
  <c r="A518" i="200"/>
  <c r="N517" i="200"/>
  <c r="A517" i="200"/>
  <c r="P516" i="200"/>
  <c r="O516" i="200"/>
  <c r="A516" i="200"/>
  <c r="N515" i="200"/>
  <c r="A515" i="200"/>
  <c r="P514" i="200"/>
  <c r="O514" i="200"/>
  <c r="A514" i="200"/>
  <c r="A513" i="200"/>
  <c r="A512" i="200"/>
  <c r="A511" i="200"/>
  <c r="A510" i="200"/>
  <c r="P508" i="200"/>
  <c r="O508" i="200"/>
  <c r="A508" i="200"/>
  <c r="N507" i="200"/>
  <c r="A507" i="200"/>
  <c r="N506" i="200"/>
  <c r="A506" i="200"/>
  <c r="N505" i="200"/>
  <c r="A505" i="200"/>
  <c r="P504" i="200"/>
  <c r="O504" i="200"/>
  <c r="A504" i="200"/>
  <c r="N402" i="207" l="1"/>
  <c r="N402" i="212"/>
  <c r="N402" i="211"/>
  <c r="P379" i="210"/>
  <c r="O512" i="206"/>
  <c r="O379" i="203"/>
  <c r="O377" i="203" s="1"/>
  <c r="O512" i="211"/>
  <c r="P379" i="207"/>
  <c r="P377" i="207" s="1"/>
  <c r="P379" i="212"/>
  <c r="P377" i="212" s="1"/>
  <c r="N402" i="210"/>
  <c r="P174" i="208"/>
  <c r="N402" i="203"/>
  <c r="P274" i="203"/>
  <c r="O364" i="201"/>
  <c r="P174" i="211"/>
  <c r="O274" i="206"/>
  <c r="O272" i="206" s="1"/>
  <c r="P379" i="208"/>
  <c r="P174" i="206"/>
  <c r="P274" i="206"/>
  <c r="P474" i="206"/>
  <c r="P472" i="206" s="1"/>
  <c r="P470" i="206" s="1"/>
  <c r="P474" i="205"/>
  <c r="P472" i="205" s="1"/>
  <c r="P470" i="205" s="1"/>
  <c r="P379" i="202"/>
  <c r="O379" i="208"/>
  <c r="O379" i="202"/>
  <c r="O377" i="202" s="1"/>
  <c r="O379" i="201"/>
  <c r="P379" i="201"/>
  <c r="O274" i="210"/>
  <c r="P174" i="204"/>
  <c r="P274" i="204"/>
  <c r="P272" i="204" s="1"/>
  <c r="P474" i="204"/>
  <c r="P472" i="204" s="1"/>
  <c r="P470" i="204" s="1"/>
  <c r="P274" i="211"/>
  <c r="P272" i="211" s="1"/>
  <c r="O690" i="208"/>
  <c r="O688" i="208" s="1"/>
  <c r="P690" i="201"/>
  <c r="P174" i="210"/>
  <c r="P274" i="210"/>
  <c r="P474" i="210"/>
  <c r="P472" i="210" s="1"/>
  <c r="P470" i="210" s="1"/>
  <c r="O437" i="208"/>
  <c r="N402" i="206"/>
  <c r="O274" i="205"/>
  <c r="O272" i="205" s="1"/>
  <c r="P174" i="202"/>
  <c r="O274" i="202"/>
  <c r="O690" i="202"/>
  <c r="O688" i="202" s="1"/>
  <c r="P474" i="211"/>
  <c r="P472" i="211" s="1"/>
  <c r="P470" i="211" s="1"/>
  <c r="O379" i="212"/>
  <c r="O274" i="208"/>
  <c r="O379" i="207"/>
  <c r="P174" i="205"/>
  <c r="P274" i="205"/>
  <c r="P272" i="205" s="1"/>
  <c r="N402" i="205"/>
  <c r="N402" i="204"/>
  <c r="P274" i="202"/>
  <c r="P272" i="202" s="1"/>
  <c r="O474" i="202"/>
  <c r="O472" i="202" s="1"/>
  <c r="O470" i="202" s="1"/>
  <c r="O274" i="201"/>
  <c r="O272" i="201" s="1"/>
  <c r="P474" i="208"/>
  <c r="P472" i="208" s="1"/>
  <c r="P470" i="208" s="1"/>
  <c r="O379" i="211"/>
  <c r="P379" i="203"/>
  <c r="P377" i="203" s="1"/>
  <c r="P379" i="211"/>
  <c r="P377" i="211" s="1"/>
  <c r="N402" i="208"/>
  <c r="P600" i="208"/>
  <c r="P690" i="207"/>
  <c r="P688" i="207" s="1"/>
  <c r="P174" i="203"/>
  <c r="N402" i="202"/>
  <c r="P274" i="208"/>
  <c r="P272" i="208" s="1"/>
  <c r="N402" i="201"/>
  <c r="O274" i="212"/>
  <c r="O272" i="212" s="1"/>
  <c r="P174" i="207"/>
  <c r="O274" i="207"/>
  <c r="O272" i="207" s="1"/>
  <c r="O379" i="206"/>
  <c r="O377" i="206" s="1"/>
  <c r="O690" i="205"/>
  <c r="O688" i="205" s="1"/>
  <c r="O437" i="203"/>
  <c r="P690" i="203"/>
  <c r="P274" i="201"/>
  <c r="P174" i="212"/>
  <c r="P274" i="212"/>
  <c r="P272" i="212" s="1"/>
  <c r="P474" i="212"/>
  <c r="P472" i="212" s="1"/>
  <c r="P470" i="212" s="1"/>
  <c r="P274" i="207"/>
  <c r="P474" i="207"/>
  <c r="P472" i="207" s="1"/>
  <c r="P470" i="207" s="1"/>
  <c r="P379" i="206"/>
  <c r="O379" i="205"/>
  <c r="P690" i="205"/>
  <c r="O379" i="204"/>
  <c r="O145" i="202"/>
  <c r="O143" i="202" s="1"/>
  <c r="P174" i="201"/>
  <c r="O379" i="210"/>
  <c r="P379" i="205"/>
  <c r="P379" i="204"/>
  <c r="P474" i="203"/>
  <c r="P472" i="203" s="1"/>
  <c r="P470" i="203" s="1"/>
  <c r="P437" i="205"/>
  <c r="O437" i="211"/>
  <c r="O435" i="211" s="1"/>
  <c r="O437" i="202"/>
  <c r="P472" i="201"/>
  <c r="O690" i="200"/>
  <c r="O688" i="200" s="1"/>
  <c r="O437" i="201"/>
  <c r="O437" i="212"/>
  <c r="O690" i="212"/>
  <c r="P437" i="211"/>
  <c r="P435" i="211" s="1"/>
  <c r="O690" i="211"/>
  <c r="O688" i="211" s="1"/>
  <c r="O437" i="210"/>
  <c r="O435" i="210" s="1"/>
  <c r="O690" i="210"/>
  <c r="P437" i="208"/>
  <c r="P435" i="208" s="1"/>
  <c r="P690" i="208"/>
  <c r="P688" i="208" s="1"/>
  <c r="O437" i="207"/>
  <c r="O435" i="207" s="1"/>
  <c r="O437" i="204"/>
  <c r="P437" i="203"/>
  <c r="P437" i="202"/>
  <c r="P690" i="200"/>
  <c r="P688" i="200" s="1"/>
  <c r="P437" i="201"/>
  <c r="P435" i="201" s="1"/>
  <c r="O690" i="201"/>
  <c r="O688" i="201" s="1"/>
  <c r="P437" i="212"/>
  <c r="P690" i="212"/>
  <c r="P688" i="212" s="1"/>
  <c r="P690" i="211"/>
  <c r="P688" i="211" s="1"/>
  <c r="P437" i="210"/>
  <c r="P690" i="210"/>
  <c r="P688" i="210" s="1"/>
  <c r="P437" i="207"/>
  <c r="P435" i="207" s="1"/>
  <c r="O437" i="206"/>
  <c r="O435" i="206" s="1"/>
  <c r="O690" i="206"/>
  <c r="P437" i="204"/>
  <c r="O690" i="204"/>
  <c r="O688" i="204" s="1"/>
  <c r="O690" i="203"/>
  <c r="O688" i="203" s="1"/>
  <c r="O690" i="207"/>
  <c r="O688" i="207" s="1"/>
  <c r="P437" i="206"/>
  <c r="P435" i="206" s="1"/>
  <c r="P690" i="206"/>
  <c r="P688" i="206" s="1"/>
  <c r="O437" i="205"/>
  <c r="O435" i="205" s="1"/>
  <c r="P690" i="204"/>
  <c r="P688" i="204" s="1"/>
  <c r="P690" i="202"/>
  <c r="P688" i="202" s="1"/>
  <c r="O512" i="200"/>
  <c r="O512" i="203"/>
  <c r="O512" i="212"/>
  <c r="O512" i="210"/>
  <c r="P512" i="205"/>
  <c r="N529" i="207"/>
  <c r="N529" i="204"/>
  <c r="N529" i="205"/>
  <c r="N529" i="201"/>
  <c r="P512" i="207"/>
  <c r="N529" i="211"/>
  <c r="N529" i="206"/>
  <c r="N529" i="200"/>
  <c r="P487" i="201"/>
  <c r="P485" i="201" s="1"/>
  <c r="O512" i="201"/>
  <c r="N529" i="212"/>
  <c r="N529" i="210"/>
  <c r="P512" i="208"/>
  <c r="N529" i="208"/>
  <c r="O512" i="204"/>
  <c r="N529" i="203"/>
  <c r="P512" i="202"/>
  <c r="N529" i="202"/>
  <c r="P512" i="200"/>
  <c r="O487" i="211"/>
  <c r="O485" i="211" s="1"/>
  <c r="P512" i="210"/>
  <c r="O512" i="208"/>
  <c r="O487" i="206"/>
  <c r="O485" i="206" s="1"/>
  <c r="O512" i="205"/>
  <c r="P512" i="201"/>
  <c r="P512" i="212"/>
  <c r="P512" i="211"/>
  <c r="P487" i="207"/>
  <c r="O512" i="207"/>
  <c r="P512" i="206"/>
  <c r="P512" i="204"/>
  <c r="P512" i="203"/>
  <c r="O512" i="202"/>
  <c r="N489" i="201"/>
  <c r="O487" i="201"/>
  <c r="O485" i="201" s="1"/>
  <c r="P487" i="212"/>
  <c r="P485" i="212" s="1"/>
  <c r="P487" i="210"/>
  <c r="P485" i="210" s="1"/>
  <c r="P487" i="208"/>
  <c r="P485" i="208" s="1"/>
  <c r="O487" i="207"/>
  <c r="O485" i="207" s="1"/>
  <c r="O487" i="205"/>
  <c r="O485" i="205" s="1"/>
  <c r="N489" i="204"/>
  <c r="O487" i="204"/>
  <c r="O485" i="204" s="1"/>
  <c r="P487" i="203"/>
  <c r="P487" i="202"/>
  <c r="P485" i="202" s="1"/>
  <c r="P487" i="205"/>
  <c r="P485" i="205" s="1"/>
  <c r="P487" i="204"/>
  <c r="P485" i="204" s="1"/>
  <c r="O487" i="212"/>
  <c r="P487" i="211"/>
  <c r="P485" i="211" s="1"/>
  <c r="O487" i="210"/>
  <c r="O487" i="208"/>
  <c r="O485" i="208" s="1"/>
  <c r="P487" i="206"/>
  <c r="O487" i="203"/>
  <c r="O487" i="202"/>
  <c r="O485" i="202" s="1"/>
  <c r="N489" i="212"/>
  <c r="N489" i="210"/>
  <c r="N489" i="203"/>
  <c r="N489" i="207"/>
  <c r="N489" i="206"/>
  <c r="N489" i="205"/>
  <c r="N489" i="211"/>
  <c r="N489" i="208"/>
  <c r="N489" i="202"/>
  <c r="P420" i="212"/>
  <c r="P418" i="212" s="1"/>
  <c r="O420" i="208"/>
  <c r="O418" i="208" s="1"/>
  <c r="P420" i="207"/>
  <c r="O420" i="206"/>
  <c r="O418" i="206" s="1"/>
  <c r="O420" i="204"/>
  <c r="O420" i="210"/>
  <c r="O418" i="210" s="1"/>
  <c r="O420" i="212"/>
  <c r="P420" i="205"/>
  <c r="P418" i="205" s="1"/>
  <c r="O420" i="203"/>
  <c r="P420" i="202"/>
  <c r="P418" i="202" s="1"/>
  <c r="O420" i="207"/>
  <c r="O418" i="207" s="1"/>
  <c r="P420" i="203"/>
  <c r="P418" i="203" s="1"/>
  <c r="O420" i="211"/>
  <c r="P420" i="208"/>
  <c r="P418" i="208" s="1"/>
  <c r="O420" i="201"/>
  <c r="O418" i="201" s="1"/>
  <c r="P420" i="201"/>
  <c r="P418" i="201" s="1"/>
  <c r="P420" i="211"/>
  <c r="P420" i="210"/>
  <c r="P418" i="210" s="1"/>
  <c r="P420" i="206"/>
  <c r="O420" i="205"/>
  <c r="O418" i="205" s="1"/>
  <c r="P420" i="204"/>
  <c r="P418" i="204" s="1"/>
  <c r="O420" i="202"/>
  <c r="O418" i="202" s="1"/>
  <c r="P377" i="201"/>
  <c r="O323" i="203"/>
  <c r="P323" i="212"/>
  <c r="P321" i="212" s="1"/>
  <c r="O323" i="208"/>
  <c r="O321" i="208" s="1"/>
  <c r="P323" i="201"/>
  <c r="P323" i="210"/>
  <c r="P321" i="210" s="1"/>
  <c r="O323" i="207"/>
  <c r="O321" i="207" s="1"/>
  <c r="O323" i="211"/>
  <c r="O321" i="211" s="1"/>
  <c r="O323" i="204"/>
  <c r="O321" i="204" s="1"/>
  <c r="P323" i="202"/>
  <c r="P321" i="202" s="1"/>
  <c r="O372" i="206"/>
  <c r="O370" i="206" s="1"/>
  <c r="O372" i="205"/>
  <c r="O370" i="205" s="1"/>
  <c r="P372" i="203"/>
  <c r="P370" i="203" s="1"/>
  <c r="P372" i="211"/>
  <c r="P370" i="211" s="1"/>
  <c r="P372" i="205"/>
  <c r="P370" i="205" s="1"/>
  <c r="O323" i="210"/>
  <c r="O321" i="210" s="1"/>
  <c r="P323" i="208"/>
  <c r="P321" i="208" s="1"/>
  <c r="O323" i="202"/>
  <c r="O321" i="202" s="1"/>
  <c r="P323" i="206"/>
  <c r="P321" i="206" s="1"/>
  <c r="P323" i="205"/>
  <c r="P321" i="205" s="1"/>
  <c r="O323" i="201"/>
  <c r="O321" i="201" s="1"/>
  <c r="O323" i="212"/>
  <c r="O321" i="212" s="1"/>
  <c r="P323" i="211"/>
  <c r="P321" i="211" s="1"/>
  <c r="P323" i="207"/>
  <c r="P321" i="207" s="1"/>
  <c r="O323" i="206"/>
  <c r="O323" i="205"/>
  <c r="O321" i="205" s="1"/>
  <c r="P323" i="204"/>
  <c r="P321" i="204" s="1"/>
  <c r="P323" i="203"/>
  <c r="P246" i="212"/>
  <c r="P272" i="210"/>
  <c r="O246" i="207"/>
  <c r="P246" i="205"/>
  <c r="P246" i="201"/>
  <c r="P246" i="206"/>
  <c r="P246" i="211"/>
  <c r="P246" i="208"/>
  <c r="P246" i="204"/>
  <c r="N93" i="212"/>
  <c r="P246" i="210"/>
  <c r="P246" i="207"/>
  <c r="P246" i="203"/>
  <c r="O246" i="202"/>
  <c r="O246" i="201"/>
  <c r="O246" i="212"/>
  <c r="O246" i="210"/>
  <c r="O246" i="203"/>
  <c r="O246" i="206"/>
  <c r="N206" i="205"/>
  <c r="O246" i="205"/>
  <c r="O246" i="211"/>
  <c r="O246" i="208"/>
  <c r="O246" i="204"/>
  <c r="P246" i="202"/>
  <c r="N206" i="206"/>
  <c r="N206" i="207"/>
  <c r="N93" i="205"/>
  <c r="N206" i="211"/>
  <c r="N206" i="203"/>
  <c r="N206" i="202"/>
  <c r="N206" i="212"/>
  <c r="P60" i="211"/>
  <c r="N206" i="208"/>
  <c r="N206" i="204"/>
  <c r="N206" i="201"/>
  <c r="O145" i="211"/>
  <c r="O143" i="211" s="1"/>
  <c r="N206" i="210"/>
  <c r="N93" i="210"/>
  <c r="P145" i="207"/>
  <c r="P143" i="207" s="1"/>
  <c r="O86" i="204"/>
  <c r="O84" i="204" s="1"/>
  <c r="P145" i="208"/>
  <c r="P143" i="208" s="1"/>
  <c r="O145" i="206"/>
  <c r="O143" i="206" s="1"/>
  <c r="P145" i="205"/>
  <c r="P143" i="205" s="1"/>
  <c r="P145" i="204"/>
  <c r="P143" i="204" s="1"/>
  <c r="N93" i="203"/>
  <c r="P145" i="202"/>
  <c r="P143" i="202" s="1"/>
  <c r="P145" i="206"/>
  <c r="P143" i="206" s="1"/>
  <c r="O145" i="201"/>
  <c r="P145" i="211"/>
  <c r="P143" i="211" s="1"/>
  <c r="P145" i="201"/>
  <c r="O145" i="212"/>
  <c r="O143" i="212" s="1"/>
  <c r="O145" i="210"/>
  <c r="O143" i="210" s="1"/>
  <c r="O145" i="203"/>
  <c r="O143" i="203" s="1"/>
  <c r="P145" i="212"/>
  <c r="P143" i="212" s="1"/>
  <c r="P145" i="210"/>
  <c r="P143" i="210" s="1"/>
  <c r="O145" i="208"/>
  <c r="O143" i="208" s="1"/>
  <c r="O145" i="205"/>
  <c r="O143" i="205" s="1"/>
  <c r="O145" i="204"/>
  <c r="O143" i="204" s="1"/>
  <c r="P145" i="203"/>
  <c r="P143" i="203" s="1"/>
  <c r="O145" i="207"/>
  <c r="O143" i="207" s="1"/>
  <c r="N93" i="208"/>
  <c r="P60" i="203"/>
  <c r="P86" i="201"/>
  <c r="P84" i="201" s="1"/>
  <c r="P113" i="210"/>
  <c r="P111" i="210" s="1"/>
  <c r="N93" i="202"/>
  <c r="P113" i="207"/>
  <c r="P111" i="207" s="1"/>
  <c r="P370" i="212"/>
  <c r="O86" i="210"/>
  <c r="O84" i="210" s="1"/>
  <c r="P60" i="202"/>
  <c r="N93" i="201"/>
  <c r="P60" i="208"/>
  <c r="N93" i="207"/>
  <c r="N93" i="206"/>
  <c r="N93" i="204"/>
  <c r="P113" i="201"/>
  <c r="P111" i="201" s="1"/>
  <c r="N115" i="201"/>
  <c r="N113" i="201" s="1"/>
  <c r="N111" i="201" s="1"/>
  <c r="P86" i="210"/>
  <c r="P84" i="210" s="1"/>
  <c r="O86" i="208"/>
  <c r="O84" i="208" s="1"/>
  <c r="P60" i="206"/>
  <c r="P113" i="206"/>
  <c r="P111" i="206" s="1"/>
  <c r="O86" i="205"/>
  <c r="O84" i="205" s="1"/>
  <c r="P86" i="204"/>
  <c r="P84" i="204" s="1"/>
  <c r="P113" i="204"/>
  <c r="P111" i="204" s="1"/>
  <c r="N115" i="204"/>
  <c r="N113" i="204" s="1"/>
  <c r="N111" i="204" s="1"/>
  <c r="O86" i="203"/>
  <c r="O84" i="203" s="1"/>
  <c r="P60" i="201"/>
  <c r="P86" i="212"/>
  <c r="P84" i="212" s="1"/>
  <c r="P113" i="212"/>
  <c r="P111" i="212" s="1"/>
  <c r="N115" i="212"/>
  <c r="N113" i="212" s="1"/>
  <c r="N111" i="212" s="1"/>
  <c r="O86" i="211"/>
  <c r="O84" i="211" s="1"/>
  <c r="P86" i="208"/>
  <c r="P84" i="208" s="1"/>
  <c r="P113" i="208"/>
  <c r="P111" i="208" s="1"/>
  <c r="N115" i="208"/>
  <c r="N113" i="208" s="1"/>
  <c r="N111" i="208" s="1"/>
  <c r="O86" i="207"/>
  <c r="O84" i="207" s="1"/>
  <c r="O86" i="206"/>
  <c r="O84" i="206" s="1"/>
  <c r="P86" i="205"/>
  <c r="P84" i="205" s="1"/>
  <c r="P113" i="205"/>
  <c r="P111" i="205" s="1"/>
  <c r="N115" i="205"/>
  <c r="N113" i="205" s="1"/>
  <c r="N111" i="205" s="1"/>
  <c r="P86" i="203"/>
  <c r="P84" i="203" s="1"/>
  <c r="O86" i="202"/>
  <c r="O84" i="202" s="1"/>
  <c r="O86" i="212"/>
  <c r="O84" i="212" s="1"/>
  <c r="P559" i="200"/>
  <c r="O86" i="201"/>
  <c r="O84" i="201" s="1"/>
  <c r="P86" i="211"/>
  <c r="P84" i="211" s="1"/>
  <c r="P113" i="211"/>
  <c r="P111" i="211" s="1"/>
  <c r="N115" i="211"/>
  <c r="N113" i="211" s="1"/>
  <c r="N111" i="211" s="1"/>
  <c r="N93" i="211"/>
  <c r="P60" i="210"/>
  <c r="P86" i="207"/>
  <c r="P84" i="207" s="1"/>
  <c r="P86" i="206"/>
  <c r="P84" i="206" s="1"/>
  <c r="P60" i="205"/>
  <c r="P60" i="204"/>
  <c r="P113" i="203"/>
  <c r="P111" i="203" s="1"/>
  <c r="N115" i="203"/>
  <c r="N113" i="203" s="1"/>
  <c r="N111" i="203" s="1"/>
  <c r="P86" i="202"/>
  <c r="P113" i="202"/>
  <c r="P111" i="202" s="1"/>
  <c r="N115" i="202"/>
  <c r="N113" i="202" s="1"/>
  <c r="N111" i="202" s="1"/>
  <c r="P559" i="202"/>
  <c r="P60" i="207"/>
  <c r="N396" i="207"/>
  <c r="P60" i="212"/>
  <c r="N682" i="202"/>
  <c r="P743" i="206"/>
  <c r="P741" i="206" s="1"/>
  <c r="N671" i="202"/>
  <c r="N650" i="202"/>
  <c r="N652" i="202"/>
  <c r="P559" i="201"/>
  <c r="P559" i="212"/>
  <c r="P559" i="207"/>
  <c r="N708" i="202"/>
  <c r="P743" i="202"/>
  <c r="P741" i="202" s="1"/>
  <c r="N276" i="212"/>
  <c r="N389" i="212"/>
  <c r="P18" i="208"/>
  <c r="O18" i="206"/>
  <c r="O16" i="206" s="1"/>
  <c r="P559" i="205"/>
  <c r="O130" i="210"/>
  <c r="O128" i="210" s="1"/>
  <c r="N552" i="201"/>
  <c r="N591" i="201"/>
  <c r="P18" i="211"/>
  <c r="N422" i="203"/>
  <c r="N95" i="211"/>
  <c r="N706" i="202"/>
  <c r="N679" i="201"/>
  <c r="O101" i="206"/>
  <c r="O99" i="206" s="1"/>
  <c r="N679" i="205"/>
  <c r="N589" i="204"/>
  <c r="N607" i="200"/>
  <c r="N652" i="200"/>
  <c r="N685" i="200"/>
  <c r="O669" i="201"/>
  <c r="O667" i="201" s="1"/>
  <c r="P101" i="211"/>
  <c r="P99" i="211" s="1"/>
  <c r="N547" i="208"/>
  <c r="N504" i="210"/>
  <c r="N154" i="207"/>
  <c r="N161" i="205"/>
  <c r="N514" i="205"/>
  <c r="N545" i="205"/>
  <c r="N725" i="204"/>
  <c r="N194" i="201"/>
  <c r="N549" i="201"/>
  <c r="N443" i="211"/>
  <c r="N566" i="211"/>
  <c r="N657" i="211"/>
  <c r="N721" i="211"/>
  <c r="N747" i="211"/>
  <c r="N138" i="210"/>
  <c r="N147" i="210"/>
  <c r="N169" i="207"/>
  <c r="N167" i="207" s="1"/>
  <c r="N165" i="207" s="1"/>
  <c r="N433" i="206"/>
  <c r="N372" i="204"/>
  <c r="N525" i="203"/>
  <c r="N523" i="203" s="1"/>
  <c r="N414" i="211"/>
  <c r="N611" i="211"/>
  <c r="N609" i="211" s="1"/>
  <c r="N652" i="211"/>
  <c r="N725" i="211"/>
  <c r="P743" i="211"/>
  <c r="P741" i="211" s="1"/>
  <c r="N55" i="208"/>
  <c r="N70" i="208"/>
  <c r="N68" i="208" s="1"/>
  <c r="N66" i="208" s="1"/>
  <c r="N198" i="208"/>
  <c r="N255" i="208"/>
  <c r="N264" i="208"/>
  <c r="N262" i="208" s="1"/>
  <c r="N260" i="208" s="1"/>
  <c r="N303" i="208"/>
  <c r="N337" i="208"/>
  <c r="O743" i="208"/>
  <c r="O741" i="208" s="1"/>
  <c r="N747" i="208"/>
  <c r="P130" i="207"/>
  <c r="P128" i="207" s="1"/>
  <c r="P527" i="207"/>
  <c r="N574" i="207"/>
  <c r="N587" i="207"/>
  <c r="N181" i="205"/>
  <c r="N258" i="205"/>
  <c r="N20" i="204"/>
  <c r="N220" i="204"/>
  <c r="N479" i="202"/>
  <c r="N597" i="202"/>
  <c r="N595" i="202" s="1"/>
  <c r="N157" i="201"/>
  <c r="N161" i="201"/>
  <c r="N623" i="201"/>
  <c r="N629" i="201"/>
  <c r="N652" i="201"/>
  <c r="P743" i="201"/>
  <c r="P741" i="201" s="1"/>
  <c r="O18" i="212"/>
  <c r="N55" i="212"/>
  <c r="N549" i="204"/>
  <c r="O743" i="212"/>
  <c r="O741" i="212" s="1"/>
  <c r="N597" i="206"/>
  <c r="N595" i="206" s="1"/>
  <c r="N159" i="205"/>
  <c r="N91" i="203"/>
  <c r="N154" i="203"/>
  <c r="N279" i="203"/>
  <c r="N62" i="201"/>
  <c r="N60" i="201" s="1"/>
  <c r="N366" i="212"/>
  <c r="N364" i="212" s="1"/>
  <c r="N362" i="212" s="1"/>
  <c r="N414" i="212"/>
  <c r="N443" i="212"/>
  <c r="N458" i="212"/>
  <c r="N583" i="212"/>
  <c r="N431" i="208"/>
  <c r="N520" i="208"/>
  <c r="N518" i="208" s="1"/>
  <c r="N597" i="208"/>
  <c r="N595" i="208" s="1"/>
  <c r="N479" i="205"/>
  <c r="N597" i="201"/>
  <c r="N595" i="201" s="1"/>
  <c r="N721" i="201"/>
  <c r="O743" i="201"/>
  <c r="O741" i="201" s="1"/>
  <c r="N97" i="212"/>
  <c r="O101" i="212"/>
  <c r="O99" i="212" s="1"/>
  <c r="P130" i="212"/>
  <c r="P128" i="212" s="1"/>
  <c r="N161" i="212"/>
  <c r="N494" i="212"/>
  <c r="O18" i="211"/>
  <c r="O16" i="211" s="1"/>
  <c r="N194" i="211"/>
  <c r="O641" i="211"/>
  <c r="O639" i="211" s="1"/>
  <c r="N706" i="211"/>
  <c r="N70" i="210"/>
  <c r="N68" i="210" s="1"/>
  <c r="N66" i="210" s="1"/>
  <c r="N95" i="210"/>
  <c r="N113" i="210"/>
  <c r="N111" i="210" s="1"/>
  <c r="N255" i="210"/>
  <c r="N307" i="210"/>
  <c r="N516" i="210"/>
  <c r="N583" i="210"/>
  <c r="N138" i="208"/>
  <c r="N427" i="208"/>
  <c r="N97" i="207"/>
  <c r="N106" i="207"/>
  <c r="N607" i="207"/>
  <c r="N665" i="207"/>
  <c r="N663" i="207" s="1"/>
  <c r="N661" i="207" s="1"/>
  <c r="N194" i="206"/>
  <c r="N255" i="206"/>
  <c r="N279" i="206"/>
  <c r="N285" i="206"/>
  <c r="N295" i="206"/>
  <c r="N412" i="206"/>
  <c r="N424" i="206"/>
  <c r="N224" i="205"/>
  <c r="N234" i="205"/>
  <c r="N88" i="204"/>
  <c r="N97" i="204"/>
  <c r="N431" i="204"/>
  <c r="N181" i="203"/>
  <c r="N220" i="203"/>
  <c r="N307" i="202"/>
  <c r="N314" i="202"/>
  <c r="N97" i="201"/>
  <c r="N234" i="204"/>
  <c r="N540" i="204"/>
  <c r="P572" i="202"/>
  <c r="N583" i="200"/>
  <c r="P572" i="200"/>
  <c r="P669" i="200"/>
  <c r="P667" i="200" s="1"/>
  <c r="P18" i="201"/>
  <c r="N91" i="201"/>
  <c r="N220" i="201"/>
  <c r="N253" i="201"/>
  <c r="N258" i="201"/>
  <c r="N360" i="201"/>
  <c r="N97" i="210"/>
  <c r="O101" i="210"/>
  <c r="O99" i="210" s="1"/>
  <c r="N106" i="210"/>
  <c r="N253" i="210"/>
  <c r="N476" i="210"/>
  <c r="N597" i="210"/>
  <c r="N595" i="210" s="1"/>
  <c r="N700" i="210"/>
  <c r="N721" i="210"/>
  <c r="N725" i="210"/>
  <c r="O743" i="210"/>
  <c r="O741" i="210" s="1"/>
  <c r="N747" i="210"/>
  <c r="N91" i="208"/>
  <c r="N176" i="208"/>
  <c r="N398" i="208"/>
  <c r="N412" i="208"/>
  <c r="N439" i="208"/>
  <c r="N467" i="208"/>
  <c r="N151" i="207"/>
  <c r="N91" i="206"/>
  <c r="N255" i="205"/>
  <c r="N547" i="205"/>
  <c r="N574" i="205"/>
  <c r="N587" i="205"/>
  <c r="N597" i="205"/>
  <c r="N595" i="205" s="1"/>
  <c r="O743" i="205"/>
  <c r="O741" i="205" s="1"/>
  <c r="N443" i="204"/>
  <c r="N458" i="204"/>
  <c r="N516" i="203"/>
  <c r="P527" i="203"/>
  <c r="N449" i="202"/>
  <c r="N706" i="200"/>
  <c r="N248" i="201"/>
  <c r="N372" i="201"/>
  <c r="N381" i="201"/>
  <c r="P527" i="201"/>
  <c r="N604" i="201"/>
  <c r="N62" i="212"/>
  <c r="N60" i="212" s="1"/>
  <c r="N138" i="212"/>
  <c r="N224" i="212"/>
  <c r="N234" i="212"/>
  <c r="N253" i="212"/>
  <c r="N258" i="212"/>
  <c r="N422" i="212"/>
  <c r="N561" i="212"/>
  <c r="N566" i="212"/>
  <c r="N629" i="212"/>
  <c r="N62" i="211"/>
  <c r="N60" i="211" s="1"/>
  <c r="N439" i="211"/>
  <c r="N516" i="211"/>
  <c r="N538" i="211"/>
  <c r="N279" i="210"/>
  <c r="N295" i="210"/>
  <c r="N547" i="210"/>
  <c r="N360" i="208"/>
  <c r="N381" i="208"/>
  <c r="N422" i="208"/>
  <c r="N607" i="208"/>
  <c r="N248" i="207"/>
  <c r="N251" i="207"/>
  <c r="N439" i="207"/>
  <c r="N538" i="207"/>
  <c r="N545" i="207"/>
  <c r="N629" i="207"/>
  <c r="N682" i="207"/>
  <c r="N685" i="207"/>
  <c r="N366" i="206"/>
  <c r="N364" i="206" s="1"/>
  <c r="N362" i="206" s="1"/>
  <c r="P543" i="206"/>
  <c r="N547" i="206"/>
  <c r="N574" i="206"/>
  <c r="N587" i="206"/>
  <c r="N607" i="206"/>
  <c r="O688" i="206"/>
  <c r="N714" i="206"/>
  <c r="N169" i="205"/>
  <c r="N167" i="205" s="1"/>
  <c r="N165" i="205" s="1"/>
  <c r="N389" i="205"/>
  <c r="N396" i="205"/>
  <c r="N433" i="205"/>
  <c r="N643" i="205"/>
  <c r="N685" i="205"/>
  <c r="N725" i="205"/>
  <c r="N747" i="205"/>
  <c r="P130" i="204"/>
  <c r="P128" i="204" s="1"/>
  <c r="N151" i="204"/>
  <c r="N181" i="204"/>
  <c r="N200" i="204"/>
  <c r="N433" i="204"/>
  <c r="N552" i="204"/>
  <c r="N574" i="204"/>
  <c r="N692" i="204"/>
  <c r="N295" i="203"/>
  <c r="P743" i="203"/>
  <c r="P741" i="203" s="1"/>
  <c r="N525" i="200"/>
  <c r="N523" i="200" s="1"/>
  <c r="N579" i="200"/>
  <c r="N149" i="201"/>
  <c r="N264" i="212"/>
  <c r="N262" i="212" s="1"/>
  <c r="N260" i="212" s="1"/>
  <c r="N291" i="212"/>
  <c r="N360" i="212"/>
  <c r="N650" i="212"/>
  <c r="O688" i="212"/>
  <c r="N132" i="211"/>
  <c r="N169" i="211"/>
  <c r="N167" i="211" s="1"/>
  <c r="N165" i="211" s="1"/>
  <c r="N157" i="211"/>
  <c r="N161" i="211"/>
  <c r="N248" i="211"/>
  <c r="N325" i="211"/>
  <c r="P527" i="211"/>
  <c r="P543" i="211"/>
  <c r="N648" i="210"/>
  <c r="P130" i="208"/>
  <c r="P128" i="208" s="1"/>
  <c r="N396" i="208"/>
  <c r="N629" i="208"/>
  <c r="P641" i="208"/>
  <c r="P639" i="208" s="1"/>
  <c r="N650" i="208"/>
  <c r="N652" i="208"/>
  <c r="N671" i="208"/>
  <c r="N20" i="207"/>
  <c r="N179" i="207"/>
  <c r="N540" i="207"/>
  <c r="N549" i="207"/>
  <c r="N55" i="206"/>
  <c r="N132" i="206"/>
  <c r="N176" i="206"/>
  <c r="N700" i="206"/>
  <c r="N747" i="206"/>
  <c r="N70" i="205"/>
  <c r="N68" i="205" s="1"/>
  <c r="N66" i="205" s="1"/>
  <c r="N285" i="205"/>
  <c r="N458" i="205"/>
  <c r="P543" i="205"/>
  <c r="N611" i="205"/>
  <c r="N609" i="205" s="1"/>
  <c r="N665" i="205"/>
  <c r="N663" i="205" s="1"/>
  <c r="N661" i="205" s="1"/>
  <c r="P743" i="205"/>
  <c r="P741" i="205" s="1"/>
  <c r="P101" i="204"/>
  <c r="P99" i="204" s="1"/>
  <c r="N154" i="204"/>
  <c r="N721" i="204"/>
  <c r="O743" i="204"/>
  <c r="O741" i="204" s="1"/>
  <c r="N747" i="204"/>
  <c r="N161" i="203"/>
  <c r="N424" i="203"/>
  <c r="N431" i="203"/>
  <c r="N508" i="203"/>
  <c r="N579" i="203"/>
  <c r="N618" i="203"/>
  <c r="P18" i="202"/>
  <c r="N217" i="202"/>
  <c r="N224" i="202"/>
  <c r="N234" i="202"/>
  <c r="N389" i="202"/>
  <c r="N514" i="202"/>
  <c r="N538" i="202"/>
  <c r="N545" i="202"/>
  <c r="N604" i="202"/>
  <c r="N597" i="200"/>
  <c r="N595" i="200" s="1"/>
  <c r="O743" i="200"/>
  <c r="O741" i="200" s="1"/>
  <c r="N55" i="201"/>
  <c r="N70" i="201"/>
  <c r="N68" i="201" s="1"/>
  <c r="N66" i="201" s="1"/>
  <c r="N545" i="201"/>
  <c r="P688" i="201"/>
  <c r="N132" i="212"/>
  <c r="N412" i="212"/>
  <c r="P527" i="212"/>
  <c r="N574" i="212"/>
  <c r="N597" i="212"/>
  <c r="N595" i="212" s="1"/>
  <c r="N607" i="212"/>
  <c r="N106" i="211"/>
  <c r="N220" i="211"/>
  <c r="N253" i="211"/>
  <c r="N291" i="211"/>
  <c r="N360" i="211"/>
  <c r="N391" i="211"/>
  <c r="N494" i="211"/>
  <c r="N552" i="211"/>
  <c r="P609" i="211"/>
  <c r="P600" i="211" s="1"/>
  <c r="N198" i="210"/>
  <c r="N291" i="210"/>
  <c r="N335" i="210"/>
  <c r="N538" i="210"/>
  <c r="N579" i="210"/>
  <c r="P572" i="210"/>
  <c r="P570" i="210" s="1"/>
  <c r="N589" i="210"/>
  <c r="N607" i="210"/>
  <c r="N657" i="210"/>
  <c r="P669" i="210"/>
  <c r="P667" i="210" s="1"/>
  <c r="O688" i="210"/>
  <c r="N714" i="210"/>
  <c r="N753" i="210"/>
  <c r="N751" i="210" s="1"/>
  <c r="N749" i="210" s="1"/>
  <c r="N20" i="208"/>
  <c r="N88" i="208"/>
  <c r="N611" i="208"/>
  <c r="N609" i="208" s="1"/>
  <c r="N648" i="208"/>
  <c r="N283" i="207"/>
  <c r="N391" i="207"/>
  <c r="N398" i="207"/>
  <c r="N20" i="206"/>
  <c r="N97" i="206"/>
  <c r="N147" i="206"/>
  <c r="N185" i="206"/>
  <c r="N360" i="206"/>
  <c r="N381" i="206"/>
  <c r="O616" i="206"/>
  <c r="O614" i="206" s="1"/>
  <c r="N648" i="206"/>
  <c r="N671" i="206"/>
  <c r="N149" i="205"/>
  <c r="N381" i="205"/>
  <c r="N424" i="205"/>
  <c r="N431" i="205"/>
  <c r="N549" i="205"/>
  <c r="N657" i="205"/>
  <c r="N700" i="205"/>
  <c r="N276" i="204"/>
  <c r="P370" i="204"/>
  <c r="N396" i="204"/>
  <c r="P130" i="203"/>
  <c r="P128" i="203" s="1"/>
  <c r="N224" i="203"/>
  <c r="N255" i="203"/>
  <c r="N276" i="203"/>
  <c r="N285" i="203"/>
  <c r="N335" i="203"/>
  <c r="N366" i="203"/>
  <c r="N364" i="203" s="1"/>
  <c r="N362" i="203" s="1"/>
  <c r="N389" i="203"/>
  <c r="N396" i="203"/>
  <c r="N494" i="203"/>
  <c r="N597" i="203"/>
  <c r="N595" i="203" s="1"/>
  <c r="P688" i="203"/>
  <c r="N721" i="203"/>
  <c r="N747" i="203"/>
  <c r="N433" i="202"/>
  <c r="N520" i="202"/>
  <c r="N518" i="202" s="1"/>
  <c r="N540" i="202"/>
  <c r="N618" i="202"/>
  <c r="N745" i="200"/>
  <c r="N508" i="200"/>
  <c r="N520" i="200"/>
  <c r="N518" i="200" s="1"/>
  <c r="N538" i="200"/>
  <c r="N545" i="200"/>
  <c r="N561" i="200"/>
  <c r="N574" i="200"/>
  <c r="N587" i="200"/>
  <c r="N708" i="200"/>
  <c r="N753" i="200"/>
  <c r="N751" i="200" s="1"/>
  <c r="N749" i="200" s="1"/>
  <c r="N20" i="201"/>
  <c r="N106" i="201"/>
  <c r="N283" i="201"/>
  <c r="N295" i="201"/>
  <c r="N303" i="201"/>
  <c r="N458" i="201"/>
  <c r="N514" i="201"/>
  <c r="N700" i="201"/>
  <c r="N181" i="212"/>
  <c r="N706" i="212"/>
  <c r="N753" i="212"/>
  <c r="N751" i="212" s="1"/>
  <c r="N749" i="212" s="1"/>
  <c r="N618" i="210"/>
  <c r="O616" i="210"/>
  <c r="O614" i="210" s="1"/>
  <c r="N335" i="212"/>
  <c r="N264" i="206"/>
  <c r="N262" i="206" s="1"/>
  <c r="N260" i="206" s="1"/>
  <c r="O262" i="206"/>
  <c r="O260" i="206" s="1"/>
  <c r="P527" i="200"/>
  <c r="P101" i="201"/>
  <c r="P99" i="201" s="1"/>
  <c r="N154" i="201"/>
  <c r="N708" i="201"/>
  <c r="O364" i="212"/>
  <c r="O362" i="212" s="1"/>
  <c r="N547" i="212"/>
  <c r="N629" i="200"/>
  <c r="O641" i="200"/>
  <c r="O639" i="200" s="1"/>
  <c r="N682" i="200"/>
  <c r="N176" i="201"/>
  <c r="O370" i="201"/>
  <c r="N525" i="201"/>
  <c r="N523" i="201" s="1"/>
  <c r="N547" i="201"/>
  <c r="O572" i="201"/>
  <c r="O570" i="201" s="1"/>
  <c r="N579" i="201"/>
  <c r="N587" i="201"/>
  <c r="N611" i="201"/>
  <c r="N609" i="201" s="1"/>
  <c r="N648" i="201"/>
  <c r="N657" i="201"/>
  <c r="N671" i="201"/>
  <c r="N747" i="201"/>
  <c r="N70" i="212"/>
  <c r="N68" i="212" s="1"/>
  <c r="N66" i="212" s="1"/>
  <c r="N95" i="212"/>
  <c r="P101" i="212"/>
  <c r="P99" i="212" s="1"/>
  <c r="N154" i="212"/>
  <c r="N189" i="212"/>
  <c r="N198" i="212"/>
  <c r="N217" i="212"/>
  <c r="N424" i="212"/>
  <c r="N431" i="212"/>
  <c r="N508" i="211"/>
  <c r="N708" i="210"/>
  <c r="P572" i="208"/>
  <c r="P570" i="208" s="1"/>
  <c r="N157" i="207"/>
  <c r="N97" i="211"/>
  <c r="N626" i="211"/>
  <c r="N629" i="211"/>
  <c r="N648" i="211"/>
  <c r="N253" i="208"/>
  <c r="P527" i="208"/>
  <c r="N706" i="208"/>
  <c r="P18" i="207"/>
  <c r="N422" i="207"/>
  <c r="N516" i="207"/>
  <c r="N106" i="206"/>
  <c r="O527" i="206"/>
  <c r="N248" i="212"/>
  <c r="N307" i="212"/>
  <c r="N314" i="212"/>
  <c r="O641" i="212"/>
  <c r="O639" i="212" s="1"/>
  <c r="N654" i="212"/>
  <c r="N665" i="212"/>
  <c r="N663" i="212" s="1"/>
  <c r="N661" i="212" s="1"/>
  <c r="N91" i="211"/>
  <c r="P130" i="211"/>
  <c r="P128" i="211" s="1"/>
  <c r="N151" i="211"/>
  <c r="N176" i="211"/>
  <c r="N372" i="211"/>
  <c r="N398" i="211"/>
  <c r="N545" i="211"/>
  <c r="O572" i="211"/>
  <c r="O570" i="211" s="1"/>
  <c r="N583" i="211"/>
  <c r="N589" i="211"/>
  <c r="N607" i="211"/>
  <c r="N682" i="211"/>
  <c r="N224" i="210"/>
  <c r="N234" i="210"/>
  <c r="N391" i="210"/>
  <c r="N398" i="210"/>
  <c r="N433" i="210"/>
  <c r="N422" i="210"/>
  <c r="N439" i="210"/>
  <c r="N467" i="210"/>
  <c r="P641" i="210"/>
  <c r="P639" i="210" s="1"/>
  <c r="N97" i="208"/>
  <c r="N234" i="208"/>
  <c r="N443" i="208"/>
  <c r="N458" i="208"/>
  <c r="N514" i="208"/>
  <c r="N561" i="208"/>
  <c r="N626" i="208"/>
  <c r="N631" i="208"/>
  <c r="N657" i="208"/>
  <c r="P101" i="207"/>
  <c r="P99" i="207" s="1"/>
  <c r="N291" i="207"/>
  <c r="N325" i="207"/>
  <c r="N360" i="207"/>
  <c r="P600" i="207"/>
  <c r="P101" i="206"/>
  <c r="P99" i="206" s="1"/>
  <c r="N372" i="212"/>
  <c r="N520" i="212"/>
  <c r="N518" i="212" s="1"/>
  <c r="O543" i="212"/>
  <c r="N579" i="212"/>
  <c r="N685" i="212"/>
  <c r="N708" i="212"/>
  <c r="N725" i="212"/>
  <c r="N745" i="212"/>
  <c r="N55" i="211"/>
  <c r="O101" i="211"/>
  <c r="O99" i="211" s="1"/>
  <c r="N283" i="211"/>
  <c r="N295" i="211"/>
  <c r="N303" i="211"/>
  <c r="N412" i="211"/>
  <c r="N431" i="211"/>
  <c r="N540" i="211"/>
  <c r="N597" i="211"/>
  <c r="N595" i="211" s="1"/>
  <c r="N200" i="210"/>
  <c r="N264" i="210"/>
  <c r="N262" i="210" s="1"/>
  <c r="N260" i="210" s="1"/>
  <c r="N276" i="210"/>
  <c r="N360" i="210"/>
  <c r="N372" i="210"/>
  <c r="P410" i="210"/>
  <c r="P408" i="210" s="1"/>
  <c r="N427" i="210"/>
  <c r="N458" i="210"/>
  <c r="N479" i="210"/>
  <c r="N549" i="210"/>
  <c r="N552" i="210"/>
  <c r="P600" i="210"/>
  <c r="N611" i="210"/>
  <c r="N609" i="210" s="1"/>
  <c r="N685" i="210"/>
  <c r="N103" i="208"/>
  <c r="N157" i="208"/>
  <c r="N251" i="208"/>
  <c r="N414" i="208"/>
  <c r="N504" i="208"/>
  <c r="N583" i="208"/>
  <c r="N591" i="208"/>
  <c r="N685" i="208"/>
  <c r="N194" i="207"/>
  <c r="N198" i="207"/>
  <c r="N224" i="207"/>
  <c r="N234" i="207"/>
  <c r="N285" i="207"/>
  <c r="N381" i="207"/>
  <c r="P418" i="207"/>
  <c r="N433" i="207"/>
  <c r="N514" i="207"/>
  <c r="P543" i="207"/>
  <c r="N591" i="207"/>
  <c r="N611" i="207"/>
  <c r="N609" i="207" s="1"/>
  <c r="N692" i="207"/>
  <c r="N714" i="207"/>
  <c r="N113" i="206"/>
  <c r="N111" i="206" s="1"/>
  <c r="N154" i="206"/>
  <c r="N189" i="206"/>
  <c r="N220" i="206"/>
  <c r="N439" i="206"/>
  <c r="N335" i="206"/>
  <c r="N538" i="206"/>
  <c r="P572" i="206"/>
  <c r="P570" i="206" s="1"/>
  <c r="N157" i="205"/>
  <c r="N179" i="205"/>
  <c r="O527" i="205"/>
  <c r="N149" i="204"/>
  <c r="N157" i="204"/>
  <c r="N303" i="204"/>
  <c r="N307" i="204"/>
  <c r="N314" i="204"/>
  <c r="N504" i="204"/>
  <c r="N516" i="204"/>
  <c r="N545" i="204"/>
  <c r="N626" i="204"/>
  <c r="N159" i="203"/>
  <c r="P485" i="203"/>
  <c r="N679" i="203"/>
  <c r="N714" i="203"/>
  <c r="N95" i="202"/>
  <c r="P130" i="202"/>
  <c r="P128" i="202" s="1"/>
  <c r="N159" i="202"/>
  <c r="N251" i="202"/>
  <c r="N264" i="202"/>
  <c r="N262" i="202" s="1"/>
  <c r="N260" i="202" s="1"/>
  <c r="N276" i="202"/>
  <c r="N279" i="202"/>
  <c r="N414" i="202"/>
  <c r="N422" i="202"/>
  <c r="P472" i="202"/>
  <c r="N561" i="202"/>
  <c r="N583" i="202"/>
  <c r="N591" i="202"/>
  <c r="P600" i="202"/>
  <c r="N611" i="202"/>
  <c r="N609" i="202" s="1"/>
  <c r="N685" i="202"/>
  <c r="N514" i="206"/>
  <c r="N623" i="206"/>
  <c r="N626" i="206"/>
  <c r="N629" i="206"/>
  <c r="N652" i="206"/>
  <c r="N665" i="206"/>
  <c r="N663" i="206" s="1"/>
  <c r="N661" i="206" s="1"/>
  <c r="N95" i="205"/>
  <c r="N248" i="205"/>
  <c r="N95" i="203"/>
  <c r="N589" i="203"/>
  <c r="P377" i="206"/>
  <c r="N389" i="206"/>
  <c r="N396" i="206"/>
  <c r="P410" i="206"/>
  <c r="P408" i="206" s="1"/>
  <c r="N422" i="206"/>
  <c r="N467" i="206"/>
  <c r="N504" i="206"/>
  <c r="N583" i="206"/>
  <c r="N591" i="206"/>
  <c r="N685" i="206"/>
  <c r="N708" i="206"/>
  <c r="N20" i="205"/>
  <c r="N103" i="205"/>
  <c r="N264" i="205"/>
  <c r="N262" i="205" s="1"/>
  <c r="N260" i="205" s="1"/>
  <c r="N276" i="205"/>
  <c r="N279" i="205"/>
  <c r="N422" i="205"/>
  <c r="N439" i="205"/>
  <c r="N552" i="205"/>
  <c r="N607" i="205"/>
  <c r="N623" i="205"/>
  <c r="N626" i="205"/>
  <c r="N629" i="205"/>
  <c r="N654" i="205"/>
  <c r="N706" i="205"/>
  <c r="N745" i="205"/>
  <c r="N62" i="204"/>
  <c r="N60" i="204" s="1"/>
  <c r="N70" i="204"/>
  <c r="N68" i="204" s="1"/>
  <c r="N66" i="204" s="1"/>
  <c r="N132" i="204"/>
  <c r="N159" i="204"/>
  <c r="N179" i="204"/>
  <c r="N194" i="204"/>
  <c r="N217" i="204"/>
  <c r="N285" i="204"/>
  <c r="N391" i="204"/>
  <c r="N479" i="204"/>
  <c r="N604" i="204"/>
  <c r="N618" i="204"/>
  <c r="O669" i="204"/>
  <c r="O667" i="204" s="1"/>
  <c r="N185" i="203"/>
  <c r="N248" i="203"/>
  <c r="N251" i="203"/>
  <c r="N314" i="203"/>
  <c r="N545" i="203"/>
  <c r="N103" i="202"/>
  <c r="N412" i="202"/>
  <c r="N552" i="202"/>
  <c r="N574" i="202"/>
  <c r="P669" i="202"/>
  <c r="P667" i="202" s="1"/>
  <c r="O743" i="202"/>
  <c r="O741" i="202" s="1"/>
  <c r="N654" i="200"/>
  <c r="N665" i="200"/>
  <c r="N663" i="200" s="1"/>
  <c r="N661" i="200" s="1"/>
  <c r="N725" i="200"/>
  <c r="O18" i="201"/>
  <c r="N132" i="201"/>
  <c r="N264" i="201"/>
  <c r="N262" i="201" s="1"/>
  <c r="N260" i="201" s="1"/>
  <c r="N285" i="201"/>
  <c r="N391" i="201"/>
  <c r="N396" i="201"/>
  <c r="N398" i="201"/>
  <c r="N427" i="201"/>
  <c r="N439" i="201"/>
  <c r="N467" i="201"/>
  <c r="N538" i="201"/>
  <c r="N566" i="201"/>
  <c r="P18" i="212"/>
  <c r="N279" i="212"/>
  <c r="N295" i="212"/>
  <c r="N303" i="212"/>
  <c r="N538" i="212"/>
  <c r="N552" i="212"/>
  <c r="N623" i="212"/>
  <c r="N652" i="212"/>
  <c r="N682" i="212"/>
  <c r="N700" i="212"/>
  <c r="N70" i="211"/>
  <c r="N68" i="211" s="1"/>
  <c r="N66" i="211" s="1"/>
  <c r="N103" i="211"/>
  <c r="N138" i="211"/>
  <c r="N147" i="211"/>
  <c r="N264" i="211"/>
  <c r="N262" i="211" s="1"/>
  <c r="N260" i="211" s="1"/>
  <c r="N285" i="211"/>
  <c r="N381" i="211"/>
  <c r="N427" i="211"/>
  <c r="N422" i="211"/>
  <c r="N520" i="211"/>
  <c r="N518" i="211" s="1"/>
  <c r="N591" i="211"/>
  <c r="N623" i="211"/>
  <c r="N671" i="211"/>
  <c r="N679" i="211"/>
  <c r="N514" i="200"/>
  <c r="N547" i="200"/>
  <c r="N623" i="200"/>
  <c r="N159" i="201"/>
  <c r="N337" i="201"/>
  <c r="P470" i="201"/>
  <c r="N189" i="211"/>
  <c r="N650" i="200"/>
  <c r="N103" i="201"/>
  <c r="P130" i="201"/>
  <c r="P128" i="201" s="1"/>
  <c r="N179" i="201"/>
  <c r="N276" i="201"/>
  <c r="N412" i="201"/>
  <c r="N433" i="201"/>
  <c r="N449" i="201"/>
  <c r="N504" i="201"/>
  <c r="O543" i="201"/>
  <c r="O616" i="201"/>
  <c r="O614" i="201" s="1"/>
  <c r="N685" i="201"/>
  <c r="N745" i="201"/>
  <c r="N149" i="212"/>
  <c r="N159" i="212"/>
  <c r="N396" i="212"/>
  <c r="N508" i="212"/>
  <c r="N516" i="212"/>
  <c r="N525" i="212"/>
  <c r="N523" i="212" s="1"/>
  <c r="O561" i="212"/>
  <c r="N589" i="212"/>
  <c r="N631" i="212"/>
  <c r="P641" i="212"/>
  <c r="P639" i="212" s="1"/>
  <c r="P669" i="212"/>
  <c r="P667" i="212" s="1"/>
  <c r="N179" i="211"/>
  <c r="N258" i="211"/>
  <c r="N276" i="211"/>
  <c r="N337" i="211"/>
  <c r="N389" i="211"/>
  <c r="N504" i="211"/>
  <c r="N514" i="211"/>
  <c r="N547" i="211"/>
  <c r="P559" i="211"/>
  <c r="O566" i="211"/>
  <c r="O559" i="211" s="1"/>
  <c r="N587" i="211"/>
  <c r="O616" i="211"/>
  <c r="O614" i="211" s="1"/>
  <c r="N714" i="211"/>
  <c r="O18" i="210"/>
  <c r="N591" i="200"/>
  <c r="N631" i="200"/>
  <c r="P641" i="200"/>
  <c r="P639" i="200" s="1"/>
  <c r="N95" i="201"/>
  <c r="O101" i="201"/>
  <c r="O99" i="201" s="1"/>
  <c r="N185" i="201"/>
  <c r="N200" i="201"/>
  <c r="N291" i="201"/>
  <c r="N398" i="212"/>
  <c r="N185" i="211"/>
  <c r="N200" i="211"/>
  <c r="P572" i="211"/>
  <c r="P570" i="211" s="1"/>
  <c r="N154" i="210"/>
  <c r="N161" i="210"/>
  <c r="N258" i="210"/>
  <c r="N283" i="210"/>
  <c r="N366" i="210"/>
  <c r="N364" i="210" s="1"/>
  <c r="N362" i="210" s="1"/>
  <c r="N389" i="210"/>
  <c r="N424" i="210"/>
  <c r="N508" i="210"/>
  <c r="N520" i="210"/>
  <c r="N518" i="210" s="1"/>
  <c r="N525" i="210"/>
  <c r="N523" i="210" s="1"/>
  <c r="O527" i="210"/>
  <c r="P543" i="210"/>
  <c r="N62" i="208"/>
  <c r="N60" i="208" s="1"/>
  <c r="O68" i="208"/>
  <c r="O66" i="208" s="1"/>
  <c r="P101" i="208"/>
  <c r="P99" i="208" s="1"/>
  <c r="N151" i="208"/>
  <c r="N391" i="208"/>
  <c r="N538" i="208"/>
  <c r="O609" i="208"/>
  <c r="O641" i="208"/>
  <c r="O639" i="208" s="1"/>
  <c r="N708" i="208"/>
  <c r="N725" i="208"/>
  <c r="N91" i="207"/>
  <c r="N103" i="207"/>
  <c r="N138" i="207"/>
  <c r="N147" i="207"/>
  <c r="N220" i="207"/>
  <c r="N424" i="207"/>
  <c r="N443" i="207"/>
  <c r="N504" i="207"/>
  <c r="N631" i="207"/>
  <c r="N648" i="207"/>
  <c r="N708" i="207"/>
  <c r="N747" i="207"/>
  <c r="N753" i="207"/>
  <c r="N751" i="207" s="1"/>
  <c r="N749" i="207" s="1"/>
  <c r="N62" i="206"/>
  <c r="N60" i="206" s="1"/>
  <c r="N157" i="206"/>
  <c r="N161" i="206"/>
  <c r="N200" i="206"/>
  <c r="N427" i="206"/>
  <c r="N132" i="210"/>
  <c r="N169" i="210"/>
  <c r="N167" i="210" s="1"/>
  <c r="N165" i="210" s="1"/>
  <c r="N220" i="210"/>
  <c r="N325" i="210"/>
  <c r="N337" i="210"/>
  <c r="N566" i="210"/>
  <c r="N574" i="210"/>
  <c r="N604" i="210"/>
  <c r="N626" i="210"/>
  <c r="N654" i="210"/>
  <c r="N671" i="210"/>
  <c r="N149" i="208"/>
  <c r="N276" i="208"/>
  <c r="N335" i="208"/>
  <c r="N476" i="208"/>
  <c r="N579" i="208"/>
  <c r="O101" i="207"/>
  <c r="O99" i="207" s="1"/>
  <c r="N276" i="207"/>
  <c r="N279" i="207"/>
  <c r="N303" i="207"/>
  <c r="N307" i="207"/>
  <c r="N579" i="207"/>
  <c r="N589" i="207"/>
  <c r="N248" i="206"/>
  <c r="N251" i="206"/>
  <c r="N291" i="206"/>
  <c r="N159" i="208"/>
  <c r="N220" i="208"/>
  <c r="O377" i="208"/>
  <c r="N424" i="208"/>
  <c r="N574" i="208"/>
  <c r="N587" i="208"/>
  <c r="N654" i="208"/>
  <c r="N682" i="208"/>
  <c r="N62" i="207"/>
  <c r="N60" i="207" s="1"/>
  <c r="N412" i="207"/>
  <c r="N525" i="207"/>
  <c r="N523" i="207" s="1"/>
  <c r="N623" i="207"/>
  <c r="N652" i="207"/>
  <c r="N671" i="207"/>
  <c r="N745" i="207"/>
  <c r="N88" i="206"/>
  <c r="N95" i="206"/>
  <c r="O130" i="206"/>
  <c r="O128" i="206" s="1"/>
  <c r="N179" i="206"/>
  <c r="N391" i="206"/>
  <c r="N398" i="206"/>
  <c r="N91" i="210"/>
  <c r="N514" i="210"/>
  <c r="P559" i="210"/>
  <c r="N591" i="210"/>
  <c r="N643" i="210"/>
  <c r="N95" i="208"/>
  <c r="N147" i="208"/>
  <c r="N217" i="208"/>
  <c r="N285" i="208"/>
  <c r="N314" i="208"/>
  <c r="N325" i="208"/>
  <c r="N258" i="207"/>
  <c r="N335" i="207"/>
  <c r="O543" i="207"/>
  <c r="P572" i="207"/>
  <c r="P570" i="207" s="1"/>
  <c r="N103" i="206"/>
  <c r="N198" i="206"/>
  <c r="N224" i="206"/>
  <c r="N253" i="206"/>
  <c r="N258" i="206"/>
  <c r="N283" i="206"/>
  <c r="N314" i="206"/>
  <c r="N325" i="206"/>
  <c r="N337" i="206"/>
  <c r="N443" i="206"/>
  <c r="N476" i="206"/>
  <c r="N508" i="206"/>
  <c r="P559" i="206"/>
  <c r="P616" i="206"/>
  <c r="P614" i="206" s="1"/>
  <c r="N657" i="206"/>
  <c r="N679" i="206"/>
  <c r="N138" i="205"/>
  <c r="N189" i="205"/>
  <c r="N291" i="205"/>
  <c r="N335" i="205"/>
  <c r="N360" i="205"/>
  <c r="N566" i="205"/>
  <c r="O616" i="205"/>
  <c r="O614" i="205" s="1"/>
  <c r="P669" i="205"/>
  <c r="P667" i="205" s="1"/>
  <c r="N753" i="205"/>
  <c r="N751" i="205" s="1"/>
  <c r="N749" i="205" s="1"/>
  <c r="N138" i="204"/>
  <c r="N169" i="204"/>
  <c r="N167" i="204" s="1"/>
  <c r="N165" i="204" s="1"/>
  <c r="N151" i="203"/>
  <c r="N398" i="202"/>
  <c r="N424" i="202"/>
  <c r="N431" i="202"/>
  <c r="N443" i="202"/>
  <c r="N458" i="202"/>
  <c r="N508" i="202"/>
  <c r="N547" i="202"/>
  <c r="N579" i="202"/>
  <c r="N589" i="202"/>
  <c r="P616" i="202"/>
  <c r="P614" i="202" s="1"/>
  <c r="N747" i="202"/>
  <c r="N391" i="205"/>
  <c r="N398" i="205"/>
  <c r="N504" i="205"/>
  <c r="N508" i="205"/>
  <c r="N516" i="205"/>
  <c r="N538" i="205"/>
  <c r="N583" i="205"/>
  <c r="N591" i="205"/>
  <c r="N650" i="205"/>
  <c r="N692" i="205"/>
  <c r="N161" i="204"/>
  <c r="N185" i="204"/>
  <c r="N224" i="204"/>
  <c r="N253" i="204"/>
  <c r="N255" i="204"/>
  <c r="N264" i="204"/>
  <c r="N262" i="204" s="1"/>
  <c r="N260" i="204" s="1"/>
  <c r="N335" i="204"/>
  <c r="N389" i="204"/>
  <c r="N422" i="204"/>
  <c r="N508" i="204"/>
  <c r="O543" i="204"/>
  <c r="N587" i="204"/>
  <c r="N657" i="204"/>
  <c r="P669" i="204"/>
  <c r="P667" i="204" s="1"/>
  <c r="N679" i="204"/>
  <c r="N745" i="204"/>
  <c r="N253" i="203"/>
  <c r="N258" i="203"/>
  <c r="N433" i="203"/>
  <c r="O523" i="203"/>
  <c r="N540" i="203"/>
  <c r="O543" i="203"/>
  <c r="N547" i="203"/>
  <c r="N604" i="203"/>
  <c r="N623" i="203"/>
  <c r="N629" i="203"/>
  <c r="N671" i="203"/>
  <c r="N682" i="203"/>
  <c r="N685" i="203"/>
  <c r="N725" i="203"/>
  <c r="O743" i="203"/>
  <c r="O741" i="203" s="1"/>
  <c r="N55" i="202"/>
  <c r="N189" i="202"/>
  <c r="P527" i="206"/>
  <c r="N549" i="206"/>
  <c r="N566" i="206"/>
  <c r="N611" i="206"/>
  <c r="N609" i="206" s="1"/>
  <c r="N682" i="206"/>
  <c r="N721" i="206"/>
  <c r="N745" i="206"/>
  <c r="P101" i="205"/>
  <c r="P99" i="205" s="1"/>
  <c r="N194" i="205"/>
  <c r="N307" i="205"/>
  <c r="N95" i="204"/>
  <c r="N494" i="204"/>
  <c r="P543" i="204"/>
  <c r="N147" i="203"/>
  <c r="N181" i="202"/>
  <c r="N285" i="202"/>
  <c r="N295" i="202"/>
  <c r="N335" i="202"/>
  <c r="N648" i="202"/>
  <c r="N479" i="206"/>
  <c r="N525" i="206"/>
  <c r="N523" i="206" s="1"/>
  <c r="N88" i="205"/>
  <c r="N414" i="205"/>
  <c r="N525" i="205"/>
  <c r="N523" i="205" s="1"/>
  <c r="P572" i="205"/>
  <c r="P570" i="205" s="1"/>
  <c r="P641" i="205"/>
  <c r="P639" i="205" s="1"/>
  <c r="P18" i="204"/>
  <c r="N189" i="204"/>
  <c r="N198" i="204"/>
  <c r="N251" i="204"/>
  <c r="N279" i="204"/>
  <c r="N283" i="204"/>
  <c r="N295" i="204"/>
  <c r="N337" i="204"/>
  <c r="N381" i="204"/>
  <c r="N414" i="204"/>
  <c r="N424" i="204"/>
  <c r="P527" i="204"/>
  <c r="N591" i="204"/>
  <c r="N623" i="204"/>
  <c r="N650" i="204"/>
  <c r="N682" i="204"/>
  <c r="N685" i="204"/>
  <c r="N714" i="204"/>
  <c r="N372" i="203"/>
  <c r="N427" i="203"/>
  <c r="N538" i="203"/>
  <c r="N549" i="203"/>
  <c r="N574" i="203"/>
  <c r="N654" i="203"/>
  <c r="N657" i="203"/>
  <c r="N753" i="203"/>
  <c r="N751" i="203" s="1"/>
  <c r="N749" i="203" s="1"/>
  <c r="N91" i="202"/>
  <c r="N161" i="202"/>
  <c r="N253" i="202"/>
  <c r="N258" i="202"/>
  <c r="N337" i="202"/>
  <c r="O669" i="202"/>
  <c r="O667" i="202" s="1"/>
  <c r="N721" i="202"/>
  <c r="N549" i="200"/>
  <c r="N566" i="200"/>
  <c r="N589" i="200"/>
  <c r="N604" i="200"/>
  <c r="N626" i="200"/>
  <c r="N679" i="200"/>
  <c r="N692" i="200"/>
  <c r="N721" i="200"/>
  <c r="N747" i="200"/>
  <c r="N138" i="201"/>
  <c r="N169" i="201"/>
  <c r="N167" i="201" s="1"/>
  <c r="N165" i="201" s="1"/>
  <c r="N611" i="200"/>
  <c r="N609" i="200" s="1"/>
  <c r="N648" i="200"/>
  <c r="N671" i="200"/>
  <c r="N147" i="201"/>
  <c r="N151" i="201"/>
  <c r="N504" i="200"/>
  <c r="N516" i="200"/>
  <c r="O523" i="200"/>
  <c r="N540" i="200"/>
  <c r="P543" i="200"/>
  <c r="N552" i="200"/>
  <c r="O572" i="200"/>
  <c r="O570" i="200" s="1"/>
  <c r="N618" i="200"/>
  <c r="N657" i="200"/>
  <c r="N88" i="201"/>
  <c r="O669" i="200"/>
  <c r="O667" i="200" s="1"/>
  <c r="N189" i="201"/>
  <c r="N325" i="201"/>
  <c r="N389" i="201"/>
  <c r="N508" i="201"/>
  <c r="N516" i="201"/>
  <c r="N540" i="201"/>
  <c r="N583" i="201"/>
  <c r="N589" i="201"/>
  <c r="N607" i="201"/>
  <c r="P616" i="201"/>
  <c r="P614" i="201" s="1"/>
  <c r="N626" i="201"/>
  <c r="N631" i="201"/>
  <c r="N643" i="201"/>
  <c r="N654" i="201"/>
  <c r="N682" i="201"/>
  <c r="N706" i="201"/>
  <c r="N714" i="201"/>
  <c r="N725" i="201"/>
  <c r="N753" i="201"/>
  <c r="N751" i="201" s="1"/>
  <c r="N749" i="201" s="1"/>
  <c r="N157" i="212"/>
  <c r="N179" i="212"/>
  <c r="N220" i="212"/>
  <c r="N255" i="212"/>
  <c r="P435" i="212"/>
  <c r="N476" i="212"/>
  <c r="P543" i="212"/>
  <c r="P572" i="212"/>
  <c r="P570" i="212" s="1"/>
  <c r="P600" i="212"/>
  <c r="N611" i="212"/>
  <c r="N609" i="212" s="1"/>
  <c r="N648" i="212"/>
  <c r="N671" i="212"/>
  <c r="N476" i="211"/>
  <c r="O602" i="211"/>
  <c r="O600" i="211" s="1"/>
  <c r="N604" i="211"/>
  <c r="P616" i="211"/>
  <c r="P614" i="211" s="1"/>
  <c r="P641" i="211"/>
  <c r="P639" i="211" s="1"/>
  <c r="P669" i="211"/>
  <c r="P667" i="211" s="1"/>
  <c r="N251" i="210"/>
  <c r="O262" i="210"/>
  <c r="O260" i="210" s="1"/>
  <c r="N303" i="210"/>
  <c r="P527" i="210"/>
  <c r="N623" i="210"/>
  <c r="N745" i="210"/>
  <c r="N106" i="208"/>
  <c r="N154" i="208"/>
  <c r="N161" i="208"/>
  <c r="N181" i="208"/>
  <c r="N200" i="208"/>
  <c r="N248" i="208"/>
  <c r="N258" i="208"/>
  <c r="N291" i="208"/>
  <c r="N389" i="208"/>
  <c r="N433" i="208"/>
  <c r="N545" i="208"/>
  <c r="N549" i="208"/>
  <c r="P561" i="208"/>
  <c r="P559" i="208" s="1"/>
  <c r="N589" i="208"/>
  <c r="P616" i="208"/>
  <c r="P614" i="208" s="1"/>
  <c r="N643" i="208"/>
  <c r="P272" i="207"/>
  <c r="N314" i="207"/>
  <c r="N372" i="207"/>
  <c r="N431" i="207"/>
  <c r="N181" i="201"/>
  <c r="N198" i="201"/>
  <c r="N217" i="201"/>
  <c r="N224" i="201"/>
  <c r="N234" i="201"/>
  <c r="N255" i="201"/>
  <c r="N422" i="201"/>
  <c r="N479" i="201"/>
  <c r="N391" i="212"/>
  <c r="N427" i="212"/>
  <c r="N439" i="212"/>
  <c r="N467" i="212"/>
  <c r="N504" i="212"/>
  <c r="N514" i="212"/>
  <c r="N587" i="212"/>
  <c r="N618" i="212"/>
  <c r="N657" i="212"/>
  <c r="N159" i="211"/>
  <c r="N181" i="211"/>
  <c r="N198" i="211"/>
  <c r="N224" i="211"/>
  <c r="N234" i="211"/>
  <c r="N255" i="211"/>
  <c r="N396" i="211"/>
  <c r="N549" i="211"/>
  <c r="N618" i="211"/>
  <c r="N631" i="211"/>
  <c r="N650" i="211"/>
  <c r="N665" i="211"/>
  <c r="N663" i="211" s="1"/>
  <c r="N661" i="211" s="1"/>
  <c r="N685" i="211"/>
  <c r="N700" i="211"/>
  <c r="N753" i="211"/>
  <c r="N751" i="211" s="1"/>
  <c r="N749" i="211" s="1"/>
  <c r="P101" i="210"/>
  <c r="P99" i="210" s="1"/>
  <c r="P130" i="210"/>
  <c r="P128" i="210" s="1"/>
  <c r="N151" i="210"/>
  <c r="N179" i="210"/>
  <c r="N181" i="210"/>
  <c r="N194" i="210"/>
  <c r="N412" i="210"/>
  <c r="N431" i="210"/>
  <c r="N443" i="210"/>
  <c r="N665" i="210"/>
  <c r="N663" i="210" s="1"/>
  <c r="N661" i="210" s="1"/>
  <c r="N679" i="210"/>
  <c r="O410" i="208"/>
  <c r="O408" i="208" s="1"/>
  <c r="N479" i="208"/>
  <c r="N149" i="207"/>
  <c r="N161" i="207"/>
  <c r="N181" i="207"/>
  <c r="N200" i="207"/>
  <c r="N253" i="207"/>
  <c r="N255" i="207"/>
  <c r="N337" i="207"/>
  <c r="O377" i="207"/>
  <c r="N467" i="207"/>
  <c r="N520" i="207"/>
  <c r="N518" i="207" s="1"/>
  <c r="N476" i="201"/>
  <c r="N494" i="201"/>
  <c r="P543" i="201"/>
  <c r="P572" i="201"/>
  <c r="P570" i="201" s="1"/>
  <c r="N650" i="201"/>
  <c r="N91" i="212"/>
  <c r="N106" i="212"/>
  <c r="N169" i="212"/>
  <c r="N167" i="212" s="1"/>
  <c r="N165" i="212" s="1"/>
  <c r="N151" i="212"/>
  <c r="N194" i="212"/>
  <c r="N200" i="212"/>
  <c r="N251" i="212"/>
  <c r="N285" i="212"/>
  <c r="N337" i="212"/>
  <c r="O669" i="212"/>
  <c r="O667" i="212" s="1"/>
  <c r="N154" i="211"/>
  <c r="P418" i="211"/>
  <c r="N285" i="210"/>
  <c r="N314" i="210"/>
  <c r="P377" i="210"/>
  <c r="N587" i="210"/>
  <c r="P616" i="210"/>
  <c r="P614" i="210" s="1"/>
  <c r="N631" i="210"/>
  <c r="O641" i="210"/>
  <c r="O639" i="210" s="1"/>
  <c r="N652" i="210"/>
  <c r="N682" i="210"/>
  <c r="N692" i="210"/>
  <c r="N706" i="210"/>
  <c r="P743" i="210"/>
  <c r="P741" i="210" s="1"/>
  <c r="N132" i="208"/>
  <c r="N179" i="208"/>
  <c r="N189" i="208"/>
  <c r="N194" i="208"/>
  <c r="N279" i="208"/>
  <c r="N283" i="208"/>
  <c r="N295" i="208"/>
  <c r="O572" i="208"/>
  <c r="O570" i="208" s="1"/>
  <c r="N714" i="208"/>
  <c r="N264" i="207"/>
  <c r="N262" i="207" s="1"/>
  <c r="N260" i="207" s="1"/>
  <c r="N295" i="207"/>
  <c r="N366" i="207"/>
  <c r="N364" i="207" s="1"/>
  <c r="N362" i="207" s="1"/>
  <c r="N389" i="207"/>
  <c r="N414" i="207"/>
  <c r="N427" i="207"/>
  <c r="N458" i="207"/>
  <c r="N479" i="207"/>
  <c r="N547" i="207"/>
  <c r="N561" i="207"/>
  <c r="N251" i="201"/>
  <c r="N279" i="201"/>
  <c r="N307" i="201"/>
  <c r="N314" i="201"/>
  <c r="N335" i="201"/>
  <c r="N414" i="201"/>
  <c r="N424" i="201"/>
  <c r="N431" i="201"/>
  <c r="N443" i="201"/>
  <c r="N665" i="201"/>
  <c r="N663" i="201" s="1"/>
  <c r="N661" i="201" s="1"/>
  <c r="N147" i="212"/>
  <c r="N283" i="212"/>
  <c r="N433" i="212"/>
  <c r="N479" i="212"/>
  <c r="N474" i="212" s="1"/>
  <c r="N540" i="212"/>
  <c r="N549" i="212"/>
  <c r="O572" i="212"/>
  <c r="O570" i="212" s="1"/>
  <c r="N591" i="212"/>
  <c r="N604" i="212"/>
  <c r="N626" i="212"/>
  <c r="N679" i="212"/>
  <c r="N692" i="212"/>
  <c r="N721" i="212"/>
  <c r="N747" i="212"/>
  <c r="N149" i="211"/>
  <c r="N251" i="211"/>
  <c r="N279" i="211"/>
  <c r="N307" i="211"/>
  <c r="N314" i="211"/>
  <c r="N335" i="211"/>
  <c r="N479" i="211"/>
  <c r="N525" i="211"/>
  <c r="N523" i="211" s="1"/>
  <c r="N579" i="211"/>
  <c r="N643" i="211"/>
  <c r="N654" i="211"/>
  <c r="N692" i="211"/>
  <c r="N708" i="211"/>
  <c r="N745" i="211"/>
  <c r="N55" i="210"/>
  <c r="N62" i="210"/>
  <c r="N60" i="210" s="1"/>
  <c r="O113" i="210"/>
  <c r="O111" i="210" s="1"/>
  <c r="N149" i="210"/>
  <c r="N157" i="210"/>
  <c r="N159" i="210"/>
  <c r="N185" i="210"/>
  <c r="N189" i="210"/>
  <c r="N217" i="210"/>
  <c r="N396" i="210"/>
  <c r="N414" i="210"/>
  <c r="N449" i="210"/>
  <c r="N540" i="210"/>
  <c r="N561" i="210"/>
  <c r="N629" i="210"/>
  <c r="N650" i="210"/>
  <c r="N372" i="208"/>
  <c r="N508" i="208"/>
  <c r="O669" i="208"/>
  <c r="O667" i="208" s="1"/>
  <c r="N753" i="208"/>
  <c r="N751" i="208" s="1"/>
  <c r="N749" i="208" s="1"/>
  <c r="N70" i="207"/>
  <c r="N68" i="207" s="1"/>
  <c r="N66" i="207" s="1"/>
  <c r="N476" i="207"/>
  <c r="N583" i="207"/>
  <c r="N604" i="207"/>
  <c r="N626" i="207"/>
  <c r="N650" i="207"/>
  <c r="N721" i="207"/>
  <c r="O751" i="207"/>
  <c r="O749" i="207" s="1"/>
  <c r="P130" i="206"/>
  <c r="P128" i="206" s="1"/>
  <c r="N169" i="206"/>
  <c r="N167" i="206" s="1"/>
  <c r="N165" i="206" s="1"/>
  <c r="N159" i="206"/>
  <c r="N181" i="206"/>
  <c r="N303" i="206"/>
  <c r="N372" i="206"/>
  <c r="N414" i="206"/>
  <c r="N431" i="206"/>
  <c r="N545" i="206"/>
  <c r="N283" i="205"/>
  <c r="O523" i="205"/>
  <c r="N540" i="205"/>
  <c r="N579" i="205"/>
  <c r="N589" i="205"/>
  <c r="N618" i="205"/>
  <c r="O641" i="205"/>
  <c r="O639" i="205" s="1"/>
  <c r="N652" i="205"/>
  <c r="O663" i="205"/>
  <c r="O661" i="205" s="1"/>
  <c r="N708" i="205"/>
  <c r="O68" i="204"/>
  <c r="O66" i="204" s="1"/>
  <c r="N91" i="204"/>
  <c r="N106" i="204"/>
  <c r="N147" i="204"/>
  <c r="N176" i="204"/>
  <c r="N412" i="204"/>
  <c r="N427" i="204"/>
  <c r="N525" i="204"/>
  <c r="N523" i="204" s="1"/>
  <c r="N538" i="204"/>
  <c r="O616" i="204"/>
  <c r="O614" i="204" s="1"/>
  <c r="N631" i="204"/>
  <c r="N753" i="204"/>
  <c r="N751" i="204" s="1"/>
  <c r="N749" i="204" s="1"/>
  <c r="N97" i="203"/>
  <c r="N106" i="203"/>
  <c r="N157" i="203"/>
  <c r="N179" i="203"/>
  <c r="N217" i="203"/>
  <c r="N303" i="203"/>
  <c r="N412" i="203"/>
  <c r="N467" i="203"/>
  <c r="N504" i="203"/>
  <c r="N591" i="203"/>
  <c r="N151" i="202"/>
  <c r="N194" i="202"/>
  <c r="N200" i="202"/>
  <c r="N291" i="202"/>
  <c r="O572" i="202"/>
  <c r="O570" i="202" s="1"/>
  <c r="P641" i="202"/>
  <c r="P639" i="202" s="1"/>
  <c r="N725" i="202"/>
  <c r="N753" i="202"/>
  <c r="N751" i="202" s="1"/>
  <c r="N749" i="202" s="1"/>
  <c r="N597" i="207"/>
  <c r="N595" i="207" s="1"/>
  <c r="P418" i="206"/>
  <c r="O472" i="206"/>
  <c r="P485" i="206"/>
  <c r="N516" i="206"/>
  <c r="N540" i="206"/>
  <c r="N552" i="206"/>
  <c r="N579" i="206"/>
  <c r="N589" i="206"/>
  <c r="N618" i="206"/>
  <c r="N650" i="206"/>
  <c r="P663" i="206"/>
  <c r="P661" i="206" s="1"/>
  <c r="N692" i="206"/>
  <c r="N706" i="206"/>
  <c r="O743" i="206"/>
  <c r="O741" i="206" s="1"/>
  <c r="N132" i="205"/>
  <c r="O167" i="205"/>
  <c r="O165" i="205" s="1"/>
  <c r="N154" i="205"/>
  <c r="P616" i="205"/>
  <c r="P614" i="205" s="1"/>
  <c r="N103" i="204"/>
  <c r="N248" i="204"/>
  <c r="N258" i="204"/>
  <c r="N325" i="204"/>
  <c r="N414" i="203"/>
  <c r="N583" i="203"/>
  <c r="P641" i="203"/>
  <c r="P639" i="203" s="1"/>
  <c r="N396" i="202"/>
  <c r="N631" i="202"/>
  <c r="O616" i="207"/>
  <c r="O614" i="207" s="1"/>
  <c r="O641" i="207"/>
  <c r="O639" i="207" s="1"/>
  <c r="N654" i="207"/>
  <c r="N679" i="207"/>
  <c r="N706" i="207"/>
  <c r="N725" i="207"/>
  <c r="O113" i="206"/>
  <c r="O111" i="206" s="1"/>
  <c r="N234" i="206"/>
  <c r="N276" i="206"/>
  <c r="N307" i="206"/>
  <c r="P18" i="205"/>
  <c r="N62" i="205"/>
  <c r="N60" i="205" s="1"/>
  <c r="N97" i="205"/>
  <c r="P130" i="205"/>
  <c r="P128" i="205" s="1"/>
  <c r="N151" i="205"/>
  <c r="N220" i="205"/>
  <c r="N253" i="205"/>
  <c r="N412" i="205"/>
  <c r="N427" i="205"/>
  <c r="N561" i="205"/>
  <c r="N604" i="205"/>
  <c r="N631" i="205"/>
  <c r="N648" i="205"/>
  <c r="N671" i="205"/>
  <c r="N682" i="205"/>
  <c r="N55" i="204"/>
  <c r="N291" i="204"/>
  <c r="O370" i="204"/>
  <c r="N398" i="204"/>
  <c r="N467" i="204"/>
  <c r="N520" i="204"/>
  <c r="N518" i="204" s="1"/>
  <c r="N579" i="204"/>
  <c r="N652" i="204"/>
  <c r="N665" i="204"/>
  <c r="N663" i="204" s="1"/>
  <c r="N661" i="204" s="1"/>
  <c r="P743" i="204"/>
  <c r="P741" i="204" s="1"/>
  <c r="P101" i="203"/>
  <c r="P99" i="203" s="1"/>
  <c r="N198" i="203"/>
  <c r="N234" i="203"/>
  <c r="N283" i="203"/>
  <c r="N325" i="203"/>
  <c r="N337" i="203"/>
  <c r="P543" i="203"/>
  <c r="P559" i="203"/>
  <c r="N566" i="203"/>
  <c r="N587" i="203"/>
  <c r="N607" i="203"/>
  <c r="O616" i="203"/>
  <c r="O614" i="203" s="1"/>
  <c r="N626" i="203"/>
  <c r="N652" i="203"/>
  <c r="N665" i="203"/>
  <c r="N663" i="203" s="1"/>
  <c r="N661" i="203" s="1"/>
  <c r="O669" i="203"/>
  <c r="O667" i="203" s="1"/>
  <c r="N692" i="203"/>
  <c r="N745" i="203"/>
  <c r="O751" i="203"/>
  <c r="O749" i="203" s="1"/>
  <c r="N106" i="202"/>
  <c r="N157" i="202"/>
  <c r="N179" i="202"/>
  <c r="N220" i="202"/>
  <c r="N255" i="202"/>
  <c r="N283" i="202"/>
  <c r="N360" i="202"/>
  <c r="N391" i="202"/>
  <c r="N427" i="202"/>
  <c r="N504" i="202"/>
  <c r="N629" i="202"/>
  <c r="N654" i="202"/>
  <c r="P641" i="207"/>
  <c r="P639" i="207" s="1"/>
  <c r="P669" i="207"/>
  <c r="P667" i="207" s="1"/>
  <c r="P272" i="206"/>
  <c r="N520" i="206"/>
  <c r="N518" i="206" s="1"/>
  <c r="N561" i="206"/>
  <c r="N604" i="206"/>
  <c r="N631" i="206"/>
  <c r="N654" i="206"/>
  <c r="P669" i="206"/>
  <c r="P667" i="206" s="1"/>
  <c r="N753" i="206"/>
  <c r="N751" i="206" s="1"/>
  <c r="N749" i="206" s="1"/>
  <c r="O68" i="205"/>
  <c r="O66" i="205" s="1"/>
  <c r="N91" i="205"/>
  <c r="N106" i="205"/>
  <c r="N147" i="205"/>
  <c r="N295" i="205"/>
  <c r="N303" i="205"/>
  <c r="N360" i="204"/>
  <c r="N566" i="204"/>
  <c r="N597" i="204"/>
  <c r="N595" i="204" s="1"/>
  <c r="P616" i="204"/>
  <c r="P614" i="204" s="1"/>
  <c r="N132" i="203"/>
  <c r="N264" i="203"/>
  <c r="N262" i="203" s="1"/>
  <c r="N260" i="203" s="1"/>
  <c r="O364" i="203"/>
  <c r="O362" i="203" s="1"/>
  <c r="N439" i="202"/>
  <c r="N467" i="202"/>
  <c r="N549" i="202"/>
  <c r="N643" i="202"/>
  <c r="O641" i="202"/>
  <c r="O639" i="202" s="1"/>
  <c r="N516" i="202"/>
  <c r="N525" i="202"/>
  <c r="N523" i="202" s="1"/>
  <c r="P543" i="202"/>
  <c r="N566" i="202"/>
  <c r="N692" i="202"/>
  <c r="N745" i="202"/>
  <c r="P527" i="202"/>
  <c r="O543" i="202"/>
  <c r="N587" i="202"/>
  <c r="N607" i="202"/>
  <c r="N623" i="202"/>
  <c r="N626" i="202"/>
  <c r="N657" i="202"/>
  <c r="N665" i="202"/>
  <c r="N663" i="202" s="1"/>
  <c r="N661" i="202" s="1"/>
  <c r="N700" i="202"/>
  <c r="N88" i="212"/>
  <c r="N185" i="212"/>
  <c r="N449" i="212"/>
  <c r="N88" i="211"/>
  <c r="N458" i="211"/>
  <c r="N217" i="211"/>
  <c r="N20" i="211"/>
  <c r="P18" i="210"/>
  <c r="N88" i="210"/>
  <c r="N248" i="210"/>
  <c r="P435" i="210"/>
  <c r="N494" i="210"/>
  <c r="N307" i="208"/>
  <c r="N224" i="208"/>
  <c r="N185" i="208"/>
  <c r="O165" i="208"/>
  <c r="N169" i="208"/>
  <c r="P167" i="208"/>
  <c r="N700" i="208"/>
  <c r="N449" i="208"/>
  <c r="O18" i="207"/>
  <c r="O16" i="207" s="1"/>
  <c r="N55" i="207"/>
  <c r="N189" i="207"/>
  <c r="N185" i="207"/>
  <c r="N217" i="207"/>
  <c r="N88" i="207"/>
  <c r="N508" i="207"/>
  <c r="N449" i="207"/>
  <c r="N494" i="207"/>
  <c r="N176" i="207"/>
  <c r="N725" i="206"/>
  <c r="O641" i="206"/>
  <c r="N643" i="206"/>
  <c r="P641" i="206"/>
  <c r="N494" i="206"/>
  <c r="N458" i="206"/>
  <c r="N449" i="206"/>
  <c r="N217" i="206"/>
  <c r="P18" i="206"/>
  <c r="N714" i="200"/>
  <c r="N714" i="202"/>
  <c r="N714" i="212"/>
  <c r="N714" i="205"/>
  <c r="P527" i="205"/>
  <c r="N467" i="205"/>
  <c r="P435" i="205"/>
  <c r="N449" i="205"/>
  <c r="N443" i="205"/>
  <c r="N200" i="205"/>
  <c r="N185" i="205"/>
  <c r="N55" i="205"/>
  <c r="N449" i="204"/>
  <c r="P616" i="203"/>
  <c r="N200" i="203"/>
  <c r="N458" i="203"/>
  <c r="N449" i="203"/>
  <c r="P18" i="203"/>
  <c r="N307" i="203"/>
  <c r="N443" i="203"/>
  <c r="N494" i="202"/>
  <c r="P362" i="202"/>
  <c r="N366" i="202"/>
  <c r="N364" i="202" s="1"/>
  <c r="O364" i="202"/>
  <c r="N185" i="202"/>
  <c r="N700" i="200"/>
  <c r="N300" i="201"/>
  <c r="O410" i="201"/>
  <c r="O408" i="201" s="1"/>
  <c r="N300" i="212"/>
  <c r="O410" i="212"/>
  <c r="O408" i="212" s="1"/>
  <c r="O300" i="211"/>
  <c r="P410" i="211"/>
  <c r="P408" i="211" s="1"/>
  <c r="O68" i="201"/>
  <c r="O66" i="201" s="1"/>
  <c r="O167" i="201"/>
  <c r="O165" i="201" s="1"/>
  <c r="P272" i="201"/>
  <c r="O566" i="201"/>
  <c r="O559" i="201" s="1"/>
  <c r="O602" i="201"/>
  <c r="O600" i="201" s="1"/>
  <c r="P609" i="201"/>
  <c r="P600" i="201" s="1"/>
  <c r="N618" i="201"/>
  <c r="O641" i="201"/>
  <c r="O639" i="201" s="1"/>
  <c r="P669" i="201"/>
  <c r="P667" i="201" s="1"/>
  <c r="N692" i="201"/>
  <c r="P751" i="201"/>
  <c r="P749" i="201" s="1"/>
  <c r="O113" i="212"/>
  <c r="O111" i="212" s="1"/>
  <c r="O130" i="212"/>
  <c r="O128" i="212" s="1"/>
  <c r="O262" i="212"/>
  <c r="O260" i="212" s="1"/>
  <c r="P410" i="212"/>
  <c r="P408" i="212" s="1"/>
  <c r="O418" i="212"/>
  <c r="O435" i="212"/>
  <c r="P523" i="212"/>
  <c r="O527" i="212"/>
  <c r="O616" i="212"/>
  <c r="O614" i="212" s="1"/>
  <c r="N643" i="212"/>
  <c r="P663" i="212"/>
  <c r="P661" i="212" s="1"/>
  <c r="P743" i="212"/>
  <c r="P741" i="212" s="1"/>
  <c r="O68" i="211"/>
  <c r="O66" i="211" s="1"/>
  <c r="O167" i="211"/>
  <c r="O165" i="211" s="1"/>
  <c r="N366" i="211"/>
  <c r="N364" i="211" s="1"/>
  <c r="N362" i="211" s="1"/>
  <c r="O370" i="211"/>
  <c r="N433" i="211"/>
  <c r="N467" i="211"/>
  <c r="N366" i="201"/>
  <c r="N364" i="201" s="1"/>
  <c r="N362" i="201" s="1"/>
  <c r="N520" i="201"/>
  <c r="N518" i="201" s="1"/>
  <c r="N561" i="201"/>
  <c r="N574" i="201"/>
  <c r="P641" i="201"/>
  <c r="P639" i="201" s="1"/>
  <c r="N20" i="212"/>
  <c r="N103" i="212"/>
  <c r="N176" i="212"/>
  <c r="N325" i="212"/>
  <c r="O370" i="212"/>
  <c r="O377" i="212"/>
  <c r="N381" i="212"/>
  <c r="O485" i="212"/>
  <c r="N545" i="212"/>
  <c r="P616" i="212"/>
  <c r="P614" i="212" s="1"/>
  <c r="O113" i="201"/>
  <c r="O111" i="201" s="1"/>
  <c r="O130" i="201"/>
  <c r="O128" i="201" s="1"/>
  <c r="O262" i="201"/>
  <c r="O260" i="201" s="1"/>
  <c r="P410" i="201"/>
  <c r="P408" i="201" s="1"/>
  <c r="O435" i="201"/>
  <c r="O527" i="201"/>
  <c r="O68" i="212"/>
  <c r="O66" i="212" s="1"/>
  <c r="O167" i="212"/>
  <c r="O165" i="212" s="1"/>
  <c r="O566" i="212"/>
  <c r="O602" i="212"/>
  <c r="O600" i="212" s="1"/>
  <c r="O113" i="211"/>
  <c r="O111" i="211" s="1"/>
  <c r="O130" i="211"/>
  <c r="O128" i="211" s="1"/>
  <c r="O262" i="211"/>
  <c r="O260" i="211" s="1"/>
  <c r="O377" i="211"/>
  <c r="N424" i="211"/>
  <c r="N449" i="211"/>
  <c r="N516" i="208"/>
  <c r="N525" i="208"/>
  <c r="N523" i="208" s="1"/>
  <c r="P523" i="208"/>
  <c r="N618" i="208"/>
  <c r="O616" i="208"/>
  <c r="O614" i="208" s="1"/>
  <c r="P669" i="208"/>
  <c r="P667" i="208" s="1"/>
  <c r="N679" i="208"/>
  <c r="O523" i="211"/>
  <c r="N561" i="211"/>
  <c r="N574" i="211"/>
  <c r="O663" i="211"/>
  <c r="O661" i="211" s="1"/>
  <c r="O743" i="211"/>
  <c r="O741" i="211" s="1"/>
  <c r="N20" i="210"/>
  <c r="N103" i="210"/>
  <c r="N176" i="210"/>
  <c r="O272" i="210"/>
  <c r="O370" i="210"/>
  <c r="O377" i="210"/>
  <c r="N381" i="210"/>
  <c r="O485" i="210"/>
  <c r="O543" i="210"/>
  <c r="N545" i="210"/>
  <c r="O609" i="210"/>
  <c r="O669" i="210"/>
  <c r="O667" i="210" s="1"/>
  <c r="O751" i="210"/>
  <c r="O749" i="210" s="1"/>
  <c r="N366" i="208"/>
  <c r="N364" i="208" s="1"/>
  <c r="N362" i="208" s="1"/>
  <c r="N745" i="208"/>
  <c r="P743" i="208"/>
  <c r="P741" i="208" s="1"/>
  <c r="N95" i="207"/>
  <c r="N113" i="207"/>
  <c r="N111" i="207" s="1"/>
  <c r="O113" i="207"/>
  <c r="O111" i="207" s="1"/>
  <c r="O472" i="211"/>
  <c r="O527" i="211"/>
  <c r="O68" i="210"/>
  <c r="O66" i="210" s="1"/>
  <c r="O167" i="210"/>
  <c r="O165" i="210" s="1"/>
  <c r="O566" i="210"/>
  <c r="O602" i="210"/>
  <c r="O113" i="208"/>
  <c r="O111" i="208" s="1"/>
  <c r="O130" i="208"/>
  <c r="O128" i="208" s="1"/>
  <c r="O262" i="208"/>
  <c r="O260" i="208" s="1"/>
  <c r="P377" i="208"/>
  <c r="N540" i="208"/>
  <c r="O527" i="208"/>
  <c r="P543" i="208"/>
  <c r="N552" i="208"/>
  <c r="N566" i="208"/>
  <c r="O566" i="208"/>
  <c r="O559" i="208" s="1"/>
  <c r="N623" i="208"/>
  <c r="N665" i="208"/>
  <c r="N663" i="208" s="1"/>
  <c r="N661" i="208" s="1"/>
  <c r="P663" i="208"/>
  <c r="P661" i="208" s="1"/>
  <c r="N692" i="208"/>
  <c r="N300" i="207"/>
  <c r="O410" i="207"/>
  <c r="O408" i="207" s="1"/>
  <c r="O543" i="211"/>
  <c r="O669" i="211"/>
  <c r="O667" i="211" s="1"/>
  <c r="O364" i="210"/>
  <c r="O362" i="210" s="1"/>
  <c r="O410" i="210"/>
  <c r="O408" i="210" s="1"/>
  <c r="O561" i="210"/>
  <c r="O572" i="210"/>
  <c r="O570" i="210" s="1"/>
  <c r="O18" i="208"/>
  <c r="O101" i="208"/>
  <c r="O99" i="208" s="1"/>
  <c r="O272" i="208"/>
  <c r="O370" i="208"/>
  <c r="N494" i="208"/>
  <c r="N604" i="208"/>
  <c r="O602" i="208"/>
  <c r="N721" i="208"/>
  <c r="N132" i="207"/>
  <c r="O130" i="207"/>
  <c r="O128" i="207" s="1"/>
  <c r="P410" i="208"/>
  <c r="P408" i="208" s="1"/>
  <c r="O435" i="208"/>
  <c r="O68" i="207"/>
  <c r="O66" i="207" s="1"/>
  <c r="O167" i="207"/>
  <c r="O165" i="207" s="1"/>
  <c r="P370" i="207"/>
  <c r="P485" i="207"/>
  <c r="N552" i="207"/>
  <c r="N566" i="207"/>
  <c r="P616" i="207"/>
  <c r="P614" i="207" s="1"/>
  <c r="O543" i="208"/>
  <c r="N159" i="207"/>
  <c r="O364" i="207"/>
  <c r="O362" i="207" s="1"/>
  <c r="O561" i="207"/>
  <c r="O559" i="207" s="1"/>
  <c r="O572" i="207"/>
  <c r="O570" i="207" s="1"/>
  <c r="O602" i="207"/>
  <c r="O600" i="207" s="1"/>
  <c r="N618" i="207"/>
  <c r="N657" i="207"/>
  <c r="O663" i="207"/>
  <c r="O661" i="207" s="1"/>
  <c r="O669" i="207"/>
  <c r="O667" i="207" s="1"/>
  <c r="P743" i="207"/>
  <c r="P741" i="207" s="1"/>
  <c r="N138" i="206"/>
  <c r="N300" i="205"/>
  <c r="O410" i="205"/>
  <c r="O262" i="207"/>
  <c r="O260" i="207" s="1"/>
  <c r="P410" i="207"/>
  <c r="P408" i="207" s="1"/>
  <c r="O527" i="207"/>
  <c r="N643" i="207"/>
  <c r="N700" i="207"/>
  <c r="O743" i="207"/>
  <c r="O741" i="207" s="1"/>
  <c r="N70" i="206"/>
  <c r="N68" i="206" s="1"/>
  <c r="N66" i="206" s="1"/>
  <c r="N149" i="206"/>
  <c r="N151" i="206"/>
  <c r="P600" i="206"/>
  <c r="O321" i="206"/>
  <c r="O543" i="206"/>
  <c r="O609" i="206"/>
  <c r="O669" i="206"/>
  <c r="O667" i="206" s="1"/>
  <c r="O751" i="206"/>
  <c r="O749" i="206" s="1"/>
  <c r="N366" i="205"/>
  <c r="N364" i="205" s="1"/>
  <c r="N362" i="205" s="1"/>
  <c r="O377" i="205"/>
  <c r="O68" i="206"/>
  <c r="O66" i="206" s="1"/>
  <c r="O167" i="206"/>
  <c r="O165" i="206" s="1"/>
  <c r="O566" i="206"/>
  <c r="O602" i="206"/>
  <c r="O113" i="205"/>
  <c r="O111" i="205" s="1"/>
  <c r="O130" i="205"/>
  <c r="O128" i="205" s="1"/>
  <c r="N176" i="205"/>
  <c r="N217" i="205"/>
  <c r="N251" i="205"/>
  <c r="N314" i="205"/>
  <c r="N325" i="205"/>
  <c r="P377" i="205"/>
  <c r="N494" i="205"/>
  <c r="N520" i="205"/>
  <c r="N518" i="205" s="1"/>
  <c r="O364" i="206"/>
  <c r="O362" i="206" s="1"/>
  <c r="O410" i="206"/>
  <c r="O408" i="206" s="1"/>
  <c r="O561" i="206"/>
  <c r="O572" i="206"/>
  <c r="O570" i="206" s="1"/>
  <c r="O18" i="205"/>
  <c r="O16" i="205" s="1"/>
  <c r="O101" i="205"/>
  <c r="O99" i="205" s="1"/>
  <c r="N198" i="205"/>
  <c r="N337" i="205"/>
  <c r="N372" i="205"/>
  <c r="P410" i="205"/>
  <c r="P600" i="205"/>
  <c r="O527" i="204"/>
  <c r="N643" i="204"/>
  <c r="O641" i="204"/>
  <c r="O639" i="204" s="1"/>
  <c r="N138" i="203"/>
  <c r="O130" i="203"/>
  <c r="O128" i="203" s="1"/>
  <c r="O109" i="203" s="1"/>
  <c r="N514" i="203"/>
  <c r="O543" i="205"/>
  <c r="O609" i="205"/>
  <c r="O669" i="205"/>
  <c r="O667" i="205" s="1"/>
  <c r="O751" i="205"/>
  <c r="O749" i="205" s="1"/>
  <c r="O377" i="204"/>
  <c r="O300" i="204"/>
  <c r="O274" i="204" s="1"/>
  <c r="P410" i="204"/>
  <c r="P408" i="204" s="1"/>
  <c r="P641" i="204"/>
  <c r="P639" i="204" s="1"/>
  <c r="N700" i="204"/>
  <c r="N70" i="203"/>
  <c r="N68" i="203" s="1"/>
  <c r="N66" i="203" s="1"/>
  <c r="O68" i="203"/>
  <c r="O66" i="203" s="1"/>
  <c r="N149" i="203"/>
  <c r="P321" i="203"/>
  <c r="N479" i="203"/>
  <c r="O566" i="205"/>
  <c r="O602" i="205"/>
  <c r="O113" i="204"/>
  <c r="O111" i="204" s="1"/>
  <c r="O130" i="204"/>
  <c r="O128" i="204" s="1"/>
  <c r="O262" i="204"/>
  <c r="O260" i="204" s="1"/>
  <c r="P377" i="204"/>
  <c r="O418" i="204"/>
  <c r="N439" i="204"/>
  <c r="N561" i="204"/>
  <c r="P572" i="204"/>
  <c r="P570" i="204" s="1"/>
  <c r="N629" i="204"/>
  <c r="N648" i="204"/>
  <c r="N708" i="204"/>
  <c r="N55" i="203"/>
  <c r="N103" i="203"/>
  <c r="N176" i="203"/>
  <c r="N360" i="203"/>
  <c r="N391" i="203"/>
  <c r="N439" i="203"/>
  <c r="O561" i="205"/>
  <c r="O572" i="205"/>
  <c r="O570" i="205" s="1"/>
  <c r="O18" i="204"/>
  <c r="O16" i="204" s="1"/>
  <c r="O101" i="204"/>
  <c r="O99" i="204" s="1"/>
  <c r="P364" i="204"/>
  <c r="P362" i="204" s="1"/>
  <c r="N366" i="204"/>
  <c r="N364" i="204" s="1"/>
  <c r="N362" i="204" s="1"/>
  <c r="N514" i="204"/>
  <c r="N547" i="204"/>
  <c r="P559" i="204"/>
  <c r="N583" i="204"/>
  <c r="P600" i="204"/>
  <c r="N607" i="204"/>
  <c r="O602" i="204"/>
  <c r="O600" i="204" s="1"/>
  <c r="N611" i="204"/>
  <c r="N609" i="204" s="1"/>
  <c r="N654" i="204"/>
  <c r="N671" i="204"/>
  <c r="N706" i="204"/>
  <c r="N20" i="203"/>
  <c r="N62" i="203"/>
  <c r="N60" i="203" s="1"/>
  <c r="N88" i="203"/>
  <c r="N169" i="203"/>
  <c r="N167" i="203" s="1"/>
  <c r="N165" i="203" s="1"/>
  <c r="O167" i="203"/>
  <c r="O165" i="203" s="1"/>
  <c r="N194" i="203"/>
  <c r="N291" i="203"/>
  <c r="N381" i="203"/>
  <c r="N398" i="203"/>
  <c r="N70" i="202"/>
  <c r="N68" i="202" s="1"/>
  <c r="N66" i="202" s="1"/>
  <c r="O68" i="202"/>
  <c r="O66" i="202" s="1"/>
  <c r="N138" i="202"/>
  <c r="O130" i="202"/>
  <c r="O128" i="202" s="1"/>
  <c r="N149" i="202"/>
  <c r="N372" i="202"/>
  <c r="O370" i="202"/>
  <c r="N643" i="203"/>
  <c r="O641" i="203"/>
  <c r="O639" i="203" s="1"/>
  <c r="P669" i="203"/>
  <c r="P667" i="203" s="1"/>
  <c r="N700" i="203"/>
  <c r="N154" i="202"/>
  <c r="O561" i="204"/>
  <c r="O559" i="204" s="1"/>
  <c r="O572" i="204"/>
  <c r="O570" i="204" s="1"/>
  <c r="O18" i="203"/>
  <c r="O101" i="203"/>
  <c r="O99" i="203" s="1"/>
  <c r="O321" i="203"/>
  <c r="O370" i="203"/>
  <c r="O485" i="203"/>
  <c r="N520" i="203"/>
  <c r="N518" i="203" s="1"/>
  <c r="O527" i="203"/>
  <c r="N561" i="203"/>
  <c r="P572" i="203"/>
  <c r="P570" i="203" s="1"/>
  <c r="N650" i="203"/>
  <c r="N708" i="203"/>
  <c r="N20" i="202"/>
  <c r="N62" i="202"/>
  <c r="N60" i="202" s="1"/>
  <c r="N88" i="202"/>
  <c r="P101" i="202"/>
  <c r="P99" i="202" s="1"/>
  <c r="O300" i="203"/>
  <c r="P410" i="203"/>
  <c r="P408" i="203" s="1"/>
  <c r="O418" i="203"/>
  <c r="N611" i="203"/>
  <c r="N609" i="203" s="1"/>
  <c r="P609" i="203"/>
  <c r="P600" i="203" s="1"/>
  <c r="N631" i="203"/>
  <c r="N648" i="203"/>
  <c r="N706" i="203"/>
  <c r="N97" i="202"/>
  <c r="N552" i="203"/>
  <c r="O602" i="203"/>
  <c r="O600" i="203" s="1"/>
  <c r="O113" i="202"/>
  <c r="O111" i="202" s="1"/>
  <c r="N132" i="202"/>
  <c r="N147" i="202"/>
  <c r="N176" i="202"/>
  <c r="N198" i="202"/>
  <c r="N303" i="202"/>
  <c r="P370" i="202"/>
  <c r="O561" i="203"/>
  <c r="O559" i="203" s="1"/>
  <c r="O572" i="203"/>
  <c r="O570" i="203" s="1"/>
  <c r="O18" i="202"/>
  <c r="O101" i="202"/>
  <c r="O99" i="202" s="1"/>
  <c r="N169" i="202"/>
  <c r="N167" i="202" s="1"/>
  <c r="N165" i="202" s="1"/>
  <c r="O167" i="202"/>
  <c r="O165" i="202" s="1"/>
  <c r="N325" i="202"/>
  <c r="P377" i="202"/>
  <c r="N381" i="202"/>
  <c r="N248" i="202"/>
  <c r="N300" i="202"/>
  <c r="O410" i="202"/>
  <c r="O408" i="202" s="1"/>
  <c r="O262" i="202"/>
  <c r="P410" i="202"/>
  <c r="P408" i="202" s="1"/>
  <c r="P523" i="202"/>
  <c r="O527" i="202"/>
  <c r="O616" i="202"/>
  <c r="O614" i="202" s="1"/>
  <c r="N679" i="202"/>
  <c r="O566" i="202"/>
  <c r="O559" i="202" s="1"/>
  <c r="O602" i="202"/>
  <c r="O600" i="202" s="1"/>
  <c r="P600" i="200"/>
  <c r="O527" i="200"/>
  <c r="O616" i="200"/>
  <c r="O614" i="200" s="1"/>
  <c r="N643" i="200"/>
  <c r="P663" i="200"/>
  <c r="P661" i="200" s="1"/>
  <c r="P743" i="200"/>
  <c r="P741" i="200" s="1"/>
  <c r="O543" i="200"/>
  <c r="P616" i="200"/>
  <c r="P614" i="200" s="1"/>
  <c r="O566" i="200"/>
  <c r="O559" i="200" s="1"/>
  <c r="O602" i="200"/>
  <c r="O600" i="200" s="1"/>
  <c r="N512" i="211" l="1"/>
  <c r="N379" i="212"/>
  <c r="N377" i="212" s="1"/>
  <c r="O406" i="212"/>
  <c r="N512" i="210"/>
  <c r="O406" i="210"/>
  <c r="N379" i="205"/>
  <c r="N377" i="205" s="1"/>
  <c r="N690" i="202"/>
  <c r="N688" i="202" s="1"/>
  <c r="P435" i="204"/>
  <c r="O435" i="204"/>
  <c r="O272" i="202"/>
  <c r="O260" i="202"/>
  <c r="P570" i="200"/>
  <c r="O377" i="201"/>
  <c r="O362" i="201"/>
  <c r="P321" i="201"/>
  <c r="O143" i="201"/>
  <c r="P143" i="201"/>
  <c r="P406" i="212"/>
  <c r="N274" i="207"/>
  <c r="N272" i="207" s="1"/>
  <c r="N474" i="211"/>
  <c r="O272" i="204"/>
  <c r="N274" i="205"/>
  <c r="N274" i="202"/>
  <c r="N272" i="202" s="1"/>
  <c r="N379" i="204"/>
  <c r="N377" i="204" s="1"/>
  <c r="P406" i="206"/>
  <c r="N274" i="208"/>
  <c r="P406" i="210"/>
  <c r="N379" i="207"/>
  <c r="N377" i="207" s="1"/>
  <c r="N379" i="201"/>
  <c r="N377" i="201" s="1"/>
  <c r="P406" i="211"/>
  <c r="P406" i="207"/>
  <c r="N474" i="206"/>
  <c r="N472" i="206" s="1"/>
  <c r="N470" i="206" s="1"/>
  <c r="N379" i="211"/>
  <c r="N377" i="211" s="1"/>
  <c r="N274" i="210"/>
  <c r="N379" i="202"/>
  <c r="N377" i="202" s="1"/>
  <c r="N379" i="203"/>
  <c r="N379" i="210"/>
  <c r="N377" i="210" s="1"/>
  <c r="N690" i="211"/>
  <c r="P406" i="208"/>
  <c r="N690" i="200"/>
  <c r="N688" i="200" s="1"/>
  <c r="N379" i="206"/>
  <c r="N377" i="206" s="1"/>
  <c r="N379" i="208"/>
  <c r="N274" i="212"/>
  <c r="N272" i="212" s="1"/>
  <c r="O274" i="203"/>
  <c r="O272" i="203" s="1"/>
  <c r="N474" i="208"/>
  <c r="N437" i="204"/>
  <c r="N435" i="204" s="1"/>
  <c r="N274" i="206"/>
  <c r="N272" i="206" s="1"/>
  <c r="O406" i="208"/>
  <c r="N690" i="206"/>
  <c r="N688" i="206" s="1"/>
  <c r="N274" i="201"/>
  <c r="N272" i="201" s="1"/>
  <c r="O406" i="206"/>
  <c r="O274" i="211"/>
  <c r="O272" i="211" s="1"/>
  <c r="O406" i="207"/>
  <c r="N474" i="210"/>
  <c r="N472" i="210" s="1"/>
  <c r="N470" i="210" s="1"/>
  <c r="N474" i="207"/>
  <c r="N472" i="207" s="1"/>
  <c r="N470" i="207" s="1"/>
  <c r="N474" i="201"/>
  <c r="N472" i="201" s="1"/>
  <c r="N470" i="201" s="1"/>
  <c r="P406" i="201"/>
  <c r="O406" i="201"/>
  <c r="N437" i="207"/>
  <c r="N435" i="207" s="1"/>
  <c r="N437" i="202"/>
  <c r="N690" i="205"/>
  <c r="N437" i="201"/>
  <c r="N435" i="201" s="1"/>
  <c r="N437" i="208"/>
  <c r="N435" i="208" s="1"/>
  <c r="N690" i="208"/>
  <c r="N688" i="208" s="1"/>
  <c r="N690" i="201"/>
  <c r="N690" i="203"/>
  <c r="N688" i="203" s="1"/>
  <c r="N690" i="212"/>
  <c r="N690" i="210"/>
  <c r="N688" i="210" s="1"/>
  <c r="N437" i="210"/>
  <c r="N690" i="204"/>
  <c r="N688" i="204" s="1"/>
  <c r="N437" i="211"/>
  <c r="N435" i="211" s="1"/>
  <c r="N437" i="203"/>
  <c r="N512" i="203"/>
  <c r="N437" i="212"/>
  <c r="N435" i="212" s="1"/>
  <c r="N437" i="205"/>
  <c r="N435" i="205" s="1"/>
  <c r="N437" i="206"/>
  <c r="N435" i="206" s="1"/>
  <c r="N690" i="207"/>
  <c r="N688" i="207" s="1"/>
  <c r="N512" i="212"/>
  <c r="N512" i="204"/>
  <c r="N512" i="202"/>
  <c r="N512" i="207"/>
  <c r="N512" i="200"/>
  <c r="N512" i="206"/>
  <c r="N512" i="208"/>
  <c r="N512" i="201"/>
  <c r="N512" i="205"/>
  <c r="N487" i="208"/>
  <c r="N487" i="205"/>
  <c r="N485" i="205" s="1"/>
  <c r="N487" i="204"/>
  <c r="N485" i="204" s="1"/>
  <c r="N487" i="211"/>
  <c r="N485" i="211" s="1"/>
  <c r="N487" i="206"/>
  <c r="N485" i="206" s="1"/>
  <c r="N487" i="203"/>
  <c r="N485" i="203" s="1"/>
  <c r="N487" i="207"/>
  <c r="N485" i="207" s="1"/>
  <c r="N487" i="210"/>
  <c r="N485" i="210" s="1"/>
  <c r="N487" i="202"/>
  <c r="N485" i="202" s="1"/>
  <c r="N487" i="212"/>
  <c r="N485" i="212" s="1"/>
  <c r="N487" i="201"/>
  <c r="N485" i="201" s="1"/>
  <c r="O472" i="205"/>
  <c r="O470" i="205" s="1"/>
  <c r="O472" i="210"/>
  <c r="O470" i="210" s="1"/>
  <c r="O472" i="201"/>
  <c r="O472" i="207"/>
  <c r="O470" i="207" s="1"/>
  <c r="O472" i="212"/>
  <c r="O470" i="212" s="1"/>
  <c r="O472" i="208"/>
  <c r="O470" i="208" s="1"/>
  <c r="N472" i="211"/>
  <c r="N470" i="211" s="1"/>
  <c r="N472" i="212"/>
  <c r="N470" i="212" s="1"/>
  <c r="N472" i="208"/>
  <c r="N470" i="208" s="1"/>
  <c r="N420" i="211"/>
  <c r="N420" i="208"/>
  <c r="N418" i="208" s="1"/>
  <c r="N420" i="206"/>
  <c r="N418" i="206" s="1"/>
  <c r="N420" i="202"/>
  <c r="N418" i="202" s="1"/>
  <c r="N420" i="207"/>
  <c r="N418" i="207" s="1"/>
  <c r="N420" i="203"/>
  <c r="N418" i="203" s="1"/>
  <c r="N559" i="211"/>
  <c r="N420" i="201"/>
  <c r="N418" i="201" s="1"/>
  <c r="N420" i="204"/>
  <c r="N418" i="204" s="1"/>
  <c r="N420" i="210"/>
  <c r="N418" i="210" s="1"/>
  <c r="N420" i="212"/>
  <c r="N418" i="212" s="1"/>
  <c r="N420" i="205"/>
  <c r="N418" i="205" s="1"/>
  <c r="P109" i="206"/>
  <c r="P109" i="210"/>
  <c r="P109" i="205"/>
  <c r="P16" i="205"/>
  <c r="P14" i="205" s="1"/>
  <c r="P16" i="204"/>
  <c r="P14" i="204" s="1"/>
  <c r="P109" i="202"/>
  <c r="P16" i="210"/>
  <c r="P14" i="210" s="1"/>
  <c r="N323" i="208"/>
  <c r="N321" i="208" s="1"/>
  <c r="N323" i="202"/>
  <c r="N321" i="202" s="1"/>
  <c r="P109" i="208"/>
  <c r="P109" i="212"/>
  <c r="N323" i="206"/>
  <c r="N321" i="206" s="1"/>
  <c r="N323" i="212"/>
  <c r="N321" i="212" s="1"/>
  <c r="N323" i="211"/>
  <c r="N321" i="211" s="1"/>
  <c r="N323" i="204"/>
  <c r="N321" i="204" s="1"/>
  <c r="N323" i="210"/>
  <c r="N321" i="210" s="1"/>
  <c r="N323" i="205"/>
  <c r="N321" i="205" s="1"/>
  <c r="N323" i="201"/>
  <c r="N321" i="201" s="1"/>
  <c r="N323" i="203"/>
  <c r="N321" i="203" s="1"/>
  <c r="N323" i="207"/>
  <c r="N321" i="207" s="1"/>
  <c r="P16" i="206"/>
  <c r="P14" i="206" s="1"/>
  <c r="P109" i="211"/>
  <c r="P109" i="203"/>
  <c r="P16" i="202"/>
  <c r="N272" i="208"/>
  <c r="N272" i="205"/>
  <c r="N272" i="210"/>
  <c r="P109" i="204"/>
  <c r="P16" i="207"/>
  <c r="P14" i="207" s="1"/>
  <c r="P16" i="211"/>
  <c r="P14" i="211" s="1"/>
  <c r="P16" i="212"/>
  <c r="P14" i="212" s="1"/>
  <c r="P109" i="201"/>
  <c r="N246" i="202"/>
  <c r="N246" i="210"/>
  <c r="N602" i="201"/>
  <c r="N600" i="201" s="1"/>
  <c r="N246" i="204"/>
  <c r="N246" i="208"/>
  <c r="N246" i="211"/>
  <c r="N246" i="206"/>
  <c r="N246" i="212"/>
  <c r="N246" i="201"/>
  <c r="N246" i="203"/>
  <c r="N246" i="207"/>
  <c r="N246" i="205"/>
  <c r="P568" i="208"/>
  <c r="P109" i="207"/>
  <c r="N145" i="204"/>
  <c r="N143" i="204" s="1"/>
  <c r="N743" i="200"/>
  <c r="N741" i="200" s="1"/>
  <c r="N145" i="203"/>
  <c r="N143" i="203" s="1"/>
  <c r="N743" i="205"/>
  <c r="N741" i="205" s="1"/>
  <c r="N669" i="200"/>
  <c r="N667" i="200" s="1"/>
  <c r="P16" i="208"/>
  <c r="P14" i="208" s="1"/>
  <c r="N145" i="212"/>
  <c r="N143" i="212" s="1"/>
  <c r="N145" i="207"/>
  <c r="N143" i="207" s="1"/>
  <c r="N145" i="208"/>
  <c r="N143" i="208" s="1"/>
  <c r="N145" i="211"/>
  <c r="N143" i="211" s="1"/>
  <c r="N145" i="206"/>
  <c r="N143" i="206" s="1"/>
  <c r="N130" i="212"/>
  <c r="N128" i="212" s="1"/>
  <c r="N109" i="212" s="1"/>
  <c r="N145" i="202"/>
  <c r="N143" i="202" s="1"/>
  <c r="N145" i="205"/>
  <c r="N143" i="205" s="1"/>
  <c r="N145" i="201"/>
  <c r="N143" i="201" s="1"/>
  <c r="N743" i="207"/>
  <c r="N741" i="207" s="1"/>
  <c r="N145" i="210"/>
  <c r="N143" i="210" s="1"/>
  <c r="N18" i="212"/>
  <c r="N16" i="212" s="1"/>
  <c r="N86" i="210"/>
  <c r="N84" i="210" s="1"/>
  <c r="N18" i="208"/>
  <c r="N16" i="208" s="1"/>
  <c r="N130" i="210"/>
  <c r="N128" i="210" s="1"/>
  <c r="N109" i="210" s="1"/>
  <c r="N743" i="201"/>
  <c r="N741" i="201" s="1"/>
  <c r="N86" i="201"/>
  <c r="N84" i="201" s="1"/>
  <c r="N86" i="211"/>
  <c r="N84" i="211" s="1"/>
  <c r="N86" i="203"/>
  <c r="N84" i="203" s="1"/>
  <c r="N559" i="206"/>
  <c r="O470" i="211"/>
  <c r="N86" i="207"/>
  <c r="N84" i="207" s="1"/>
  <c r="N86" i="212"/>
  <c r="N84" i="212" s="1"/>
  <c r="N86" i="208"/>
  <c r="N84" i="208" s="1"/>
  <c r="N86" i="202"/>
  <c r="N86" i="205"/>
  <c r="N84" i="205" s="1"/>
  <c r="N559" i="203"/>
  <c r="N86" i="206"/>
  <c r="N84" i="206" s="1"/>
  <c r="P16" i="201"/>
  <c r="P14" i="201" s="1"/>
  <c r="N86" i="204"/>
  <c r="N84" i="204" s="1"/>
  <c r="O600" i="208"/>
  <c r="O568" i="208" s="1"/>
  <c r="N602" i="206"/>
  <c r="N600" i="206" s="1"/>
  <c r="N743" i="211"/>
  <c r="N741" i="211" s="1"/>
  <c r="N602" i="200"/>
  <c r="N600" i="200" s="1"/>
  <c r="N559" i="204"/>
  <c r="N743" i="208"/>
  <c r="N741" i="208" s="1"/>
  <c r="N18" i="210"/>
  <c r="N16" i="210" s="1"/>
  <c r="N743" i="212"/>
  <c r="N741" i="212" s="1"/>
  <c r="N370" i="212"/>
  <c r="N543" i="205"/>
  <c r="P319" i="205"/>
  <c r="P659" i="203"/>
  <c r="N602" i="208"/>
  <c r="N600" i="208" s="1"/>
  <c r="P319" i="206"/>
  <c r="P319" i="203"/>
  <c r="P319" i="211"/>
  <c r="N370" i="207"/>
  <c r="N130" i="205"/>
  <c r="N128" i="205" s="1"/>
  <c r="N109" i="205" s="1"/>
  <c r="N130" i="211"/>
  <c r="N128" i="211" s="1"/>
  <c r="N109" i="211" s="1"/>
  <c r="N101" i="206"/>
  <c r="N99" i="206" s="1"/>
  <c r="N101" i="205"/>
  <c r="N99" i="205" s="1"/>
  <c r="N602" i="202"/>
  <c r="N600" i="202" s="1"/>
  <c r="N130" i="206"/>
  <c r="N128" i="206" s="1"/>
  <c r="N109" i="206" s="1"/>
  <c r="P570" i="202"/>
  <c r="P568" i="202" s="1"/>
  <c r="N130" i="204"/>
  <c r="N128" i="204" s="1"/>
  <c r="N109" i="204" s="1"/>
  <c r="N602" i="211"/>
  <c r="N600" i="211" s="1"/>
  <c r="N18" i="204"/>
  <c r="N16" i="204" s="1"/>
  <c r="N370" i="210"/>
  <c r="N543" i="202"/>
  <c r="N641" i="205"/>
  <c r="N639" i="205" s="1"/>
  <c r="O109" i="210"/>
  <c r="N543" i="207"/>
  <c r="N559" i="205"/>
  <c r="N572" i="202"/>
  <c r="N570" i="202" s="1"/>
  <c r="P319" i="212"/>
  <c r="N410" i="207"/>
  <c r="N408" i="207" s="1"/>
  <c r="N527" i="206"/>
  <c r="N559" i="207"/>
  <c r="N410" i="210"/>
  <c r="N408" i="210" s="1"/>
  <c r="N616" i="203"/>
  <c r="N614" i="203" s="1"/>
  <c r="P172" i="211"/>
  <c r="P141" i="211" s="1"/>
  <c r="P510" i="210"/>
  <c r="P483" i="210" s="1"/>
  <c r="N602" i="207"/>
  <c r="N600" i="207" s="1"/>
  <c r="P510" i="207"/>
  <c r="P483" i="207" s="1"/>
  <c r="N743" i="210"/>
  <c r="N741" i="210" s="1"/>
  <c r="N543" i="203"/>
  <c r="P510" i="203"/>
  <c r="P483" i="203" s="1"/>
  <c r="N743" i="202"/>
  <c r="N741" i="202" s="1"/>
  <c r="N559" i="212"/>
  <c r="N370" i="204"/>
  <c r="O568" i="211"/>
  <c r="N572" i="205"/>
  <c r="N570" i="205" s="1"/>
  <c r="N616" i="207"/>
  <c r="N614" i="207" s="1"/>
  <c r="P172" i="212"/>
  <c r="P141" i="212" s="1"/>
  <c r="N559" i="200"/>
  <c r="N669" i="202"/>
  <c r="N667" i="202" s="1"/>
  <c r="N543" i="210"/>
  <c r="P510" i="204"/>
  <c r="P483" i="204" s="1"/>
  <c r="N543" i="200"/>
  <c r="N410" i="206"/>
  <c r="N408" i="206" s="1"/>
  <c r="P435" i="202"/>
  <c r="P406" i="202" s="1"/>
  <c r="P568" i="210"/>
  <c r="N616" i="210"/>
  <c r="N614" i="210" s="1"/>
  <c r="N543" i="204"/>
  <c r="N370" i="203"/>
  <c r="P172" i="206"/>
  <c r="P141" i="206" s="1"/>
  <c r="N559" i="210"/>
  <c r="N688" i="212"/>
  <c r="N572" i="212"/>
  <c r="N570" i="212" s="1"/>
  <c r="N669" i="210"/>
  <c r="N667" i="210" s="1"/>
  <c r="N641" i="201"/>
  <c r="N639" i="201" s="1"/>
  <c r="P172" i="208"/>
  <c r="N543" i="211"/>
  <c r="P172" i="210"/>
  <c r="P141" i="210" s="1"/>
  <c r="N543" i="201"/>
  <c r="O659" i="200"/>
  <c r="P510" i="202"/>
  <c r="P483" i="202" s="1"/>
  <c r="N410" i="202"/>
  <c r="N408" i="202" s="1"/>
  <c r="P319" i="204"/>
  <c r="N130" i="207"/>
  <c r="N128" i="207" s="1"/>
  <c r="N109" i="207" s="1"/>
  <c r="O16" i="212"/>
  <c r="O14" i="212" s="1"/>
  <c r="P659" i="202"/>
  <c r="N602" i="205"/>
  <c r="N600" i="205" s="1"/>
  <c r="N616" i="200"/>
  <c r="N614" i="200" s="1"/>
  <c r="N602" i="210"/>
  <c r="N600" i="210" s="1"/>
  <c r="N559" i="208"/>
  <c r="N572" i="204"/>
  <c r="N570" i="204" s="1"/>
  <c r="O559" i="206"/>
  <c r="O109" i="206"/>
  <c r="N101" i="208"/>
  <c r="N99" i="208" s="1"/>
  <c r="P510" i="206"/>
  <c r="P483" i="206" s="1"/>
  <c r="N743" i="204"/>
  <c r="N741" i="204" s="1"/>
  <c r="P659" i="210"/>
  <c r="O16" i="201"/>
  <c r="O14" i="201" s="1"/>
  <c r="N527" i="202"/>
  <c r="O659" i="208"/>
  <c r="N641" i="210"/>
  <c r="N639" i="210" s="1"/>
  <c r="P659" i="211"/>
  <c r="O659" i="212"/>
  <c r="N410" i="208"/>
  <c r="N408" i="208" s="1"/>
  <c r="O659" i="201"/>
  <c r="O659" i="203"/>
  <c r="N101" i="203"/>
  <c r="N99" i="203" s="1"/>
  <c r="N527" i="208"/>
  <c r="P172" i="205"/>
  <c r="P141" i="205" s="1"/>
  <c r="N572" i="206"/>
  <c r="N570" i="206" s="1"/>
  <c r="N527" i="210"/>
  <c r="N743" i="206"/>
  <c r="N741" i="206" s="1"/>
  <c r="N669" i="201"/>
  <c r="N667" i="201" s="1"/>
  <c r="N669" i="211"/>
  <c r="N667" i="211" s="1"/>
  <c r="N669" i="212"/>
  <c r="N667" i="212" s="1"/>
  <c r="N527" i="201"/>
  <c r="N101" i="202"/>
  <c r="N99" i="202" s="1"/>
  <c r="N18" i="205"/>
  <c r="N16" i="205" s="1"/>
  <c r="P172" i="204"/>
  <c r="P141" i="204" s="1"/>
  <c r="N18" i="206"/>
  <c r="N16" i="206" s="1"/>
  <c r="O659" i="204"/>
  <c r="N543" i="206"/>
  <c r="N669" i="207"/>
  <c r="N667" i="207" s="1"/>
  <c r="N527" i="207"/>
  <c r="N527" i="211"/>
  <c r="N370" i="201"/>
  <c r="N641" i="200"/>
  <c r="N639" i="200" s="1"/>
  <c r="N101" i="210"/>
  <c r="N99" i="210" s="1"/>
  <c r="O559" i="212"/>
  <c r="N559" i="201"/>
  <c r="N641" i="206"/>
  <c r="N639" i="206" s="1"/>
  <c r="P659" i="206"/>
  <c r="N377" i="208"/>
  <c r="N130" i="201"/>
  <c r="N128" i="201" s="1"/>
  <c r="N109" i="201" s="1"/>
  <c r="N572" i="207"/>
  <c r="N570" i="207" s="1"/>
  <c r="N101" i="207"/>
  <c r="N99" i="207" s="1"/>
  <c r="P172" i="201"/>
  <c r="N669" i="206"/>
  <c r="N667" i="206" s="1"/>
  <c r="N572" i="210"/>
  <c r="N570" i="210" s="1"/>
  <c r="N572" i="203"/>
  <c r="N570" i="203" s="1"/>
  <c r="N435" i="210"/>
  <c r="O16" i="208"/>
  <c r="O14" i="208" s="1"/>
  <c r="N602" i="204"/>
  <c r="N600" i="204" s="1"/>
  <c r="P568" i="207"/>
  <c r="N572" i="211"/>
  <c r="N570" i="211" s="1"/>
  <c r="P568" i="212"/>
  <c r="P659" i="201"/>
  <c r="N527" i="205"/>
  <c r="N743" i="203"/>
  <c r="N741" i="203" s="1"/>
  <c r="P659" i="204"/>
  <c r="P470" i="202"/>
  <c r="N602" i="212"/>
  <c r="N600" i="212" s="1"/>
  <c r="N130" i="208"/>
  <c r="N128" i="208" s="1"/>
  <c r="N109" i="208" s="1"/>
  <c r="N370" i="211"/>
  <c r="N476" i="202"/>
  <c r="N474" i="202" s="1"/>
  <c r="N18" i="201"/>
  <c r="N16" i="201" s="1"/>
  <c r="N688" i="201"/>
  <c r="O659" i="202"/>
  <c r="N669" i="204"/>
  <c r="N667" i="204" s="1"/>
  <c r="N616" i="204"/>
  <c r="N614" i="204" s="1"/>
  <c r="N130" i="203"/>
  <c r="N128" i="203" s="1"/>
  <c r="N109" i="203" s="1"/>
  <c r="N527" i="204"/>
  <c r="P568" i="205"/>
  <c r="O319" i="207"/>
  <c r="P319" i="208"/>
  <c r="P510" i="211"/>
  <c r="P483" i="211" s="1"/>
  <c r="N543" i="212"/>
  <c r="P510" i="212"/>
  <c r="P483" i="212" s="1"/>
  <c r="N410" i="212"/>
  <c r="N408" i="212" s="1"/>
  <c r="N18" i="211"/>
  <c r="N16" i="211" s="1"/>
  <c r="N559" i="202"/>
  <c r="N572" i="208"/>
  <c r="N570" i="208" s="1"/>
  <c r="N527" i="200"/>
  <c r="N572" i="200"/>
  <c r="N476" i="205"/>
  <c r="N474" i="205" s="1"/>
  <c r="N688" i="205"/>
  <c r="N101" i="211"/>
  <c r="N99" i="211" s="1"/>
  <c r="O659" i="206"/>
  <c r="N101" i="212"/>
  <c r="N99" i="212" s="1"/>
  <c r="N572" i="201"/>
  <c r="N570" i="201" s="1"/>
  <c r="P568" i="211"/>
  <c r="N410" i="201"/>
  <c r="N408" i="201" s="1"/>
  <c r="P172" i="207"/>
  <c r="P141" i="207" s="1"/>
  <c r="O470" i="206"/>
  <c r="O659" i="205"/>
  <c r="P659" i="207"/>
  <c r="O659" i="210"/>
  <c r="O16" i="210"/>
  <c r="O14" i="210" s="1"/>
  <c r="N669" i="208"/>
  <c r="N667" i="208" s="1"/>
  <c r="N616" i="201"/>
  <c r="N614" i="201" s="1"/>
  <c r="N18" i="207"/>
  <c r="N16" i="207" s="1"/>
  <c r="N602" i="203"/>
  <c r="N600" i="203" s="1"/>
  <c r="N688" i="211"/>
  <c r="O319" i="201"/>
  <c r="N641" i="208"/>
  <c r="N639" i="208" s="1"/>
  <c r="N101" i="201"/>
  <c r="N99" i="201" s="1"/>
  <c r="N641" i="202"/>
  <c r="N639" i="202" s="1"/>
  <c r="P568" i="200"/>
  <c r="O510" i="202"/>
  <c r="O483" i="202" s="1"/>
  <c r="O319" i="204"/>
  <c r="O14" i="204"/>
  <c r="N669" i="203"/>
  <c r="N667" i="203" s="1"/>
  <c r="O14" i="207"/>
  <c r="N616" i="202"/>
  <c r="N614" i="202" s="1"/>
  <c r="N669" i="205"/>
  <c r="N667" i="205" s="1"/>
  <c r="N641" i="211"/>
  <c r="N639" i="211" s="1"/>
  <c r="N616" i="211"/>
  <c r="N614" i="211" s="1"/>
  <c r="O14" i="205"/>
  <c r="N370" i="205"/>
  <c r="O510" i="206"/>
  <c r="O568" i="207"/>
  <c r="O600" i="210"/>
  <c r="O568" i="210" s="1"/>
  <c r="O568" i="212"/>
  <c r="P510" i="201"/>
  <c r="P483" i="201" s="1"/>
  <c r="O14" i="211"/>
  <c r="N641" i="212"/>
  <c r="N639" i="212" s="1"/>
  <c r="N101" i="204"/>
  <c r="N99" i="204" s="1"/>
  <c r="O568" i="202"/>
  <c r="O109" i="202"/>
  <c r="O510" i="210"/>
  <c r="O559" i="205"/>
  <c r="P568" i="204"/>
  <c r="O109" i="204"/>
  <c r="N370" i="206"/>
  <c r="N527" i="212"/>
  <c r="N641" i="204"/>
  <c r="N639" i="204" s="1"/>
  <c r="O568" i="200"/>
  <c r="O568" i="203"/>
  <c r="O14" i="206"/>
  <c r="O109" i="211"/>
  <c r="O510" i="201"/>
  <c r="O483" i="201" s="1"/>
  <c r="P568" i="201"/>
  <c r="N370" i="208"/>
  <c r="N543" i="208"/>
  <c r="P319" i="210"/>
  <c r="O559" i="210"/>
  <c r="O510" i="208"/>
  <c r="O483" i="208" s="1"/>
  <c r="O109" i="201"/>
  <c r="O319" i="211"/>
  <c r="N616" i="212"/>
  <c r="N614" i="212" s="1"/>
  <c r="P510" i="200"/>
  <c r="N377" i="203"/>
  <c r="O319" i="205"/>
  <c r="O510" i="205"/>
  <c r="N616" i="206"/>
  <c r="N614" i="206" s="1"/>
  <c r="N616" i="205"/>
  <c r="N614" i="205" s="1"/>
  <c r="O418" i="211"/>
  <c r="N167" i="208"/>
  <c r="N165" i="208" s="1"/>
  <c r="P165" i="208"/>
  <c r="O639" i="206"/>
  <c r="P639" i="206"/>
  <c r="P568" i="206" s="1"/>
  <c r="P408" i="205"/>
  <c r="P406" i="205" s="1"/>
  <c r="O408" i="205"/>
  <c r="O406" i="205" s="1"/>
  <c r="N410" i="205"/>
  <c r="P659" i="212"/>
  <c r="P688" i="205"/>
  <c r="P510" i="205"/>
  <c r="P614" i="203"/>
  <c r="P568" i="203" s="1"/>
  <c r="N527" i="203"/>
  <c r="P172" i="203"/>
  <c r="P16" i="203"/>
  <c r="P272" i="203"/>
  <c r="P435" i="203"/>
  <c r="P406" i="203" s="1"/>
  <c r="O435" i="203"/>
  <c r="O435" i="202"/>
  <c r="O406" i="202" s="1"/>
  <c r="N362" i="202"/>
  <c r="O362" i="202"/>
  <c r="P172" i="202"/>
  <c r="P141" i="202" s="1"/>
  <c r="P84" i="202"/>
  <c r="N18" i="202"/>
  <c r="N300" i="211"/>
  <c r="N410" i="211" s="1"/>
  <c r="N408" i="211" s="1"/>
  <c r="O410" i="211"/>
  <c r="O408" i="211" s="1"/>
  <c r="O319" i="206"/>
  <c r="N370" i="202"/>
  <c r="N18" i="203"/>
  <c r="O109" i="205"/>
  <c r="N641" i="207"/>
  <c r="N639" i="207" s="1"/>
  <c r="P319" i="207"/>
  <c r="O319" i="212"/>
  <c r="O510" i="212"/>
  <c r="O109" i="212"/>
  <c r="N641" i="203"/>
  <c r="N639" i="203" s="1"/>
  <c r="N300" i="204"/>
  <c r="N410" i="204" s="1"/>
  <c r="N408" i="204" s="1"/>
  <c r="O410" i="204"/>
  <c r="O408" i="204" s="1"/>
  <c r="O406" i="204" s="1"/>
  <c r="O600" i="205"/>
  <c r="O568" i="205" s="1"/>
  <c r="P319" i="202"/>
  <c r="O16" i="203"/>
  <c r="O510" i="204"/>
  <c r="O483" i="204" s="1"/>
  <c r="O510" i="203"/>
  <c r="O600" i="206"/>
  <c r="O319" i="208"/>
  <c r="P659" i="208"/>
  <c r="O109" i="208"/>
  <c r="O510" i="211"/>
  <c r="O483" i="211" s="1"/>
  <c r="P510" i="208"/>
  <c r="P483" i="208" s="1"/>
  <c r="N485" i="208"/>
  <c r="O568" i="201"/>
  <c r="N476" i="203"/>
  <c r="N474" i="203" s="1"/>
  <c r="O410" i="203"/>
  <c r="O408" i="203" s="1"/>
  <c r="N300" i="203"/>
  <c r="N410" i="203" s="1"/>
  <c r="N408" i="203" s="1"/>
  <c r="O16" i="202"/>
  <c r="N130" i="202"/>
  <c r="N128" i="202" s="1"/>
  <c r="N109" i="202" s="1"/>
  <c r="O319" i="203"/>
  <c r="O568" i="204"/>
  <c r="N476" i="204"/>
  <c r="N474" i="204" s="1"/>
  <c r="O510" i="207"/>
  <c r="O483" i="207" s="1"/>
  <c r="O659" i="207"/>
  <c r="O109" i="207"/>
  <c r="O319" i="210"/>
  <c r="O659" i="211"/>
  <c r="N616" i="208"/>
  <c r="N614" i="208" s="1"/>
  <c r="P659" i="200"/>
  <c r="O510" i="200"/>
  <c r="O406" i="211" l="1"/>
  <c r="N406" i="210"/>
  <c r="N406" i="212"/>
  <c r="P141" i="208"/>
  <c r="P13" i="208" s="1"/>
  <c r="P13" i="207"/>
  <c r="O406" i="203"/>
  <c r="P406" i="204"/>
  <c r="N570" i="200"/>
  <c r="N568" i="200" s="1"/>
  <c r="O470" i="201"/>
  <c r="P319" i="201"/>
  <c r="P141" i="201"/>
  <c r="N406" i="204"/>
  <c r="N406" i="206"/>
  <c r="N274" i="204"/>
  <c r="N272" i="204" s="1"/>
  <c r="N406" i="208"/>
  <c r="N274" i="211"/>
  <c r="N272" i="211" s="1"/>
  <c r="N274" i="203"/>
  <c r="N272" i="203" s="1"/>
  <c r="N406" i="207"/>
  <c r="P141" i="203"/>
  <c r="N406" i="201"/>
  <c r="O472" i="204"/>
  <c r="O470" i="204" s="1"/>
  <c r="O472" i="203"/>
  <c r="O470" i="203" s="1"/>
  <c r="N472" i="205"/>
  <c r="N470" i="205" s="1"/>
  <c r="N472" i="203"/>
  <c r="N470" i="203" s="1"/>
  <c r="N659" i="200"/>
  <c r="N510" i="211"/>
  <c r="N483" i="211" s="1"/>
  <c r="N14" i="210"/>
  <c r="O483" i="205"/>
  <c r="O483" i="206"/>
  <c r="N568" i="210"/>
  <c r="N14" i="201"/>
  <c r="N319" i="212"/>
  <c r="N510" i="205"/>
  <c r="N483" i="205" s="1"/>
  <c r="N568" i="202"/>
  <c r="N510" i="206"/>
  <c r="N483" i="206" s="1"/>
  <c r="N319" i="204"/>
  <c r="N510" i="204"/>
  <c r="N483" i="204" s="1"/>
  <c r="N14" i="212"/>
  <c r="N510" i="208"/>
  <c r="N483" i="208" s="1"/>
  <c r="N510" i="210"/>
  <c r="N483" i="210" s="1"/>
  <c r="N510" i="207"/>
  <c r="N483" i="207" s="1"/>
  <c r="N510" i="202"/>
  <c r="N483" i="202" s="1"/>
  <c r="N510" i="201"/>
  <c r="N483" i="201" s="1"/>
  <c r="N568" i="208"/>
  <c r="N659" i="207"/>
  <c r="P13" i="211"/>
  <c r="N319" i="211"/>
  <c r="N14" i="204"/>
  <c r="N510" i="203"/>
  <c r="N483" i="203" s="1"/>
  <c r="N319" i="206"/>
  <c r="N659" i="201"/>
  <c r="N319" i="210"/>
  <c r="N14" i="207"/>
  <c r="P13" i="212"/>
  <c r="N568" i="205"/>
  <c r="P13" i="210"/>
  <c r="N510" i="212"/>
  <c r="N483" i="212" s="1"/>
  <c r="N659" i="208"/>
  <c r="N659" i="202"/>
  <c r="N319" i="207"/>
  <c r="N319" i="201"/>
  <c r="N14" i="206"/>
  <c r="N659" i="211"/>
  <c r="N14" i="208"/>
  <c r="N435" i="202"/>
  <c r="N406" i="202" s="1"/>
  <c r="N568" i="201"/>
  <c r="O483" i="212"/>
  <c r="N659" i="210"/>
  <c r="N319" i="208"/>
  <c r="N319" i="205"/>
  <c r="N659" i="212"/>
  <c r="N568" i="207"/>
  <c r="N568" i="204"/>
  <c r="N568" i="203"/>
  <c r="N659" i="204"/>
  <c r="N14" i="211"/>
  <c r="N568" i="212"/>
  <c r="N510" i="200"/>
  <c r="N659" i="206"/>
  <c r="N659" i="203"/>
  <c r="P13" i="206"/>
  <c r="O568" i="206"/>
  <c r="N568" i="211"/>
  <c r="O483" i="210"/>
  <c r="N568" i="206"/>
  <c r="N319" i="203"/>
  <c r="N418" i="211"/>
  <c r="N406" i="211" s="1"/>
  <c r="N408" i="205"/>
  <c r="N406" i="205" s="1"/>
  <c r="P659" i="205"/>
  <c r="N659" i="205"/>
  <c r="P483" i="205"/>
  <c r="N14" i="205"/>
  <c r="O483" i="203"/>
  <c r="P14" i="203"/>
  <c r="N16" i="203"/>
  <c r="O14" i="203"/>
  <c r="N435" i="203"/>
  <c r="N406" i="203" s="1"/>
  <c r="O319" i="202"/>
  <c r="P14" i="202"/>
  <c r="P13" i="202" s="1"/>
  <c r="N84" i="202"/>
  <c r="O14" i="202"/>
  <c r="N16" i="202"/>
  <c r="N319" i="202"/>
  <c r="P13" i="205" l="1"/>
  <c r="P13" i="203"/>
  <c r="P13" i="204"/>
  <c r="P13" i="201"/>
  <c r="N472" i="204"/>
  <c r="N470" i="204" s="1"/>
  <c r="N472" i="202"/>
  <c r="N470" i="202" s="1"/>
  <c r="N14" i="203"/>
  <c r="N14" i="202"/>
  <c r="O416" i="200" l="1"/>
  <c r="P416" i="200"/>
  <c r="N417" i="200"/>
  <c r="P300" i="200"/>
  <c r="O300" i="200" s="1"/>
  <c r="N416" i="200" l="1"/>
  <c r="N353" i="200" l="1"/>
  <c r="N354" i="200"/>
  <c r="N89" i="200" l="1"/>
  <c r="O88" i="200"/>
  <c r="N155" i="200" l="1"/>
  <c r="P402" i="200" l="1"/>
  <c r="O402" i="200"/>
  <c r="N402" i="200" s="1"/>
  <c r="N280" i="200" l="1"/>
  <c r="N242" i="200"/>
  <c r="P398" i="200" l="1"/>
  <c r="O398" i="200"/>
  <c r="N399" i="200"/>
  <c r="A399" i="200"/>
  <c r="N361" i="200" l="1"/>
  <c r="A361" i="200"/>
  <c r="P360" i="200"/>
  <c r="O360" i="200"/>
  <c r="A360" i="200"/>
  <c r="N359" i="200"/>
  <c r="A359" i="200"/>
  <c r="N358" i="200"/>
  <c r="A358" i="200"/>
  <c r="N357" i="200"/>
  <c r="A357" i="200"/>
  <c r="N356" i="200"/>
  <c r="N355" i="200"/>
  <c r="A355" i="200"/>
  <c r="A354" i="200"/>
  <c r="N352" i="200"/>
  <c r="A352" i="200"/>
  <c r="N351" i="200"/>
  <c r="A351" i="200"/>
  <c r="N350" i="200"/>
  <c r="A350" i="200"/>
  <c r="N349" i="200"/>
  <c r="A349" i="200"/>
  <c r="N348" i="200"/>
  <c r="A348" i="200"/>
  <c r="N347" i="200"/>
  <c r="A347" i="200"/>
  <c r="N346" i="200"/>
  <c r="A346" i="200"/>
  <c r="N345" i="200"/>
  <c r="A345" i="200"/>
  <c r="N344" i="200"/>
  <c r="A344" i="200"/>
  <c r="N343" i="200"/>
  <c r="A343" i="200"/>
  <c r="N342" i="200"/>
  <c r="A342" i="200"/>
  <c r="N341" i="200"/>
  <c r="A341" i="200"/>
  <c r="N340" i="200"/>
  <c r="A340" i="200"/>
  <c r="N339" i="200"/>
  <c r="A339" i="200"/>
  <c r="N338" i="200"/>
  <c r="A338" i="200"/>
  <c r="P337" i="200"/>
  <c r="O337" i="200"/>
  <c r="A337" i="200"/>
  <c r="N337" i="200" l="1"/>
  <c r="N360" i="200"/>
  <c r="O427" i="200" l="1"/>
  <c r="N25" i="200"/>
  <c r="N26" i="200"/>
  <c r="N27" i="200"/>
  <c r="N28" i="200"/>
  <c r="N29" i="200"/>
  <c r="N30" i="200"/>
  <c r="N31" i="200"/>
  <c r="N32" i="200"/>
  <c r="N33" i="200"/>
  <c r="N34" i="200"/>
  <c r="N35" i="200"/>
  <c r="N36" i="200"/>
  <c r="N37" i="200"/>
  <c r="N38" i="200"/>
  <c r="N39" i="200"/>
  <c r="N40" i="200"/>
  <c r="N41" i="200"/>
  <c r="N42" i="200"/>
  <c r="N43" i="200"/>
  <c r="N44" i="200"/>
  <c r="N45" i="200"/>
  <c r="N48" i="200"/>
  <c r="N49" i="200"/>
  <c r="N50" i="200"/>
  <c r="N51" i="200"/>
  <c r="N52" i="200"/>
  <c r="N58" i="200"/>
  <c r="N59" i="200"/>
  <c r="N90" i="200"/>
  <c r="N170" i="200"/>
  <c r="N171" i="200"/>
  <c r="N160" i="200"/>
  <c r="E123" i="222" l="1"/>
  <c r="F123" i="222"/>
  <c r="N240" i="200"/>
  <c r="P372" i="200"/>
  <c r="O372" i="200"/>
  <c r="P55" i="200"/>
  <c r="O55" i="200"/>
  <c r="N243" i="200"/>
  <c r="N372" i="200" l="1"/>
  <c r="D82" i="222" l="1"/>
  <c r="P414" i="200" l="1"/>
  <c r="O414" i="200"/>
  <c r="H97" i="218"/>
  <c r="F17" i="222"/>
  <c r="E17" i="222"/>
  <c r="D21" i="222"/>
  <c r="P479" i="200"/>
  <c r="O479" i="200"/>
  <c r="N478" i="200"/>
  <c r="N480" i="200"/>
  <c r="N477" i="200"/>
  <c r="O474" i="200" l="1"/>
  <c r="P474" i="200"/>
  <c r="N479" i="200"/>
  <c r="N414" i="200"/>
  <c r="N476" i="200"/>
  <c r="N63" i="200"/>
  <c r="N474" i="200" l="1"/>
  <c r="N472" i="200" s="1"/>
  <c r="H139" i="218"/>
  <c r="H137" i="218" s="1"/>
  <c r="H135" i="218" s="1"/>
  <c r="G139" i="218"/>
  <c r="F139" i="218" l="1"/>
  <c r="G92" i="218"/>
  <c r="H119" i="218"/>
  <c r="H117" i="218" s="1"/>
  <c r="H96" i="218"/>
  <c r="H91" i="218"/>
  <c r="H92" i="218"/>
  <c r="G130" i="218"/>
  <c r="G96" i="218"/>
  <c r="G134" i="218"/>
  <c r="G91" i="218"/>
  <c r="H112" i="218"/>
  <c r="H95" i="218"/>
  <c r="H103" i="218"/>
  <c r="G124" i="218"/>
  <c r="G109" i="218"/>
  <c r="H109" i="218"/>
  <c r="G95" i="218"/>
  <c r="G103" i="218"/>
  <c r="H124" i="218"/>
  <c r="H122" i="218" s="1"/>
  <c r="H94" i="218"/>
  <c r="H108" i="218"/>
  <c r="H102" i="218"/>
  <c r="G102" i="218"/>
  <c r="G94" i="218"/>
  <c r="H134" i="218"/>
  <c r="H131" i="218" s="1"/>
  <c r="H116" i="218"/>
  <c r="H114" i="218" s="1"/>
  <c r="G108" i="218"/>
  <c r="H130" i="218"/>
  <c r="H128" i="218" s="1"/>
  <c r="G119" i="218"/>
  <c r="G116" i="218"/>
  <c r="H83" i="218" l="1"/>
  <c r="H81" i="218" s="1"/>
  <c r="H79" i="218" s="1"/>
  <c r="G83" i="218"/>
  <c r="G81" i="218" s="1"/>
  <c r="G79" i="218" s="1"/>
  <c r="F102" i="218"/>
  <c r="G100" i="218"/>
  <c r="G122" i="218"/>
  <c r="F122" i="218" s="1"/>
  <c r="F124" i="218"/>
  <c r="H100" i="218"/>
  <c r="H106" i="218"/>
  <c r="F79" i="218" l="1"/>
  <c r="P20" i="200"/>
  <c r="P62" i="200"/>
  <c r="P60" i="200" s="1"/>
  <c r="P70" i="200"/>
  <c r="P88" i="200"/>
  <c r="P91" i="200"/>
  <c r="P95" i="200"/>
  <c r="P97" i="200"/>
  <c r="P18" i="200" l="1"/>
  <c r="P68" i="200"/>
  <c r="P103" i="200"/>
  <c r="P106" i="200"/>
  <c r="H46" i="218" l="1"/>
  <c r="H64" i="218"/>
  <c r="H62" i="218" s="1"/>
  <c r="H61" i="218"/>
  <c r="H59" i="218" s="1"/>
  <c r="H50" i="218"/>
  <c r="H48" i="218" s="1"/>
  <c r="P101" i="200"/>
  <c r="P99" i="200" s="1"/>
  <c r="P16" i="200"/>
  <c r="P66" i="200"/>
  <c r="H43" i="218"/>
  <c r="H41" i="218" s="1"/>
  <c r="H40" i="218"/>
  <c r="H38" i="218" s="1"/>
  <c r="H18" i="218"/>
  <c r="H21" i="218"/>
  <c r="H19" i="218" s="1"/>
  <c r="H32" i="218"/>
  <c r="H30" i="218" s="1"/>
  <c r="H47" i="218"/>
  <c r="H75" i="218"/>
  <c r="H73" i="218" s="1"/>
  <c r="H53" i="218"/>
  <c r="H51" i="218" s="1"/>
  <c r="H17" i="218"/>
  <c r="H72" i="218"/>
  <c r="H70" i="218" s="1"/>
  <c r="H27" i="218"/>
  <c r="H25" i="218" s="1"/>
  <c r="H35" i="218"/>
  <c r="H33" i="218" s="1"/>
  <c r="P115" i="200"/>
  <c r="N115" i="200" l="1"/>
  <c r="P113" i="200"/>
  <c r="P111" i="200" s="1"/>
  <c r="H44" i="218"/>
  <c r="H36" i="218" s="1"/>
  <c r="H28" i="218"/>
  <c r="H15" i="218"/>
  <c r="P132" i="200"/>
  <c r="P138" i="200"/>
  <c r="P147" i="200"/>
  <c r="P149" i="200"/>
  <c r="P169" i="200"/>
  <c r="P151" i="200"/>
  <c r="P154" i="200"/>
  <c r="P157" i="200"/>
  <c r="P159" i="200"/>
  <c r="P161" i="200"/>
  <c r="P176" i="200"/>
  <c r="P179" i="200"/>
  <c r="P181" i="200"/>
  <c r="P185" i="200"/>
  <c r="P194" i="200"/>
  <c r="P198" i="200"/>
  <c r="P206" i="200"/>
  <c r="P217" i="200"/>
  <c r="P220" i="200"/>
  <c r="P248" i="200"/>
  <c r="P251" i="200"/>
  <c r="P253" i="200"/>
  <c r="P255" i="200"/>
  <c r="P264" i="200"/>
  <c r="P276" i="200"/>
  <c r="P283" i="200"/>
  <c r="P285" i="200"/>
  <c r="P291" i="200"/>
  <c r="P295" i="200"/>
  <c r="P303" i="200"/>
  <c r="P307" i="200"/>
  <c r="P311" i="200"/>
  <c r="N311" i="200" s="1"/>
  <c r="P325" i="200"/>
  <c r="P335" i="200"/>
  <c r="P366" i="200"/>
  <c r="P381" i="200"/>
  <c r="P389" i="200"/>
  <c r="P391" i="200"/>
  <c r="P396" i="200"/>
  <c r="P412" i="200"/>
  <c r="P424" i="200"/>
  <c r="P427" i="200"/>
  <c r="P431" i="200"/>
  <c r="P433" i="200"/>
  <c r="P422" i="200"/>
  <c r="P93" i="200"/>
  <c r="P439" i="200"/>
  <c r="P443" i="200"/>
  <c r="P449" i="200"/>
  <c r="P458" i="200"/>
  <c r="P467" i="200"/>
  <c r="P494" i="200"/>
  <c r="P167" i="200" l="1"/>
  <c r="P165" i="200" s="1"/>
  <c r="P487" i="200"/>
  <c r="P379" i="200"/>
  <c r="P174" i="200"/>
  <c r="P274" i="200"/>
  <c r="P437" i="200"/>
  <c r="P472" i="200"/>
  <c r="P470" i="200" s="1"/>
  <c r="P420" i="200"/>
  <c r="P418" i="200" s="1"/>
  <c r="P323" i="200"/>
  <c r="P246" i="200"/>
  <c r="P145" i="200"/>
  <c r="P86" i="200"/>
  <c r="P130" i="200"/>
  <c r="P128" i="200" s="1"/>
  <c r="P410" i="200"/>
  <c r="P364" i="200"/>
  <c r="P262" i="200"/>
  <c r="P84" i="200" l="1"/>
  <c r="P485" i="200"/>
  <c r="P408" i="200"/>
  <c r="P260" i="200"/>
  <c r="P370" i="200"/>
  <c r="P272" i="200"/>
  <c r="P321" i="200"/>
  <c r="P377" i="200"/>
  <c r="P362" i="200"/>
  <c r="P172" i="200"/>
  <c r="P143" i="200"/>
  <c r="P109" i="200"/>
  <c r="P141" i="200" l="1"/>
  <c r="P483" i="200"/>
  <c r="P14" i="200"/>
  <c r="P319" i="200"/>
  <c r="P435" i="200" l="1"/>
  <c r="P406" i="200" s="1"/>
  <c r="P13" i="200" s="1"/>
  <c r="H127" i="218" l="1"/>
  <c r="H125" i="218" s="1"/>
  <c r="H120" i="218" s="1"/>
  <c r="H24" i="218"/>
  <c r="H22" i="218" s="1"/>
  <c r="H13" i="218" s="1"/>
  <c r="H88" i="218"/>
  <c r="H86" i="218" s="1"/>
  <c r="H78" i="218" l="1"/>
  <c r="H76" i="218" s="1"/>
  <c r="H68" i="218" s="1"/>
  <c r="H113" i="218" l="1"/>
  <c r="H110" i="218" s="1"/>
  <c r="H104" i="218" s="1"/>
  <c r="H67" i="218"/>
  <c r="H65" i="218" s="1"/>
  <c r="H58" i="218" l="1"/>
  <c r="H56" i="218" s="1"/>
  <c r="H54" i="218" s="1"/>
  <c r="O494" i="200" l="1"/>
  <c r="O487" i="200" s="1"/>
  <c r="O467" i="200"/>
  <c r="O449" i="200"/>
  <c r="O443" i="200"/>
  <c r="O439" i="200"/>
  <c r="O93" i="200"/>
  <c r="N93" i="200" s="1"/>
  <c r="O422" i="200"/>
  <c r="O433" i="200"/>
  <c r="O431" i="200"/>
  <c r="O424" i="200"/>
  <c r="O412" i="200"/>
  <c r="N398" i="200"/>
  <c r="O396" i="200"/>
  <c r="O391" i="200"/>
  <c r="O389" i="200"/>
  <c r="O381" i="200"/>
  <c r="O366" i="200"/>
  <c r="O335" i="200"/>
  <c r="O323" i="200" s="1"/>
  <c r="O307" i="200"/>
  <c r="O303" i="200"/>
  <c r="O295" i="200"/>
  <c r="O291" i="200"/>
  <c r="O285" i="200"/>
  <c r="O283" i="200"/>
  <c r="O276" i="200"/>
  <c r="O264" i="200"/>
  <c r="O258" i="200"/>
  <c r="O255" i="200"/>
  <c r="O253" i="200"/>
  <c r="O251" i="200"/>
  <c r="O248" i="200"/>
  <c r="O220" i="200"/>
  <c r="O217" i="200"/>
  <c r="O206" i="200"/>
  <c r="N206" i="200" s="1"/>
  <c r="O198" i="200"/>
  <c r="O194" i="200"/>
  <c r="O185" i="200"/>
  <c r="O181" i="200"/>
  <c r="O179" i="200"/>
  <c r="O176" i="200"/>
  <c r="O161" i="200"/>
  <c r="O159" i="200"/>
  <c r="N158" i="200"/>
  <c r="O157" i="200"/>
  <c r="O154" i="200"/>
  <c r="O151" i="200"/>
  <c r="O169" i="200"/>
  <c r="O149" i="200"/>
  <c r="O147" i="200"/>
  <c r="O138" i="200"/>
  <c r="O132" i="200"/>
  <c r="O106" i="200"/>
  <c r="O103" i="200"/>
  <c r="O97" i="200"/>
  <c r="O95" i="200"/>
  <c r="O91" i="200"/>
  <c r="O70" i="200"/>
  <c r="O62" i="200"/>
  <c r="O60" i="200" s="1"/>
  <c r="O20" i="200"/>
  <c r="N234" i="200"/>
  <c r="N496" i="200"/>
  <c r="N497" i="200"/>
  <c r="N498" i="200"/>
  <c r="N499" i="200"/>
  <c r="N500" i="200"/>
  <c r="N501" i="200"/>
  <c r="N502" i="200"/>
  <c r="N503" i="200"/>
  <c r="N495" i="200"/>
  <c r="N491" i="200"/>
  <c r="N490" i="200"/>
  <c r="N469" i="200"/>
  <c r="N468" i="200"/>
  <c r="N460" i="200"/>
  <c r="N461" i="200"/>
  <c r="N462" i="200"/>
  <c r="N463" i="200"/>
  <c r="N465" i="200"/>
  <c r="N466" i="200"/>
  <c r="N459" i="200"/>
  <c r="N457" i="200"/>
  <c r="N451" i="200"/>
  <c r="N452" i="200"/>
  <c r="N453" i="200"/>
  <c r="N454" i="200"/>
  <c r="N455" i="200"/>
  <c r="N456" i="200"/>
  <c r="N450" i="200"/>
  <c r="N445" i="200"/>
  <c r="N446" i="200"/>
  <c r="N447" i="200"/>
  <c r="N448" i="200"/>
  <c r="N444" i="200"/>
  <c r="N441" i="200"/>
  <c r="N442" i="200"/>
  <c r="N440" i="200"/>
  <c r="N94" i="200"/>
  <c r="N423" i="200"/>
  <c r="N434" i="200"/>
  <c r="N432" i="200"/>
  <c r="N429" i="200"/>
  <c r="N430" i="200"/>
  <c r="N428" i="200"/>
  <c r="N426" i="200"/>
  <c r="N425" i="200"/>
  <c r="N301" i="200"/>
  <c r="N413" i="200"/>
  <c r="N302" i="200"/>
  <c r="N401" i="200"/>
  <c r="N400" i="200"/>
  <c r="N394" i="200"/>
  <c r="N397" i="200"/>
  <c r="N392" i="200"/>
  <c r="N390" i="200"/>
  <c r="N383" i="200"/>
  <c r="N384" i="200"/>
  <c r="N385" i="200"/>
  <c r="N386" i="200"/>
  <c r="N387" i="200"/>
  <c r="N388" i="200"/>
  <c r="N382" i="200"/>
  <c r="N368" i="200"/>
  <c r="N369" i="200"/>
  <c r="N367" i="200"/>
  <c r="N336" i="200"/>
  <c r="N328" i="200"/>
  <c r="N329" i="200"/>
  <c r="N330" i="200"/>
  <c r="N331" i="200"/>
  <c r="N332" i="200"/>
  <c r="N333" i="200"/>
  <c r="N334" i="200"/>
  <c r="N326" i="200"/>
  <c r="N313" i="200"/>
  <c r="N309" i="200"/>
  <c r="N310" i="200"/>
  <c r="N308" i="200"/>
  <c r="N305" i="200"/>
  <c r="N306" i="200"/>
  <c r="N304" i="200"/>
  <c r="N299" i="200"/>
  <c r="N296" i="200"/>
  <c r="N293" i="200"/>
  <c r="N294" i="200"/>
  <c r="N292" i="200"/>
  <c r="N287" i="200"/>
  <c r="N288" i="200"/>
  <c r="N289" i="200"/>
  <c r="N290" i="200"/>
  <c r="N286" i="200"/>
  <c r="N284" i="200"/>
  <c r="N281" i="200"/>
  <c r="N278" i="200"/>
  <c r="N277" i="200"/>
  <c r="N266" i="200"/>
  <c r="N267" i="200"/>
  <c r="N268" i="200"/>
  <c r="N269" i="200"/>
  <c r="N270" i="200"/>
  <c r="N271" i="200"/>
  <c r="N265" i="200"/>
  <c r="N259" i="200"/>
  <c r="N257" i="200"/>
  <c r="N256" i="200"/>
  <c r="N254" i="200"/>
  <c r="N252" i="200"/>
  <c r="N250" i="200"/>
  <c r="N249" i="200"/>
  <c r="N235" i="200"/>
  <c r="N233" i="200"/>
  <c r="N226" i="200"/>
  <c r="N227" i="200"/>
  <c r="N228" i="200"/>
  <c r="N229" i="200"/>
  <c r="N230" i="200"/>
  <c r="N225" i="200"/>
  <c r="N223" i="200"/>
  <c r="N222" i="200"/>
  <c r="N221" i="200"/>
  <c r="N219" i="200"/>
  <c r="N218" i="200"/>
  <c r="N216" i="200"/>
  <c r="N214" i="200"/>
  <c r="N210" i="200"/>
  <c r="N211" i="200"/>
  <c r="N212" i="200"/>
  <c r="N209" i="200"/>
  <c r="N202" i="200"/>
  <c r="N203" i="200"/>
  <c r="N204" i="200"/>
  <c r="N201" i="200"/>
  <c r="N199" i="200"/>
  <c r="N196" i="200"/>
  <c r="N195" i="200"/>
  <c r="N191" i="200"/>
  <c r="N192" i="200"/>
  <c r="N190" i="200"/>
  <c r="N187" i="200"/>
  <c r="N188" i="200"/>
  <c r="N186" i="200"/>
  <c r="N184" i="200"/>
  <c r="N183" i="200"/>
  <c r="N182" i="200"/>
  <c r="N180" i="200"/>
  <c r="N178" i="200"/>
  <c r="N177" i="200"/>
  <c r="N162" i="200"/>
  <c r="N156" i="200"/>
  <c r="N153" i="200"/>
  <c r="N152" i="200"/>
  <c r="N150" i="200"/>
  <c r="N148" i="200"/>
  <c r="N140" i="200"/>
  <c r="N139" i="200"/>
  <c r="N134" i="200"/>
  <c r="N135" i="200"/>
  <c r="N136" i="200"/>
  <c r="N137" i="200"/>
  <c r="N133" i="200"/>
  <c r="N118" i="200"/>
  <c r="N119" i="200"/>
  <c r="N120" i="200"/>
  <c r="N121" i="200"/>
  <c r="N122" i="200"/>
  <c r="N123" i="200"/>
  <c r="N124" i="200"/>
  <c r="N125" i="200"/>
  <c r="N126" i="200"/>
  <c r="N127" i="200"/>
  <c r="N116" i="200"/>
  <c r="N108" i="200"/>
  <c r="N107" i="200"/>
  <c r="N104" i="200"/>
  <c r="N105" i="200"/>
  <c r="N98" i="200"/>
  <c r="N96" i="200"/>
  <c r="N92" i="200"/>
  <c r="N72" i="200"/>
  <c r="N73" i="200"/>
  <c r="N74" i="200"/>
  <c r="N75" i="200"/>
  <c r="N76" i="200"/>
  <c r="N77" i="200"/>
  <c r="N78" i="200"/>
  <c r="N79" i="200"/>
  <c r="N80" i="200"/>
  <c r="N81" i="200"/>
  <c r="N82" i="200"/>
  <c r="N83" i="200"/>
  <c r="N71" i="200"/>
  <c r="N57" i="200"/>
  <c r="N56" i="200"/>
  <c r="N22" i="200"/>
  <c r="N23" i="200"/>
  <c r="N24" i="200"/>
  <c r="N53" i="200"/>
  <c r="N54" i="200"/>
  <c r="N21" i="200"/>
  <c r="N433" i="200" l="1"/>
  <c r="O274" i="200"/>
  <c r="O379" i="200"/>
  <c r="O437" i="200"/>
  <c r="N489" i="200"/>
  <c r="O472" i="200"/>
  <c r="O470" i="200" s="1"/>
  <c r="O420" i="200"/>
  <c r="O246" i="200"/>
  <c r="O145" i="200"/>
  <c r="O143" i="200" s="1"/>
  <c r="O86" i="200"/>
  <c r="O130" i="200"/>
  <c r="N258" i="200"/>
  <c r="O410" i="200"/>
  <c r="O262" i="200"/>
  <c r="O364" i="200"/>
  <c r="O167" i="200"/>
  <c r="O113" i="200"/>
  <c r="O101" i="200"/>
  <c r="N62" i="200"/>
  <c r="N60" i="200" s="1"/>
  <c r="O18" i="200"/>
  <c r="O68" i="200"/>
  <c r="G21" i="218" l="1"/>
  <c r="O408" i="200"/>
  <c r="O418" i="200"/>
  <c r="O321" i="200"/>
  <c r="O370" i="200"/>
  <c r="O272" i="200"/>
  <c r="O260" i="200"/>
  <c r="O362" i="200"/>
  <c r="O377" i="200"/>
  <c r="O165" i="200"/>
  <c r="O84" i="200"/>
  <c r="O16" i="200"/>
  <c r="O66" i="200"/>
  <c r="G17" i="218"/>
  <c r="G18" i="218"/>
  <c r="G27" i="218"/>
  <c r="G72" i="218"/>
  <c r="G24" i="218" l="1"/>
  <c r="O319" i="200"/>
  <c r="G43" i="218"/>
  <c r="G47" i="218"/>
  <c r="G50" i="218"/>
  <c r="G32" i="218"/>
  <c r="H93" i="218" l="1"/>
  <c r="H89" i="218" s="1"/>
  <c r="H84" i="218" s="1"/>
  <c r="H12" i="218" s="1"/>
  <c r="G35" i="218"/>
  <c r="G53" i="218"/>
  <c r="G64" i="218"/>
  <c r="G75" i="218"/>
  <c r="G127" i="218" l="1"/>
  <c r="O435" i="200"/>
  <c r="G113" i="218"/>
  <c r="G93" i="218"/>
  <c r="G61" i="218"/>
  <c r="O406" i="200" l="1"/>
  <c r="G125" i="218"/>
  <c r="F125" i="218" s="1"/>
  <c r="F127" i="218"/>
  <c r="G67" i="218"/>
  <c r="G112" i="218" l="1"/>
  <c r="G58" i="218" l="1"/>
  <c r="G78" i="218"/>
  <c r="N70" i="200" l="1"/>
  <c r="N68" i="200" l="1"/>
  <c r="O128" i="200"/>
  <c r="O111" i="200"/>
  <c r="O99" i="200"/>
  <c r="O14" i="200" s="1"/>
  <c r="N132" i="200"/>
  <c r="N103" i="200"/>
  <c r="N138" i="200"/>
  <c r="N106" i="200"/>
  <c r="N97" i="200"/>
  <c r="N95" i="200"/>
  <c r="N91" i="200"/>
  <c r="N88" i="200"/>
  <c r="N147" i="200"/>
  <c r="N149" i="200"/>
  <c r="N86" i="200" l="1"/>
  <c r="N130" i="200"/>
  <c r="N128" i="200" s="1"/>
  <c r="N101" i="200"/>
  <c r="N113" i="200"/>
  <c r="N66" i="200"/>
  <c r="O109" i="200"/>
  <c r="N111" i="200" l="1"/>
  <c r="N84" i="200"/>
  <c r="N99" i="200"/>
  <c r="N151" i="200"/>
  <c r="N154" i="200"/>
  <c r="N157" i="200"/>
  <c r="N159" i="200"/>
  <c r="N109" i="200" l="1"/>
  <c r="N194" i="200"/>
  <c r="N224" i="200"/>
  <c r="N217" i="200"/>
  <c r="N198" i="200"/>
  <c r="N176" i="200"/>
  <c r="N220" i="200"/>
  <c r="N200" i="200"/>
  <c r="N189" i="200"/>
  <c r="N185" i="200"/>
  <c r="N181" i="200"/>
  <c r="N179" i="200"/>
  <c r="N248" i="200" l="1"/>
  <c r="N264" i="200"/>
  <c r="N251" i="200"/>
  <c r="N295" i="200"/>
  <c r="N276" i="200"/>
  <c r="N279" i="200"/>
  <c r="N303" i="200"/>
  <c r="N283" i="200"/>
  <c r="N253" i="200"/>
  <c r="N307" i="200"/>
  <c r="N285" i="200"/>
  <c r="N255" i="200"/>
  <c r="N314" i="200"/>
  <c r="N291" i="200"/>
  <c r="N246" i="200" l="1"/>
  <c r="N262" i="200"/>
  <c r="N325" i="200"/>
  <c r="N335" i="200"/>
  <c r="N161" i="200"/>
  <c r="N145" i="200" l="1"/>
  <c r="N143" i="200" s="1"/>
  <c r="N323" i="200"/>
  <c r="N260" i="200"/>
  <c r="N300" i="200"/>
  <c r="N389" i="200"/>
  <c r="N412" i="200"/>
  <c r="N391" i="200"/>
  <c r="N381" i="200"/>
  <c r="N169" i="200"/>
  <c r="N366" i="200"/>
  <c r="N422" i="200"/>
  <c r="N379" i="200" l="1"/>
  <c r="N274" i="200"/>
  <c r="N272" i="200" s="1"/>
  <c r="N410" i="200"/>
  <c r="N364" i="200"/>
  <c r="N167" i="200"/>
  <c r="N467" i="200"/>
  <c r="N443" i="200"/>
  <c r="N424" i="200"/>
  <c r="N427" i="200"/>
  <c r="N431" i="200"/>
  <c r="N470" i="200"/>
  <c r="N458" i="200"/>
  <c r="N449" i="200"/>
  <c r="N439" i="200"/>
  <c r="N437" i="200" l="1"/>
  <c r="N420" i="200"/>
  <c r="N418" i="200" s="1"/>
  <c r="N408" i="200"/>
  <c r="N362" i="200"/>
  <c r="N321" i="200"/>
  <c r="N377" i="200"/>
  <c r="N165" i="200"/>
  <c r="N494" i="200"/>
  <c r="N487" i="200" l="1"/>
  <c r="N435" i="200"/>
  <c r="N406" i="200" s="1"/>
  <c r="N370" i="200"/>
  <c r="N319" i="200" l="1"/>
  <c r="D126" i="222" l="1"/>
  <c r="D124" i="222"/>
  <c r="D122" i="222"/>
  <c r="D121" i="222"/>
  <c r="D119" i="222"/>
  <c r="D118" i="222"/>
  <c r="D116" i="222"/>
  <c r="D115" i="222"/>
  <c r="D93" i="222"/>
  <c r="D94" i="222"/>
  <c r="D95" i="222"/>
  <c r="D96" i="222"/>
  <c r="D97" i="222"/>
  <c r="D98" i="222"/>
  <c r="D99" i="222"/>
  <c r="D100" i="222"/>
  <c r="D101" i="222"/>
  <c r="D102" i="222"/>
  <c r="D103" i="222"/>
  <c r="D104" i="222"/>
  <c r="D105" i="222"/>
  <c r="D106" i="222"/>
  <c r="D107" i="222"/>
  <c r="D108" i="222"/>
  <c r="D109" i="222"/>
  <c r="D110" i="222"/>
  <c r="D111" i="222"/>
  <c r="D112" i="222"/>
  <c r="D113" i="222"/>
  <c r="D92" i="222"/>
  <c r="D88" i="222"/>
  <c r="D89" i="222"/>
  <c r="D87" i="222"/>
  <c r="D83" i="222"/>
  <c r="D84" i="222"/>
  <c r="D85" i="222"/>
  <c r="D80" i="222"/>
  <c r="D79" i="222" s="1"/>
  <c r="D19" i="222"/>
  <c r="D20" i="222"/>
  <c r="D24" i="222"/>
  <c r="D22" i="222" s="1"/>
  <c r="D26" i="222"/>
  <c r="D27" i="222"/>
  <c r="D28" i="222"/>
  <c r="D29" i="222"/>
  <c r="D30" i="222"/>
  <c r="D31" i="222"/>
  <c r="D32" i="222"/>
  <c r="D33" i="222"/>
  <c r="D34" i="222"/>
  <c r="D35" i="222"/>
  <c r="D36" i="222"/>
  <c r="D37" i="222"/>
  <c r="D38" i="222"/>
  <c r="D39" i="222"/>
  <c r="D40" i="222"/>
  <c r="D41" i="222"/>
  <c r="D42" i="222"/>
  <c r="D43" i="222"/>
  <c r="D44" i="222"/>
  <c r="D46" i="222"/>
  <c r="D47" i="222"/>
  <c r="D50" i="222"/>
  <c r="D51" i="222"/>
  <c r="D52" i="222"/>
  <c r="D53" i="222"/>
  <c r="D56" i="222"/>
  <c r="D55" i="222" s="1"/>
  <c r="D58" i="222"/>
  <c r="D57" i="222" s="1"/>
  <c r="D60" i="222"/>
  <c r="D59" i="222" s="1"/>
  <c r="D62" i="222"/>
  <c r="D61" i="222" s="1"/>
  <c r="D66" i="222"/>
  <c r="D78" i="222"/>
  <c r="D77" i="222" s="1"/>
  <c r="D75" i="222"/>
  <c r="D74" i="222"/>
  <c r="D72" i="222"/>
  <c r="D69" i="222"/>
  <c r="D70" i="222"/>
  <c r="D71" i="222"/>
  <c r="E117" i="222"/>
  <c r="F117" i="222"/>
  <c r="E55" i="222"/>
  <c r="F55" i="222"/>
  <c r="E49" i="222"/>
  <c r="E48" i="222" s="1"/>
  <c r="F49" i="222"/>
  <c r="F48" i="222" s="1"/>
  <c r="E59" i="222"/>
  <c r="F59" i="222"/>
  <c r="E67" i="222"/>
  <c r="E63" i="222" s="1"/>
  <c r="F67" i="222"/>
  <c r="F63" i="222" s="1"/>
  <c r="F120" i="222"/>
  <c r="E120" i="222"/>
  <c r="F114" i="222"/>
  <c r="E114" i="222"/>
  <c r="F91" i="222"/>
  <c r="F90" i="222" s="1"/>
  <c r="E91" i="222"/>
  <c r="E90" i="222" s="1"/>
  <c r="F86" i="222"/>
  <c r="E86" i="222"/>
  <c r="F81" i="222"/>
  <c r="E81" i="222"/>
  <c r="F79" i="222"/>
  <c r="E79" i="222"/>
  <c r="F77" i="222"/>
  <c r="E77" i="222"/>
  <c r="F73" i="222"/>
  <c r="E73" i="222"/>
  <c r="F61" i="222"/>
  <c r="E61" i="222"/>
  <c r="F45" i="222"/>
  <c r="E45" i="222"/>
  <c r="F25" i="222"/>
  <c r="E25" i="222"/>
  <c r="F22" i="222"/>
  <c r="F16" i="222" s="1"/>
  <c r="E22" i="222"/>
  <c r="E15" i="222" s="1"/>
  <c r="D114" i="222" l="1"/>
  <c r="D17" i="222"/>
  <c r="D49" i="222"/>
  <c r="D48" i="222" s="1"/>
  <c r="D45" i="222"/>
  <c r="D16" i="222"/>
  <c r="D120" i="222"/>
  <c r="D15" i="222"/>
  <c r="D73" i="222"/>
  <c r="D117" i="222"/>
  <c r="D25" i="222"/>
  <c r="D91" i="222"/>
  <c r="D90" i="222" s="1"/>
  <c r="D123" i="222"/>
  <c r="D86" i="222"/>
  <c r="D81" i="222"/>
  <c r="E14" i="222"/>
  <c r="E16" i="222"/>
  <c r="E54" i="222"/>
  <c r="D67" i="222"/>
  <c r="D63" i="222" s="1"/>
  <c r="F54" i="222"/>
  <c r="E76" i="222"/>
  <c r="F14" i="222"/>
  <c r="F76" i="222"/>
  <c r="F15" i="222"/>
  <c r="E12" i="222" l="1"/>
  <c r="F12" i="222"/>
  <c r="D14" i="222"/>
  <c r="D54" i="222"/>
  <c r="D76" i="222"/>
  <c r="D12" i="222" l="1"/>
  <c r="A246" i="200"/>
  <c r="A253" i="200"/>
  <c r="A254" i="200"/>
  <c r="A255" i="200"/>
  <c r="A256" i="200"/>
  <c r="A257" i="200"/>
  <c r="A258" i="200"/>
  <c r="A259" i="200"/>
  <c r="A295" i="200"/>
  <c r="A296" i="200"/>
  <c r="A299" i="200"/>
  <c r="A303" i="200"/>
  <c r="A304" i="200"/>
  <c r="A305" i="200"/>
  <c r="A306" i="200"/>
  <c r="A307" i="200"/>
  <c r="A308" i="200"/>
  <c r="A309" i="200"/>
  <c r="A310" i="200"/>
  <c r="A311" i="200"/>
  <c r="A313" i="200"/>
  <c r="A314" i="200"/>
  <c r="A319" i="200"/>
  <c r="A320" i="200"/>
  <c r="A321" i="200"/>
  <c r="A322" i="200"/>
  <c r="A323" i="200"/>
  <c r="A324" i="200"/>
  <c r="A325" i="200"/>
  <c r="A326" i="200"/>
  <c r="A328" i="200"/>
  <c r="A329" i="200"/>
  <c r="A330" i="200"/>
  <c r="A332" i="200"/>
  <c r="A333" i="200"/>
  <c r="A334" i="200"/>
  <c r="A335" i="200"/>
  <c r="A336" i="200"/>
  <c r="A362" i="200"/>
  <c r="A363" i="200"/>
  <c r="A364" i="200"/>
  <c r="A365" i="200"/>
  <c r="A366" i="200"/>
  <c r="A371" i="200"/>
  <c r="A372" i="200"/>
  <c r="A373" i="200"/>
  <c r="A377" i="200"/>
  <c r="G59" i="218" l="1"/>
  <c r="F59" i="218" s="1"/>
  <c r="F61" i="218"/>
  <c r="A927" i="207" l="1"/>
  <c r="A928" i="207"/>
  <c r="A929" i="207"/>
  <c r="A930" i="207"/>
  <c r="A931" i="207"/>
  <c r="A932" i="207"/>
  <c r="A933" i="207"/>
  <c r="A934" i="207"/>
  <c r="A935" i="207"/>
  <c r="A936" i="207"/>
  <c r="A937" i="207"/>
  <c r="A938" i="207"/>
  <c r="A939" i="207"/>
  <c r="A940" i="207"/>
  <c r="A941" i="207"/>
  <c r="A942" i="207"/>
  <c r="A943" i="207"/>
  <c r="A944" i="207"/>
  <c r="A945" i="207"/>
  <c r="A946" i="207"/>
  <c r="A947" i="207"/>
  <c r="A948" i="207"/>
  <c r="A949" i="207"/>
  <c r="A950" i="207"/>
  <c r="A951" i="207"/>
  <c r="A952" i="207"/>
  <c r="A953" i="207"/>
  <c r="A954" i="207"/>
  <c r="A955" i="207"/>
  <c r="A956" i="207"/>
  <c r="A957" i="207"/>
  <c r="A958" i="207"/>
  <c r="A959" i="207"/>
  <c r="A960" i="207"/>
  <c r="A961" i="207"/>
  <c r="A962" i="207"/>
  <c r="A963" i="207"/>
  <c r="A964" i="207"/>
  <c r="A965" i="207"/>
  <c r="A966" i="207"/>
  <c r="A967" i="207"/>
  <c r="A968" i="207"/>
  <c r="A969" i="207"/>
  <c r="A970" i="207"/>
  <c r="A971" i="207"/>
  <c r="A972" i="207"/>
  <c r="A973" i="207"/>
  <c r="A974" i="207"/>
  <c r="A975" i="207"/>
  <c r="A976" i="207"/>
  <c r="A977" i="207"/>
  <c r="A978" i="207"/>
  <c r="A979" i="207"/>
  <c r="A980" i="207"/>
  <c r="A981" i="207"/>
  <c r="A982" i="207"/>
  <c r="A983" i="207"/>
  <c r="A984" i="207"/>
  <c r="A985" i="207"/>
  <c r="A986" i="207"/>
  <c r="A987" i="207"/>
  <c r="A988" i="207"/>
  <c r="A989" i="207"/>
  <c r="A990" i="207"/>
  <c r="A991" i="207"/>
  <c r="A992" i="207"/>
  <c r="A993" i="207"/>
  <c r="A994" i="207"/>
  <c r="A995" i="207"/>
  <c r="A996" i="207"/>
  <c r="A997" i="207"/>
  <c r="A998" i="207"/>
  <c r="A999" i="207"/>
  <c r="A1000" i="207"/>
  <c r="A1001" i="207"/>
  <c r="A1002" i="207"/>
  <c r="A1003" i="207"/>
  <c r="A1004" i="207"/>
  <c r="A1005" i="207"/>
  <c r="A1006" i="207"/>
  <c r="A1007" i="207"/>
  <c r="A1008" i="207"/>
  <c r="A1009" i="207"/>
  <c r="A1010" i="207"/>
  <c r="A1011" i="207"/>
  <c r="A1012" i="207"/>
  <c r="A1013" i="207"/>
  <c r="A1014" i="207"/>
  <c r="A1015" i="207"/>
  <c r="A1016" i="207"/>
  <c r="A1017" i="207"/>
  <c r="A1018" i="207"/>
  <c r="A1019" i="207"/>
  <c r="A1020" i="207"/>
  <c r="A1021" i="207"/>
  <c r="A1022" i="207"/>
  <c r="A1023" i="207"/>
  <c r="A1024" i="207"/>
  <c r="A1025" i="207"/>
  <c r="A1026" i="207"/>
  <c r="A1027" i="207"/>
  <c r="A1028" i="207"/>
  <c r="A1029" i="207"/>
  <c r="A1030" i="207"/>
  <c r="A1031" i="207"/>
  <c r="A1032" i="207"/>
  <c r="A1033" i="207"/>
  <c r="A1034" i="207"/>
  <c r="A1035" i="207"/>
  <c r="A1036" i="207"/>
  <c r="A1037" i="207"/>
  <c r="A1038" i="207"/>
  <c r="A1039" i="207"/>
  <c r="A1040" i="207"/>
  <c r="A1041" i="207"/>
  <c r="A1042" i="207"/>
  <c r="A1043" i="207"/>
  <c r="A1044" i="207"/>
  <c r="A1045" i="207"/>
  <c r="A1046" i="207"/>
  <c r="A1047" i="207"/>
  <c r="A1048" i="207"/>
  <c r="A1049" i="207"/>
  <c r="A1050" i="207"/>
  <c r="A1051" i="207"/>
  <c r="A1052" i="207"/>
  <c r="A1053" i="207"/>
  <c r="A1054" i="207"/>
  <c r="A1055" i="207"/>
  <c r="A1056" i="207"/>
  <c r="A1057" i="207"/>
  <c r="A1058" i="207"/>
  <c r="A1059" i="207"/>
  <c r="A1060" i="207"/>
  <c r="A1061" i="207"/>
  <c r="A1062" i="207"/>
  <c r="A1063" i="207"/>
  <c r="A1064" i="207"/>
  <c r="A1065" i="207"/>
  <c r="A1066" i="207"/>
  <c r="A1067" i="207"/>
  <c r="A1068" i="207"/>
  <c r="A1069" i="207"/>
  <c r="A1070" i="207"/>
  <c r="A1071" i="207"/>
  <c r="A1072" i="207"/>
  <c r="A1073" i="207"/>
  <c r="A1074" i="207"/>
  <c r="A1075" i="207"/>
  <c r="A1076" i="207"/>
  <c r="A1077" i="207"/>
  <c r="A1078" i="207"/>
  <c r="A1079" i="207"/>
  <c r="A1080" i="207"/>
  <c r="A1081" i="207"/>
  <c r="A1082" i="207"/>
  <c r="A1083" i="207"/>
  <c r="A1084" i="207"/>
  <c r="A1085" i="207"/>
  <c r="A1086" i="207"/>
  <c r="A1087" i="207"/>
  <c r="A1088" i="207"/>
  <c r="A1089" i="207"/>
  <c r="A1090" i="207"/>
  <c r="A1091" i="207"/>
  <c r="A1092" i="207"/>
  <c r="A1093" i="207"/>
  <c r="A1094" i="207"/>
  <c r="A1095" i="207"/>
  <c r="A1096" i="207"/>
  <c r="A1097" i="207"/>
  <c r="A1098" i="207"/>
  <c r="A1099" i="207"/>
  <c r="A1100" i="207"/>
  <c r="A1101" i="207"/>
  <c r="A1102" i="207"/>
  <c r="A1103" i="207"/>
  <c r="A1104" i="207"/>
  <c r="A1105" i="207"/>
  <c r="A1106" i="207"/>
  <c r="A1107" i="207"/>
  <c r="A1108" i="207"/>
  <c r="A1109" i="207"/>
  <c r="A1110" i="207"/>
  <c r="A1111" i="207"/>
  <c r="A1112" i="207"/>
  <c r="A1113" i="207"/>
  <c r="A1114" i="207"/>
  <c r="A1115" i="207"/>
  <c r="A1116" i="207"/>
  <c r="A1117" i="207"/>
  <c r="A1118" i="207"/>
  <c r="A1119" i="207"/>
  <c r="A1120" i="207"/>
  <c r="A1121" i="207"/>
  <c r="A1122" i="207"/>
  <c r="A1123" i="207"/>
  <c r="A1124" i="207"/>
  <c r="A1125" i="207"/>
  <c r="A1126" i="207"/>
  <c r="A1127" i="207"/>
  <c r="A1128" i="207"/>
  <c r="A1129" i="207"/>
  <c r="A1130" i="207"/>
  <c r="A1131" i="207"/>
  <c r="A1132" i="207"/>
  <c r="A1133" i="207"/>
  <c r="A1134" i="207"/>
  <c r="A1135" i="207"/>
  <c r="A1136" i="207"/>
  <c r="A1137" i="207"/>
  <c r="A1138" i="207"/>
  <c r="A1139" i="207"/>
  <c r="A1140" i="207"/>
  <c r="A1141" i="207"/>
  <c r="A1142" i="207"/>
  <c r="A1143" i="207"/>
  <c r="A1144" i="207"/>
  <c r="A1145" i="207"/>
  <c r="A1146" i="207"/>
  <c r="A1147" i="207"/>
  <c r="A1148" i="207"/>
  <c r="A1149" i="207"/>
  <c r="A1150" i="207"/>
  <c r="A1151" i="207"/>
  <c r="A1152" i="207"/>
  <c r="A1153" i="207"/>
  <c r="A1154" i="207"/>
  <c r="A1155" i="207"/>
  <c r="A1156" i="207"/>
  <c r="A1157" i="207"/>
  <c r="A1158" i="207"/>
  <c r="A1159" i="207"/>
  <c r="A1160" i="207"/>
  <c r="A1161" i="207"/>
  <c r="A1162" i="207"/>
  <c r="A1163" i="207"/>
  <c r="A1164" i="207"/>
  <c r="A1165" i="207"/>
  <c r="A1166" i="207"/>
  <c r="A1167" i="207"/>
  <c r="A1168" i="207"/>
  <c r="A1169" i="207"/>
  <c r="A1170" i="207"/>
  <c r="A1171" i="207"/>
  <c r="A1172" i="207"/>
  <c r="A1173" i="207"/>
  <c r="A1174" i="207"/>
  <c r="A1175" i="207"/>
  <c r="A1176" i="207"/>
  <c r="A1177" i="207"/>
  <c r="A1178" i="207"/>
  <c r="A1179" i="207"/>
  <c r="A1180" i="207"/>
  <c r="A1181" i="207"/>
  <c r="A1182" i="207"/>
  <c r="A1183" i="207"/>
  <c r="A1184" i="207"/>
  <c r="A1185" i="207"/>
  <c r="A1186" i="207"/>
  <c r="A1187" i="207"/>
  <c r="A1188" i="207"/>
  <c r="A1189" i="207"/>
  <c r="A1190" i="207"/>
  <c r="A1191" i="207"/>
  <c r="A1192" i="207"/>
  <c r="A1193" i="207"/>
  <c r="A1194" i="207"/>
  <c r="A1195" i="207"/>
  <c r="A1196" i="207"/>
  <c r="A1197" i="207"/>
  <c r="A1198" i="207"/>
  <c r="A1199" i="207"/>
  <c r="A1200" i="207"/>
  <c r="A1201" i="207"/>
  <c r="A1202" i="207"/>
  <c r="A1203" i="207"/>
  <c r="A1204" i="207"/>
  <c r="A1205" i="207"/>
  <c r="A1206" i="207"/>
  <c r="A1207" i="207"/>
  <c r="A1208" i="207"/>
  <c r="A1209" i="207"/>
  <c r="A1210" i="207"/>
  <c r="A1211" i="207"/>
  <c r="A1212" i="207"/>
  <c r="A1213" i="207"/>
  <c r="A1214" i="207"/>
  <c r="A1215" i="207"/>
  <c r="A1216" i="207"/>
  <c r="A1217" i="207"/>
  <c r="A1218" i="207"/>
  <c r="A1219" i="207"/>
  <c r="A1220" i="207"/>
  <c r="A1221" i="207"/>
  <c r="A1222" i="207"/>
  <c r="A1223" i="207"/>
  <c r="A1224" i="207"/>
  <c r="A1225" i="207"/>
  <c r="A1226" i="207"/>
  <c r="A1227" i="207"/>
  <c r="A1228" i="207"/>
  <c r="A1229" i="207"/>
  <c r="A1230" i="207"/>
  <c r="A1231" i="207"/>
  <c r="A1232" i="207"/>
  <c r="A1233" i="207"/>
  <c r="A1234" i="207"/>
  <c r="A1235" i="207"/>
  <c r="A1236" i="207"/>
  <c r="A1237" i="207"/>
  <c r="A1238" i="207"/>
  <c r="A1239" i="207"/>
  <c r="A1240" i="207"/>
  <c r="A1241" i="207"/>
  <c r="A1242" i="207"/>
  <c r="A1243" i="207"/>
  <c r="A1244" i="207"/>
  <c r="A1245" i="207"/>
  <c r="A1246" i="207"/>
  <c r="A1247" i="207"/>
  <c r="A1248" i="207"/>
  <c r="A1249" i="207"/>
  <c r="A1250" i="207"/>
  <c r="A1251" i="207"/>
  <c r="A1252" i="207"/>
  <c r="A1253" i="207"/>
  <c r="A1254" i="207"/>
  <c r="A1255" i="207"/>
  <c r="A1256" i="207"/>
  <c r="A1257" i="207"/>
  <c r="A1258" i="207"/>
  <c r="A1259" i="207"/>
  <c r="A1260" i="207"/>
  <c r="A1261" i="207"/>
  <c r="A1262" i="207"/>
  <c r="N599" i="19"/>
  <c r="A13" i="200"/>
  <c r="A14" i="200"/>
  <c r="A15" i="200"/>
  <c r="A16" i="200"/>
  <c r="A17" i="200"/>
  <c r="A18" i="200"/>
  <c r="A19" i="200"/>
  <c r="A20" i="200"/>
  <c r="A21" i="200"/>
  <c r="A22" i="200"/>
  <c r="A23" i="200"/>
  <c r="A24" i="200"/>
  <c r="A25" i="200"/>
  <c r="A26" i="200"/>
  <c r="A27" i="200"/>
  <c r="A28" i="200"/>
  <c r="A29" i="200"/>
  <c r="A30" i="200"/>
  <c r="A31" i="200"/>
  <c r="A32" i="200"/>
  <c r="A33" i="200"/>
  <c r="A35" i="200"/>
  <c r="A36" i="200"/>
  <c r="A37" i="200"/>
  <c r="A38" i="200"/>
  <c r="A39" i="200"/>
  <c r="A40" i="200"/>
  <c r="A41" i="200"/>
  <c r="A42" i="200"/>
  <c r="A43" i="200"/>
  <c r="A45" i="200"/>
  <c r="A46" i="200"/>
  <c r="A48" i="200"/>
  <c r="A49" i="200"/>
  <c r="A50" i="200"/>
  <c r="A51" i="200"/>
  <c r="A52" i="200"/>
  <c r="A53" i="200"/>
  <c r="A54" i="200"/>
  <c r="A55" i="200"/>
  <c r="A56" i="200"/>
  <c r="A62" i="200"/>
  <c r="A63" i="200"/>
  <c r="A66" i="200"/>
  <c r="A67" i="200"/>
  <c r="A68" i="200"/>
  <c r="A69" i="200"/>
  <c r="A70" i="200"/>
  <c r="A71" i="200"/>
  <c r="A72" i="200"/>
  <c r="A73" i="200"/>
  <c r="A74" i="200"/>
  <c r="A75" i="200"/>
  <c r="A76" i="200"/>
  <c r="A77" i="200"/>
  <c r="A78" i="200"/>
  <c r="A79" i="200"/>
  <c r="A80" i="200"/>
  <c r="A81" i="200"/>
  <c r="A82" i="200"/>
  <c r="A83" i="200"/>
  <c r="A84" i="200"/>
  <c r="A85" i="200"/>
  <c r="A86" i="200"/>
  <c r="A87" i="200"/>
  <c r="A88" i="200"/>
  <c r="A90" i="200"/>
  <c r="A91" i="200"/>
  <c r="A92" i="200"/>
  <c r="A95" i="200"/>
  <c r="A96" i="200"/>
  <c r="A97" i="200"/>
  <c r="A98" i="200"/>
  <c r="A99" i="200"/>
  <c r="A100" i="200"/>
  <c r="A101" i="200"/>
  <c r="A102" i="200"/>
  <c r="A103" i="200"/>
  <c r="A104" i="200"/>
  <c r="A105" i="200"/>
  <c r="A106" i="200"/>
  <c r="A107" i="200"/>
  <c r="A108" i="200"/>
  <c r="A109" i="200"/>
  <c r="A110" i="200"/>
  <c r="A111" i="200"/>
  <c r="A112" i="200"/>
  <c r="A113" i="200"/>
  <c r="A114" i="200"/>
  <c r="A115" i="200"/>
  <c r="A116" i="200"/>
  <c r="A118" i="200"/>
  <c r="A119" i="200"/>
  <c r="A120" i="200"/>
  <c r="A121" i="200"/>
  <c r="A122" i="200"/>
  <c r="A123" i="200"/>
  <c r="A124" i="200"/>
  <c r="A125" i="200"/>
  <c r="A128" i="200"/>
  <c r="A129" i="200"/>
  <c r="A130" i="200"/>
  <c r="A131" i="200"/>
  <c r="A132" i="200"/>
  <c r="A133" i="200"/>
  <c r="A134" i="200"/>
  <c r="A135" i="200"/>
  <c r="A136" i="200"/>
  <c r="A137" i="200"/>
  <c r="A138" i="200"/>
  <c r="A139" i="200"/>
  <c r="A140" i="200"/>
  <c r="A141" i="200"/>
  <c r="A142" i="200"/>
  <c r="A144" i="200"/>
  <c r="A145" i="200"/>
  <c r="A146" i="200"/>
  <c r="A147" i="200"/>
  <c r="A148" i="200"/>
  <c r="A149" i="200"/>
  <c r="A150" i="200"/>
  <c r="A165" i="200"/>
  <c r="A166" i="200"/>
  <c r="A167" i="200"/>
  <c r="A168" i="200"/>
  <c r="A169" i="200"/>
  <c r="A170" i="200"/>
  <c r="A171" i="200"/>
  <c r="A152" i="200"/>
  <c r="A154" i="200"/>
  <c r="A155" i="200"/>
  <c r="A156" i="200"/>
  <c r="A157" i="200"/>
  <c r="A158" i="200"/>
  <c r="A159" i="200"/>
  <c r="A160" i="200"/>
  <c r="A161" i="200"/>
  <c r="A162" i="200"/>
  <c r="A172" i="200"/>
  <c r="A173" i="200"/>
  <c r="A174" i="200"/>
  <c r="A175" i="200"/>
  <c r="A176" i="200"/>
  <c r="A177" i="200"/>
  <c r="A178" i="200"/>
  <c r="A179" i="200"/>
  <c r="A180" i="200"/>
  <c r="A181" i="200"/>
  <c r="A182" i="200"/>
  <c r="A183" i="200"/>
  <c r="A184" i="200"/>
  <c r="A185" i="200"/>
  <c r="A186" i="200"/>
  <c r="A187" i="200"/>
  <c r="A188" i="200"/>
  <c r="A189" i="200"/>
  <c r="A190" i="200"/>
  <c r="A191" i="200"/>
  <c r="A192" i="200"/>
  <c r="A194" i="200"/>
  <c r="A195" i="200"/>
  <c r="A196" i="200"/>
  <c r="A198" i="200"/>
  <c r="A199" i="200"/>
  <c r="A200" i="200"/>
  <c r="A201" i="200"/>
  <c r="A202" i="200"/>
  <c r="A203" i="200"/>
  <c r="A204" i="200"/>
  <c r="A206" i="200"/>
  <c r="A209" i="200"/>
  <c r="A210" i="200"/>
  <c r="A211" i="200"/>
  <c r="A212" i="200"/>
  <c r="A213" i="200"/>
  <c r="A214" i="200"/>
  <c r="A216" i="200"/>
  <c r="A217" i="200"/>
  <c r="A218" i="200"/>
  <c r="A219" i="200"/>
  <c r="A220" i="200"/>
  <c r="A221" i="200"/>
  <c r="A222" i="200"/>
  <c r="A223" i="200"/>
  <c r="A224" i="200"/>
  <c r="A225" i="200"/>
  <c r="A226" i="200"/>
  <c r="A227" i="200"/>
  <c r="A228" i="200"/>
  <c r="A230" i="200"/>
  <c r="A231" i="200"/>
  <c r="A233" i="200"/>
  <c r="A234" i="200"/>
  <c r="A235" i="200"/>
  <c r="A378" i="200"/>
  <c r="A379" i="200"/>
  <c r="A380" i="200"/>
  <c r="A381" i="200"/>
  <c r="A382" i="200"/>
  <c r="A383" i="200"/>
  <c r="A384" i="200"/>
  <c r="A385" i="200"/>
  <c r="A386" i="200"/>
  <c r="A387" i="200"/>
  <c r="A388" i="200"/>
  <c r="A389" i="200"/>
  <c r="A390" i="200"/>
  <c r="A391" i="200"/>
  <c r="A392" i="200"/>
  <c r="A396" i="200"/>
  <c r="A397" i="200"/>
  <c r="A393" i="200"/>
  <c r="A394" i="200"/>
  <c r="A398" i="200"/>
  <c r="A400" i="200"/>
  <c r="A401" i="200"/>
  <c r="A407" i="200"/>
  <c r="A408" i="200"/>
  <c r="A409" i="200"/>
  <c r="A410" i="200"/>
  <c r="A411" i="200"/>
  <c r="A300" i="200"/>
  <c r="A301" i="200"/>
  <c r="A302" i="200"/>
  <c r="A412" i="200"/>
  <c r="A413" i="200"/>
  <c r="A418" i="200"/>
  <c r="A419" i="200"/>
  <c r="A420" i="200"/>
  <c r="A421" i="200"/>
  <c r="A424" i="200"/>
  <c r="A425" i="200"/>
  <c r="A426" i="200"/>
  <c r="A427" i="200"/>
  <c r="A428" i="200"/>
  <c r="A429" i="200"/>
  <c r="A430" i="200"/>
  <c r="A432" i="200"/>
  <c r="A433" i="200"/>
  <c r="A434" i="200"/>
  <c r="A422" i="200"/>
  <c r="A423" i="200"/>
  <c r="A93" i="200"/>
  <c r="A94" i="200"/>
  <c r="A435" i="200"/>
  <c r="A436" i="200"/>
  <c r="A437" i="200"/>
  <c r="A438" i="200"/>
  <c r="A439" i="200"/>
  <c r="A440" i="200"/>
  <c r="A441" i="200"/>
  <c r="A442" i="200"/>
  <c r="A443" i="200"/>
  <c r="A444" i="200"/>
  <c r="A445" i="200"/>
  <c r="A446" i="200"/>
  <c r="A447" i="200"/>
  <c r="A448" i="200"/>
  <c r="A449" i="200"/>
  <c r="A450" i="200"/>
  <c r="A451" i="200"/>
  <c r="A452" i="200"/>
  <c r="A453" i="200"/>
  <c r="A454" i="200"/>
  <c r="A455" i="200"/>
  <c r="A456" i="200"/>
  <c r="A457" i="200"/>
  <c r="A458" i="200"/>
  <c r="A459" i="200"/>
  <c r="A460" i="200"/>
  <c r="A461" i="200"/>
  <c r="A462" i="200"/>
  <c r="A463" i="200"/>
  <c r="A467" i="200"/>
  <c r="A468" i="200"/>
  <c r="A469" i="200"/>
  <c r="A470" i="200"/>
  <c r="A471" i="200"/>
  <c r="A472" i="200"/>
  <c r="A473" i="200"/>
  <c r="A474" i="200"/>
  <c r="A475" i="200"/>
  <c r="A476" i="200"/>
  <c r="A477" i="200"/>
  <c r="A478" i="200"/>
  <c r="A479" i="200"/>
  <c r="A480" i="200"/>
  <c r="A483" i="200"/>
  <c r="A484" i="200"/>
  <c r="A485" i="200"/>
  <c r="A486" i="200"/>
  <c r="A487" i="200"/>
  <c r="A488" i="200"/>
  <c r="A489" i="200"/>
  <c r="A490" i="200"/>
  <c r="A491" i="200"/>
  <c r="A494" i="200"/>
  <c r="A495" i="200"/>
  <c r="A496" i="200"/>
  <c r="A497" i="200"/>
  <c r="A498" i="200"/>
  <c r="A499" i="200"/>
  <c r="A500" i="200"/>
  <c r="A501" i="200"/>
  <c r="A502" i="200"/>
  <c r="A503" i="200"/>
  <c r="G137" i="218"/>
  <c r="G135" i="218" s="1"/>
  <c r="A8" i="19"/>
  <c r="Q8" i="19"/>
  <c r="S8" i="19"/>
  <c r="U8" i="19"/>
  <c r="X8" i="19"/>
  <c r="Z8" i="19"/>
  <c r="AB8" i="19"/>
  <c r="A10" i="19"/>
  <c r="Q10" i="19"/>
  <c r="S10" i="19"/>
  <c r="U10" i="19"/>
  <c r="X10" i="19"/>
  <c r="Z10" i="19"/>
  <c r="AB10" i="19"/>
  <c r="A11" i="19"/>
  <c r="A12" i="19"/>
  <c r="Q12" i="19"/>
  <c r="S12" i="19"/>
  <c r="U12" i="19"/>
  <c r="X12" i="19"/>
  <c r="Z12" i="19"/>
  <c r="AB12" i="19"/>
  <c r="A13" i="19"/>
  <c r="A14" i="19"/>
  <c r="Q14" i="19"/>
  <c r="S14" i="19"/>
  <c r="U14" i="19"/>
  <c r="X14" i="19"/>
  <c r="Z14" i="19"/>
  <c r="AB14" i="19"/>
  <c r="A15" i="19"/>
  <c r="A16" i="19"/>
  <c r="Q16" i="19"/>
  <c r="S16" i="19"/>
  <c r="U16" i="19"/>
  <c r="X16" i="19"/>
  <c r="Z16" i="19"/>
  <c r="AB16" i="19"/>
  <c r="A17" i="19"/>
  <c r="O17" i="19"/>
  <c r="Q17" i="19"/>
  <c r="S17" i="19"/>
  <c r="U17" i="19"/>
  <c r="V17" i="19"/>
  <c r="X17" i="19"/>
  <c r="Z17" i="19"/>
  <c r="AB17" i="19"/>
  <c r="A18" i="19"/>
  <c r="O18" i="19"/>
  <c r="Q18" i="19"/>
  <c r="S18" i="19"/>
  <c r="U18" i="19"/>
  <c r="V18" i="19"/>
  <c r="X18" i="19"/>
  <c r="Z18" i="19"/>
  <c r="AB18" i="19"/>
  <c r="A19" i="19"/>
  <c r="N19" i="19"/>
  <c r="O19" i="19"/>
  <c r="Q19" i="19"/>
  <c r="S19" i="19"/>
  <c r="U19" i="19"/>
  <c r="V19" i="19"/>
  <c r="X19" i="19"/>
  <c r="Z19" i="19"/>
  <c r="AB19" i="19"/>
  <c r="A20" i="19"/>
  <c r="N20" i="19"/>
  <c r="O20" i="19"/>
  <c r="Q20" i="19"/>
  <c r="S20" i="19"/>
  <c r="U20" i="19"/>
  <c r="V20" i="19"/>
  <c r="X20" i="19"/>
  <c r="Z20" i="19"/>
  <c r="AB20" i="19"/>
  <c r="A21" i="19"/>
  <c r="N21" i="19"/>
  <c r="O21" i="19"/>
  <c r="Q21" i="19"/>
  <c r="S21" i="19"/>
  <c r="U21" i="19"/>
  <c r="V21" i="19"/>
  <c r="X21" i="19"/>
  <c r="Z21" i="19"/>
  <c r="AB21" i="19"/>
  <c r="A22" i="19"/>
  <c r="O22" i="19"/>
  <c r="Q22" i="19"/>
  <c r="S22" i="19"/>
  <c r="U22" i="19"/>
  <c r="V22" i="19"/>
  <c r="X22" i="19"/>
  <c r="Z22" i="19"/>
  <c r="AB22" i="19"/>
  <c r="A23" i="19"/>
  <c r="N23" i="19"/>
  <c r="O23" i="19"/>
  <c r="Q23" i="19"/>
  <c r="S23" i="19"/>
  <c r="U23" i="19"/>
  <c r="V23" i="19"/>
  <c r="X23" i="19"/>
  <c r="Z23" i="19"/>
  <c r="AB23" i="19"/>
  <c r="A24" i="19"/>
  <c r="O24" i="19"/>
  <c r="Q24" i="19"/>
  <c r="S24" i="19"/>
  <c r="U24" i="19"/>
  <c r="V24" i="19"/>
  <c r="X24" i="19"/>
  <c r="Z24" i="19"/>
  <c r="AB24" i="19"/>
  <c r="A25" i="19"/>
  <c r="N25" i="19"/>
  <c r="O25" i="19"/>
  <c r="Q25" i="19"/>
  <c r="S25" i="19"/>
  <c r="U25" i="19"/>
  <c r="V25" i="19"/>
  <c r="X25" i="19"/>
  <c r="Z25" i="19"/>
  <c r="AB25" i="19"/>
  <c r="A26" i="19"/>
  <c r="O26" i="19"/>
  <c r="Q26" i="19"/>
  <c r="S26" i="19"/>
  <c r="U26" i="19"/>
  <c r="V26" i="19"/>
  <c r="X26" i="19"/>
  <c r="Z26" i="19"/>
  <c r="AB26" i="19"/>
  <c r="A27" i="19"/>
  <c r="N27" i="19"/>
  <c r="O27" i="19"/>
  <c r="Q27" i="19"/>
  <c r="S27" i="19"/>
  <c r="U27" i="19"/>
  <c r="V27" i="19"/>
  <c r="X27" i="19"/>
  <c r="Z27" i="19"/>
  <c r="AB27" i="19"/>
  <c r="A28" i="19"/>
  <c r="O28" i="19"/>
  <c r="Q28" i="19"/>
  <c r="S28" i="19"/>
  <c r="U28" i="19"/>
  <c r="V28" i="19"/>
  <c r="X28" i="19"/>
  <c r="Z28" i="19"/>
  <c r="AB28" i="19"/>
  <c r="A29" i="19"/>
  <c r="N29" i="19"/>
  <c r="O29" i="19"/>
  <c r="Q29" i="19"/>
  <c r="S29" i="19"/>
  <c r="U29" i="19"/>
  <c r="V29" i="19"/>
  <c r="X29" i="19"/>
  <c r="Z29" i="19"/>
  <c r="AB29" i="19"/>
  <c r="A30" i="19"/>
  <c r="O30" i="19"/>
  <c r="Q30" i="19"/>
  <c r="S30" i="19"/>
  <c r="U30" i="19"/>
  <c r="V30" i="19"/>
  <c r="X30" i="19"/>
  <c r="Z30" i="19"/>
  <c r="AB30" i="19"/>
  <c r="A31" i="19"/>
  <c r="N31" i="19"/>
  <c r="O31" i="19"/>
  <c r="Q31" i="19"/>
  <c r="S31" i="19"/>
  <c r="U31" i="19"/>
  <c r="V31" i="19"/>
  <c r="X31" i="19"/>
  <c r="Z31" i="19"/>
  <c r="AB31" i="19"/>
  <c r="A32" i="19"/>
  <c r="O32" i="19"/>
  <c r="Q32" i="19"/>
  <c r="S32" i="19"/>
  <c r="U32" i="19"/>
  <c r="V32" i="19"/>
  <c r="X32" i="19"/>
  <c r="Z32" i="19"/>
  <c r="AB32" i="19"/>
  <c r="A33" i="19"/>
  <c r="N33" i="19"/>
  <c r="O33" i="19"/>
  <c r="Q33" i="19"/>
  <c r="S33" i="19"/>
  <c r="U33" i="19"/>
  <c r="V33" i="19"/>
  <c r="X33" i="19"/>
  <c r="Z33" i="19"/>
  <c r="AB33" i="19"/>
  <c r="A34" i="19"/>
  <c r="O34" i="19"/>
  <c r="Q34" i="19"/>
  <c r="S34" i="19"/>
  <c r="U34" i="19"/>
  <c r="V34" i="19"/>
  <c r="X34" i="19"/>
  <c r="Z34" i="19"/>
  <c r="AB34" i="19"/>
  <c r="A35" i="19"/>
  <c r="O35" i="19"/>
  <c r="Q35" i="19"/>
  <c r="S35" i="19"/>
  <c r="U35" i="19"/>
  <c r="V35" i="19"/>
  <c r="X35" i="19"/>
  <c r="Z35" i="19"/>
  <c r="AB35" i="19"/>
  <c r="A36" i="19"/>
  <c r="N36" i="19"/>
  <c r="O36" i="19"/>
  <c r="Q36" i="19"/>
  <c r="S36" i="19"/>
  <c r="U36" i="19"/>
  <c r="V36" i="19"/>
  <c r="X36" i="19"/>
  <c r="Z36" i="19"/>
  <c r="AB36" i="19"/>
  <c r="A37" i="19"/>
  <c r="O37" i="19"/>
  <c r="Q37" i="19"/>
  <c r="S37" i="19"/>
  <c r="U37" i="19"/>
  <c r="V37" i="19"/>
  <c r="X37" i="19"/>
  <c r="Z37" i="19"/>
  <c r="AB37" i="19"/>
  <c r="A38" i="19"/>
  <c r="N38" i="19"/>
  <c r="O38" i="19"/>
  <c r="Q38" i="19"/>
  <c r="S38" i="19"/>
  <c r="U38" i="19"/>
  <c r="V38" i="19"/>
  <c r="X38" i="19"/>
  <c r="Z38" i="19"/>
  <c r="AB38" i="19"/>
  <c r="A39" i="19"/>
  <c r="O39" i="19"/>
  <c r="Q39" i="19"/>
  <c r="S39" i="19"/>
  <c r="U39" i="19"/>
  <c r="V39" i="19"/>
  <c r="X39" i="19"/>
  <c r="Z39" i="19"/>
  <c r="AB39" i="19"/>
  <c r="A40" i="19"/>
  <c r="O40" i="19"/>
  <c r="Q40" i="19"/>
  <c r="S40" i="19"/>
  <c r="U40" i="19"/>
  <c r="V40" i="19"/>
  <c r="X40" i="19"/>
  <c r="Z40" i="19"/>
  <c r="AB40" i="19"/>
  <c r="A41" i="19"/>
  <c r="O41" i="19"/>
  <c r="Q41" i="19"/>
  <c r="S41" i="19"/>
  <c r="U41" i="19"/>
  <c r="V41" i="19"/>
  <c r="X41" i="19"/>
  <c r="Z41" i="19"/>
  <c r="AB41" i="19"/>
  <c r="A42" i="19"/>
  <c r="N42" i="19"/>
  <c r="O42" i="19"/>
  <c r="Q42" i="19"/>
  <c r="S42" i="19"/>
  <c r="U42" i="19"/>
  <c r="V42" i="19"/>
  <c r="X42" i="19"/>
  <c r="Z42" i="19"/>
  <c r="AB42" i="19"/>
  <c r="A43" i="19"/>
  <c r="O43" i="19"/>
  <c r="Q43" i="19"/>
  <c r="S43" i="19"/>
  <c r="U43" i="19"/>
  <c r="V43" i="19"/>
  <c r="X43" i="19"/>
  <c r="Z43" i="19"/>
  <c r="AB43" i="19"/>
  <c r="A44" i="19"/>
  <c r="O44" i="19"/>
  <c r="Q44" i="19"/>
  <c r="S44" i="19"/>
  <c r="U44" i="19"/>
  <c r="V44" i="19"/>
  <c r="X44" i="19"/>
  <c r="Z44" i="19"/>
  <c r="AB44" i="19"/>
  <c r="A45" i="19"/>
  <c r="O45" i="19"/>
  <c r="Q45" i="19"/>
  <c r="S45" i="19"/>
  <c r="U45" i="19"/>
  <c r="V45" i="19"/>
  <c r="X45" i="19"/>
  <c r="Z45" i="19"/>
  <c r="AB45" i="19"/>
  <c r="A46" i="19"/>
  <c r="O46" i="19"/>
  <c r="Q46" i="19"/>
  <c r="S46" i="19"/>
  <c r="U46" i="19"/>
  <c r="V46" i="19"/>
  <c r="X46" i="19"/>
  <c r="Z46" i="19"/>
  <c r="AB46" i="19"/>
  <c r="A47" i="19"/>
  <c r="Q47" i="19"/>
  <c r="S47" i="19"/>
  <c r="U47" i="19"/>
  <c r="X47" i="19"/>
  <c r="Z47" i="19"/>
  <c r="AB47" i="19"/>
  <c r="A48" i="19"/>
  <c r="Q48" i="19"/>
  <c r="S48" i="19"/>
  <c r="U48" i="19"/>
  <c r="V48" i="19"/>
  <c r="X48" i="19"/>
  <c r="Z48" i="19"/>
  <c r="AB48" i="19"/>
  <c r="P49" i="19"/>
  <c r="R49" i="19"/>
  <c r="T49" i="19"/>
  <c r="W49" i="19"/>
  <c r="Y49" i="19"/>
  <c r="AA49" i="19"/>
  <c r="P50" i="19"/>
  <c r="R50" i="19"/>
  <c r="T50" i="19"/>
  <c r="W50" i="19"/>
  <c r="Y50" i="19"/>
  <c r="AA50" i="19"/>
  <c r="P51" i="19"/>
  <c r="R51" i="19"/>
  <c r="T51" i="19"/>
  <c r="W51" i="19"/>
  <c r="Y51" i="19"/>
  <c r="AA51" i="19"/>
  <c r="P52" i="19"/>
  <c r="R52" i="19"/>
  <c r="T52" i="19"/>
  <c r="W52" i="19"/>
  <c r="Y52" i="19"/>
  <c r="AA52" i="19"/>
  <c r="A53" i="19"/>
  <c r="O53" i="19"/>
  <c r="Q53" i="19"/>
  <c r="S53" i="19"/>
  <c r="U53" i="19"/>
  <c r="V53" i="19"/>
  <c r="X53" i="19"/>
  <c r="Z53" i="19"/>
  <c r="AB53" i="19"/>
  <c r="A54" i="19"/>
  <c r="Q54" i="19"/>
  <c r="S54" i="19"/>
  <c r="U54" i="19"/>
  <c r="X54" i="19"/>
  <c r="Z54" i="19"/>
  <c r="AB54" i="19"/>
  <c r="A55" i="19"/>
  <c r="N55" i="19"/>
  <c r="O55" i="19"/>
  <c r="Q55" i="19"/>
  <c r="S55" i="19"/>
  <c r="U55" i="19"/>
  <c r="V55" i="19"/>
  <c r="X55" i="19"/>
  <c r="Z55" i="19"/>
  <c r="AB55" i="19"/>
  <c r="A56" i="19"/>
  <c r="Q56" i="19"/>
  <c r="S56" i="19"/>
  <c r="U56" i="19"/>
  <c r="X56" i="19"/>
  <c r="Z56" i="19"/>
  <c r="AB56" i="19"/>
  <c r="A57" i="19"/>
  <c r="N57" i="19"/>
  <c r="O57" i="19"/>
  <c r="Q57" i="19"/>
  <c r="S57" i="19"/>
  <c r="U57" i="19"/>
  <c r="V57" i="19"/>
  <c r="X57" i="19"/>
  <c r="Z57" i="19"/>
  <c r="AB57" i="19"/>
  <c r="A58" i="19"/>
  <c r="Q58" i="19"/>
  <c r="S58" i="19"/>
  <c r="U58" i="19"/>
  <c r="X58" i="19"/>
  <c r="Z58" i="19"/>
  <c r="AB58" i="19"/>
  <c r="A59" i="19"/>
  <c r="N59" i="19"/>
  <c r="O59" i="19"/>
  <c r="Q59" i="19"/>
  <c r="S59" i="19"/>
  <c r="U59" i="19"/>
  <c r="V59" i="19"/>
  <c r="X59" i="19"/>
  <c r="Z59" i="19"/>
  <c r="AB59" i="19"/>
  <c r="A60" i="19"/>
  <c r="O60" i="19"/>
  <c r="Q60" i="19"/>
  <c r="S60" i="19"/>
  <c r="U60" i="19"/>
  <c r="V60" i="19"/>
  <c r="X60" i="19"/>
  <c r="Z60" i="19"/>
  <c r="AB60" i="19"/>
  <c r="A61" i="19"/>
  <c r="N61" i="19"/>
  <c r="O61" i="19"/>
  <c r="Q61" i="19"/>
  <c r="S61" i="19"/>
  <c r="U61" i="19"/>
  <c r="V61" i="19"/>
  <c r="X61" i="19"/>
  <c r="Z61" i="19"/>
  <c r="AB61" i="19"/>
  <c r="A62" i="19"/>
  <c r="N62" i="19"/>
  <c r="O62" i="19"/>
  <c r="Q62" i="19"/>
  <c r="S62" i="19"/>
  <c r="U62" i="19"/>
  <c r="V62" i="19"/>
  <c r="X62" i="19"/>
  <c r="Z62" i="19"/>
  <c r="AB62" i="19"/>
  <c r="A63" i="19"/>
  <c r="N63" i="19"/>
  <c r="O63" i="19"/>
  <c r="Q63" i="19"/>
  <c r="S63" i="19"/>
  <c r="U63" i="19"/>
  <c r="V63" i="19"/>
  <c r="X63" i="19"/>
  <c r="Z63" i="19"/>
  <c r="AB63" i="19"/>
  <c r="A64" i="19"/>
  <c r="N64" i="19"/>
  <c r="O64" i="19"/>
  <c r="Q64" i="19"/>
  <c r="S64" i="19"/>
  <c r="U64" i="19"/>
  <c r="V64" i="19"/>
  <c r="X64" i="19"/>
  <c r="Z64" i="19"/>
  <c r="AB64" i="19"/>
  <c r="A65" i="19"/>
  <c r="N65" i="19"/>
  <c r="O65" i="19"/>
  <c r="Q65" i="19"/>
  <c r="S65" i="19"/>
  <c r="U65" i="19"/>
  <c r="V65" i="19"/>
  <c r="X65" i="19"/>
  <c r="Z65" i="19"/>
  <c r="AB65" i="19"/>
  <c r="A66" i="19"/>
  <c r="N66" i="19"/>
  <c r="O66" i="19"/>
  <c r="Q66" i="19"/>
  <c r="S66" i="19"/>
  <c r="U66" i="19"/>
  <c r="V66" i="19"/>
  <c r="X66" i="19"/>
  <c r="Z66" i="19"/>
  <c r="AB66" i="19"/>
  <c r="A67" i="19"/>
  <c r="N67" i="19"/>
  <c r="O67" i="19"/>
  <c r="Q67" i="19"/>
  <c r="S67" i="19"/>
  <c r="U67" i="19"/>
  <c r="V67" i="19"/>
  <c r="X67" i="19"/>
  <c r="Z67" i="19"/>
  <c r="AB67" i="19"/>
  <c r="A68" i="19"/>
  <c r="N68" i="19"/>
  <c r="O68" i="19"/>
  <c r="Q68" i="19"/>
  <c r="S68" i="19"/>
  <c r="U68" i="19"/>
  <c r="V68" i="19"/>
  <c r="X68" i="19"/>
  <c r="Z68" i="19"/>
  <c r="AB68" i="19"/>
  <c r="A69" i="19"/>
  <c r="N69" i="19"/>
  <c r="O69" i="19"/>
  <c r="Q69" i="19"/>
  <c r="S69" i="19"/>
  <c r="U69" i="19"/>
  <c r="V69" i="19"/>
  <c r="X69" i="19"/>
  <c r="Z69" i="19"/>
  <c r="AB69" i="19"/>
  <c r="A70" i="19"/>
  <c r="Q70" i="19"/>
  <c r="S70" i="19"/>
  <c r="U70" i="19"/>
  <c r="X70" i="19"/>
  <c r="Z70" i="19"/>
  <c r="AB70" i="19"/>
  <c r="A71" i="19"/>
  <c r="N71" i="19"/>
  <c r="O71" i="19"/>
  <c r="Q71" i="19"/>
  <c r="S71" i="19"/>
  <c r="U71" i="19"/>
  <c r="V71" i="19"/>
  <c r="X71" i="19"/>
  <c r="Z71" i="19"/>
  <c r="AB71" i="19"/>
  <c r="A72" i="19"/>
  <c r="Q72" i="19"/>
  <c r="S72" i="19"/>
  <c r="U72" i="19"/>
  <c r="X72" i="19"/>
  <c r="Z72" i="19"/>
  <c r="AB72" i="19"/>
  <c r="A73" i="19"/>
  <c r="N73" i="19"/>
  <c r="O73" i="19"/>
  <c r="Q73" i="19"/>
  <c r="S73" i="19"/>
  <c r="U73" i="19"/>
  <c r="V73" i="19"/>
  <c r="X73" i="19"/>
  <c r="Z73" i="19"/>
  <c r="AB73" i="19"/>
  <c r="A74" i="19"/>
  <c r="Q74" i="19"/>
  <c r="S74" i="19"/>
  <c r="U74" i="19"/>
  <c r="X74" i="19"/>
  <c r="Z74" i="19"/>
  <c r="AB74" i="19"/>
  <c r="A75" i="19"/>
  <c r="O75" i="19"/>
  <c r="Q75" i="19"/>
  <c r="S75" i="19"/>
  <c r="U75" i="19"/>
  <c r="V75" i="19"/>
  <c r="X75" i="19"/>
  <c r="Z75" i="19"/>
  <c r="AB75" i="19"/>
  <c r="A76" i="19"/>
  <c r="Q76" i="19"/>
  <c r="S76" i="19"/>
  <c r="U76" i="19"/>
  <c r="X76" i="19"/>
  <c r="Z76" i="19"/>
  <c r="AB76" i="19"/>
  <c r="A77" i="19"/>
  <c r="N77" i="19"/>
  <c r="O77" i="19"/>
  <c r="Q77" i="19"/>
  <c r="S77" i="19"/>
  <c r="U77" i="19"/>
  <c r="V77" i="19"/>
  <c r="X77" i="19"/>
  <c r="Z77" i="19"/>
  <c r="AB77" i="19"/>
  <c r="A78" i="19"/>
  <c r="Q78" i="19"/>
  <c r="S78" i="19"/>
  <c r="U78" i="19"/>
  <c r="X78" i="19"/>
  <c r="Z78" i="19"/>
  <c r="AB78" i="19"/>
  <c r="A79" i="19"/>
  <c r="N79" i="19"/>
  <c r="O79" i="19"/>
  <c r="Q79" i="19"/>
  <c r="S79" i="19"/>
  <c r="U79" i="19"/>
  <c r="V79" i="19"/>
  <c r="X79" i="19"/>
  <c r="Z79" i="19"/>
  <c r="AB79" i="19"/>
  <c r="A80" i="19"/>
  <c r="Q80" i="19"/>
  <c r="S80" i="19"/>
  <c r="U80" i="19"/>
  <c r="X80" i="19"/>
  <c r="Z80" i="19"/>
  <c r="AB80" i="19"/>
  <c r="A81" i="19"/>
  <c r="N81" i="19"/>
  <c r="O81" i="19"/>
  <c r="Q81" i="19"/>
  <c r="S81" i="19"/>
  <c r="U81" i="19"/>
  <c r="V81" i="19"/>
  <c r="X81" i="19"/>
  <c r="Z81" i="19"/>
  <c r="AB81" i="19"/>
  <c r="A82" i="19"/>
  <c r="Q82" i="19"/>
  <c r="S82" i="19"/>
  <c r="U82" i="19"/>
  <c r="X82" i="19"/>
  <c r="Z82" i="19"/>
  <c r="AB82" i="19"/>
  <c r="A83" i="19"/>
  <c r="N83" i="19"/>
  <c r="O83" i="19"/>
  <c r="Q83" i="19"/>
  <c r="S83" i="19"/>
  <c r="U83" i="19"/>
  <c r="V83" i="19"/>
  <c r="X83" i="19"/>
  <c r="Z83" i="19"/>
  <c r="AB83" i="19"/>
  <c r="A84" i="19"/>
  <c r="Q84" i="19"/>
  <c r="S84" i="19"/>
  <c r="U84" i="19"/>
  <c r="X84" i="19"/>
  <c r="Z84" i="19"/>
  <c r="AB84" i="19"/>
  <c r="A85" i="19"/>
  <c r="N85" i="19"/>
  <c r="O85" i="19"/>
  <c r="Q85" i="19"/>
  <c r="S85" i="19"/>
  <c r="U85" i="19"/>
  <c r="V85" i="19"/>
  <c r="X85" i="19"/>
  <c r="Z85" i="19"/>
  <c r="AB85" i="19"/>
  <c r="A86" i="19"/>
  <c r="Q86" i="19"/>
  <c r="S86" i="19"/>
  <c r="U86" i="19"/>
  <c r="X86" i="19"/>
  <c r="Z86" i="19"/>
  <c r="AB86" i="19"/>
  <c r="A87" i="19"/>
  <c r="O87" i="19"/>
  <c r="Q87" i="19"/>
  <c r="S87" i="19"/>
  <c r="U87" i="19"/>
  <c r="V87" i="19"/>
  <c r="X87" i="19"/>
  <c r="Z87" i="19"/>
  <c r="AB87" i="19"/>
  <c r="A88" i="19"/>
  <c r="N88" i="19"/>
  <c r="O88" i="19"/>
  <c r="Q88" i="19"/>
  <c r="S88" i="19"/>
  <c r="U88" i="19"/>
  <c r="V88" i="19"/>
  <c r="X88" i="19"/>
  <c r="Z88" i="19"/>
  <c r="AB88" i="19"/>
  <c r="A89" i="19"/>
  <c r="Q89" i="19"/>
  <c r="S89" i="19"/>
  <c r="U89" i="19"/>
  <c r="X89" i="19"/>
  <c r="Z89" i="19"/>
  <c r="AB89" i="19"/>
  <c r="A90" i="19"/>
  <c r="N90" i="19"/>
  <c r="O90" i="19"/>
  <c r="Q90" i="19"/>
  <c r="S90" i="19"/>
  <c r="U90" i="19"/>
  <c r="V90" i="19"/>
  <c r="X90" i="19"/>
  <c r="Z90" i="19"/>
  <c r="AB90" i="19"/>
  <c r="A91" i="19"/>
  <c r="O91" i="19"/>
  <c r="Q91" i="19"/>
  <c r="S91" i="19"/>
  <c r="U91" i="19"/>
  <c r="V91" i="19"/>
  <c r="X91" i="19"/>
  <c r="Z91" i="19"/>
  <c r="AB91" i="19"/>
  <c r="A92" i="19"/>
  <c r="Q92" i="19"/>
  <c r="S92" i="19"/>
  <c r="U92" i="19"/>
  <c r="X92" i="19"/>
  <c r="Z92" i="19"/>
  <c r="AB92" i="19"/>
  <c r="A93" i="19"/>
  <c r="N93" i="19"/>
  <c r="O93" i="19"/>
  <c r="Q93" i="19"/>
  <c r="S93" i="19"/>
  <c r="U93" i="19"/>
  <c r="V93" i="19"/>
  <c r="X93" i="19"/>
  <c r="Z93" i="19"/>
  <c r="AB93" i="19"/>
  <c r="A94" i="19"/>
  <c r="Q94" i="19"/>
  <c r="S94" i="19"/>
  <c r="U94" i="19"/>
  <c r="X94" i="19"/>
  <c r="Z94" i="19"/>
  <c r="AB94" i="19"/>
  <c r="A95" i="19"/>
  <c r="N95" i="19"/>
  <c r="O95" i="19"/>
  <c r="Q95" i="19"/>
  <c r="S95" i="19"/>
  <c r="U95" i="19"/>
  <c r="V95" i="19"/>
  <c r="X95" i="19"/>
  <c r="Z95" i="19"/>
  <c r="AB95" i="19"/>
  <c r="A96" i="19"/>
  <c r="Q96" i="19"/>
  <c r="S96" i="19"/>
  <c r="U96" i="19"/>
  <c r="X96" i="19"/>
  <c r="Z96" i="19"/>
  <c r="AB96" i="19"/>
  <c r="A97" i="19"/>
  <c r="N97" i="19"/>
  <c r="O97" i="19"/>
  <c r="Q97" i="19"/>
  <c r="S97" i="19"/>
  <c r="U97" i="19"/>
  <c r="V97" i="19"/>
  <c r="X97" i="19"/>
  <c r="Z97" i="19"/>
  <c r="AB97" i="19"/>
  <c r="A98" i="19"/>
  <c r="Q98" i="19"/>
  <c r="S98" i="19"/>
  <c r="U98" i="19"/>
  <c r="X98" i="19"/>
  <c r="Z98" i="19"/>
  <c r="AB98" i="19"/>
  <c r="A99" i="19"/>
  <c r="O99" i="19"/>
  <c r="Q99" i="19"/>
  <c r="S99" i="19"/>
  <c r="U99" i="19"/>
  <c r="V99" i="19"/>
  <c r="X99" i="19"/>
  <c r="Z99" i="19"/>
  <c r="AB99" i="19"/>
  <c r="A100" i="19"/>
  <c r="N100" i="19"/>
  <c r="O100" i="19"/>
  <c r="Q100" i="19"/>
  <c r="S100" i="19"/>
  <c r="U100" i="19"/>
  <c r="V100" i="19"/>
  <c r="X100" i="19"/>
  <c r="Z100" i="19"/>
  <c r="AB100" i="19"/>
  <c r="A101" i="19"/>
  <c r="O101" i="19"/>
  <c r="Q101" i="19"/>
  <c r="S101" i="19"/>
  <c r="U101" i="19"/>
  <c r="V101" i="19"/>
  <c r="X101" i="19"/>
  <c r="Z101" i="19"/>
  <c r="AB101" i="19"/>
  <c r="A102" i="19"/>
  <c r="N102" i="19"/>
  <c r="O102" i="19"/>
  <c r="Q102" i="19"/>
  <c r="S102" i="19"/>
  <c r="U102" i="19"/>
  <c r="V102" i="19"/>
  <c r="X102" i="19"/>
  <c r="Z102" i="19"/>
  <c r="AB102" i="19"/>
  <c r="A103" i="19"/>
  <c r="Q103" i="19"/>
  <c r="S103" i="19"/>
  <c r="U103" i="19"/>
  <c r="X103" i="19"/>
  <c r="Z103" i="19"/>
  <c r="AB103" i="19"/>
  <c r="A104" i="19"/>
  <c r="N104" i="19"/>
  <c r="O104" i="19"/>
  <c r="Q104" i="19"/>
  <c r="S104" i="19"/>
  <c r="U104" i="19"/>
  <c r="V104" i="19"/>
  <c r="X104" i="19"/>
  <c r="Z104" i="19"/>
  <c r="AB104" i="19"/>
  <c r="A105" i="19"/>
  <c r="Q105" i="19"/>
  <c r="S105" i="19"/>
  <c r="U105" i="19"/>
  <c r="X105" i="19"/>
  <c r="Z105" i="19"/>
  <c r="AB105" i="19"/>
  <c r="A106" i="19"/>
  <c r="N106" i="19"/>
  <c r="O106" i="19"/>
  <c r="Q106" i="19"/>
  <c r="S106" i="19"/>
  <c r="U106" i="19"/>
  <c r="V106" i="19"/>
  <c r="X106" i="19"/>
  <c r="Z106" i="19"/>
  <c r="AB106" i="19"/>
  <c r="A107" i="19"/>
  <c r="Q107" i="19"/>
  <c r="S107" i="19"/>
  <c r="U107" i="19"/>
  <c r="X107" i="19"/>
  <c r="Z107" i="19"/>
  <c r="AB107" i="19"/>
  <c r="A108" i="19"/>
  <c r="N108" i="19"/>
  <c r="O108" i="19"/>
  <c r="Q108" i="19"/>
  <c r="S108" i="19"/>
  <c r="U108" i="19"/>
  <c r="V108" i="19"/>
  <c r="X108" i="19"/>
  <c r="Z108" i="19"/>
  <c r="AB108" i="19"/>
  <c r="A109" i="19"/>
  <c r="O109" i="19"/>
  <c r="Q109" i="19"/>
  <c r="S109" i="19"/>
  <c r="U109" i="19"/>
  <c r="V109" i="19"/>
  <c r="X109" i="19"/>
  <c r="Z109" i="19"/>
  <c r="AB109" i="19"/>
  <c r="A110" i="19"/>
  <c r="N110" i="19"/>
  <c r="O110" i="19"/>
  <c r="Q110" i="19"/>
  <c r="S110" i="19"/>
  <c r="U110" i="19"/>
  <c r="V110" i="19"/>
  <c r="X110" i="19"/>
  <c r="Z110" i="19"/>
  <c r="AB110" i="19"/>
  <c r="A111" i="19"/>
  <c r="O111" i="19"/>
  <c r="Q111" i="19"/>
  <c r="S111" i="19"/>
  <c r="U111" i="19"/>
  <c r="V111" i="19"/>
  <c r="X111" i="19"/>
  <c r="Z111" i="19"/>
  <c r="AB111" i="19"/>
  <c r="Q112" i="19"/>
  <c r="S112" i="19"/>
  <c r="U112" i="19"/>
  <c r="X112" i="19"/>
  <c r="Z112" i="19"/>
  <c r="AB112" i="19"/>
  <c r="O113" i="19"/>
  <c r="Q113" i="19"/>
  <c r="S113" i="19"/>
  <c r="U113" i="19"/>
  <c r="V113" i="19"/>
  <c r="X113" i="19"/>
  <c r="Z113" i="19"/>
  <c r="AB113" i="19"/>
  <c r="A114" i="19"/>
  <c r="A115" i="19"/>
  <c r="N115" i="19"/>
  <c r="O115" i="19"/>
  <c r="Q115" i="19"/>
  <c r="S115" i="19"/>
  <c r="U115" i="19"/>
  <c r="V115" i="19"/>
  <c r="X115" i="19"/>
  <c r="Z115" i="19"/>
  <c r="AB115" i="19"/>
  <c r="A116" i="19"/>
  <c r="Q116" i="19"/>
  <c r="S116" i="19"/>
  <c r="U116" i="19"/>
  <c r="X116" i="19"/>
  <c r="Z116" i="19"/>
  <c r="AB116" i="19"/>
  <c r="A117" i="19"/>
  <c r="N117" i="19"/>
  <c r="O117" i="19"/>
  <c r="Q117" i="19"/>
  <c r="S117" i="19"/>
  <c r="U117" i="19"/>
  <c r="V117" i="19"/>
  <c r="X117" i="19"/>
  <c r="Z117" i="19"/>
  <c r="AB117" i="19"/>
  <c r="A118" i="19"/>
  <c r="Q118" i="19"/>
  <c r="S118" i="19"/>
  <c r="U118" i="19"/>
  <c r="X118" i="19"/>
  <c r="Z118" i="19"/>
  <c r="AB118" i="19"/>
  <c r="A119" i="19"/>
  <c r="N119" i="19"/>
  <c r="O119" i="19"/>
  <c r="Q119" i="19"/>
  <c r="S119" i="19"/>
  <c r="U119" i="19"/>
  <c r="V119" i="19"/>
  <c r="X119" i="19"/>
  <c r="Z119" i="19"/>
  <c r="AB119" i="19"/>
  <c r="A120" i="19"/>
  <c r="Q120" i="19"/>
  <c r="S120" i="19"/>
  <c r="U120" i="19"/>
  <c r="X120" i="19"/>
  <c r="Z120" i="19"/>
  <c r="AB120" i="19"/>
  <c r="A121" i="19"/>
  <c r="N121" i="19"/>
  <c r="O121" i="19"/>
  <c r="Q121" i="19"/>
  <c r="S121" i="19"/>
  <c r="U121" i="19"/>
  <c r="V121" i="19"/>
  <c r="X121" i="19"/>
  <c r="Z121" i="19"/>
  <c r="AB121" i="19"/>
  <c r="A122" i="19"/>
  <c r="N122" i="19"/>
  <c r="O122" i="19"/>
  <c r="Q122" i="19"/>
  <c r="S122" i="19"/>
  <c r="U122" i="19"/>
  <c r="V122" i="19"/>
  <c r="X122" i="19"/>
  <c r="Z122" i="19"/>
  <c r="AB122" i="19"/>
  <c r="A123" i="19"/>
  <c r="Q123" i="19"/>
  <c r="S123" i="19"/>
  <c r="U123" i="19"/>
  <c r="X123" i="19"/>
  <c r="Z123" i="19"/>
  <c r="AB123" i="19"/>
  <c r="A124" i="19"/>
  <c r="N124" i="19"/>
  <c r="O124" i="19"/>
  <c r="Q124" i="19"/>
  <c r="S124" i="19"/>
  <c r="U124" i="19"/>
  <c r="V124" i="19"/>
  <c r="X124" i="19"/>
  <c r="Z124" i="19"/>
  <c r="AB124" i="19"/>
  <c r="A125" i="19"/>
  <c r="Q125" i="19"/>
  <c r="S125" i="19"/>
  <c r="U125" i="19"/>
  <c r="X125" i="19"/>
  <c r="Z125" i="19"/>
  <c r="AB125" i="19"/>
  <c r="A126" i="19"/>
  <c r="N126" i="19"/>
  <c r="O126" i="19"/>
  <c r="Q126" i="19"/>
  <c r="S126" i="19"/>
  <c r="U126" i="19"/>
  <c r="V126" i="19"/>
  <c r="X126" i="19"/>
  <c r="Z126" i="19"/>
  <c r="AB126" i="19"/>
  <c r="A127" i="19"/>
  <c r="Q127" i="19"/>
  <c r="S127" i="19"/>
  <c r="U127" i="19"/>
  <c r="X127" i="19"/>
  <c r="Z127" i="19"/>
  <c r="AB127" i="19"/>
  <c r="A128" i="19"/>
  <c r="N128" i="19"/>
  <c r="O128" i="19"/>
  <c r="Q128" i="19"/>
  <c r="S128" i="19"/>
  <c r="U128" i="19"/>
  <c r="V128" i="19"/>
  <c r="X128" i="19"/>
  <c r="Z128" i="19"/>
  <c r="AB128" i="19"/>
  <c r="A129" i="19"/>
  <c r="Q129" i="19"/>
  <c r="S129" i="19"/>
  <c r="U129" i="19"/>
  <c r="X129" i="19"/>
  <c r="Z129" i="19"/>
  <c r="AB129" i="19"/>
  <c r="A130" i="19"/>
  <c r="O130" i="19"/>
  <c r="Q130" i="19"/>
  <c r="S130" i="19"/>
  <c r="U130" i="19"/>
  <c r="V130" i="19"/>
  <c r="X130" i="19"/>
  <c r="Z130" i="19"/>
  <c r="AB130" i="19"/>
  <c r="A131" i="19"/>
  <c r="Q131" i="19"/>
  <c r="S131" i="19"/>
  <c r="U131" i="19"/>
  <c r="X131" i="19"/>
  <c r="Z131" i="19"/>
  <c r="AB131" i="19"/>
  <c r="A132" i="19"/>
  <c r="O132" i="19"/>
  <c r="Q132" i="19"/>
  <c r="S132" i="19"/>
  <c r="U132" i="19"/>
  <c r="V132" i="19"/>
  <c r="X132" i="19"/>
  <c r="Z132" i="19"/>
  <c r="AB132" i="19"/>
  <c r="A133" i="19"/>
  <c r="N133" i="19"/>
  <c r="O133" i="19"/>
  <c r="Q133" i="19"/>
  <c r="S133" i="19"/>
  <c r="U133" i="19"/>
  <c r="V133" i="19"/>
  <c r="X133" i="19"/>
  <c r="Z133" i="19"/>
  <c r="AB133" i="19"/>
  <c r="A134" i="19"/>
  <c r="Q134" i="19"/>
  <c r="S134" i="19"/>
  <c r="U134" i="19"/>
  <c r="X134" i="19"/>
  <c r="Z134" i="19"/>
  <c r="AB134" i="19"/>
  <c r="A135" i="19"/>
  <c r="O135" i="19"/>
  <c r="Q135" i="19"/>
  <c r="S135" i="19"/>
  <c r="U135" i="19"/>
  <c r="V135" i="19"/>
  <c r="X135" i="19"/>
  <c r="Z135" i="19"/>
  <c r="AB135" i="19"/>
  <c r="A136" i="19"/>
  <c r="N136" i="19"/>
  <c r="O136" i="19"/>
  <c r="Q136" i="19"/>
  <c r="S136" i="19"/>
  <c r="U136" i="19"/>
  <c r="V136" i="19"/>
  <c r="X136" i="19"/>
  <c r="Z136" i="19"/>
  <c r="AB136" i="19"/>
  <c r="A137" i="19"/>
  <c r="O137" i="19"/>
  <c r="Q137" i="19"/>
  <c r="S137" i="19"/>
  <c r="U137" i="19"/>
  <c r="V137" i="19"/>
  <c r="X137" i="19"/>
  <c r="Z137" i="19"/>
  <c r="AB137" i="19"/>
  <c r="A138" i="19"/>
  <c r="Q138" i="19"/>
  <c r="S138" i="19"/>
  <c r="U138" i="19"/>
  <c r="X138" i="19"/>
  <c r="Z138" i="19"/>
  <c r="AB138" i="19"/>
  <c r="A139" i="19"/>
  <c r="O139" i="19"/>
  <c r="Q139" i="19"/>
  <c r="S139" i="19"/>
  <c r="U139" i="19"/>
  <c r="V139" i="19"/>
  <c r="X139" i="19"/>
  <c r="Z139" i="19"/>
  <c r="AB139" i="19"/>
  <c r="A140" i="19"/>
  <c r="N140" i="19"/>
  <c r="O140" i="19"/>
  <c r="Q140" i="19"/>
  <c r="S140" i="19"/>
  <c r="U140" i="19"/>
  <c r="V140" i="19"/>
  <c r="X140" i="19"/>
  <c r="Z140" i="19"/>
  <c r="AB140" i="19"/>
  <c r="A141" i="19"/>
  <c r="O141" i="19"/>
  <c r="Q141" i="19"/>
  <c r="S141" i="19"/>
  <c r="U141" i="19"/>
  <c r="V141" i="19"/>
  <c r="X141" i="19"/>
  <c r="Z141" i="19"/>
  <c r="AB141" i="19"/>
  <c r="A142" i="19"/>
  <c r="Q142" i="19"/>
  <c r="S142" i="19"/>
  <c r="U142" i="19"/>
  <c r="X142" i="19"/>
  <c r="Z142" i="19"/>
  <c r="AB142" i="19"/>
  <c r="A143" i="19"/>
  <c r="N143" i="19"/>
  <c r="O143" i="19"/>
  <c r="Q143" i="19"/>
  <c r="S143" i="19"/>
  <c r="U143" i="19"/>
  <c r="V143" i="19"/>
  <c r="X143" i="19"/>
  <c r="Z143" i="19"/>
  <c r="AB143" i="19"/>
  <c r="A144" i="19"/>
  <c r="O144" i="19"/>
  <c r="Q144" i="19"/>
  <c r="S144" i="19"/>
  <c r="U144" i="19"/>
  <c r="V144" i="19"/>
  <c r="X144" i="19"/>
  <c r="Z144" i="19"/>
  <c r="AB144" i="19"/>
  <c r="A145" i="19"/>
  <c r="Q145" i="19"/>
  <c r="S145" i="19"/>
  <c r="U145" i="19"/>
  <c r="X145" i="19"/>
  <c r="Z145" i="19"/>
  <c r="AB145" i="19"/>
  <c r="A146" i="19"/>
  <c r="N146" i="19"/>
  <c r="O146" i="19"/>
  <c r="Q146" i="19"/>
  <c r="S146" i="19"/>
  <c r="U146" i="19"/>
  <c r="V146" i="19"/>
  <c r="X146" i="19"/>
  <c r="Z146" i="19"/>
  <c r="AB146" i="19"/>
  <c r="A147" i="19"/>
  <c r="Q147" i="19"/>
  <c r="S147" i="19"/>
  <c r="U147" i="19"/>
  <c r="X147" i="19"/>
  <c r="Z147" i="19"/>
  <c r="AB147" i="19"/>
  <c r="A148" i="19"/>
  <c r="N148" i="19"/>
  <c r="O148" i="19"/>
  <c r="Q148" i="19"/>
  <c r="S148" i="19"/>
  <c r="U148" i="19"/>
  <c r="V148" i="19"/>
  <c r="X148" i="19"/>
  <c r="Z148" i="19"/>
  <c r="AB148" i="19"/>
  <c r="A149" i="19"/>
  <c r="Q149" i="19"/>
  <c r="S149" i="19"/>
  <c r="U149" i="19"/>
  <c r="X149" i="19"/>
  <c r="Z149" i="19"/>
  <c r="AB149" i="19"/>
  <c r="A150" i="19"/>
  <c r="N150" i="19"/>
  <c r="O150" i="19"/>
  <c r="Q150" i="19"/>
  <c r="S150" i="19"/>
  <c r="U150" i="19"/>
  <c r="V150" i="19"/>
  <c r="X150" i="19"/>
  <c r="Z150" i="19"/>
  <c r="AB150" i="19"/>
  <c r="A151" i="19"/>
  <c r="N151" i="19"/>
  <c r="O151" i="19"/>
  <c r="Q151" i="19"/>
  <c r="S151" i="19"/>
  <c r="U151" i="19"/>
  <c r="V151" i="19"/>
  <c r="X151" i="19"/>
  <c r="Z151" i="19"/>
  <c r="AB151" i="19"/>
  <c r="A152" i="19"/>
  <c r="Q152" i="19"/>
  <c r="S152" i="19"/>
  <c r="U152" i="19"/>
  <c r="X152" i="19"/>
  <c r="Z152" i="19"/>
  <c r="AB152" i="19"/>
  <c r="A153" i="19"/>
  <c r="N153" i="19"/>
  <c r="O153" i="19"/>
  <c r="Q153" i="19"/>
  <c r="S153" i="19"/>
  <c r="U153" i="19"/>
  <c r="V153" i="19"/>
  <c r="X153" i="19"/>
  <c r="Z153" i="19"/>
  <c r="AB153" i="19"/>
  <c r="A154" i="19"/>
  <c r="Q154" i="19"/>
  <c r="S154" i="19"/>
  <c r="U154" i="19"/>
  <c r="X154" i="19"/>
  <c r="Z154" i="19"/>
  <c r="AB154" i="19"/>
  <c r="A155" i="19"/>
  <c r="N155" i="19"/>
  <c r="O155" i="19"/>
  <c r="Q155" i="19"/>
  <c r="S155" i="19"/>
  <c r="U155" i="19"/>
  <c r="V155" i="19"/>
  <c r="X155" i="19"/>
  <c r="Z155" i="19"/>
  <c r="AB155" i="19"/>
  <c r="A156" i="19"/>
  <c r="Q156" i="19"/>
  <c r="S156" i="19"/>
  <c r="U156" i="19"/>
  <c r="X156" i="19"/>
  <c r="Z156" i="19"/>
  <c r="AB156" i="19"/>
  <c r="A157" i="19"/>
  <c r="O157" i="19"/>
  <c r="Q157" i="19"/>
  <c r="S157" i="19"/>
  <c r="U157" i="19"/>
  <c r="V157" i="19"/>
  <c r="X157" i="19"/>
  <c r="Z157" i="19"/>
  <c r="AB157" i="19"/>
  <c r="A158" i="19"/>
  <c r="Q158" i="19"/>
  <c r="S158" i="19"/>
  <c r="U158" i="19"/>
  <c r="X158" i="19"/>
  <c r="Z158" i="19"/>
  <c r="AB158" i="19"/>
  <c r="A159" i="19"/>
  <c r="Q159" i="19"/>
  <c r="S159" i="19"/>
  <c r="U159" i="19"/>
  <c r="V159" i="19"/>
  <c r="X159" i="19"/>
  <c r="Z159" i="19"/>
  <c r="AB159" i="19"/>
  <c r="A160" i="19"/>
  <c r="N160" i="19"/>
  <c r="O160" i="19"/>
  <c r="Q160" i="19"/>
  <c r="S160" i="19"/>
  <c r="U160" i="19"/>
  <c r="V160" i="19"/>
  <c r="X160" i="19"/>
  <c r="Z160" i="19"/>
  <c r="AB160" i="19"/>
  <c r="A161" i="19"/>
  <c r="Q161" i="19"/>
  <c r="S161" i="19"/>
  <c r="U161" i="19"/>
  <c r="V161" i="19"/>
  <c r="X161" i="19"/>
  <c r="Z161" i="19"/>
  <c r="AB161" i="19"/>
  <c r="A162" i="19"/>
  <c r="Q162" i="19"/>
  <c r="S162" i="19"/>
  <c r="U162" i="19"/>
  <c r="X162" i="19"/>
  <c r="Z162" i="19"/>
  <c r="AB162" i="19"/>
  <c r="A163" i="19"/>
  <c r="N163" i="19"/>
  <c r="O163" i="19"/>
  <c r="Q163" i="19"/>
  <c r="S163" i="19"/>
  <c r="U163" i="19"/>
  <c r="V163" i="19"/>
  <c r="X163" i="19"/>
  <c r="Z163" i="19"/>
  <c r="AB163" i="19"/>
  <c r="A164" i="19"/>
  <c r="Q164" i="19"/>
  <c r="S164" i="19"/>
  <c r="U164" i="19"/>
  <c r="X164" i="19"/>
  <c r="Z164" i="19"/>
  <c r="AB164" i="19"/>
  <c r="A165" i="19"/>
  <c r="N165" i="19"/>
  <c r="O165" i="19"/>
  <c r="Q165" i="19"/>
  <c r="S165" i="19"/>
  <c r="U165" i="19"/>
  <c r="V165" i="19"/>
  <c r="X165" i="19"/>
  <c r="Z165" i="19"/>
  <c r="AB165" i="19"/>
  <c r="A166" i="19"/>
  <c r="O166" i="19"/>
  <c r="Q166" i="19"/>
  <c r="S166" i="19"/>
  <c r="U166" i="19"/>
  <c r="V166" i="19"/>
  <c r="X166" i="19"/>
  <c r="Z166" i="19"/>
  <c r="AB166" i="19"/>
  <c r="A167" i="19"/>
  <c r="N167" i="19"/>
  <c r="O167" i="19"/>
  <c r="Q167" i="19"/>
  <c r="S167" i="19"/>
  <c r="U167" i="19"/>
  <c r="V167" i="19"/>
  <c r="X167" i="19"/>
  <c r="Z167" i="19"/>
  <c r="AB167" i="19"/>
  <c r="A168" i="19"/>
  <c r="Q168" i="19"/>
  <c r="S168" i="19"/>
  <c r="U168" i="19"/>
  <c r="X168" i="19"/>
  <c r="Z168" i="19"/>
  <c r="AB168" i="19"/>
  <c r="A169" i="19"/>
  <c r="N169" i="19"/>
  <c r="O169" i="19"/>
  <c r="Q169" i="19"/>
  <c r="S169" i="19"/>
  <c r="U169" i="19"/>
  <c r="V169" i="19"/>
  <c r="X169" i="19"/>
  <c r="Z169" i="19"/>
  <c r="AB169" i="19"/>
  <c r="A170" i="19"/>
  <c r="Q170" i="19"/>
  <c r="S170" i="19"/>
  <c r="U170" i="19"/>
  <c r="X170" i="19"/>
  <c r="Z170" i="19"/>
  <c r="AB170" i="19"/>
  <c r="A171" i="19"/>
  <c r="O171" i="19"/>
  <c r="Q171" i="19"/>
  <c r="S171" i="19"/>
  <c r="U171" i="19"/>
  <c r="V171" i="19"/>
  <c r="X171" i="19"/>
  <c r="Z171" i="19"/>
  <c r="AB171" i="19"/>
  <c r="A172" i="19"/>
  <c r="Q172" i="19"/>
  <c r="S172" i="19"/>
  <c r="U172" i="19"/>
  <c r="X172" i="19"/>
  <c r="Z172" i="19"/>
  <c r="AB172" i="19"/>
  <c r="A173" i="19"/>
  <c r="N173" i="19"/>
  <c r="O173" i="19"/>
  <c r="Q173" i="19"/>
  <c r="S173" i="19"/>
  <c r="U173" i="19"/>
  <c r="V173" i="19"/>
  <c r="X173" i="19"/>
  <c r="Z173" i="19"/>
  <c r="AB173" i="19"/>
  <c r="A174" i="19"/>
  <c r="Q174" i="19"/>
  <c r="S174" i="19"/>
  <c r="U174" i="19"/>
  <c r="X174" i="19"/>
  <c r="Z174" i="19"/>
  <c r="AB174" i="19"/>
  <c r="A175" i="19"/>
  <c r="O175" i="19"/>
  <c r="Q175" i="19"/>
  <c r="S175" i="19"/>
  <c r="U175" i="19"/>
  <c r="V175" i="19"/>
  <c r="X175" i="19"/>
  <c r="Z175" i="19"/>
  <c r="AB175" i="19"/>
  <c r="A176" i="19"/>
  <c r="Q176" i="19"/>
  <c r="S176" i="19"/>
  <c r="U176" i="19"/>
  <c r="X176" i="19"/>
  <c r="Z176" i="19"/>
  <c r="AB176" i="19"/>
  <c r="A177" i="19"/>
  <c r="O177" i="19"/>
  <c r="Q177" i="19"/>
  <c r="S177" i="19"/>
  <c r="U177" i="19"/>
  <c r="V177" i="19"/>
  <c r="X177" i="19"/>
  <c r="Z177" i="19"/>
  <c r="AB177" i="19"/>
  <c r="A178" i="19"/>
  <c r="Q178" i="19"/>
  <c r="S178" i="19"/>
  <c r="U178" i="19"/>
  <c r="X178" i="19"/>
  <c r="Z178" i="19"/>
  <c r="AB178" i="19"/>
  <c r="A179" i="19"/>
  <c r="N179" i="19"/>
  <c r="O179" i="19"/>
  <c r="Q179" i="19"/>
  <c r="S179" i="19"/>
  <c r="U179" i="19"/>
  <c r="V179" i="19"/>
  <c r="X179" i="19"/>
  <c r="Z179" i="19"/>
  <c r="AB179" i="19"/>
  <c r="A180" i="19"/>
  <c r="Q180" i="19"/>
  <c r="S180" i="19"/>
  <c r="U180" i="19"/>
  <c r="X180" i="19"/>
  <c r="Z180" i="19"/>
  <c r="AB180" i="19"/>
  <c r="A181" i="19"/>
  <c r="N181" i="19"/>
  <c r="O181" i="19"/>
  <c r="Q181" i="19"/>
  <c r="S181" i="19"/>
  <c r="U181" i="19"/>
  <c r="V181" i="19"/>
  <c r="X181" i="19"/>
  <c r="Z181" i="19"/>
  <c r="AB181" i="19"/>
  <c r="A182" i="19"/>
  <c r="A183" i="19"/>
  <c r="P183" i="19"/>
  <c r="R183" i="19"/>
  <c r="T183" i="19"/>
  <c r="W183" i="19"/>
  <c r="Y183" i="19"/>
  <c r="AA183" i="19"/>
  <c r="A184" i="19"/>
  <c r="P184" i="19"/>
  <c r="R184" i="19"/>
  <c r="T184" i="19"/>
  <c r="W184" i="19"/>
  <c r="Y184" i="19"/>
  <c r="AA184" i="19"/>
  <c r="A185" i="19"/>
  <c r="P185" i="19"/>
  <c r="R185" i="19"/>
  <c r="T185" i="19"/>
  <c r="W185" i="19"/>
  <c r="Y185" i="19"/>
  <c r="AA185" i="19"/>
  <c r="A186" i="19"/>
  <c r="P186" i="19"/>
  <c r="R186" i="19"/>
  <c r="T186" i="19"/>
  <c r="W186" i="19"/>
  <c r="Y186" i="19"/>
  <c r="AA186" i="19"/>
  <c r="A187" i="19"/>
  <c r="P187" i="19"/>
  <c r="R187" i="19"/>
  <c r="T187" i="19"/>
  <c r="W187" i="19"/>
  <c r="Y187" i="19"/>
  <c r="AA187" i="19"/>
  <c r="A188" i="19"/>
  <c r="Q188" i="19"/>
  <c r="S188" i="19"/>
  <c r="U188" i="19"/>
  <c r="X188" i="19"/>
  <c r="Z188" i="19"/>
  <c r="AB188" i="19"/>
  <c r="A189" i="19"/>
  <c r="N189" i="19"/>
  <c r="O189" i="19"/>
  <c r="Q189" i="19"/>
  <c r="S189" i="19"/>
  <c r="U189" i="19"/>
  <c r="V189" i="19"/>
  <c r="X189" i="19"/>
  <c r="Z189" i="19"/>
  <c r="AB189" i="19"/>
  <c r="A190" i="19"/>
  <c r="Q190" i="19"/>
  <c r="S190" i="19"/>
  <c r="U190" i="19"/>
  <c r="X190" i="19"/>
  <c r="Z190" i="19"/>
  <c r="AB190" i="19"/>
  <c r="A191" i="19"/>
  <c r="N191" i="19"/>
  <c r="O191" i="19"/>
  <c r="Q191" i="19"/>
  <c r="S191" i="19"/>
  <c r="U191" i="19"/>
  <c r="V191" i="19"/>
  <c r="X191" i="19"/>
  <c r="Z191" i="19"/>
  <c r="AB191" i="19"/>
  <c r="A192" i="19"/>
  <c r="Q192" i="19"/>
  <c r="S192" i="19"/>
  <c r="U192" i="19"/>
  <c r="X192" i="19"/>
  <c r="Z192" i="19"/>
  <c r="AB192" i="19"/>
  <c r="A193" i="19"/>
  <c r="N193" i="19"/>
  <c r="O193" i="19"/>
  <c r="Q193" i="19"/>
  <c r="S193" i="19"/>
  <c r="U193" i="19"/>
  <c r="V193" i="19"/>
  <c r="X193" i="19"/>
  <c r="Z193" i="19"/>
  <c r="AB193" i="19"/>
  <c r="A194" i="19"/>
  <c r="Q194" i="19"/>
  <c r="S194" i="19"/>
  <c r="U194" i="19"/>
  <c r="X194" i="19"/>
  <c r="Z194" i="19"/>
  <c r="AB194" i="19"/>
  <c r="A195" i="19"/>
  <c r="N195" i="19"/>
  <c r="O195" i="19"/>
  <c r="Q195" i="19"/>
  <c r="S195" i="19"/>
  <c r="U195" i="19"/>
  <c r="V195" i="19"/>
  <c r="X195" i="19"/>
  <c r="Z195" i="19"/>
  <c r="AB195" i="19"/>
  <c r="A196" i="19"/>
  <c r="Q196" i="19"/>
  <c r="S196" i="19"/>
  <c r="U196" i="19"/>
  <c r="X196" i="19"/>
  <c r="Z196" i="19"/>
  <c r="AB196" i="19"/>
  <c r="A197" i="19"/>
  <c r="N197" i="19"/>
  <c r="O197" i="19"/>
  <c r="Q197" i="19"/>
  <c r="S197" i="19"/>
  <c r="U197" i="19"/>
  <c r="V197" i="19"/>
  <c r="X197" i="19"/>
  <c r="Z197" i="19"/>
  <c r="AB197" i="19"/>
  <c r="A198" i="19"/>
  <c r="Q198" i="19"/>
  <c r="S198" i="19"/>
  <c r="U198" i="19"/>
  <c r="X198" i="19"/>
  <c r="Z198" i="19"/>
  <c r="AB198" i="19"/>
  <c r="A199" i="19"/>
  <c r="N199" i="19"/>
  <c r="O199" i="19"/>
  <c r="Q199" i="19"/>
  <c r="S199" i="19"/>
  <c r="U199" i="19"/>
  <c r="V199" i="19"/>
  <c r="X199" i="19"/>
  <c r="Z199" i="19"/>
  <c r="AB199" i="19"/>
  <c r="A200" i="19"/>
  <c r="N200" i="19"/>
  <c r="O200" i="19"/>
  <c r="Q200" i="19"/>
  <c r="S200" i="19"/>
  <c r="U200" i="19"/>
  <c r="V200" i="19"/>
  <c r="X200" i="19"/>
  <c r="Z200" i="19"/>
  <c r="AB200" i="19"/>
  <c r="A201" i="19"/>
  <c r="Q201" i="19"/>
  <c r="S201" i="19"/>
  <c r="U201" i="19"/>
  <c r="X201" i="19"/>
  <c r="Z201" i="19"/>
  <c r="AB201" i="19"/>
  <c r="A202" i="19"/>
  <c r="N202" i="19"/>
  <c r="O202" i="19"/>
  <c r="Q202" i="19"/>
  <c r="S202" i="19"/>
  <c r="U202" i="19"/>
  <c r="V202" i="19"/>
  <c r="X202" i="19"/>
  <c r="Z202" i="19"/>
  <c r="AB202" i="19"/>
  <c r="A203" i="19"/>
  <c r="Q203" i="19"/>
  <c r="S203" i="19"/>
  <c r="U203" i="19"/>
  <c r="X203" i="19"/>
  <c r="Z203" i="19"/>
  <c r="AB203" i="19"/>
  <c r="A204" i="19"/>
  <c r="N204" i="19"/>
  <c r="O204" i="19"/>
  <c r="Q204" i="19"/>
  <c r="S204" i="19"/>
  <c r="U204" i="19"/>
  <c r="V204" i="19"/>
  <c r="X204" i="19"/>
  <c r="Z204" i="19"/>
  <c r="AB204" i="19"/>
  <c r="A205" i="19"/>
  <c r="Q205" i="19"/>
  <c r="S205" i="19"/>
  <c r="U205" i="19"/>
  <c r="X205" i="19"/>
  <c r="Z205" i="19"/>
  <c r="AB205" i="19"/>
  <c r="A206" i="19"/>
  <c r="N206" i="19"/>
  <c r="O206" i="19"/>
  <c r="Q206" i="19"/>
  <c r="S206" i="19"/>
  <c r="U206" i="19"/>
  <c r="V206" i="19"/>
  <c r="X206" i="19"/>
  <c r="Z206" i="19"/>
  <c r="AB206" i="19"/>
  <c r="A207" i="19"/>
  <c r="N207" i="19"/>
  <c r="O207" i="19"/>
  <c r="Q207" i="19"/>
  <c r="S207" i="19"/>
  <c r="U207" i="19"/>
  <c r="V207" i="19"/>
  <c r="X207" i="19"/>
  <c r="Z207" i="19"/>
  <c r="AB207" i="19"/>
  <c r="A208" i="19"/>
  <c r="Q208" i="19"/>
  <c r="S208" i="19"/>
  <c r="U208" i="19"/>
  <c r="X208" i="19"/>
  <c r="Z208" i="19"/>
  <c r="AB208" i="19"/>
  <c r="A209" i="19"/>
  <c r="N209" i="19"/>
  <c r="O209" i="19"/>
  <c r="Q209" i="19"/>
  <c r="S209" i="19"/>
  <c r="U209" i="19"/>
  <c r="V209" i="19"/>
  <c r="X209" i="19"/>
  <c r="Z209" i="19"/>
  <c r="AB209" i="19"/>
  <c r="A210" i="19"/>
  <c r="N210" i="19"/>
  <c r="O210" i="19"/>
  <c r="Q210" i="19"/>
  <c r="S210" i="19"/>
  <c r="U210" i="19"/>
  <c r="V210" i="19"/>
  <c r="X210" i="19"/>
  <c r="Z210" i="19"/>
  <c r="AB210" i="19"/>
  <c r="A211" i="19"/>
  <c r="Q211" i="19"/>
  <c r="S211" i="19"/>
  <c r="U211" i="19"/>
  <c r="X211" i="19"/>
  <c r="Z211" i="19"/>
  <c r="AB211" i="19"/>
  <c r="P212" i="19"/>
  <c r="R212" i="19"/>
  <c r="T212" i="19"/>
  <c r="W212" i="19"/>
  <c r="Y212" i="19"/>
  <c r="AA212" i="19"/>
  <c r="A213" i="19"/>
  <c r="N213" i="19"/>
  <c r="O213" i="19"/>
  <c r="Q213" i="19"/>
  <c r="S213" i="19"/>
  <c r="U213" i="19"/>
  <c r="V213" i="19"/>
  <c r="X213" i="19"/>
  <c r="Z213" i="19"/>
  <c r="AB213" i="19"/>
  <c r="A214" i="19"/>
  <c r="Q214" i="19"/>
  <c r="S214" i="19"/>
  <c r="U214" i="19"/>
  <c r="X214" i="19"/>
  <c r="Z214" i="19"/>
  <c r="AB214" i="19"/>
  <c r="A215" i="19"/>
  <c r="N215" i="19"/>
  <c r="O215" i="19"/>
  <c r="Q215" i="19"/>
  <c r="S215" i="19"/>
  <c r="U215" i="19"/>
  <c r="V215" i="19"/>
  <c r="X215" i="19"/>
  <c r="Z215" i="19"/>
  <c r="AB215" i="19"/>
  <c r="A216" i="19"/>
  <c r="Q216" i="19"/>
  <c r="S216" i="19"/>
  <c r="U216" i="19"/>
  <c r="X216" i="19"/>
  <c r="Z216" i="19"/>
  <c r="AB216" i="19"/>
  <c r="A217" i="19"/>
  <c r="N217" i="19"/>
  <c r="O217" i="19"/>
  <c r="Q217" i="19"/>
  <c r="S217" i="19"/>
  <c r="U217" i="19"/>
  <c r="V217" i="19"/>
  <c r="X217" i="19"/>
  <c r="Z217" i="19"/>
  <c r="AB217" i="19"/>
  <c r="A218" i="19"/>
  <c r="N218" i="19"/>
  <c r="O218" i="19"/>
  <c r="Q218" i="19"/>
  <c r="S218" i="19"/>
  <c r="U218" i="19"/>
  <c r="V218" i="19"/>
  <c r="X218" i="19"/>
  <c r="Z218" i="19"/>
  <c r="AB218" i="19"/>
  <c r="A219" i="19"/>
  <c r="Q219" i="19"/>
  <c r="S219" i="19"/>
  <c r="U219" i="19"/>
  <c r="X219" i="19"/>
  <c r="Z219" i="19"/>
  <c r="AB219" i="19"/>
  <c r="A220" i="19"/>
  <c r="N220" i="19"/>
  <c r="O220" i="19"/>
  <c r="Q220" i="19"/>
  <c r="S220" i="19"/>
  <c r="U220" i="19"/>
  <c r="V220" i="19"/>
  <c r="X220" i="19"/>
  <c r="Z220" i="19"/>
  <c r="AB220" i="19"/>
  <c r="A221" i="19"/>
  <c r="N221" i="19"/>
  <c r="O221" i="19"/>
  <c r="Q221" i="19"/>
  <c r="S221" i="19"/>
  <c r="U221" i="19"/>
  <c r="V221" i="19"/>
  <c r="X221" i="19"/>
  <c r="Z221" i="19"/>
  <c r="AB221" i="19"/>
  <c r="A222" i="19"/>
  <c r="N222" i="19"/>
  <c r="O222" i="19"/>
  <c r="Q222" i="19"/>
  <c r="S222" i="19"/>
  <c r="U222" i="19"/>
  <c r="V222" i="19"/>
  <c r="X222" i="19"/>
  <c r="Z222" i="19"/>
  <c r="AB222" i="19"/>
  <c r="A223" i="19"/>
  <c r="Q223" i="19"/>
  <c r="S223" i="19"/>
  <c r="U223" i="19"/>
  <c r="X223" i="19"/>
  <c r="Z223" i="19"/>
  <c r="AB223" i="19"/>
  <c r="A224" i="19"/>
  <c r="O224" i="19"/>
  <c r="Q224" i="19"/>
  <c r="S224" i="19"/>
  <c r="U224" i="19"/>
  <c r="V224" i="19"/>
  <c r="X224" i="19"/>
  <c r="Z224" i="19"/>
  <c r="AB224" i="19"/>
  <c r="A225" i="19"/>
  <c r="N225" i="19"/>
  <c r="O225" i="19"/>
  <c r="Q225" i="19"/>
  <c r="S225" i="19"/>
  <c r="U225" i="19"/>
  <c r="V225" i="19"/>
  <c r="X225" i="19"/>
  <c r="Z225" i="19"/>
  <c r="AB225" i="19"/>
  <c r="A226" i="19"/>
  <c r="Q226" i="19"/>
  <c r="S226" i="19"/>
  <c r="U226" i="19"/>
  <c r="X226" i="19"/>
  <c r="Z226" i="19"/>
  <c r="AB226" i="19"/>
  <c r="A227" i="19"/>
  <c r="N227" i="19"/>
  <c r="O227" i="19"/>
  <c r="Q227" i="19"/>
  <c r="S227" i="19"/>
  <c r="U227" i="19"/>
  <c r="V227" i="19"/>
  <c r="X227" i="19"/>
  <c r="Z227" i="19"/>
  <c r="AB227" i="19"/>
  <c r="A228" i="19"/>
  <c r="Q228" i="19"/>
  <c r="S228" i="19"/>
  <c r="U228" i="19"/>
  <c r="X228" i="19"/>
  <c r="Z228" i="19"/>
  <c r="AB228" i="19"/>
  <c r="A229" i="19"/>
  <c r="N229" i="19"/>
  <c r="O229" i="19"/>
  <c r="Q229" i="19"/>
  <c r="S229" i="19"/>
  <c r="U229" i="19"/>
  <c r="V229" i="19"/>
  <c r="X229" i="19"/>
  <c r="Z229" i="19"/>
  <c r="AB229" i="19"/>
  <c r="A230" i="19"/>
  <c r="Q230" i="19"/>
  <c r="S230" i="19"/>
  <c r="U230" i="19"/>
  <c r="X230" i="19"/>
  <c r="Z230" i="19"/>
  <c r="AB230" i="19"/>
  <c r="A231" i="19"/>
  <c r="N231" i="19"/>
  <c r="O231" i="19"/>
  <c r="Q231" i="19"/>
  <c r="S231" i="19"/>
  <c r="U231" i="19"/>
  <c r="V231" i="19"/>
  <c r="X231" i="19"/>
  <c r="Z231" i="19"/>
  <c r="AB231" i="19"/>
  <c r="A232" i="19"/>
  <c r="Q232" i="19"/>
  <c r="S232" i="19"/>
  <c r="U232" i="19"/>
  <c r="X232" i="19"/>
  <c r="Z232" i="19"/>
  <c r="AB232" i="19"/>
  <c r="A233" i="19"/>
  <c r="N233" i="19"/>
  <c r="O233" i="19"/>
  <c r="Q233" i="19"/>
  <c r="S233" i="19"/>
  <c r="U233" i="19"/>
  <c r="V233" i="19"/>
  <c r="X233" i="19"/>
  <c r="Z233" i="19"/>
  <c r="AB233" i="19"/>
  <c r="A234" i="19"/>
  <c r="Q234" i="19"/>
  <c r="S234" i="19"/>
  <c r="U234" i="19"/>
  <c r="X234" i="19"/>
  <c r="Z234" i="19"/>
  <c r="AB234" i="19"/>
  <c r="A235" i="19"/>
  <c r="N235" i="19"/>
  <c r="O235" i="19"/>
  <c r="Q235" i="19"/>
  <c r="S235" i="19"/>
  <c r="U235" i="19"/>
  <c r="V235" i="19"/>
  <c r="X235" i="19"/>
  <c r="Z235" i="19"/>
  <c r="AB235" i="19"/>
  <c r="A236" i="19"/>
  <c r="O236" i="19"/>
  <c r="Q236" i="19"/>
  <c r="S236" i="19"/>
  <c r="U236" i="19"/>
  <c r="V236" i="19"/>
  <c r="X236" i="19"/>
  <c r="Z236" i="19"/>
  <c r="AB236" i="19"/>
  <c r="A237" i="19"/>
  <c r="N237" i="19"/>
  <c r="O237" i="19"/>
  <c r="Q237" i="19"/>
  <c r="S237" i="19"/>
  <c r="U237" i="19"/>
  <c r="V237" i="19"/>
  <c r="X237" i="19"/>
  <c r="Z237" i="19"/>
  <c r="AB237" i="19"/>
  <c r="A238" i="19"/>
  <c r="Q238" i="19"/>
  <c r="S238" i="19"/>
  <c r="U238" i="19"/>
  <c r="X238" i="19"/>
  <c r="Z238" i="19"/>
  <c r="AB238" i="19"/>
  <c r="A239" i="19"/>
  <c r="N239" i="19"/>
  <c r="O239" i="19"/>
  <c r="Q239" i="19"/>
  <c r="S239" i="19"/>
  <c r="U239" i="19"/>
  <c r="V239" i="19"/>
  <c r="X239" i="19"/>
  <c r="Z239" i="19"/>
  <c r="AB239" i="19"/>
  <c r="A240" i="19"/>
  <c r="Q240" i="19"/>
  <c r="S240" i="19"/>
  <c r="U240" i="19"/>
  <c r="X240" i="19"/>
  <c r="Z240" i="19"/>
  <c r="AB240" i="19"/>
  <c r="P241" i="19"/>
  <c r="R241" i="19"/>
  <c r="T241" i="19"/>
  <c r="W241" i="19"/>
  <c r="Y241" i="19"/>
  <c r="AA241" i="19"/>
  <c r="P242" i="19"/>
  <c r="R242" i="19"/>
  <c r="T242" i="19"/>
  <c r="W242" i="19"/>
  <c r="Y242" i="19"/>
  <c r="AA242" i="19"/>
  <c r="P243" i="19"/>
  <c r="R243" i="19"/>
  <c r="T243" i="19"/>
  <c r="W243" i="19"/>
  <c r="Y243" i="19"/>
  <c r="AA243" i="19"/>
  <c r="P244" i="19"/>
  <c r="R244" i="19"/>
  <c r="T244" i="19"/>
  <c r="W244" i="19"/>
  <c r="Y244" i="19"/>
  <c r="AA244" i="19"/>
  <c r="P245" i="19"/>
  <c r="R245" i="19"/>
  <c r="T245" i="19"/>
  <c r="W245" i="19"/>
  <c r="Y245" i="19"/>
  <c r="AA245" i="19"/>
  <c r="P246" i="19"/>
  <c r="R246" i="19"/>
  <c r="T246" i="19"/>
  <c r="W246" i="19"/>
  <c r="Y246" i="19"/>
  <c r="AA246" i="19"/>
  <c r="P247" i="19"/>
  <c r="R247" i="19"/>
  <c r="T247" i="19"/>
  <c r="W247" i="19"/>
  <c r="Y247" i="19"/>
  <c r="AA247" i="19"/>
  <c r="P248" i="19"/>
  <c r="R248" i="19"/>
  <c r="T248" i="19"/>
  <c r="W248" i="19"/>
  <c r="Y248" i="19"/>
  <c r="AA248" i="19"/>
  <c r="A249" i="19"/>
  <c r="O249" i="19"/>
  <c r="Q249" i="19"/>
  <c r="S249" i="19"/>
  <c r="U249" i="19"/>
  <c r="V249" i="19"/>
  <c r="X249" i="19"/>
  <c r="Z249" i="19"/>
  <c r="AB249" i="19"/>
  <c r="A250" i="19"/>
  <c r="Q250" i="19"/>
  <c r="S250" i="19"/>
  <c r="U250" i="19"/>
  <c r="X250" i="19"/>
  <c r="Z250" i="19"/>
  <c r="AB250" i="19"/>
  <c r="A251" i="19"/>
  <c r="N251" i="19"/>
  <c r="O251" i="19"/>
  <c r="Q251" i="19"/>
  <c r="S251" i="19"/>
  <c r="U251" i="19"/>
  <c r="V251" i="19"/>
  <c r="X251" i="19"/>
  <c r="Z251" i="19"/>
  <c r="AB251" i="19"/>
  <c r="A252" i="19"/>
  <c r="Q252" i="19"/>
  <c r="S252" i="19"/>
  <c r="U252" i="19"/>
  <c r="X252" i="19"/>
  <c r="Z252" i="19"/>
  <c r="AB252" i="19"/>
  <c r="A253" i="19"/>
  <c r="N253" i="19"/>
  <c r="O253" i="19"/>
  <c r="Q253" i="19"/>
  <c r="S253" i="19"/>
  <c r="U253" i="19"/>
  <c r="V253" i="19"/>
  <c r="X253" i="19"/>
  <c r="Z253" i="19"/>
  <c r="AB253" i="19"/>
  <c r="A254" i="19"/>
  <c r="Q254" i="19"/>
  <c r="S254" i="19"/>
  <c r="U254" i="19"/>
  <c r="X254" i="19"/>
  <c r="Z254" i="19"/>
  <c r="AB254" i="19"/>
  <c r="A255" i="19"/>
  <c r="N255" i="19"/>
  <c r="O255" i="19"/>
  <c r="Q255" i="19"/>
  <c r="S255" i="19"/>
  <c r="U255" i="19"/>
  <c r="V255" i="19"/>
  <c r="X255" i="19"/>
  <c r="Z255" i="19"/>
  <c r="AB255" i="19"/>
  <c r="A256" i="19"/>
  <c r="Q256" i="19"/>
  <c r="S256" i="19"/>
  <c r="U256" i="19"/>
  <c r="X256" i="19"/>
  <c r="Z256" i="19"/>
  <c r="AB256" i="19"/>
  <c r="A257" i="19"/>
  <c r="N257" i="19"/>
  <c r="O257" i="19"/>
  <c r="Q257" i="19"/>
  <c r="S257" i="19"/>
  <c r="U257" i="19"/>
  <c r="V257" i="19"/>
  <c r="X257" i="19"/>
  <c r="Z257" i="19"/>
  <c r="AB257" i="19"/>
  <c r="A258" i="19"/>
  <c r="Q258" i="19"/>
  <c r="S258" i="19"/>
  <c r="U258" i="19"/>
  <c r="X258" i="19"/>
  <c r="Z258" i="19"/>
  <c r="AB258" i="19"/>
  <c r="A259" i="19"/>
  <c r="N259" i="19"/>
  <c r="O259" i="19"/>
  <c r="Q259" i="19"/>
  <c r="S259" i="19"/>
  <c r="U259" i="19"/>
  <c r="V259" i="19"/>
  <c r="X259" i="19"/>
  <c r="Z259" i="19"/>
  <c r="AB259" i="19"/>
  <c r="A260" i="19"/>
  <c r="Q260" i="19"/>
  <c r="S260" i="19"/>
  <c r="U260" i="19"/>
  <c r="X260" i="19"/>
  <c r="Z260" i="19"/>
  <c r="AB260" i="19"/>
  <c r="A261" i="19"/>
  <c r="N261" i="19"/>
  <c r="O261" i="19"/>
  <c r="Q261" i="19"/>
  <c r="S261" i="19"/>
  <c r="U261" i="19"/>
  <c r="V261" i="19"/>
  <c r="X261" i="19"/>
  <c r="Z261" i="19"/>
  <c r="AB261" i="19"/>
  <c r="A262" i="19"/>
  <c r="O262" i="19"/>
  <c r="Q262" i="19"/>
  <c r="S262" i="19"/>
  <c r="U262" i="19"/>
  <c r="V262" i="19"/>
  <c r="X262" i="19"/>
  <c r="Z262" i="19"/>
  <c r="AB262" i="19"/>
  <c r="A263" i="19"/>
  <c r="N263" i="19"/>
  <c r="O263" i="19"/>
  <c r="Q263" i="19"/>
  <c r="S263" i="19"/>
  <c r="U263" i="19"/>
  <c r="V263" i="19"/>
  <c r="X263" i="19"/>
  <c r="Z263" i="19"/>
  <c r="AB263" i="19"/>
  <c r="A264" i="19"/>
  <c r="O264" i="19"/>
  <c r="Q264" i="19"/>
  <c r="S264" i="19"/>
  <c r="U264" i="19"/>
  <c r="V264" i="19"/>
  <c r="X264" i="19"/>
  <c r="Z264" i="19"/>
  <c r="AB264" i="19"/>
  <c r="A265" i="19"/>
  <c r="N265" i="19"/>
  <c r="O265" i="19"/>
  <c r="Q265" i="19"/>
  <c r="S265" i="19"/>
  <c r="U265" i="19"/>
  <c r="V265" i="19"/>
  <c r="X265" i="19"/>
  <c r="Z265" i="19"/>
  <c r="AB265" i="19"/>
  <c r="A266" i="19"/>
  <c r="Q266" i="19"/>
  <c r="S266" i="19"/>
  <c r="U266" i="19"/>
  <c r="X266" i="19"/>
  <c r="Z266" i="19"/>
  <c r="AB266" i="19"/>
  <c r="A267" i="19"/>
  <c r="N267" i="19"/>
  <c r="O267" i="19"/>
  <c r="Q267" i="19"/>
  <c r="S267" i="19"/>
  <c r="U267" i="19"/>
  <c r="V267" i="19"/>
  <c r="X267" i="19"/>
  <c r="Z267" i="19"/>
  <c r="AB267" i="19"/>
  <c r="A268" i="19"/>
  <c r="Q268" i="19"/>
  <c r="S268" i="19"/>
  <c r="U268" i="19"/>
  <c r="X268" i="19"/>
  <c r="Z268" i="19"/>
  <c r="AB268" i="19"/>
  <c r="A269" i="19"/>
  <c r="O269" i="19"/>
  <c r="Q269" i="19"/>
  <c r="S269" i="19"/>
  <c r="U269" i="19"/>
  <c r="V269" i="19"/>
  <c r="X269" i="19"/>
  <c r="Z269" i="19"/>
  <c r="AB269" i="19"/>
  <c r="A270" i="19"/>
  <c r="Q270" i="19"/>
  <c r="S270" i="19"/>
  <c r="U270" i="19"/>
  <c r="X270" i="19"/>
  <c r="Z270" i="19"/>
  <c r="AB270" i="19"/>
  <c r="A271" i="19"/>
  <c r="N271" i="19"/>
  <c r="O271" i="19"/>
  <c r="Q271" i="19"/>
  <c r="S271" i="19"/>
  <c r="U271" i="19"/>
  <c r="V271" i="19"/>
  <c r="X271" i="19"/>
  <c r="Z271" i="19"/>
  <c r="AB271" i="19"/>
  <c r="A272" i="19"/>
  <c r="N272" i="19"/>
  <c r="O272" i="19"/>
  <c r="Q272" i="19"/>
  <c r="S272" i="19"/>
  <c r="U272" i="19"/>
  <c r="V272" i="19"/>
  <c r="X272" i="19"/>
  <c r="Z272" i="19"/>
  <c r="AB272" i="19"/>
  <c r="A273" i="19"/>
  <c r="N273" i="19"/>
  <c r="O273" i="19"/>
  <c r="Q273" i="19"/>
  <c r="S273" i="19"/>
  <c r="U273" i="19"/>
  <c r="V273" i="19"/>
  <c r="X273" i="19"/>
  <c r="Z273" i="19"/>
  <c r="AB273" i="19"/>
  <c r="A274" i="19"/>
  <c r="Q274" i="19"/>
  <c r="S274" i="19"/>
  <c r="U274" i="19"/>
  <c r="X274" i="19"/>
  <c r="Z274" i="19"/>
  <c r="AB274" i="19"/>
  <c r="A275" i="19"/>
  <c r="N275" i="19"/>
  <c r="O275" i="19"/>
  <c r="Q275" i="19"/>
  <c r="S275" i="19"/>
  <c r="U275" i="19"/>
  <c r="V275" i="19"/>
  <c r="X275" i="19"/>
  <c r="Z275" i="19"/>
  <c r="AB275" i="19"/>
  <c r="A276" i="19"/>
  <c r="Q276" i="19"/>
  <c r="S276" i="19"/>
  <c r="U276" i="19"/>
  <c r="X276" i="19"/>
  <c r="Z276" i="19"/>
  <c r="AB276" i="19"/>
  <c r="A277" i="19"/>
  <c r="P277" i="19"/>
  <c r="R277" i="19"/>
  <c r="T277" i="19"/>
  <c r="W277" i="19"/>
  <c r="Y277" i="19"/>
  <c r="AA277" i="19"/>
  <c r="A278" i="19"/>
  <c r="Q278" i="19"/>
  <c r="S278" i="19"/>
  <c r="U278" i="19"/>
  <c r="X278" i="19"/>
  <c r="Z278" i="19"/>
  <c r="AB278" i="19"/>
  <c r="A279" i="19"/>
  <c r="N279" i="19"/>
  <c r="O279" i="19"/>
  <c r="Q279" i="19"/>
  <c r="S279" i="19"/>
  <c r="U279" i="19"/>
  <c r="V279" i="19"/>
  <c r="X279" i="19"/>
  <c r="Z279" i="19"/>
  <c r="AB279" i="19"/>
  <c r="A280" i="19"/>
  <c r="Q280" i="19"/>
  <c r="S280" i="19"/>
  <c r="U280" i="19"/>
  <c r="X280" i="19"/>
  <c r="Z280" i="19"/>
  <c r="AB280" i="19"/>
  <c r="A281" i="19"/>
  <c r="P281" i="19"/>
  <c r="R281" i="19"/>
  <c r="T281" i="19"/>
  <c r="W281" i="19"/>
  <c r="Y281" i="19"/>
  <c r="AA281" i="19"/>
  <c r="A282" i="19"/>
  <c r="A283" i="19"/>
  <c r="N283" i="19"/>
  <c r="O283" i="19"/>
  <c r="Q283" i="19"/>
  <c r="S283" i="19"/>
  <c r="U283" i="19"/>
  <c r="V283" i="19"/>
  <c r="X283" i="19"/>
  <c r="Z283" i="19"/>
  <c r="AB283" i="19"/>
  <c r="A284" i="19"/>
  <c r="N284" i="19"/>
  <c r="N282" i="19" s="1"/>
  <c r="O284" i="19"/>
  <c r="O282" i="19" s="1"/>
  <c r="Q284" i="19"/>
  <c r="Q282" i="19" s="1"/>
  <c r="S284" i="19"/>
  <c r="S282" i="19" s="1"/>
  <c r="U284" i="19"/>
  <c r="U282" i="19" s="1"/>
  <c r="V284" i="19"/>
  <c r="X284" i="19"/>
  <c r="Z284" i="19"/>
  <c r="Z282" i="19" s="1"/>
  <c r="AB284" i="19"/>
  <c r="AB282" i="19" s="1"/>
  <c r="A285" i="19"/>
  <c r="Q285" i="19"/>
  <c r="S285" i="19"/>
  <c r="U285" i="19"/>
  <c r="X285" i="19"/>
  <c r="Z285" i="19"/>
  <c r="AB285" i="19"/>
  <c r="A286" i="19"/>
  <c r="O286" i="19"/>
  <c r="Q286" i="19"/>
  <c r="S286" i="19"/>
  <c r="U286" i="19"/>
  <c r="V286" i="19"/>
  <c r="X286" i="19"/>
  <c r="Z286" i="19"/>
  <c r="AB286" i="19"/>
  <c r="A287" i="19"/>
  <c r="N287" i="19"/>
  <c r="O287" i="19"/>
  <c r="Q287" i="19"/>
  <c r="S287" i="19"/>
  <c r="U287" i="19"/>
  <c r="V287" i="19"/>
  <c r="X287" i="19"/>
  <c r="Z287" i="19"/>
  <c r="AB287" i="19"/>
  <c r="A288" i="19"/>
  <c r="O288" i="19"/>
  <c r="Q288" i="19"/>
  <c r="S288" i="19"/>
  <c r="U288" i="19"/>
  <c r="V288" i="19"/>
  <c r="X288" i="19"/>
  <c r="Z288" i="19"/>
  <c r="AB288" i="19"/>
  <c r="A289" i="19"/>
  <c r="N289" i="19"/>
  <c r="O289" i="19"/>
  <c r="Q289" i="19"/>
  <c r="S289" i="19"/>
  <c r="U289" i="19"/>
  <c r="V289" i="19"/>
  <c r="X289" i="19"/>
  <c r="Z289" i="19"/>
  <c r="AB289" i="19"/>
  <c r="A290" i="19"/>
  <c r="Q290" i="19"/>
  <c r="S290" i="19"/>
  <c r="U290" i="19"/>
  <c r="X290" i="19"/>
  <c r="Z290" i="19"/>
  <c r="AB290" i="19"/>
  <c r="A291" i="19"/>
  <c r="N291" i="19"/>
  <c r="O291" i="19"/>
  <c r="Q291" i="19"/>
  <c r="S291" i="19"/>
  <c r="U291" i="19"/>
  <c r="V291" i="19"/>
  <c r="X291" i="19"/>
  <c r="Z291" i="19"/>
  <c r="AB291" i="19"/>
  <c r="A292" i="19"/>
  <c r="N292" i="19"/>
  <c r="O292" i="19"/>
  <c r="Q292" i="19"/>
  <c r="S292" i="19"/>
  <c r="U292" i="19"/>
  <c r="V292" i="19"/>
  <c r="X292" i="19"/>
  <c r="Z292" i="19"/>
  <c r="AB292" i="19"/>
  <c r="A293" i="19"/>
  <c r="N293" i="19"/>
  <c r="O293" i="19"/>
  <c r="Q293" i="19"/>
  <c r="S293" i="19"/>
  <c r="U293" i="19"/>
  <c r="V293" i="19"/>
  <c r="X293" i="19"/>
  <c r="Z293" i="19"/>
  <c r="AB293" i="19"/>
  <c r="A294" i="19"/>
  <c r="N294" i="19"/>
  <c r="O294" i="19"/>
  <c r="Q294" i="19"/>
  <c r="S294" i="19"/>
  <c r="U294" i="19"/>
  <c r="V294" i="19"/>
  <c r="X294" i="19"/>
  <c r="Z294" i="19"/>
  <c r="AB294" i="19"/>
  <c r="A295" i="19"/>
  <c r="Q295" i="19"/>
  <c r="S295" i="19"/>
  <c r="U295" i="19"/>
  <c r="X295" i="19"/>
  <c r="Z295" i="19"/>
  <c r="AB295" i="19"/>
  <c r="A296" i="19"/>
  <c r="N296" i="19"/>
  <c r="O296" i="19"/>
  <c r="Q296" i="19"/>
  <c r="S296" i="19"/>
  <c r="U296" i="19"/>
  <c r="V296" i="19"/>
  <c r="X296" i="19"/>
  <c r="Z296" i="19"/>
  <c r="AB296" i="19"/>
  <c r="A297" i="19"/>
  <c r="Q297" i="19"/>
  <c r="S297" i="19"/>
  <c r="U297" i="19"/>
  <c r="X297" i="19"/>
  <c r="Z297" i="19"/>
  <c r="AB297" i="19"/>
  <c r="A298" i="19"/>
  <c r="N298" i="19"/>
  <c r="O298" i="19"/>
  <c r="Q298" i="19"/>
  <c r="S298" i="19"/>
  <c r="U298" i="19"/>
  <c r="V298" i="19"/>
  <c r="X298" i="19"/>
  <c r="Z298" i="19"/>
  <c r="AB298" i="19"/>
  <c r="A299" i="19"/>
  <c r="Q299" i="19"/>
  <c r="S299" i="19"/>
  <c r="U299" i="19"/>
  <c r="X299" i="19"/>
  <c r="Z299" i="19"/>
  <c r="AB299" i="19"/>
  <c r="A300" i="19"/>
  <c r="N300" i="19"/>
  <c r="O300" i="19"/>
  <c r="Q300" i="19"/>
  <c r="S300" i="19"/>
  <c r="U300" i="19"/>
  <c r="V300" i="19"/>
  <c r="X300" i="19"/>
  <c r="Z300" i="19"/>
  <c r="AB300" i="19"/>
  <c r="A301" i="19"/>
  <c r="N301" i="19"/>
  <c r="O301" i="19"/>
  <c r="Q301" i="19"/>
  <c r="S301" i="19"/>
  <c r="U301" i="19"/>
  <c r="V301" i="19"/>
  <c r="X301" i="19"/>
  <c r="Z301" i="19"/>
  <c r="AB301" i="19"/>
  <c r="A302" i="19"/>
  <c r="N302" i="19"/>
  <c r="O302" i="19"/>
  <c r="Q302" i="19"/>
  <c r="S302" i="19"/>
  <c r="U302" i="19"/>
  <c r="V302" i="19"/>
  <c r="X302" i="19"/>
  <c r="Z302" i="19"/>
  <c r="AB302" i="19"/>
  <c r="A303" i="19"/>
  <c r="Q303" i="19"/>
  <c r="S303" i="19"/>
  <c r="U303" i="19"/>
  <c r="X303" i="19"/>
  <c r="Z303" i="19"/>
  <c r="AB303" i="19"/>
  <c r="A304" i="19"/>
  <c r="N304" i="19"/>
  <c r="O304" i="19"/>
  <c r="Q304" i="19"/>
  <c r="S304" i="19"/>
  <c r="U304" i="19"/>
  <c r="V304" i="19"/>
  <c r="X304" i="19"/>
  <c r="Z304" i="19"/>
  <c r="AB304" i="19"/>
  <c r="A305" i="19"/>
  <c r="Q305" i="19"/>
  <c r="S305" i="19"/>
  <c r="U305" i="19"/>
  <c r="X305" i="19"/>
  <c r="Z305" i="19"/>
  <c r="AB305" i="19"/>
  <c r="A306" i="19"/>
  <c r="N306" i="19"/>
  <c r="O306" i="19"/>
  <c r="Q306" i="19"/>
  <c r="S306" i="19"/>
  <c r="U306" i="19"/>
  <c r="V306" i="19"/>
  <c r="X306" i="19"/>
  <c r="Z306" i="19"/>
  <c r="AB306" i="19"/>
  <c r="A307" i="19"/>
  <c r="Q307" i="19"/>
  <c r="S307" i="19"/>
  <c r="U307" i="19"/>
  <c r="X307" i="19"/>
  <c r="Z307" i="19"/>
  <c r="AB307" i="19"/>
  <c r="A308" i="19"/>
  <c r="N308" i="19"/>
  <c r="O308" i="19"/>
  <c r="Q308" i="19"/>
  <c r="S308" i="19"/>
  <c r="U308" i="19"/>
  <c r="V308" i="19"/>
  <c r="X308" i="19"/>
  <c r="Z308" i="19"/>
  <c r="AB308" i="19"/>
  <c r="A309" i="19"/>
  <c r="Q309" i="19"/>
  <c r="S309" i="19"/>
  <c r="U309" i="19"/>
  <c r="X309" i="19"/>
  <c r="Z309" i="19"/>
  <c r="AB309" i="19"/>
  <c r="A310" i="19"/>
  <c r="N310" i="19"/>
  <c r="O310" i="19"/>
  <c r="Q310" i="19"/>
  <c r="S310" i="19"/>
  <c r="U310" i="19"/>
  <c r="V310" i="19"/>
  <c r="X310" i="19"/>
  <c r="Z310" i="19"/>
  <c r="AB310" i="19"/>
  <c r="A311" i="19"/>
  <c r="Q311" i="19"/>
  <c r="S311" i="19"/>
  <c r="U311" i="19"/>
  <c r="X311" i="19"/>
  <c r="Z311" i="19"/>
  <c r="AB311" i="19"/>
  <c r="A312" i="19"/>
  <c r="N312" i="19"/>
  <c r="O312" i="19"/>
  <c r="Q312" i="19"/>
  <c r="S312" i="19"/>
  <c r="U312" i="19"/>
  <c r="V312" i="19"/>
  <c r="X312" i="19"/>
  <c r="Z312" i="19"/>
  <c r="AB312" i="19"/>
  <c r="A313" i="19"/>
  <c r="Q313" i="19"/>
  <c r="S313" i="19"/>
  <c r="U313" i="19"/>
  <c r="X313" i="19"/>
  <c r="Z313" i="19"/>
  <c r="AB313" i="19"/>
  <c r="A314" i="19"/>
  <c r="N314" i="19"/>
  <c r="O314" i="19"/>
  <c r="Q314" i="19"/>
  <c r="S314" i="19"/>
  <c r="U314" i="19"/>
  <c r="V314" i="19"/>
  <c r="X314" i="19"/>
  <c r="Z314" i="19"/>
  <c r="AB314" i="19"/>
  <c r="A315" i="19"/>
  <c r="Q315" i="19"/>
  <c r="S315" i="19"/>
  <c r="U315" i="19"/>
  <c r="X315" i="19"/>
  <c r="Z315" i="19"/>
  <c r="AB315" i="19"/>
  <c r="A316" i="19"/>
  <c r="N316" i="19"/>
  <c r="O316" i="19"/>
  <c r="Q316" i="19"/>
  <c r="S316" i="19"/>
  <c r="U316" i="19"/>
  <c r="V316" i="19"/>
  <c r="X316" i="19"/>
  <c r="Z316" i="19"/>
  <c r="AB316" i="19"/>
  <c r="A317" i="19"/>
  <c r="N317" i="19"/>
  <c r="O317" i="19"/>
  <c r="Q317" i="19"/>
  <c r="S317" i="19"/>
  <c r="U317" i="19"/>
  <c r="V317" i="19"/>
  <c r="X317" i="19"/>
  <c r="Z317" i="19"/>
  <c r="AB317" i="19"/>
  <c r="N318" i="19"/>
  <c r="O318" i="19"/>
  <c r="Q318" i="19"/>
  <c r="S318" i="19"/>
  <c r="U318" i="19"/>
  <c r="V318" i="19"/>
  <c r="X318" i="19"/>
  <c r="Z318" i="19"/>
  <c r="AB318" i="19"/>
  <c r="A319" i="19"/>
  <c r="N319" i="19"/>
  <c r="O319" i="19"/>
  <c r="Q319" i="19"/>
  <c r="S319" i="19"/>
  <c r="U319" i="19"/>
  <c r="V319" i="19"/>
  <c r="X319" i="19"/>
  <c r="Z319" i="19"/>
  <c r="AB319" i="19"/>
  <c r="A320" i="19"/>
  <c r="Q320" i="19"/>
  <c r="S320" i="19"/>
  <c r="U320" i="19"/>
  <c r="X320" i="19"/>
  <c r="Z320" i="19"/>
  <c r="AB320" i="19"/>
  <c r="A321" i="19"/>
  <c r="N321" i="19"/>
  <c r="O321" i="19"/>
  <c r="Q321" i="19"/>
  <c r="S321" i="19"/>
  <c r="U321" i="19"/>
  <c r="V321" i="19"/>
  <c r="X321" i="19"/>
  <c r="Z321" i="19"/>
  <c r="AB321" i="19"/>
  <c r="A322" i="19"/>
  <c r="N322" i="19"/>
  <c r="O322" i="19"/>
  <c r="Q322" i="19"/>
  <c r="S322" i="19"/>
  <c r="U322" i="19"/>
  <c r="V322" i="19"/>
  <c r="X322" i="19"/>
  <c r="Z322" i="19"/>
  <c r="AB322" i="19"/>
  <c r="A323" i="19"/>
  <c r="Q323" i="19"/>
  <c r="S323" i="19"/>
  <c r="U323" i="19"/>
  <c r="X323" i="19"/>
  <c r="Z323" i="19"/>
  <c r="AB323" i="19"/>
  <c r="A324" i="19"/>
  <c r="N324" i="19"/>
  <c r="O324" i="19"/>
  <c r="Q324" i="19"/>
  <c r="S324" i="19"/>
  <c r="U324" i="19"/>
  <c r="V324" i="19"/>
  <c r="X324" i="19"/>
  <c r="Z324" i="19"/>
  <c r="AB324" i="19"/>
  <c r="A325" i="19"/>
  <c r="N325" i="19"/>
  <c r="O325" i="19"/>
  <c r="Q325" i="19"/>
  <c r="S325" i="19"/>
  <c r="U325" i="19"/>
  <c r="V325" i="19"/>
  <c r="X325" i="19"/>
  <c r="Z325" i="19"/>
  <c r="AB325" i="19"/>
  <c r="A326" i="19"/>
  <c r="N326" i="19"/>
  <c r="O326" i="19"/>
  <c r="Q326" i="19"/>
  <c r="S326" i="19"/>
  <c r="U326" i="19"/>
  <c r="V326" i="19"/>
  <c r="X326" i="19"/>
  <c r="Z326" i="19"/>
  <c r="AB326" i="19"/>
  <c r="A327" i="19"/>
  <c r="Q327" i="19"/>
  <c r="S327" i="19"/>
  <c r="U327" i="19"/>
  <c r="X327" i="19"/>
  <c r="Z327" i="19"/>
  <c r="AB327" i="19"/>
  <c r="P328" i="19"/>
  <c r="R328" i="19"/>
  <c r="T328" i="19"/>
  <c r="W328" i="19"/>
  <c r="Y328" i="19"/>
  <c r="AA328" i="19"/>
  <c r="P329" i="19"/>
  <c r="R329" i="19"/>
  <c r="T329" i="19"/>
  <c r="W329" i="19"/>
  <c r="Y329" i="19"/>
  <c r="AA329" i="19"/>
  <c r="A330" i="19"/>
  <c r="N330" i="19"/>
  <c r="O330" i="19"/>
  <c r="Q330" i="19"/>
  <c r="S330" i="19"/>
  <c r="U330" i="19"/>
  <c r="V330" i="19"/>
  <c r="X330" i="19"/>
  <c r="Z330" i="19"/>
  <c r="AB330" i="19"/>
  <c r="A331" i="19"/>
  <c r="Q331" i="19"/>
  <c r="S331" i="19"/>
  <c r="U331" i="19"/>
  <c r="X331" i="19"/>
  <c r="Z331" i="19"/>
  <c r="AB331" i="19"/>
  <c r="A332" i="19"/>
  <c r="Q332" i="19"/>
  <c r="S332" i="19"/>
  <c r="U332" i="19"/>
  <c r="X332" i="19"/>
  <c r="Z332" i="19"/>
  <c r="AB332" i="19"/>
  <c r="A333" i="19"/>
  <c r="Q333" i="19"/>
  <c r="S333" i="19"/>
  <c r="U333" i="19"/>
  <c r="X333" i="19"/>
  <c r="Z333" i="19"/>
  <c r="AB333" i="19"/>
  <c r="A334" i="19"/>
  <c r="Q334" i="19"/>
  <c r="S334" i="19"/>
  <c r="U334" i="19"/>
  <c r="X334" i="19"/>
  <c r="Z334" i="19"/>
  <c r="AB334" i="19"/>
  <c r="A335" i="19"/>
  <c r="Q335" i="19"/>
  <c r="S335" i="19"/>
  <c r="U335" i="19"/>
  <c r="X335" i="19"/>
  <c r="Z335" i="19"/>
  <c r="AB335" i="19"/>
  <c r="A336" i="19"/>
  <c r="Q336" i="19"/>
  <c r="S336" i="19"/>
  <c r="U336" i="19"/>
  <c r="X336" i="19"/>
  <c r="Z336" i="19"/>
  <c r="AB336" i="19"/>
  <c r="A337" i="19"/>
  <c r="Q337" i="19"/>
  <c r="S337" i="19"/>
  <c r="U337" i="19"/>
  <c r="X337" i="19"/>
  <c r="Z337" i="19"/>
  <c r="AB337" i="19"/>
  <c r="A338" i="19"/>
  <c r="Q338" i="19"/>
  <c r="S338" i="19"/>
  <c r="U338" i="19"/>
  <c r="X338" i="19"/>
  <c r="Z338" i="19"/>
  <c r="AB338" i="19"/>
  <c r="A339" i="19"/>
  <c r="Q339" i="19"/>
  <c r="S339" i="19"/>
  <c r="U339" i="19"/>
  <c r="X339" i="19"/>
  <c r="Z339" i="19"/>
  <c r="AB339" i="19"/>
  <c r="A340" i="19"/>
  <c r="N340" i="19"/>
  <c r="O340" i="19"/>
  <c r="Q340" i="19"/>
  <c r="S340" i="19"/>
  <c r="U340" i="19"/>
  <c r="V340" i="19"/>
  <c r="X340" i="19"/>
  <c r="Z340" i="19"/>
  <c r="AB340" i="19"/>
  <c r="A341" i="19"/>
  <c r="Q341" i="19"/>
  <c r="S341" i="19"/>
  <c r="U341" i="19"/>
  <c r="X341" i="19"/>
  <c r="Z341" i="19"/>
  <c r="AB341" i="19"/>
  <c r="A342" i="19"/>
  <c r="N342" i="19"/>
  <c r="O342" i="19"/>
  <c r="Q342" i="19"/>
  <c r="S342" i="19"/>
  <c r="U342" i="19"/>
  <c r="V342" i="19"/>
  <c r="X342" i="19"/>
  <c r="Z342" i="19"/>
  <c r="AB342" i="19"/>
  <c r="A343" i="19"/>
  <c r="N343" i="19"/>
  <c r="O343" i="19"/>
  <c r="Q343" i="19"/>
  <c r="S343" i="19"/>
  <c r="U343" i="19"/>
  <c r="V343" i="19"/>
  <c r="X343" i="19"/>
  <c r="Z343" i="19"/>
  <c r="AB343" i="19"/>
  <c r="A344" i="19"/>
  <c r="N344" i="19"/>
  <c r="O344" i="19"/>
  <c r="Q344" i="19"/>
  <c r="S344" i="19"/>
  <c r="U344" i="19"/>
  <c r="V344" i="19"/>
  <c r="X344" i="19"/>
  <c r="Z344" i="19"/>
  <c r="AB344" i="19"/>
  <c r="A345" i="19"/>
  <c r="Q345" i="19"/>
  <c r="S345" i="19"/>
  <c r="U345" i="19"/>
  <c r="X345" i="19"/>
  <c r="Z345" i="19"/>
  <c r="AB345" i="19"/>
  <c r="A346" i="19"/>
  <c r="N346" i="19"/>
  <c r="O346" i="19"/>
  <c r="Q346" i="19"/>
  <c r="S346" i="19"/>
  <c r="U346" i="19"/>
  <c r="V346" i="19"/>
  <c r="X346" i="19"/>
  <c r="Z346" i="19"/>
  <c r="AB346" i="19"/>
  <c r="A347" i="19"/>
  <c r="N347" i="19"/>
  <c r="O347" i="19"/>
  <c r="Q347" i="19"/>
  <c r="S347" i="19"/>
  <c r="U347" i="19"/>
  <c r="V347" i="19"/>
  <c r="X347" i="19"/>
  <c r="Z347" i="19"/>
  <c r="AB347" i="19"/>
  <c r="A348" i="19"/>
  <c r="Q348" i="19"/>
  <c r="S348" i="19"/>
  <c r="U348" i="19"/>
  <c r="X348" i="19"/>
  <c r="Z348" i="19"/>
  <c r="AB348" i="19"/>
  <c r="A349" i="19"/>
  <c r="N349" i="19"/>
  <c r="O349" i="19"/>
  <c r="Q349" i="19"/>
  <c r="S349" i="19"/>
  <c r="U349" i="19"/>
  <c r="V349" i="19"/>
  <c r="X349" i="19"/>
  <c r="Z349" i="19"/>
  <c r="AB349" i="19"/>
  <c r="A350" i="19"/>
  <c r="N350" i="19"/>
  <c r="O350" i="19"/>
  <c r="Q350" i="19"/>
  <c r="S350" i="19"/>
  <c r="U350" i="19"/>
  <c r="V350" i="19"/>
  <c r="X350" i="19"/>
  <c r="Z350" i="19"/>
  <c r="AB350" i="19"/>
  <c r="A351" i="19"/>
  <c r="N351" i="19"/>
  <c r="O351" i="19"/>
  <c r="Q351" i="19"/>
  <c r="S351" i="19"/>
  <c r="U351" i="19"/>
  <c r="V351" i="19"/>
  <c r="X351" i="19"/>
  <c r="Z351" i="19"/>
  <c r="AB351" i="19"/>
  <c r="A352" i="19"/>
  <c r="N352" i="19"/>
  <c r="O352" i="19"/>
  <c r="Q352" i="19"/>
  <c r="S352" i="19"/>
  <c r="U352" i="19"/>
  <c r="V352" i="19"/>
  <c r="X352" i="19"/>
  <c r="Z352" i="19"/>
  <c r="AB352" i="19"/>
  <c r="A353" i="19"/>
  <c r="N353" i="19"/>
  <c r="O353" i="19"/>
  <c r="Q353" i="19"/>
  <c r="S353" i="19"/>
  <c r="U353" i="19"/>
  <c r="V353" i="19"/>
  <c r="X353" i="19"/>
  <c r="Z353" i="19"/>
  <c r="AB353" i="19"/>
  <c r="A354" i="19"/>
  <c r="N354" i="19"/>
  <c r="O354" i="19"/>
  <c r="Q354" i="19"/>
  <c r="S354" i="19"/>
  <c r="U354" i="19"/>
  <c r="V354" i="19"/>
  <c r="X354" i="19"/>
  <c r="Z354" i="19"/>
  <c r="AB354" i="19"/>
  <c r="A355" i="19"/>
  <c r="N355" i="19"/>
  <c r="O355" i="19"/>
  <c r="Q355" i="19"/>
  <c r="S355" i="19"/>
  <c r="U355" i="19"/>
  <c r="V355" i="19"/>
  <c r="X355" i="19"/>
  <c r="Z355" i="19"/>
  <c r="AB355" i="19"/>
  <c r="A356" i="19"/>
  <c r="Q356" i="19"/>
  <c r="S356" i="19"/>
  <c r="U356" i="19"/>
  <c r="X356" i="19"/>
  <c r="Z356" i="19"/>
  <c r="AB356" i="19"/>
  <c r="A357" i="19"/>
  <c r="N357" i="19"/>
  <c r="O357" i="19"/>
  <c r="Q357" i="19"/>
  <c r="S357" i="19"/>
  <c r="U357" i="19"/>
  <c r="V357" i="19"/>
  <c r="X357" i="19"/>
  <c r="Z357" i="19"/>
  <c r="AB357" i="19"/>
  <c r="A358" i="19"/>
  <c r="N358" i="19"/>
  <c r="O358" i="19"/>
  <c r="Q358" i="19"/>
  <c r="S358" i="19"/>
  <c r="U358" i="19"/>
  <c r="V358" i="19"/>
  <c r="X358" i="19"/>
  <c r="Z358" i="19"/>
  <c r="AB358" i="19"/>
  <c r="A359" i="19"/>
  <c r="N359" i="19"/>
  <c r="O359" i="19"/>
  <c r="Q359" i="19"/>
  <c r="S359" i="19"/>
  <c r="U359" i="19"/>
  <c r="V359" i="19"/>
  <c r="X359" i="19"/>
  <c r="Z359" i="19"/>
  <c r="AB359" i="19"/>
  <c r="A360" i="19"/>
  <c r="N360" i="19"/>
  <c r="O360" i="19"/>
  <c r="Q360" i="19"/>
  <c r="S360" i="19"/>
  <c r="U360" i="19"/>
  <c r="V360" i="19"/>
  <c r="X360" i="19"/>
  <c r="Z360" i="19"/>
  <c r="AB360" i="19"/>
  <c r="A361" i="19"/>
  <c r="N361" i="19"/>
  <c r="O361" i="19"/>
  <c r="Q361" i="19"/>
  <c r="S361" i="19"/>
  <c r="U361" i="19"/>
  <c r="V361" i="19"/>
  <c r="X361" i="19"/>
  <c r="Z361" i="19"/>
  <c r="AB361" i="19"/>
  <c r="A362" i="19"/>
  <c r="N362" i="19"/>
  <c r="O362" i="19"/>
  <c r="Q362" i="19"/>
  <c r="S362" i="19"/>
  <c r="U362" i="19"/>
  <c r="V362" i="19"/>
  <c r="X362" i="19"/>
  <c r="Z362" i="19"/>
  <c r="AB362" i="19"/>
  <c r="A363" i="19"/>
  <c r="Q363" i="19"/>
  <c r="S363" i="19"/>
  <c r="U363" i="19"/>
  <c r="X363" i="19"/>
  <c r="Z363" i="19"/>
  <c r="AB363" i="19"/>
  <c r="A364" i="19"/>
  <c r="Q364" i="19"/>
  <c r="S364" i="19"/>
  <c r="U364" i="19"/>
  <c r="X364" i="19"/>
  <c r="Z364" i="19"/>
  <c r="AB364" i="19"/>
  <c r="A365" i="19"/>
  <c r="Q365" i="19"/>
  <c r="S365" i="19"/>
  <c r="U365" i="19"/>
  <c r="X365" i="19"/>
  <c r="Z365" i="19"/>
  <c r="AB365" i="19"/>
  <c r="A366" i="19"/>
  <c r="Q366" i="19"/>
  <c r="S366" i="19"/>
  <c r="U366" i="19"/>
  <c r="X366" i="19"/>
  <c r="Z366" i="19"/>
  <c r="AB366" i="19"/>
  <c r="A367" i="19"/>
  <c r="Q367" i="19"/>
  <c r="S367" i="19"/>
  <c r="U367" i="19"/>
  <c r="X367" i="19"/>
  <c r="Z367" i="19"/>
  <c r="AB367" i="19"/>
  <c r="A368" i="19"/>
  <c r="Q368" i="19"/>
  <c r="S368" i="19"/>
  <c r="U368" i="19"/>
  <c r="X368" i="19"/>
  <c r="Z368" i="19"/>
  <c r="AB368" i="19"/>
  <c r="A369" i="19"/>
  <c r="Q369" i="19"/>
  <c r="S369" i="19"/>
  <c r="U369" i="19"/>
  <c r="X369" i="19"/>
  <c r="Z369" i="19"/>
  <c r="AB369" i="19"/>
  <c r="A370" i="19"/>
  <c r="N370" i="19"/>
  <c r="O370" i="19"/>
  <c r="Q370" i="19"/>
  <c r="S370" i="19"/>
  <c r="U370" i="19"/>
  <c r="V370" i="19"/>
  <c r="X370" i="19"/>
  <c r="Z370" i="19"/>
  <c r="AB370" i="19"/>
  <c r="A371" i="19"/>
  <c r="N371" i="19"/>
  <c r="O371" i="19"/>
  <c r="Q371" i="19"/>
  <c r="S371" i="19"/>
  <c r="U371" i="19"/>
  <c r="V371" i="19"/>
  <c r="X371" i="19"/>
  <c r="Z371" i="19"/>
  <c r="AB371" i="19"/>
  <c r="A372" i="19"/>
  <c r="Q372" i="19"/>
  <c r="S372" i="19"/>
  <c r="U372" i="19"/>
  <c r="X372" i="19"/>
  <c r="Z372" i="19"/>
  <c r="AB372" i="19"/>
  <c r="A373" i="19"/>
  <c r="N373" i="19"/>
  <c r="O373" i="19"/>
  <c r="Q373" i="19"/>
  <c r="S373" i="19"/>
  <c r="U373" i="19"/>
  <c r="V373" i="19"/>
  <c r="X373" i="19"/>
  <c r="Z373" i="19"/>
  <c r="AB373" i="19"/>
  <c r="A374" i="19"/>
  <c r="N374" i="19"/>
  <c r="O374" i="19"/>
  <c r="Q374" i="19"/>
  <c r="S374" i="19"/>
  <c r="U374" i="19"/>
  <c r="V374" i="19"/>
  <c r="X374" i="19"/>
  <c r="Z374" i="19"/>
  <c r="AB374" i="19"/>
  <c r="A375" i="19"/>
  <c r="Q375" i="19"/>
  <c r="S375" i="19"/>
  <c r="U375" i="19"/>
  <c r="X375" i="19"/>
  <c r="Z375" i="19"/>
  <c r="AB375" i="19"/>
  <c r="A376" i="19"/>
  <c r="N376" i="19"/>
  <c r="O376" i="19"/>
  <c r="Q376" i="19"/>
  <c r="S376" i="19"/>
  <c r="U376" i="19"/>
  <c r="V376" i="19"/>
  <c r="X376" i="19"/>
  <c r="Z376" i="19"/>
  <c r="AB376" i="19"/>
  <c r="A377" i="19"/>
  <c r="Q377" i="19"/>
  <c r="S377" i="19"/>
  <c r="U377" i="19"/>
  <c r="X377" i="19"/>
  <c r="Z377" i="19"/>
  <c r="AB377" i="19"/>
  <c r="A378" i="19"/>
  <c r="N378" i="19"/>
  <c r="O378" i="19"/>
  <c r="Q378" i="19"/>
  <c r="S378" i="19"/>
  <c r="U378" i="19"/>
  <c r="V378" i="19"/>
  <c r="X378" i="19"/>
  <c r="Z378" i="19"/>
  <c r="AB378" i="19"/>
  <c r="A379" i="19"/>
  <c r="Q379" i="19"/>
  <c r="S379" i="19"/>
  <c r="U379" i="19"/>
  <c r="X379" i="19"/>
  <c r="Z379" i="19"/>
  <c r="AB379" i="19"/>
  <c r="A380" i="19"/>
  <c r="N380" i="19"/>
  <c r="O380" i="19"/>
  <c r="Q380" i="19"/>
  <c r="S380" i="19"/>
  <c r="U380" i="19"/>
  <c r="V380" i="19"/>
  <c r="X380" i="19"/>
  <c r="Z380" i="19"/>
  <c r="AB380" i="19"/>
  <c r="A381" i="19"/>
  <c r="Q381" i="19"/>
  <c r="S381" i="19"/>
  <c r="U381" i="19"/>
  <c r="X381" i="19"/>
  <c r="Z381" i="19"/>
  <c r="AB381" i="19"/>
  <c r="A382" i="19"/>
  <c r="N382" i="19"/>
  <c r="O382" i="19"/>
  <c r="Q382" i="19"/>
  <c r="S382" i="19"/>
  <c r="U382" i="19"/>
  <c r="V382" i="19"/>
  <c r="X382" i="19"/>
  <c r="Z382" i="19"/>
  <c r="AB382" i="19"/>
  <c r="A383" i="19"/>
  <c r="Q383" i="19"/>
  <c r="S383" i="19"/>
  <c r="U383" i="19"/>
  <c r="X383" i="19"/>
  <c r="Z383" i="19"/>
  <c r="AB383" i="19"/>
  <c r="A384" i="19"/>
  <c r="N384" i="19"/>
  <c r="O384" i="19"/>
  <c r="Q384" i="19"/>
  <c r="S384" i="19"/>
  <c r="U384" i="19"/>
  <c r="V384" i="19"/>
  <c r="X384" i="19"/>
  <c r="Z384" i="19"/>
  <c r="AB384" i="19"/>
  <c r="A385" i="19"/>
  <c r="Q385" i="19"/>
  <c r="S385" i="19"/>
  <c r="U385" i="19"/>
  <c r="X385" i="19"/>
  <c r="Z385" i="19"/>
  <c r="AB385" i="19"/>
  <c r="A386" i="19"/>
  <c r="N386" i="19"/>
  <c r="O386" i="19"/>
  <c r="Q386" i="19"/>
  <c r="S386" i="19"/>
  <c r="U386" i="19"/>
  <c r="V386" i="19"/>
  <c r="X386" i="19"/>
  <c r="Z386" i="19"/>
  <c r="AB386" i="19"/>
  <c r="A387" i="19"/>
  <c r="Q387" i="19"/>
  <c r="S387" i="19"/>
  <c r="U387" i="19"/>
  <c r="X387" i="19"/>
  <c r="Z387" i="19"/>
  <c r="AB387" i="19"/>
  <c r="A388" i="19"/>
  <c r="N388" i="19"/>
  <c r="O388" i="19"/>
  <c r="Q388" i="19"/>
  <c r="S388" i="19"/>
  <c r="U388" i="19"/>
  <c r="V388" i="19"/>
  <c r="X388" i="19"/>
  <c r="Z388" i="19"/>
  <c r="AB388" i="19"/>
  <c r="A389" i="19"/>
  <c r="N389" i="19"/>
  <c r="O389" i="19"/>
  <c r="Q389" i="19"/>
  <c r="S389" i="19"/>
  <c r="U389" i="19"/>
  <c r="V389" i="19"/>
  <c r="X389" i="19"/>
  <c r="Z389" i="19"/>
  <c r="AB389" i="19"/>
  <c r="A390" i="19"/>
  <c r="Q390" i="19"/>
  <c r="S390" i="19"/>
  <c r="U390" i="19"/>
  <c r="X390" i="19"/>
  <c r="Z390" i="19"/>
  <c r="AB390" i="19"/>
  <c r="A391" i="19"/>
  <c r="N391" i="19"/>
  <c r="O391" i="19"/>
  <c r="Q391" i="19"/>
  <c r="S391" i="19"/>
  <c r="U391" i="19"/>
  <c r="V391" i="19"/>
  <c r="X391" i="19"/>
  <c r="Z391" i="19"/>
  <c r="AB391" i="19"/>
  <c r="A392" i="19"/>
  <c r="Q392" i="19"/>
  <c r="S392" i="19"/>
  <c r="U392" i="19"/>
  <c r="X392" i="19"/>
  <c r="Z392" i="19"/>
  <c r="AB392" i="19"/>
  <c r="A393" i="19"/>
  <c r="N393" i="19"/>
  <c r="O393" i="19"/>
  <c r="Q393" i="19"/>
  <c r="S393" i="19"/>
  <c r="U393" i="19"/>
  <c r="V393" i="19"/>
  <c r="X393" i="19"/>
  <c r="Z393" i="19"/>
  <c r="AB393" i="19"/>
  <c r="P394" i="19"/>
  <c r="R394" i="19"/>
  <c r="T394" i="19"/>
  <c r="W394" i="19"/>
  <c r="Y394" i="19"/>
  <c r="AA394" i="19"/>
  <c r="A395" i="19"/>
  <c r="N395" i="19"/>
  <c r="O395" i="19"/>
  <c r="Q395" i="19"/>
  <c r="S395" i="19"/>
  <c r="U395" i="19"/>
  <c r="V395" i="19"/>
  <c r="X395" i="19"/>
  <c r="Z395" i="19"/>
  <c r="AB395" i="19"/>
  <c r="A396" i="19"/>
  <c r="Q396" i="19"/>
  <c r="S396" i="19"/>
  <c r="U396" i="19"/>
  <c r="X396" i="19"/>
  <c r="Z396" i="19"/>
  <c r="AB396" i="19"/>
  <c r="A397" i="19"/>
  <c r="N397" i="19"/>
  <c r="O397" i="19"/>
  <c r="Q397" i="19"/>
  <c r="S397" i="19"/>
  <c r="U397" i="19"/>
  <c r="V397" i="19"/>
  <c r="X397" i="19"/>
  <c r="Z397" i="19"/>
  <c r="AB397" i="19"/>
  <c r="A398" i="19"/>
  <c r="Q398" i="19"/>
  <c r="S398" i="19"/>
  <c r="U398" i="19"/>
  <c r="X398" i="19"/>
  <c r="Z398" i="19"/>
  <c r="AB398" i="19"/>
  <c r="A399" i="19"/>
  <c r="N399" i="19"/>
  <c r="O399" i="19"/>
  <c r="Q399" i="19"/>
  <c r="S399" i="19"/>
  <c r="U399" i="19"/>
  <c r="V399" i="19"/>
  <c r="X399" i="19"/>
  <c r="Z399" i="19"/>
  <c r="AB399" i="19"/>
  <c r="A400" i="19"/>
  <c r="Q400" i="19"/>
  <c r="S400" i="19"/>
  <c r="U400" i="19"/>
  <c r="X400" i="19"/>
  <c r="Z400" i="19"/>
  <c r="AB400" i="19"/>
  <c r="A401" i="19"/>
  <c r="N401" i="19"/>
  <c r="O401" i="19"/>
  <c r="Q401" i="19"/>
  <c r="S401" i="19"/>
  <c r="U401" i="19"/>
  <c r="V401" i="19"/>
  <c r="X401" i="19"/>
  <c r="Z401" i="19"/>
  <c r="AB401" i="19"/>
  <c r="A402" i="19"/>
  <c r="Q402" i="19"/>
  <c r="S402" i="19"/>
  <c r="U402" i="19"/>
  <c r="X402" i="19"/>
  <c r="Z402" i="19"/>
  <c r="AB402" i="19"/>
  <c r="A403" i="19"/>
  <c r="N403" i="19"/>
  <c r="O403" i="19"/>
  <c r="Q403" i="19"/>
  <c r="S403" i="19"/>
  <c r="U403" i="19"/>
  <c r="V403" i="19"/>
  <c r="X403" i="19"/>
  <c r="Z403" i="19"/>
  <c r="AB403" i="19"/>
  <c r="A404" i="19"/>
  <c r="N404" i="19"/>
  <c r="O404" i="19"/>
  <c r="Q404" i="19"/>
  <c r="S404" i="19"/>
  <c r="U404" i="19"/>
  <c r="V404" i="19"/>
  <c r="X404" i="19"/>
  <c r="Z404" i="19"/>
  <c r="AB404" i="19"/>
  <c r="A405" i="19"/>
  <c r="Q405" i="19"/>
  <c r="S405" i="19"/>
  <c r="U405" i="19"/>
  <c r="X405" i="19"/>
  <c r="Z405" i="19"/>
  <c r="AB405" i="19"/>
  <c r="A406" i="19"/>
  <c r="N406" i="19"/>
  <c r="O406" i="19"/>
  <c r="Q406" i="19"/>
  <c r="S406" i="19"/>
  <c r="U406" i="19"/>
  <c r="V406" i="19"/>
  <c r="X406" i="19"/>
  <c r="Z406" i="19"/>
  <c r="AB406" i="19"/>
  <c r="A407" i="19"/>
  <c r="N407" i="19"/>
  <c r="O407" i="19"/>
  <c r="Q407" i="19"/>
  <c r="S407" i="19"/>
  <c r="U407" i="19"/>
  <c r="V407" i="19"/>
  <c r="X407" i="19"/>
  <c r="Z407" i="19"/>
  <c r="AB407" i="19"/>
  <c r="A408" i="19"/>
  <c r="N408" i="19"/>
  <c r="O408" i="19"/>
  <c r="Q408" i="19"/>
  <c r="S408" i="19"/>
  <c r="U408" i="19"/>
  <c r="V408" i="19"/>
  <c r="X408" i="19"/>
  <c r="Z408" i="19"/>
  <c r="AB408" i="19"/>
  <c r="A409" i="19"/>
  <c r="N409" i="19"/>
  <c r="O409" i="19"/>
  <c r="Q409" i="19"/>
  <c r="S409" i="19"/>
  <c r="U409" i="19"/>
  <c r="V409" i="19"/>
  <c r="X409" i="19"/>
  <c r="Z409" i="19"/>
  <c r="AB409" i="19"/>
  <c r="A410" i="19"/>
  <c r="N410" i="19"/>
  <c r="O410" i="19"/>
  <c r="Q410" i="19"/>
  <c r="S410" i="19"/>
  <c r="U410" i="19"/>
  <c r="V410" i="19"/>
  <c r="X410" i="19"/>
  <c r="Z410" i="19"/>
  <c r="AB410" i="19"/>
  <c r="A411" i="19"/>
  <c r="Q411" i="19"/>
  <c r="S411" i="19"/>
  <c r="U411" i="19"/>
  <c r="X411" i="19"/>
  <c r="Z411" i="19"/>
  <c r="AB411" i="19"/>
  <c r="P412" i="19"/>
  <c r="R412" i="19"/>
  <c r="T412" i="19"/>
  <c r="W412" i="19"/>
  <c r="Y412" i="19"/>
  <c r="AA412" i="19"/>
  <c r="A413" i="19"/>
  <c r="N413" i="19"/>
  <c r="O413" i="19"/>
  <c r="Q413" i="19"/>
  <c r="S413" i="19"/>
  <c r="U413" i="19"/>
  <c r="V413" i="19"/>
  <c r="X413" i="19"/>
  <c r="Z413" i="19"/>
  <c r="AB413" i="19"/>
  <c r="A414" i="19"/>
  <c r="Q414" i="19"/>
  <c r="S414" i="19"/>
  <c r="U414" i="19"/>
  <c r="X414" i="19"/>
  <c r="Z414" i="19"/>
  <c r="AB414" i="19"/>
  <c r="A415" i="19"/>
  <c r="N415" i="19"/>
  <c r="O415" i="19"/>
  <c r="Q415" i="19"/>
  <c r="S415" i="19"/>
  <c r="U415" i="19"/>
  <c r="V415" i="19"/>
  <c r="X415" i="19"/>
  <c r="Z415" i="19"/>
  <c r="AB415" i="19"/>
  <c r="A416" i="19"/>
  <c r="Q416" i="19"/>
  <c r="S416" i="19"/>
  <c r="U416" i="19"/>
  <c r="X416" i="19"/>
  <c r="Z416" i="19"/>
  <c r="AB416" i="19"/>
  <c r="A417" i="19"/>
  <c r="N417" i="19"/>
  <c r="O417" i="19"/>
  <c r="Q417" i="19"/>
  <c r="S417" i="19"/>
  <c r="U417" i="19"/>
  <c r="V417" i="19"/>
  <c r="X417" i="19"/>
  <c r="Z417" i="19"/>
  <c r="AB417" i="19"/>
  <c r="A418" i="19"/>
  <c r="Q418" i="19"/>
  <c r="S418" i="19"/>
  <c r="U418" i="19"/>
  <c r="X418" i="19"/>
  <c r="Z418" i="19"/>
  <c r="AB418" i="19"/>
  <c r="A419" i="19"/>
  <c r="N419" i="19"/>
  <c r="O419" i="19"/>
  <c r="Q419" i="19"/>
  <c r="S419" i="19"/>
  <c r="U419" i="19"/>
  <c r="V419" i="19"/>
  <c r="X419" i="19"/>
  <c r="Z419" i="19"/>
  <c r="AB419" i="19"/>
  <c r="A420" i="19"/>
  <c r="Q420" i="19"/>
  <c r="S420" i="19"/>
  <c r="U420" i="19"/>
  <c r="X420" i="19"/>
  <c r="Z420" i="19"/>
  <c r="AB420" i="19"/>
  <c r="A421" i="19"/>
  <c r="N421" i="19"/>
  <c r="O421" i="19"/>
  <c r="Q421" i="19"/>
  <c r="S421" i="19"/>
  <c r="U421" i="19"/>
  <c r="V421" i="19"/>
  <c r="X421" i="19"/>
  <c r="Z421" i="19"/>
  <c r="AB421" i="19"/>
  <c r="A422" i="19"/>
  <c r="Q422" i="19"/>
  <c r="S422" i="19"/>
  <c r="U422" i="19"/>
  <c r="X422" i="19"/>
  <c r="Z422" i="19"/>
  <c r="AB422" i="19"/>
  <c r="A423" i="19"/>
  <c r="N423" i="19"/>
  <c r="O423" i="19"/>
  <c r="Q423" i="19"/>
  <c r="S423" i="19"/>
  <c r="U423" i="19"/>
  <c r="V423" i="19"/>
  <c r="X423" i="19"/>
  <c r="Z423" i="19"/>
  <c r="AB423" i="19"/>
  <c r="A424" i="19"/>
  <c r="Q424" i="19"/>
  <c r="S424" i="19"/>
  <c r="U424" i="19"/>
  <c r="X424" i="19"/>
  <c r="Z424" i="19"/>
  <c r="AB424" i="19"/>
  <c r="A425" i="19"/>
  <c r="N425" i="19"/>
  <c r="O425" i="19"/>
  <c r="Q425" i="19"/>
  <c r="S425" i="19"/>
  <c r="U425" i="19"/>
  <c r="V425" i="19"/>
  <c r="X425" i="19"/>
  <c r="Z425" i="19"/>
  <c r="AB425" i="19"/>
  <c r="A426" i="19"/>
  <c r="Q426" i="19"/>
  <c r="S426" i="19"/>
  <c r="U426" i="19"/>
  <c r="X426" i="19"/>
  <c r="Z426" i="19"/>
  <c r="AB426" i="19"/>
  <c r="A427" i="19"/>
  <c r="N427" i="19"/>
  <c r="O427" i="19"/>
  <c r="Q427" i="19"/>
  <c r="S427" i="19"/>
  <c r="U427" i="19"/>
  <c r="V427" i="19"/>
  <c r="X427" i="19"/>
  <c r="Z427" i="19"/>
  <c r="AB427" i="19"/>
  <c r="A428" i="19"/>
  <c r="N428" i="19"/>
  <c r="O428" i="19"/>
  <c r="Q428" i="19"/>
  <c r="S428" i="19"/>
  <c r="U428" i="19"/>
  <c r="V428" i="19"/>
  <c r="X428" i="19"/>
  <c r="Z428" i="19"/>
  <c r="AB428" i="19"/>
  <c r="A429" i="19"/>
  <c r="Q429" i="19"/>
  <c r="S429" i="19"/>
  <c r="U429" i="19"/>
  <c r="X429" i="19"/>
  <c r="Z429" i="19"/>
  <c r="AB429" i="19"/>
  <c r="A430" i="19"/>
  <c r="N430" i="19"/>
  <c r="O430" i="19"/>
  <c r="Q430" i="19"/>
  <c r="S430" i="19"/>
  <c r="U430" i="19"/>
  <c r="V430" i="19"/>
  <c r="X430" i="19"/>
  <c r="Z430" i="19"/>
  <c r="AB430" i="19"/>
  <c r="A431" i="19"/>
  <c r="Q431" i="19"/>
  <c r="S431" i="19"/>
  <c r="U431" i="19"/>
  <c r="X431" i="19"/>
  <c r="Z431" i="19"/>
  <c r="AB431" i="19"/>
  <c r="A432" i="19"/>
  <c r="N432" i="19"/>
  <c r="O432" i="19"/>
  <c r="Q432" i="19"/>
  <c r="S432" i="19"/>
  <c r="U432" i="19"/>
  <c r="V432" i="19"/>
  <c r="X432" i="19"/>
  <c r="Z432" i="19"/>
  <c r="AB432" i="19"/>
  <c r="A433" i="19"/>
  <c r="Q433" i="19"/>
  <c r="S433" i="19"/>
  <c r="U433" i="19"/>
  <c r="X433" i="19"/>
  <c r="Z433" i="19"/>
  <c r="AB433" i="19"/>
  <c r="A434" i="19"/>
  <c r="N434" i="19"/>
  <c r="O434" i="19"/>
  <c r="Q434" i="19"/>
  <c r="S434" i="19"/>
  <c r="U434" i="19"/>
  <c r="V434" i="19"/>
  <c r="X434" i="19"/>
  <c r="Z434" i="19"/>
  <c r="AB434" i="19"/>
  <c r="A435" i="19"/>
  <c r="N435" i="19"/>
  <c r="O435" i="19"/>
  <c r="Q435" i="19"/>
  <c r="S435" i="19"/>
  <c r="U435" i="19"/>
  <c r="V435" i="19"/>
  <c r="X435" i="19"/>
  <c r="Z435" i="19"/>
  <c r="AB435" i="19"/>
  <c r="A436" i="19"/>
  <c r="Q436" i="19"/>
  <c r="S436" i="19"/>
  <c r="U436" i="19"/>
  <c r="X436" i="19"/>
  <c r="Z436" i="19"/>
  <c r="AB436" i="19"/>
  <c r="A437" i="19"/>
  <c r="N437" i="19"/>
  <c r="O437" i="19"/>
  <c r="Q437" i="19"/>
  <c r="S437" i="19"/>
  <c r="U437" i="19"/>
  <c r="V437" i="19"/>
  <c r="X437" i="19"/>
  <c r="Z437" i="19"/>
  <c r="AB437" i="19"/>
  <c r="A438" i="19"/>
  <c r="Q438" i="19"/>
  <c r="S438" i="19"/>
  <c r="U438" i="19"/>
  <c r="X438" i="19"/>
  <c r="Z438" i="19"/>
  <c r="AB438" i="19"/>
  <c r="A439" i="19"/>
  <c r="N439" i="19"/>
  <c r="O439" i="19"/>
  <c r="Q439" i="19"/>
  <c r="S439" i="19"/>
  <c r="U439" i="19"/>
  <c r="V439" i="19"/>
  <c r="X439" i="19"/>
  <c r="Z439" i="19"/>
  <c r="AB439" i="19"/>
  <c r="A440" i="19"/>
  <c r="N440" i="19"/>
  <c r="O440" i="19"/>
  <c r="Q440" i="19"/>
  <c r="S440" i="19"/>
  <c r="U440" i="19"/>
  <c r="V440" i="19"/>
  <c r="X440" i="19"/>
  <c r="Z440" i="19"/>
  <c r="AB440" i="19"/>
  <c r="A441" i="19"/>
  <c r="N441" i="19"/>
  <c r="O441" i="19"/>
  <c r="Q441" i="19"/>
  <c r="S441" i="19"/>
  <c r="U441" i="19"/>
  <c r="V441" i="19"/>
  <c r="X441" i="19"/>
  <c r="Z441" i="19"/>
  <c r="AB441" i="19"/>
  <c r="A442" i="19"/>
  <c r="N442" i="19"/>
  <c r="O442" i="19"/>
  <c r="Q442" i="19"/>
  <c r="S442" i="19"/>
  <c r="U442" i="19"/>
  <c r="V442" i="19"/>
  <c r="X442" i="19"/>
  <c r="Z442" i="19"/>
  <c r="AB442" i="19"/>
  <c r="A443" i="19"/>
  <c r="N443" i="19"/>
  <c r="O443" i="19"/>
  <c r="Q443" i="19"/>
  <c r="S443" i="19"/>
  <c r="U443" i="19"/>
  <c r="V443" i="19"/>
  <c r="X443" i="19"/>
  <c r="Z443" i="19"/>
  <c r="AB443" i="19"/>
  <c r="A444" i="19"/>
  <c r="Q444" i="19"/>
  <c r="S444" i="19"/>
  <c r="U444" i="19"/>
  <c r="X444" i="19"/>
  <c r="Z444" i="19"/>
  <c r="AB444" i="19"/>
  <c r="A445" i="19"/>
  <c r="N445" i="19"/>
  <c r="O445" i="19"/>
  <c r="Q445" i="19"/>
  <c r="S445" i="19"/>
  <c r="U445" i="19"/>
  <c r="V445" i="19"/>
  <c r="X445" i="19"/>
  <c r="Z445" i="19"/>
  <c r="AB445" i="19"/>
  <c r="A446" i="19"/>
  <c r="Q446" i="19"/>
  <c r="S446" i="19"/>
  <c r="U446" i="19"/>
  <c r="X446" i="19"/>
  <c r="Z446" i="19"/>
  <c r="AB446" i="19"/>
  <c r="A447" i="19"/>
  <c r="N447" i="19"/>
  <c r="O447" i="19"/>
  <c r="Q447" i="19"/>
  <c r="S447" i="19"/>
  <c r="U447" i="19"/>
  <c r="V447" i="19"/>
  <c r="X447" i="19"/>
  <c r="Z447" i="19"/>
  <c r="AB447" i="19"/>
  <c r="A448" i="19"/>
  <c r="Q448" i="19"/>
  <c r="S448" i="19"/>
  <c r="U448" i="19"/>
  <c r="X448" i="19"/>
  <c r="Z448" i="19"/>
  <c r="AB448" i="19"/>
  <c r="A449" i="19"/>
  <c r="N449" i="19"/>
  <c r="O449" i="19"/>
  <c r="Q449" i="19"/>
  <c r="S449" i="19"/>
  <c r="U449" i="19"/>
  <c r="V449" i="19"/>
  <c r="X449" i="19"/>
  <c r="Z449" i="19"/>
  <c r="AB449" i="19"/>
  <c r="A450" i="19"/>
  <c r="Q450" i="19"/>
  <c r="S450" i="19"/>
  <c r="U450" i="19"/>
  <c r="X450" i="19"/>
  <c r="Z450" i="19"/>
  <c r="AB450" i="19"/>
  <c r="A451" i="19"/>
  <c r="N451" i="19"/>
  <c r="O451" i="19"/>
  <c r="Q451" i="19"/>
  <c r="S451" i="19"/>
  <c r="U451" i="19"/>
  <c r="V451" i="19"/>
  <c r="X451" i="19"/>
  <c r="Z451" i="19"/>
  <c r="AB451" i="19"/>
  <c r="A452" i="19"/>
  <c r="Q452" i="19"/>
  <c r="S452" i="19"/>
  <c r="U452" i="19"/>
  <c r="X452" i="19"/>
  <c r="Z452" i="19"/>
  <c r="AB452" i="19"/>
  <c r="A453" i="19"/>
  <c r="N453" i="19"/>
  <c r="O453" i="19"/>
  <c r="Q453" i="19"/>
  <c r="S453" i="19"/>
  <c r="U453" i="19"/>
  <c r="V453" i="19"/>
  <c r="X453" i="19"/>
  <c r="Z453" i="19"/>
  <c r="AB453" i="19"/>
  <c r="A454" i="19"/>
  <c r="Q454" i="19"/>
  <c r="S454" i="19"/>
  <c r="U454" i="19"/>
  <c r="X454" i="19"/>
  <c r="Z454" i="19"/>
  <c r="AB454" i="19"/>
  <c r="A455" i="19"/>
  <c r="N455" i="19"/>
  <c r="O455" i="19"/>
  <c r="Q455" i="19"/>
  <c r="S455" i="19"/>
  <c r="U455" i="19"/>
  <c r="V455" i="19"/>
  <c r="X455" i="19"/>
  <c r="Z455" i="19"/>
  <c r="AB455" i="19"/>
  <c r="A456" i="19"/>
  <c r="Q456" i="19"/>
  <c r="S456" i="19"/>
  <c r="U456" i="19"/>
  <c r="X456" i="19"/>
  <c r="Z456" i="19"/>
  <c r="AB456" i="19"/>
  <c r="A457" i="19"/>
  <c r="N457" i="19"/>
  <c r="O457" i="19"/>
  <c r="Q457" i="19"/>
  <c r="S457" i="19"/>
  <c r="U457" i="19"/>
  <c r="V457" i="19"/>
  <c r="X457" i="19"/>
  <c r="Z457" i="19"/>
  <c r="AB457" i="19"/>
  <c r="A458" i="19"/>
  <c r="N458" i="19"/>
  <c r="O458" i="19"/>
  <c r="Q458" i="19"/>
  <c r="S458" i="19"/>
  <c r="U458" i="19"/>
  <c r="V458" i="19"/>
  <c r="X458" i="19"/>
  <c r="Z458" i="19"/>
  <c r="AB458" i="19"/>
  <c r="A459" i="19"/>
  <c r="Q459" i="19"/>
  <c r="S459" i="19"/>
  <c r="U459" i="19"/>
  <c r="X459" i="19"/>
  <c r="Z459" i="19"/>
  <c r="AB459" i="19"/>
  <c r="A460" i="19"/>
  <c r="N460" i="19"/>
  <c r="O460" i="19"/>
  <c r="Q460" i="19"/>
  <c r="S460" i="19"/>
  <c r="U460" i="19"/>
  <c r="V460" i="19"/>
  <c r="X460" i="19"/>
  <c r="Z460" i="19"/>
  <c r="AB460" i="19"/>
  <c r="A461" i="19"/>
  <c r="Q461" i="19"/>
  <c r="S461" i="19"/>
  <c r="U461" i="19"/>
  <c r="X461" i="19"/>
  <c r="Z461" i="19"/>
  <c r="AB461" i="19"/>
  <c r="A462" i="19"/>
  <c r="N462" i="19"/>
  <c r="O462" i="19"/>
  <c r="Q462" i="19"/>
  <c r="S462" i="19"/>
  <c r="U462" i="19"/>
  <c r="V462" i="19"/>
  <c r="X462" i="19"/>
  <c r="Z462" i="19"/>
  <c r="AB462" i="19"/>
  <c r="A463" i="19"/>
  <c r="Q463" i="19"/>
  <c r="S463" i="19"/>
  <c r="U463" i="19"/>
  <c r="X463" i="19"/>
  <c r="Z463" i="19"/>
  <c r="AB463" i="19"/>
  <c r="A464" i="19"/>
  <c r="N464" i="19"/>
  <c r="O464" i="19"/>
  <c r="Q464" i="19"/>
  <c r="S464" i="19"/>
  <c r="U464" i="19"/>
  <c r="V464" i="19"/>
  <c r="X464" i="19"/>
  <c r="Z464" i="19"/>
  <c r="AB464" i="19"/>
  <c r="A465" i="19"/>
  <c r="Q465" i="19"/>
  <c r="S465" i="19"/>
  <c r="U465" i="19"/>
  <c r="X465" i="19"/>
  <c r="Z465" i="19"/>
  <c r="AB465" i="19"/>
  <c r="A466" i="19"/>
  <c r="N466" i="19"/>
  <c r="O466" i="19"/>
  <c r="Q466" i="19"/>
  <c r="S466" i="19"/>
  <c r="U466" i="19"/>
  <c r="V466" i="19"/>
  <c r="X466" i="19"/>
  <c r="Z466" i="19"/>
  <c r="AB466" i="19"/>
  <c r="A467" i="19"/>
  <c r="Q467" i="19"/>
  <c r="S467" i="19"/>
  <c r="U467" i="19"/>
  <c r="X467" i="19"/>
  <c r="Z467" i="19"/>
  <c r="AB467" i="19"/>
  <c r="A468" i="19"/>
  <c r="N468" i="19"/>
  <c r="O468" i="19"/>
  <c r="Q468" i="19"/>
  <c r="S468" i="19"/>
  <c r="U468" i="19"/>
  <c r="V468" i="19"/>
  <c r="X468" i="19"/>
  <c r="Z468" i="19"/>
  <c r="AB468" i="19"/>
  <c r="A469" i="19"/>
  <c r="Q469" i="19"/>
  <c r="S469" i="19"/>
  <c r="U469" i="19"/>
  <c r="X469" i="19"/>
  <c r="Z469" i="19"/>
  <c r="AB469" i="19"/>
  <c r="A470" i="19"/>
  <c r="N470" i="19"/>
  <c r="O470" i="19"/>
  <c r="Q470" i="19"/>
  <c r="S470" i="19"/>
  <c r="U470" i="19"/>
  <c r="V470" i="19"/>
  <c r="X470" i="19"/>
  <c r="Z470" i="19"/>
  <c r="AB470" i="19"/>
  <c r="A471" i="19"/>
  <c r="Q471" i="19"/>
  <c r="S471" i="19"/>
  <c r="U471" i="19"/>
  <c r="X471" i="19"/>
  <c r="Z471" i="19"/>
  <c r="AB471" i="19"/>
  <c r="A472" i="19"/>
  <c r="N472" i="19"/>
  <c r="O472" i="19"/>
  <c r="Q472" i="19"/>
  <c r="S472" i="19"/>
  <c r="U472" i="19"/>
  <c r="V472" i="19"/>
  <c r="X472" i="19"/>
  <c r="Z472" i="19"/>
  <c r="AB472" i="19"/>
  <c r="A473" i="19"/>
  <c r="Q473" i="19"/>
  <c r="S473" i="19"/>
  <c r="U473" i="19"/>
  <c r="X473" i="19"/>
  <c r="Z473" i="19"/>
  <c r="AB473" i="19"/>
  <c r="A474" i="19"/>
  <c r="N474" i="19"/>
  <c r="O474" i="19"/>
  <c r="Q474" i="19"/>
  <c r="S474" i="19"/>
  <c r="U474" i="19"/>
  <c r="V474" i="19"/>
  <c r="X474" i="19"/>
  <c r="Z474" i="19"/>
  <c r="AB474" i="19"/>
  <c r="A475" i="19"/>
  <c r="Q475" i="19"/>
  <c r="S475" i="19"/>
  <c r="U475" i="19"/>
  <c r="X475" i="19"/>
  <c r="Z475" i="19"/>
  <c r="AB475" i="19"/>
  <c r="A476" i="19"/>
  <c r="N476" i="19"/>
  <c r="O476" i="19"/>
  <c r="Q476" i="19"/>
  <c r="S476" i="19"/>
  <c r="U476" i="19"/>
  <c r="V476" i="19"/>
  <c r="X476" i="19"/>
  <c r="Z476" i="19"/>
  <c r="AB476" i="19"/>
  <c r="A477" i="19"/>
  <c r="Q477" i="19"/>
  <c r="S477" i="19"/>
  <c r="U477" i="19"/>
  <c r="X477" i="19"/>
  <c r="Z477" i="19"/>
  <c r="AB477" i="19"/>
  <c r="A478" i="19"/>
  <c r="N478" i="19"/>
  <c r="O478" i="19"/>
  <c r="Q478" i="19"/>
  <c r="S478" i="19"/>
  <c r="U478" i="19"/>
  <c r="V478" i="19"/>
  <c r="X478" i="19"/>
  <c r="Z478" i="19"/>
  <c r="AB478" i="19"/>
  <c r="A479" i="19"/>
  <c r="N479" i="19"/>
  <c r="O479" i="19"/>
  <c r="Q479" i="19"/>
  <c r="S479" i="19"/>
  <c r="U479" i="19"/>
  <c r="V479" i="19"/>
  <c r="X479" i="19"/>
  <c r="Z479" i="19"/>
  <c r="AB479" i="19"/>
  <c r="A480" i="19"/>
  <c r="Q480" i="19"/>
  <c r="S480" i="19"/>
  <c r="U480" i="19"/>
  <c r="X480" i="19"/>
  <c r="Z480" i="19"/>
  <c r="AB480" i="19"/>
  <c r="A481" i="19"/>
  <c r="N481" i="19"/>
  <c r="O481" i="19"/>
  <c r="Q481" i="19"/>
  <c r="S481" i="19"/>
  <c r="U481" i="19"/>
  <c r="V481" i="19"/>
  <c r="X481" i="19"/>
  <c r="Z481" i="19"/>
  <c r="AB481" i="19"/>
  <c r="A482" i="19"/>
  <c r="Q482" i="19"/>
  <c r="S482" i="19"/>
  <c r="U482" i="19"/>
  <c r="X482" i="19"/>
  <c r="Z482" i="19"/>
  <c r="AB482" i="19"/>
  <c r="A483" i="19"/>
  <c r="N483" i="19"/>
  <c r="O483" i="19"/>
  <c r="Q483" i="19"/>
  <c r="S483" i="19"/>
  <c r="U483" i="19"/>
  <c r="V483" i="19"/>
  <c r="X483" i="19"/>
  <c r="Z483" i="19"/>
  <c r="AB483" i="19"/>
  <c r="A484" i="19"/>
  <c r="N484" i="19"/>
  <c r="O484" i="19"/>
  <c r="Q484" i="19"/>
  <c r="S484" i="19"/>
  <c r="U484" i="19"/>
  <c r="V484" i="19"/>
  <c r="X484" i="19"/>
  <c r="Z484" i="19"/>
  <c r="AB484" i="19"/>
  <c r="A485" i="19"/>
  <c r="Q485" i="19"/>
  <c r="S485" i="19"/>
  <c r="U485" i="19"/>
  <c r="X485" i="19"/>
  <c r="Z485" i="19"/>
  <c r="AB485" i="19"/>
  <c r="A486" i="19"/>
  <c r="N486" i="19"/>
  <c r="O486" i="19"/>
  <c r="Q486" i="19"/>
  <c r="S486" i="19"/>
  <c r="U486" i="19"/>
  <c r="V486" i="19"/>
  <c r="X486" i="19"/>
  <c r="Z486" i="19"/>
  <c r="AB486" i="19"/>
  <c r="A487" i="19"/>
  <c r="Q487" i="19"/>
  <c r="S487" i="19"/>
  <c r="U487" i="19"/>
  <c r="X487" i="19"/>
  <c r="Z487" i="19"/>
  <c r="AB487" i="19"/>
  <c r="A488" i="19"/>
  <c r="N488" i="19"/>
  <c r="O488" i="19"/>
  <c r="Q488" i="19"/>
  <c r="S488" i="19"/>
  <c r="U488" i="19"/>
  <c r="V488" i="19"/>
  <c r="X488" i="19"/>
  <c r="Z488" i="19"/>
  <c r="AB488" i="19"/>
  <c r="A489" i="19"/>
  <c r="N489" i="19"/>
  <c r="O489" i="19"/>
  <c r="Q489" i="19"/>
  <c r="S489" i="19"/>
  <c r="U489" i="19"/>
  <c r="V489" i="19"/>
  <c r="X489" i="19"/>
  <c r="Z489" i="19"/>
  <c r="AB489" i="19"/>
  <c r="A490" i="19"/>
  <c r="Q490" i="19"/>
  <c r="S490" i="19"/>
  <c r="U490" i="19"/>
  <c r="X490" i="19"/>
  <c r="Z490" i="19"/>
  <c r="AB490" i="19"/>
  <c r="A491" i="19"/>
  <c r="N491" i="19"/>
  <c r="O491" i="19"/>
  <c r="Q491" i="19"/>
  <c r="S491" i="19"/>
  <c r="U491" i="19"/>
  <c r="V491" i="19"/>
  <c r="X491" i="19"/>
  <c r="Z491" i="19"/>
  <c r="AB491" i="19"/>
  <c r="A492" i="19"/>
  <c r="Q492" i="19"/>
  <c r="S492" i="19"/>
  <c r="U492" i="19"/>
  <c r="X492" i="19"/>
  <c r="Z492" i="19"/>
  <c r="AB492" i="19"/>
  <c r="A493" i="19"/>
  <c r="Q493" i="19"/>
  <c r="S493" i="19"/>
  <c r="U493" i="19"/>
  <c r="X493" i="19"/>
  <c r="Z493" i="19"/>
  <c r="AB493" i="19"/>
  <c r="A494" i="19"/>
  <c r="Q494" i="19"/>
  <c r="S494" i="19"/>
  <c r="U494" i="19"/>
  <c r="V494" i="19"/>
  <c r="X494" i="19"/>
  <c r="Z494" i="19"/>
  <c r="AB494" i="19"/>
  <c r="A495" i="19"/>
  <c r="N495" i="19"/>
  <c r="O495" i="19"/>
  <c r="Q495" i="19"/>
  <c r="S495" i="19"/>
  <c r="U495" i="19"/>
  <c r="V495" i="19"/>
  <c r="X495" i="19"/>
  <c r="Z495" i="19"/>
  <c r="AB495" i="19"/>
  <c r="A496" i="19"/>
  <c r="Q496" i="19"/>
  <c r="S496" i="19"/>
  <c r="U496" i="19"/>
  <c r="X496" i="19"/>
  <c r="Z496" i="19"/>
  <c r="AB496" i="19"/>
  <c r="A497" i="19"/>
  <c r="N497" i="19"/>
  <c r="O497" i="19"/>
  <c r="Q497" i="19"/>
  <c r="S497" i="19"/>
  <c r="U497" i="19"/>
  <c r="V497" i="19"/>
  <c r="X497" i="19"/>
  <c r="Z497" i="19"/>
  <c r="AB497" i="19"/>
  <c r="A498" i="19"/>
  <c r="Q498" i="19"/>
  <c r="S498" i="19"/>
  <c r="U498" i="19"/>
  <c r="X498" i="19"/>
  <c r="Z498" i="19"/>
  <c r="AB498" i="19"/>
  <c r="A499" i="19"/>
  <c r="N499" i="19"/>
  <c r="O499" i="19"/>
  <c r="Q499" i="19"/>
  <c r="S499" i="19"/>
  <c r="U499" i="19"/>
  <c r="V499" i="19"/>
  <c r="X499" i="19"/>
  <c r="Z499" i="19"/>
  <c r="AB499" i="19"/>
  <c r="A500" i="19"/>
  <c r="Q500" i="19"/>
  <c r="S500" i="19"/>
  <c r="U500" i="19"/>
  <c r="X500" i="19"/>
  <c r="Z500" i="19"/>
  <c r="AB500" i="19"/>
  <c r="A501" i="19"/>
  <c r="N501" i="19"/>
  <c r="O501" i="19"/>
  <c r="Q501" i="19"/>
  <c r="S501" i="19"/>
  <c r="U501" i="19"/>
  <c r="V501" i="19"/>
  <c r="X501" i="19"/>
  <c r="Z501" i="19"/>
  <c r="AB501" i="19"/>
  <c r="A502" i="19"/>
  <c r="N502" i="19"/>
  <c r="O502" i="19"/>
  <c r="Q502" i="19"/>
  <c r="S502" i="19"/>
  <c r="U502" i="19"/>
  <c r="V502" i="19"/>
  <c r="X502" i="19"/>
  <c r="Z502" i="19"/>
  <c r="AB502" i="19"/>
  <c r="A503" i="19"/>
  <c r="Q503" i="19"/>
  <c r="S503" i="19"/>
  <c r="U503" i="19"/>
  <c r="X503" i="19"/>
  <c r="Z503" i="19"/>
  <c r="AB503" i="19"/>
  <c r="A504" i="19"/>
  <c r="N504" i="19"/>
  <c r="O504" i="19"/>
  <c r="Q504" i="19"/>
  <c r="S504" i="19"/>
  <c r="U504" i="19"/>
  <c r="V504" i="19"/>
  <c r="X504" i="19"/>
  <c r="Z504" i="19"/>
  <c r="AB504" i="19"/>
  <c r="A505" i="19"/>
  <c r="N505" i="19"/>
  <c r="O505" i="19"/>
  <c r="Q505" i="19"/>
  <c r="S505" i="19"/>
  <c r="U505" i="19"/>
  <c r="V505" i="19"/>
  <c r="X505" i="19"/>
  <c r="Z505" i="19"/>
  <c r="AB505" i="19"/>
  <c r="A506" i="19"/>
  <c r="Q506" i="19"/>
  <c r="S506" i="19"/>
  <c r="U506" i="19"/>
  <c r="X506" i="19"/>
  <c r="Z506" i="19"/>
  <c r="AB506" i="19"/>
  <c r="A507" i="19"/>
  <c r="N507" i="19"/>
  <c r="O507" i="19"/>
  <c r="Q507" i="19"/>
  <c r="S507" i="19"/>
  <c r="U507" i="19"/>
  <c r="V507" i="19"/>
  <c r="X507" i="19"/>
  <c r="Z507" i="19"/>
  <c r="AB507" i="19"/>
  <c r="A508" i="19"/>
  <c r="N508" i="19"/>
  <c r="O508" i="19"/>
  <c r="Q508" i="19"/>
  <c r="S508" i="19"/>
  <c r="U508" i="19"/>
  <c r="V508" i="19"/>
  <c r="X508" i="19"/>
  <c r="Z508" i="19"/>
  <c r="AB508" i="19"/>
  <c r="A509" i="19"/>
  <c r="Q509" i="19"/>
  <c r="S509" i="19"/>
  <c r="U509" i="19"/>
  <c r="X509" i="19"/>
  <c r="Z509" i="19"/>
  <c r="AB509" i="19"/>
  <c r="A510" i="19"/>
  <c r="N510" i="19"/>
  <c r="O510" i="19"/>
  <c r="Q510" i="19"/>
  <c r="S510" i="19"/>
  <c r="U510" i="19"/>
  <c r="V510" i="19"/>
  <c r="X510" i="19"/>
  <c r="Z510" i="19"/>
  <c r="AB510" i="19"/>
  <c r="A511" i="19"/>
  <c r="N511" i="19"/>
  <c r="O511" i="19"/>
  <c r="Q511" i="19"/>
  <c r="S511" i="19"/>
  <c r="U511" i="19"/>
  <c r="V511" i="19"/>
  <c r="X511" i="19"/>
  <c r="Z511" i="19"/>
  <c r="AB511" i="19"/>
  <c r="A512" i="19"/>
  <c r="Q512" i="19"/>
  <c r="S512" i="19"/>
  <c r="U512" i="19"/>
  <c r="X512" i="19"/>
  <c r="Z512" i="19"/>
  <c r="AB512" i="19"/>
  <c r="A513" i="19"/>
  <c r="N513" i="19"/>
  <c r="O513" i="19"/>
  <c r="Q513" i="19"/>
  <c r="S513" i="19"/>
  <c r="U513" i="19"/>
  <c r="V513" i="19"/>
  <c r="X513" i="19"/>
  <c r="Z513" i="19"/>
  <c r="AB513" i="19"/>
  <c r="A514" i="19"/>
  <c r="Q514" i="19"/>
  <c r="S514" i="19"/>
  <c r="U514" i="19"/>
  <c r="X514" i="19"/>
  <c r="Z514" i="19"/>
  <c r="AB514" i="19"/>
  <c r="A515" i="19"/>
  <c r="Q515" i="19"/>
  <c r="S515" i="19"/>
  <c r="U515" i="19"/>
  <c r="X515" i="19"/>
  <c r="Z515" i="19"/>
  <c r="AB515" i="19"/>
  <c r="A516" i="19"/>
  <c r="N516" i="19"/>
  <c r="O516" i="19"/>
  <c r="Q516" i="19"/>
  <c r="S516" i="19"/>
  <c r="U516" i="19"/>
  <c r="V516" i="19"/>
  <c r="X516" i="19"/>
  <c r="Z516" i="19"/>
  <c r="AB516" i="19"/>
  <c r="A517" i="19"/>
  <c r="Q517" i="19"/>
  <c r="S517" i="19"/>
  <c r="U517" i="19"/>
  <c r="X517" i="19"/>
  <c r="Z517" i="19"/>
  <c r="AB517" i="19"/>
  <c r="A518" i="19"/>
  <c r="N518" i="19"/>
  <c r="O518" i="19"/>
  <c r="Q518" i="19"/>
  <c r="S518" i="19"/>
  <c r="U518" i="19"/>
  <c r="V518" i="19"/>
  <c r="X518" i="19"/>
  <c r="Z518" i="19"/>
  <c r="AB518" i="19"/>
  <c r="A519" i="19"/>
  <c r="N519" i="19"/>
  <c r="O519" i="19"/>
  <c r="Q519" i="19"/>
  <c r="S519" i="19"/>
  <c r="U519" i="19"/>
  <c r="V519" i="19"/>
  <c r="X519" i="19"/>
  <c r="Z519" i="19"/>
  <c r="AB519" i="19"/>
  <c r="A520" i="19"/>
  <c r="Q520" i="19"/>
  <c r="S520" i="19"/>
  <c r="U520" i="19"/>
  <c r="X520" i="19"/>
  <c r="Z520" i="19"/>
  <c r="AB520" i="19"/>
  <c r="A521" i="19"/>
  <c r="N521" i="19"/>
  <c r="O521" i="19"/>
  <c r="Q521" i="19"/>
  <c r="S521" i="19"/>
  <c r="U521" i="19"/>
  <c r="V521" i="19"/>
  <c r="X521" i="19"/>
  <c r="Z521" i="19"/>
  <c r="AB521" i="19"/>
  <c r="A522" i="19"/>
  <c r="N522" i="19"/>
  <c r="O522" i="19"/>
  <c r="Q522" i="19"/>
  <c r="S522" i="19"/>
  <c r="U522" i="19"/>
  <c r="V522" i="19"/>
  <c r="X522" i="19"/>
  <c r="Z522" i="19"/>
  <c r="AB522" i="19"/>
  <c r="A523" i="19"/>
  <c r="Q523" i="19"/>
  <c r="S523" i="19"/>
  <c r="U523" i="19"/>
  <c r="X523" i="19"/>
  <c r="Z523" i="19"/>
  <c r="AB523" i="19"/>
  <c r="A524" i="19"/>
  <c r="N524" i="19"/>
  <c r="O524" i="19"/>
  <c r="Q524" i="19"/>
  <c r="S524" i="19"/>
  <c r="U524" i="19"/>
  <c r="V524" i="19"/>
  <c r="X524" i="19"/>
  <c r="Z524" i="19"/>
  <c r="AB524" i="19"/>
  <c r="A525" i="19"/>
  <c r="Q525" i="19"/>
  <c r="S525" i="19"/>
  <c r="U525" i="19"/>
  <c r="V525" i="19"/>
  <c r="X525" i="19"/>
  <c r="Z525" i="19"/>
  <c r="AB525" i="19"/>
  <c r="A526" i="19"/>
  <c r="Q526" i="19"/>
  <c r="S526" i="19"/>
  <c r="U526" i="19"/>
  <c r="X526" i="19"/>
  <c r="Z526" i="19"/>
  <c r="AB526" i="19"/>
  <c r="A527" i="19"/>
  <c r="Q527" i="19"/>
  <c r="S527" i="19"/>
  <c r="U527" i="19"/>
  <c r="V527" i="19"/>
  <c r="X527" i="19"/>
  <c r="Z527" i="19"/>
  <c r="AB527" i="19"/>
  <c r="A528" i="19"/>
  <c r="Q528" i="19"/>
  <c r="S528" i="19"/>
  <c r="U528" i="19"/>
  <c r="X528" i="19"/>
  <c r="Z528" i="19"/>
  <c r="AB528" i="19"/>
  <c r="A529" i="19"/>
  <c r="N529" i="19"/>
  <c r="O529" i="19"/>
  <c r="Q529" i="19"/>
  <c r="S529" i="19"/>
  <c r="U529" i="19"/>
  <c r="V529" i="19"/>
  <c r="X529" i="19"/>
  <c r="Z529" i="19"/>
  <c r="AB529" i="19"/>
  <c r="A530" i="19"/>
  <c r="Q530" i="19"/>
  <c r="S530" i="19"/>
  <c r="U530" i="19"/>
  <c r="X530" i="19"/>
  <c r="Z530" i="19"/>
  <c r="AB530" i="19"/>
  <c r="A531" i="19"/>
  <c r="N531" i="19"/>
  <c r="O531" i="19"/>
  <c r="Q531" i="19"/>
  <c r="S531" i="19"/>
  <c r="U531" i="19"/>
  <c r="V531" i="19"/>
  <c r="X531" i="19"/>
  <c r="Z531" i="19"/>
  <c r="AB531" i="19"/>
  <c r="A532" i="19"/>
  <c r="N532" i="19"/>
  <c r="O532" i="19"/>
  <c r="Q532" i="19"/>
  <c r="S532" i="19"/>
  <c r="U532" i="19"/>
  <c r="V532" i="19"/>
  <c r="X532" i="19"/>
  <c r="Z532" i="19"/>
  <c r="AB532" i="19"/>
  <c r="A533" i="19"/>
  <c r="N533" i="19"/>
  <c r="O533" i="19"/>
  <c r="Q533" i="19"/>
  <c r="S533" i="19"/>
  <c r="U533" i="19"/>
  <c r="V533" i="19"/>
  <c r="X533" i="19"/>
  <c r="Z533" i="19"/>
  <c r="AB533" i="19"/>
  <c r="A534" i="19"/>
  <c r="N534" i="19"/>
  <c r="O534" i="19"/>
  <c r="Q534" i="19"/>
  <c r="S534" i="19"/>
  <c r="U534" i="19"/>
  <c r="V534" i="19"/>
  <c r="X534" i="19"/>
  <c r="Z534" i="19"/>
  <c r="AB534" i="19"/>
  <c r="A535" i="19"/>
  <c r="Q535" i="19"/>
  <c r="S535" i="19"/>
  <c r="U535" i="19"/>
  <c r="X535" i="19"/>
  <c r="Z535" i="19"/>
  <c r="AB535" i="19"/>
  <c r="A536" i="19"/>
  <c r="N536" i="19"/>
  <c r="O536" i="19"/>
  <c r="Q536" i="19"/>
  <c r="S536" i="19"/>
  <c r="U536" i="19"/>
  <c r="V536" i="19"/>
  <c r="X536" i="19"/>
  <c r="Z536" i="19"/>
  <c r="AB536" i="19"/>
  <c r="A537" i="19"/>
  <c r="Q537" i="19"/>
  <c r="S537" i="19"/>
  <c r="U537" i="19"/>
  <c r="X537" i="19"/>
  <c r="Z537" i="19"/>
  <c r="AB537" i="19"/>
  <c r="A538" i="19"/>
  <c r="N538" i="19"/>
  <c r="O538" i="19"/>
  <c r="Q538" i="19"/>
  <c r="S538" i="19"/>
  <c r="U538" i="19"/>
  <c r="V538" i="19"/>
  <c r="X538" i="19"/>
  <c r="Z538" i="19"/>
  <c r="AB538" i="19"/>
  <c r="A539" i="19"/>
  <c r="N539" i="19"/>
  <c r="O539" i="19"/>
  <c r="Q539" i="19"/>
  <c r="S539" i="19"/>
  <c r="U539" i="19"/>
  <c r="V539" i="19"/>
  <c r="X539" i="19"/>
  <c r="Z539" i="19"/>
  <c r="AB539" i="19"/>
  <c r="A540" i="19"/>
  <c r="Q540" i="19"/>
  <c r="S540" i="19"/>
  <c r="U540" i="19"/>
  <c r="X540" i="19"/>
  <c r="Z540" i="19"/>
  <c r="AB540" i="19"/>
  <c r="A541" i="19"/>
  <c r="Q541" i="19"/>
  <c r="S541" i="19"/>
  <c r="U541" i="19"/>
  <c r="V541" i="19"/>
  <c r="X541" i="19"/>
  <c r="Z541" i="19"/>
  <c r="AB541" i="19"/>
  <c r="A542" i="19"/>
  <c r="Q542" i="19"/>
  <c r="S542" i="19"/>
  <c r="U542" i="19"/>
  <c r="X542" i="19"/>
  <c r="Z542" i="19"/>
  <c r="AB542" i="19"/>
  <c r="A543" i="19"/>
  <c r="Q543" i="19"/>
  <c r="S543" i="19"/>
  <c r="U543" i="19"/>
  <c r="V543" i="19"/>
  <c r="X543" i="19"/>
  <c r="Z543" i="19"/>
  <c r="AB543" i="19"/>
  <c r="A544" i="19"/>
  <c r="N544" i="19"/>
  <c r="O544" i="19"/>
  <c r="Q544" i="19"/>
  <c r="S544" i="19"/>
  <c r="U544" i="19"/>
  <c r="V544" i="19"/>
  <c r="X544" i="19"/>
  <c r="Z544" i="19"/>
  <c r="AB544" i="19"/>
  <c r="A545" i="19"/>
  <c r="Q545" i="19"/>
  <c r="S545" i="19"/>
  <c r="U545" i="19"/>
  <c r="X545" i="19"/>
  <c r="Z545" i="19"/>
  <c r="AB545" i="19"/>
  <c r="A546" i="19"/>
  <c r="N546" i="19"/>
  <c r="O546" i="19"/>
  <c r="Q546" i="19"/>
  <c r="S546" i="19"/>
  <c r="U546" i="19"/>
  <c r="V546" i="19"/>
  <c r="X546" i="19"/>
  <c r="Z546" i="19"/>
  <c r="AB546" i="19"/>
  <c r="A547" i="19"/>
  <c r="Q547" i="19"/>
  <c r="S547" i="19"/>
  <c r="U547" i="19"/>
  <c r="X547" i="19"/>
  <c r="Z547" i="19"/>
  <c r="AB547" i="19"/>
  <c r="A548" i="19"/>
  <c r="N548" i="19"/>
  <c r="O548" i="19"/>
  <c r="Q548" i="19"/>
  <c r="S548" i="19"/>
  <c r="U548" i="19"/>
  <c r="V548" i="19"/>
  <c r="X548" i="19"/>
  <c r="Z548" i="19"/>
  <c r="AB548" i="19"/>
  <c r="A549" i="19"/>
  <c r="Q549" i="19"/>
  <c r="S549" i="19"/>
  <c r="U549" i="19"/>
  <c r="X549" i="19"/>
  <c r="Z549" i="19"/>
  <c r="AB549" i="19"/>
  <c r="A550" i="19"/>
  <c r="N550" i="19"/>
  <c r="O550" i="19"/>
  <c r="Q550" i="19"/>
  <c r="S550" i="19"/>
  <c r="U550" i="19"/>
  <c r="V550" i="19"/>
  <c r="X550" i="19"/>
  <c r="Z550" i="19"/>
  <c r="AB550" i="19"/>
  <c r="A551" i="19"/>
  <c r="N551" i="19"/>
  <c r="O551" i="19"/>
  <c r="Q551" i="19"/>
  <c r="S551" i="19"/>
  <c r="U551" i="19"/>
  <c r="V551" i="19"/>
  <c r="X551" i="19"/>
  <c r="Z551" i="19"/>
  <c r="AB551" i="19"/>
  <c r="A552" i="19"/>
  <c r="Q552" i="19"/>
  <c r="S552" i="19"/>
  <c r="U552" i="19"/>
  <c r="X552" i="19"/>
  <c r="Z552" i="19"/>
  <c r="AB552" i="19"/>
  <c r="A553" i="19"/>
  <c r="N553" i="19"/>
  <c r="O553" i="19"/>
  <c r="Q553" i="19"/>
  <c r="S553" i="19"/>
  <c r="U553" i="19"/>
  <c r="V553" i="19"/>
  <c r="X553" i="19"/>
  <c r="Z553" i="19"/>
  <c r="AB553" i="19"/>
  <c r="A554" i="19"/>
  <c r="Q554" i="19"/>
  <c r="S554" i="19"/>
  <c r="U554" i="19"/>
  <c r="X554" i="19"/>
  <c r="Z554" i="19"/>
  <c r="AB554" i="19"/>
  <c r="A555" i="19"/>
  <c r="N555" i="19"/>
  <c r="O555" i="19"/>
  <c r="Q555" i="19"/>
  <c r="S555" i="19"/>
  <c r="U555" i="19"/>
  <c r="V555" i="19"/>
  <c r="X555" i="19"/>
  <c r="Z555" i="19"/>
  <c r="AB555" i="19"/>
  <c r="A556" i="19"/>
  <c r="Q556" i="19"/>
  <c r="S556" i="19"/>
  <c r="U556" i="19"/>
  <c r="X556" i="19"/>
  <c r="Z556" i="19"/>
  <c r="AB556" i="19"/>
  <c r="A557" i="19"/>
  <c r="Q557" i="19"/>
  <c r="S557" i="19"/>
  <c r="U557" i="19"/>
  <c r="X557" i="19"/>
  <c r="Z557" i="19"/>
  <c r="AB557" i="19"/>
  <c r="A558" i="19"/>
  <c r="Q558" i="19"/>
  <c r="S558" i="19"/>
  <c r="U558" i="19"/>
  <c r="X558" i="19"/>
  <c r="Z558" i="19"/>
  <c r="AB558" i="19"/>
  <c r="A559" i="19"/>
  <c r="Q559" i="19"/>
  <c r="S559" i="19"/>
  <c r="U559" i="19"/>
  <c r="X559" i="19"/>
  <c r="Z559" i="19"/>
  <c r="AB559" i="19"/>
  <c r="A560" i="19"/>
  <c r="N560" i="19"/>
  <c r="O560" i="19"/>
  <c r="Q560" i="19"/>
  <c r="S560" i="19"/>
  <c r="U560" i="19"/>
  <c r="V560" i="19"/>
  <c r="X560" i="19"/>
  <c r="Z560" i="19"/>
  <c r="AB560" i="19"/>
  <c r="A561" i="19"/>
  <c r="Q561" i="19"/>
  <c r="S561" i="19"/>
  <c r="U561" i="19"/>
  <c r="X561" i="19"/>
  <c r="Z561" i="19"/>
  <c r="AB561" i="19"/>
  <c r="A562" i="19"/>
  <c r="N562" i="19"/>
  <c r="O562" i="19"/>
  <c r="Q562" i="19"/>
  <c r="S562" i="19"/>
  <c r="U562" i="19"/>
  <c r="V562" i="19"/>
  <c r="X562" i="19"/>
  <c r="Z562" i="19"/>
  <c r="AB562" i="19"/>
  <c r="A563" i="19"/>
  <c r="Q563" i="19"/>
  <c r="S563" i="19"/>
  <c r="U563" i="19"/>
  <c r="X563" i="19"/>
  <c r="Z563" i="19"/>
  <c r="AB563" i="19"/>
  <c r="A564" i="19"/>
  <c r="N564" i="19"/>
  <c r="O564" i="19"/>
  <c r="Q564" i="19"/>
  <c r="S564" i="19"/>
  <c r="U564" i="19"/>
  <c r="V564" i="19"/>
  <c r="X564" i="19"/>
  <c r="Z564" i="19"/>
  <c r="AB564" i="19"/>
  <c r="A565" i="19"/>
  <c r="Q565" i="19"/>
  <c r="S565" i="19"/>
  <c r="U565" i="19"/>
  <c r="X565" i="19"/>
  <c r="Z565" i="19"/>
  <c r="AB565" i="19"/>
  <c r="A566" i="19"/>
  <c r="N566" i="19"/>
  <c r="O566" i="19"/>
  <c r="Q566" i="19"/>
  <c r="S566" i="19"/>
  <c r="U566" i="19"/>
  <c r="V566" i="19"/>
  <c r="X566" i="19"/>
  <c r="Z566" i="19"/>
  <c r="AB566" i="19"/>
  <c r="A567" i="19"/>
  <c r="Q567" i="19"/>
  <c r="S567" i="19"/>
  <c r="U567" i="19"/>
  <c r="X567" i="19"/>
  <c r="Z567" i="19"/>
  <c r="AB567" i="19"/>
  <c r="A568" i="19"/>
  <c r="N568" i="19"/>
  <c r="O568" i="19"/>
  <c r="Q568" i="19"/>
  <c r="S568" i="19"/>
  <c r="U568" i="19"/>
  <c r="V568" i="19"/>
  <c r="X568" i="19"/>
  <c r="Z568" i="19"/>
  <c r="AB568" i="19"/>
  <c r="A569" i="19"/>
  <c r="N569" i="19"/>
  <c r="O569" i="19"/>
  <c r="Q569" i="19"/>
  <c r="S569" i="19"/>
  <c r="U569" i="19"/>
  <c r="V569" i="19"/>
  <c r="X569" i="19"/>
  <c r="Z569" i="19"/>
  <c r="AB569" i="19"/>
  <c r="A570" i="19"/>
  <c r="N570" i="19"/>
  <c r="O570" i="19"/>
  <c r="Q570" i="19"/>
  <c r="S570" i="19"/>
  <c r="U570" i="19"/>
  <c r="V570" i="19"/>
  <c r="X570" i="19"/>
  <c r="Z570" i="19"/>
  <c r="AB570" i="19"/>
  <c r="A571" i="19"/>
  <c r="Q571" i="19"/>
  <c r="S571" i="19"/>
  <c r="U571" i="19"/>
  <c r="X571" i="19"/>
  <c r="Z571" i="19"/>
  <c r="AB571" i="19"/>
  <c r="A572" i="19"/>
  <c r="N572" i="19"/>
  <c r="O572" i="19"/>
  <c r="Q572" i="19"/>
  <c r="S572" i="19"/>
  <c r="U572" i="19"/>
  <c r="V572" i="19"/>
  <c r="X572" i="19"/>
  <c r="Z572" i="19"/>
  <c r="AB572" i="19"/>
  <c r="A573" i="19"/>
  <c r="Q573" i="19"/>
  <c r="S573" i="19"/>
  <c r="U573" i="19"/>
  <c r="X573" i="19"/>
  <c r="Z573" i="19"/>
  <c r="AB573" i="19"/>
  <c r="A574" i="19"/>
  <c r="N574" i="19"/>
  <c r="O574" i="19"/>
  <c r="Q574" i="19"/>
  <c r="S574" i="19"/>
  <c r="U574" i="19"/>
  <c r="V574" i="19"/>
  <c r="X574" i="19"/>
  <c r="Z574" i="19"/>
  <c r="AB574" i="19"/>
  <c r="A575" i="19"/>
  <c r="N575" i="19"/>
  <c r="O575" i="19"/>
  <c r="Q575" i="19"/>
  <c r="S575" i="19"/>
  <c r="U575" i="19"/>
  <c r="V575" i="19"/>
  <c r="X575" i="19"/>
  <c r="Z575" i="19"/>
  <c r="AB575" i="19"/>
  <c r="A576" i="19"/>
  <c r="N576" i="19"/>
  <c r="O576" i="19"/>
  <c r="Q576" i="19"/>
  <c r="S576" i="19"/>
  <c r="U576" i="19"/>
  <c r="V576" i="19"/>
  <c r="X576" i="19"/>
  <c r="Z576" i="19"/>
  <c r="AB576" i="19"/>
  <c r="A577" i="19"/>
  <c r="N577" i="19"/>
  <c r="O577" i="19"/>
  <c r="Q577" i="19"/>
  <c r="S577" i="19"/>
  <c r="U577" i="19"/>
  <c r="V577" i="19"/>
  <c r="X577" i="19"/>
  <c r="Z577" i="19"/>
  <c r="AB577" i="19"/>
  <c r="A578" i="19"/>
  <c r="N578" i="19"/>
  <c r="O578" i="19"/>
  <c r="Q578" i="19"/>
  <c r="S578" i="19"/>
  <c r="U578" i="19"/>
  <c r="V578" i="19"/>
  <c r="X578" i="19"/>
  <c r="Z578" i="19"/>
  <c r="AB578" i="19"/>
  <c r="A579" i="19"/>
  <c r="N579" i="19"/>
  <c r="O579" i="19"/>
  <c r="Q579" i="19"/>
  <c r="S579" i="19"/>
  <c r="U579" i="19"/>
  <c r="V579" i="19"/>
  <c r="X579" i="19"/>
  <c r="Z579" i="19"/>
  <c r="AB579" i="19"/>
  <c r="A580" i="19"/>
  <c r="N580" i="19"/>
  <c r="O580" i="19"/>
  <c r="Q580" i="19"/>
  <c r="S580" i="19"/>
  <c r="U580" i="19"/>
  <c r="V580" i="19"/>
  <c r="X580" i="19"/>
  <c r="Z580" i="19"/>
  <c r="AB580" i="19"/>
  <c r="A581" i="19"/>
  <c r="Q581" i="19"/>
  <c r="S581" i="19"/>
  <c r="U581" i="19"/>
  <c r="X581" i="19"/>
  <c r="Z581" i="19"/>
  <c r="AB581" i="19"/>
  <c r="A582" i="19"/>
  <c r="N582" i="19"/>
  <c r="O582" i="19"/>
  <c r="Q582" i="19"/>
  <c r="S582" i="19"/>
  <c r="U582" i="19"/>
  <c r="V582" i="19"/>
  <c r="X582" i="19"/>
  <c r="Z582" i="19"/>
  <c r="AB582" i="19"/>
  <c r="A583" i="19"/>
  <c r="N583" i="19"/>
  <c r="O583" i="19"/>
  <c r="Q583" i="19"/>
  <c r="S583" i="19"/>
  <c r="U583" i="19"/>
  <c r="V583" i="19"/>
  <c r="X583" i="19"/>
  <c r="Z583" i="19"/>
  <c r="AB583" i="19"/>
  <c r="A584" i="19"/>
  <c r="N584" i="19"/>
  <c r="O584" i="19"/>
  <c r="Q584" i="19"/>
  <c r="S584" i="19"/>
  <c r="U584" i="19"/>
  <c r="V584" i="19"/>
  <c r="X584" i="19"/>
  <c r="Z584" i="19"/>
  <c r="AB584" i="19"/>
  <c r="A585" i="19"/>
  <c r="N585" i="19"/>
  <c r="O585" i="19"/>
  <c r="Q585" i="19"/>
  <c r="S585" i="19"/>
  <c r="U585" i="19"/>
  <c r="V585" i="19"/>
  <c r="X585" i="19"/>
  <c r="Z585" i="19"/>
  <c r="AB585" i="19"/>
  <c r="A586" i="19"/>
  <c r="N586" i="19"/>
  <c r="O586" i="19"/>
  <c r="Q586" i="19"/>
  <c r="S586" i="19"/>
  <c r="U586" i="19"/>
  <c r="V586" i="19"/>
  <c r="X586" i="19"/>
  <c r="Z586" i="19"/>
  <c r="AB586" i="19"/>
  <c r="A587" i="19"/>
  <c r="N587" i="19"/>
  <c r="O587" i="19"/>
  <c r="Q587" i="19"/>
  <c r="S587" i="19"/>
  <c r="U587" i="19"/>
  <c r="V587" i="19"/>
  <c r="X587" i="19"/>
  <c r="Z587" i="19"/>
  <c r="AB587" i="19"/>
  <c r="A588" i="19"/>
  <c r="N588" i="19"/>
  <c r="O588" i="19"/>
  <c r="Q588" i="19"/>
  <c r="S588" i="19"/>
  <c r="U588" i="19"/>
  <c r="V588" i="19"/>
  <c r="X588" i="19"/>
  <c r="Z588" i="19"/>
  <c r="AB588" i="19"/>
  <c r="A589" i="19"/>
  <c r="Q589" i="19"/>
  <c r="S589" i="19"/>
  <c r="U589" i="19"/>
  <c r="X589" i="19"/>
  <c r="Z589" i="19"/>
  <c r="AB589" i="19"/>
  <c r="A590" i="19"/>
  <c r="N590" i="19"/>
  <c r="O590" i="19"/>
  <c r="Q590" i="19"/>
  <c r="S590" i="19"/>
  <c r="U590" i="19"/>
  <c r="V590" i="19"/>
  <c r="X590" i="19"/>
  <c r="Z590" i="19"/>
  <c r="AB590" i="19"/>
  <c r="A591" i="19"/>
  <c r="Q591" i="19"/>
  <c r="S591" i="19"/>
  <c r="U591" i="19"/>
  <c r="X591" i="19"/>
  <c r="Z591" i="19"/>
  <c r="AB591" i="19"/>
  <c r="A592" i="19"/>
  <c r="N592" i="19"/>
  <c r="O592" i="19"/>
  <c r="Q592" i="19"/>
  <c r="S592" i="19"/>
  <c r="U592" i="19"/>
  <c r="V592" i="19"/>
  <c r="X592" i="19"/>
  <c r="Z592" i="19"/>
  <c r="AB592" i="19"/>
  <c r="A593" i="19"/>
  <c r="Q593" i="19"/>
  <c r="S593" i="19"/>
  <c r="U593" i="19"/>
  <c r="X593" i="19"/>
  <c r="Z593" i="19"/>
  <c r="AB593" i="19"/>
  <c r="A594" i="19"/>
  <c r="N594" i="19"/>
  <c r="O594" i="19"/>
  <c r="Q594" i="19"/>
  <c r="S594" i="19"/>
  <c r="U594" i="19"/>
  <c r="V594" i="19"/>
  <c r="X594" i="19"/>
  <c r="Z594" i="19"/>
  <c r="AB594" i="19"/>
  <c r="A595" i="19"/>
  <c r="Q595" i="19"/>
  <c r="S595" i="19"/>
  <c r="U595" i="19"/>
  <c r="X595" i="19"/>
  <c r="Z595" i="19"/>
  <c r="AB595" i="19"/>
  <c r="A596" i="19"/>
  <c r="N596" i="19"/>
  <c r="O596" i="19"/>
  <c r="Q596" i="19"/>
  <c r="S596" i="19"/>
  <c r="U596" i="19"/>
  <c r="V596" i="19"/>
  <c r="X596" i="19"/>
  <c r="Z596" i="19"/>
  <c r="AB596" i="19"/>
  <c r="A597" i="19"/>
  <c r="N597" i="19"/>
  <c r="O597" i="19"/>
  <c r="Q597" i="19"/>
  <c r="S597" i="19"/>
  <c r="U597" i="19"/>
  <c r="V597" i="19"/>
  <c r="X597" i="19"/>
  <c r="Z597" i="19"/>
  <c r="AB597" i="19"/>
  <c r="A598" i="19"/>
  <c r="N598" i="19"/>
  <c r="O598" i="19"/>
  <c r="Q598" i="19"/>
  <c r="S598" i="19"/>
  <c r="U598" i="19"/>
  <c r="V598" i="19"/>
  <c r="X598" i="19"/>
  <c r="Z598" i="19"/>
  <c r="AB598" i="19"/>
  <c r="A599" i="19"/>
  <c r="O599" i="19"/>
  <c r="Q599" i="19"/>
  <c r="S599" i="19"/>
  <c r="U599" i="19"/>
  <c r="V599" i="19"/>
  <c r="X599" i="19"/>
  <c r="Z599" i="19"/>
  <c r="AB599" i="19"/>
  <c r="A600" i="19"/>
  <c r="N600" i="19"/>
  <c r="O600" i="19"/>
  <c r="Q600" i="19"/>
  <c r="S600" i="19"/>
  <c r="U600" i="19"/>
  <c r="V600" i="19"/>
  <c r="X600" i="19"/>
  <c r="Z600" i="19"/>
  <c r="AB600" i="19"/>
  <c r="A601" i="19"/>
  <c r="N601" i="19"/>
  <c r="O601" i="19"/>
  <c r="Q601" i="19"/>
  <c r="S601" i="19"/>
  <c r="U601" i="19"/>
  <c r="V601" i="19"/>
  <c r="X601" i="19"/>
  <c r="Z601" i="19"/>
  <c r="AB601" i="19"/>
  <c r="A602" i="19"/>
  <c r="N602" i="19"/>
  <c r="O602" i="19"/>
  <c r="Q602" i="19"/>
  <c r="S602" i="19"/>
  <c r="U602" i="19"/>
  <c r="V602" i="19"/>
  <c r="X602" i="19"/>
  <c r="Z602" i="19"/>
  <c r="AB602" i="19"/>
  <c r="A603" i="19"/>
  <c r="N603" i="19"/>
  <c r="O603" i="19"/>
  <c r="Q603" i="19"/>
  <c r="S603" i="19"/>
  <c r="U603" i="19"/>
  <c r="V603" i="19"/>
  <c r="X603" i="19"/>
  <c r="Z603" i="19"/>
  <c r="AB603" i="19"/>
  <c r="A604" i="19"/>
  <c r="N604" i="19"/>
  <c r="O604" i="19"/>
  <c r="Q604" i="19"/>
  <c r="S604" i="19"/>
  <c r="U604" i="19"/>
  <c r="V604" i="19"/>
  <c r="X604" i="19"/>
  <c r="Z604" i="19"/>
  <c r="AB604" i="19"/>
  <c r="A605" i="19"/>
  <c r="O605" i="19"/>
  <c r="Q605" i="19"/>
  <c r="S605" i="19"/>
  <c r="U605" i="19"/>
  <c r="V605" i="19"/>
  <c r="X605" i="19"/>
  <c r="Z605" i="19"/>
  <c r="AB605" i="19"/>
  <c r="A606" i="19"/>
  <c r="N606" i="19"/>
  <c r="O606" i="19"/>
  <c r="Q606" i="19"/>
  <c r="S606" i="19"/>
  <c r="U606" i="19"/>
  <c r="V606" i="19"/>
  <c r="X606" i="19"/>
  <c r="Z606" i="19"/>
  <c r="AB606" i="19"/>
  <c r="A607" i="19"/>
  <c r="N607" i="19"/>
  <c r="O607" i="19"/>
  <c r="Q607" i="19"/>
  <c r="S607" i="19"/>
  <c r="U607" i="19"/>
  <c r="V607" i="19"/>
  <c r="X607" i="19"/>
  <c r="Z607" i="19"/>
  <c r="AB607" i="19"/>
  <c r="A608" i="19"/>
  <c r="N608" i="19"/>
  <c r="O608" i="19"/>
  <c r="Q608" i="19"/>
  <c r="S608" i="19"/>
  <c r="U608" i="19"/>
  <c r="V608" i="19"/>
  <c r="X608" i="19"/>
  <c r="Z608" i="19"/>
  <c r="AB608" i="19"/>
  <c r="A609" i="19"/>
  <c r="Q609" i="19"/>
  <c r="S609" i="19"/>
  <c r="U609" i="19"/>
  <c r="X609" i="19"/>
  <c r="Z609" i="19"/>
  <c r="AB609" i="19"/>
  <c r="A610" i="19"/>
  <c r="N610" i="19"/>
  <c r="O610" i="19"/>
  <c r="Q610" i="19"/>
  <c r="S610" i="19"/>
  <c r="U610" i="19"/>
  <c r="V610" i="19"/>
  <c r="X610" i="19"/>
  <c r="Z610" i="19"/>
  <c r="AB610" i="19"/>
  <c r="A611" i="19"/>
  <c r="Q611" i="19"/>
  <c r="S611" i="19"/>
  <c r="U611" i="19"/>
  <c r="X611" i="19"/>
  <c r="Z611" i="19"/>
  <c r="AB611" i="19"/>
  <c r="A612" i="19"/>
  <c r="N612" i="19"/>
  <c r="O612" i="19"/>
  <c r="Q612" i="19"/>
  <c r="S612" i="19"/>
  <c r="U612" i="19"/>
  <c r="V612" i="19"/>
  <c r="X612" i="19"/>
  <c r="Z612" i="19"/>
  <c r="AB612" i="19"/>
  <c r="A613" i="19"/>
  <c r="Q613" i="19"/>
  <c r="S613" i="19"/>
  <c r="U613" i="19"/>
  <c r="X613" i="19"/>
  <c r="Z613" i="19"/>
  <c r="AB613" i="19"/>
  <c r="A614" i="19"/>
  <c r="N614" i="19"/>
  <c r="O614" i="19"/>
  <c r="Q614" i="19"/>
  <c r="S614" i="19"/>
  <c r="U614" i="19"/>
  <c r="V614" i="19"/>
  <c r="X614" i="19"/>
  <c r="Z614" i="19"/>
  <c r="AB614" i="19"/>
  <c r="A615" i="19"/>
  <c r="Q615" i="19"/>
  <c r="S615" i="19"/>
  <c r="U615" i="19"/>
  <c r="X615" i="19"/>
  <c r="Z615" i="19"/>
  <c r="AB615" i="19"/>
  <c r="A616" i="19"/>
  <c r="N616" i="19"/>
  <c r="O616" i="19"/>
  <c r="Q616" i="19"/>
  <c r="S616" i="19"/>
  <c r="U616" i="19"/>
  <c r="V616" i="19"/>
  <c r="X616" i="19"/>
  <c r="Z616" i="19"/>
  <c r="AB616" i="19"/>
  <c r="A617" i="19"/>
  <c r="Q617" i="19"/>
  <c r="S617" i="19"/>
  <c r="U617" i="19"/>
  <c r="X617" i="19"/>
  <c r="Z617" i="19"/>
  <c r="AB617" i="19"/>
  <c r="A618" i="19"/>
  <c r="N618" i="19"/>
  <c r="O618" i="19"/>
  <c r="Q618" i="19"/>
  <c r="S618" i="19"/>
  <c r="U618" i="19"/>
  <c r="V618" i="19"/>
  <c r="X618" i="19"/>
  <c r="Z618" i="19"/>
  <c r="AB618" i="19"/>
  <c r="A619" i="19"/>
  <c r="O619" i="19"/>
  <c r="Q619" i="19"/>
  <c r="S619" i="19"/>
  <c r="U619" i="19"/>
  <c r="V619" i="19"/>
  <c r="X619" i="19"/>
  <c r="Z619" i="19"/>
  <c r="AB619" i="19"/>
  <c r="A620" i="19"/>
  <c r="N620" i="19"/>
  <c r="O620" i="19"/>
  <c r="Q620" i="19"/>
  <c r="S620" i="19"/>
  <c r="U620" i="19"/>
  <c r="V620" i="19"/>
  <c r="X620" i="19"/>
  <c r="Z620" i="19"/>
  <c r="AB620" i="19"/>
  <c r="A621" i="19"/>
  <c r="N621" i="19"/>
  <c r="O621" i="19"/>
  <c r="Q621" i="19"/>
  <c r="S621" i="19"/>
  <c r="U621" i="19"/>
  <c r="V621" i="19"/>
  <c r="X621" i="19"/>
  <c r="Z621" i="19"/>
  <c r="AB621" i="19"/>
  <c r="A622" i="19"/>
  <c r="N622" i="19"/>
  <c r="O622" i="19"/>
  <c r="Q622" i="19"/>
  <c r="S622" i="19"/>
  <c r="U622" i="19"/>
  <c r="V622" i="19"/>
  <c r="X622" i="19"/>
  <c r="Z622" i="19"/>
  <c r="AB622" i="19"/>
  <c r="D19" i="43"/>
  <c r="N15" i="5"/>
  <c r="O15" i="5"/>
  <c r="N60" i="19"/>
  <c r="X9" i="19" l="1"/>
  <c r="P64" i="19"/>
  <c r="AA43" i="19"/>
  <c r="P126" i="19"/>
  <c r="P279" i="19"/>
  <c r="P169" i="19"/>
  <c r="P165" i="19"/>
  <c r="W407" i="19"/>
  <c r="W99" i="19"/>
  <c r="W75" i="19"/>
  <c r="W64" i="19"/>
  <c r="W62" i="19"/>
  <c r="P62" i="19"/>
  <c r="W46" i="19"/>
  <c r="AA389" i="19"/>
  <c r="T237" i="19"/>
  <c r="Z9" i="19"/>
  <c r="T421" i="19"/>
  <c r="T316" i="19"/>
  <c r="AA283" i="19"/>
  <c r="AA177" i="19"/>
  <c r="T177" i="19"/>
  <c r="T371" i="19"/>
  <c r="AA160" i="19"/>
  <c r="T160" i="19"/>
  <c r="AA151" i="19"/>
  <c r="W135" i="19"/>
  <c r="W133" i="19"/>
  <c r="AA126" i="19"/>
  <c r="T126" i="19"/>
  <c r="W124" i="19"/>
  <c r="P124" i="19"/>
  <c r="AA121" i="19"/>
  <c r="T121" i="19"/>
  <c r="W119" i="19"/>
  <c r="P119" i="19"/>
  <c r="W106" i="19"/>
  <c r="W101" i="19"/>
  <c r="AA99" i="19"/>
  <c r="T99" i="19"/>
  <c r="AA97" i="19"/>
  <c r="T97" i="19"/>
  <c r="AA90" i="19"/>
  <c r="T90" i="19"/>
  <c r="AA83" i="19"/>
  <c r="P81" i="19"/>
  <c r="AA75" i="19"/>
  <c r="AA73" i="19"/>
  <c r="T73" i="19"/>
  <c r="W71" i="19"/>
  <c r="P71" i="19"/>
  <c r="AA68" i="19"/>
  <c r="T68" i="19"/>
  <c r="AA66" i="19"/>
  <c r="T66" i="19"/>
  <c r="AA64" i="19"/>
  <c r="T64" i="19"/>
  <c r="AA62" i="19"/>
  <c r="T62" i="19"/>
  <c r="AA60" i="19"/>
  <c r="T60" i="19"/>
  <c r="W59" i="19"/>
  <c r="P59" i="19"/>
  <c r="W45" i="19"/>
  <c r="T39" i="19"/>
  <c r="W38" i="19"/>
  <c r="T38" i="19"/>
  <c r="AA36" i="19"/>
  <c r="AA33" i="19"/>
  <c r="T33" i="19"/>
  <c r="AA28" i="19"/>
  <c r="W27" i="19"/>
  <c r="AA25" i="19"/>
  <c r="T25" i="19"/>
  <c r="AA20" i="19"/>
  <c r="AA40" i="19"/>
  <c r="Y358" i="19"/>
  <c r="Y91" i="19"/>
  <c r="T20" i="19"/>
  <c r="T18" i="19"/>
  <c r="Y83" i="19"/>
  <c r="R221" i="19"/>
  <c r="R220" i="19"/>
  <c r="R210" i="19"/>
  <c r="R209" i="19"/>
  <c r="R200" i="19"/>
  <c r="R199" i="19"/>
  <c r="Y122" i="19"/>
  <c r="Y121" i="19"/>
  <c r="Y117" i="19"/>
  <c r="Y113" i="19"/>
  <c r="Y111" i="19"/>
  <c r="R104" i="19"/>
  <c r="Y99" i="19"/>
  <c r="Y97" i="19"/>
  <c r="Y90" i="19"/>
  <c r="R90" i="19"/>
  <c r="Y73" i="19"/>
  <c r="R73" i="19"/>
  <c r="R69" i="19"/>
  <c r="Y68" i="19"/>
  <c r="R68" i="19"/>
  <c r="Y67" i="19"/>
  <c r="R67" i="19"/>
  <c r="Y66" i="19"/>
  <c r="R66" i="19"/>
  <c r="Y65" i="19"/>
  <c r="R65" i="19"/>
  <c r="Y64" i="19"/>
  <c r="R64" i="19"/>
  <c r="R63" i="19"/>
  <c r="Y62" i="19"/>
  <c r="R62" i="19"/>
  <c r="Y61" i="19"/>
  <c r="R61" i="19"/>
  <c r="Y60" i="19"/>
  <c r="R60" i="19"/>
  <c r="Y57" i="19"/>
  <c r="R57" i="19"/>
  <c r="W221" i="19"/>
  <c r="P175" i="19"/>
  <c r="R27" i="19"/>
  <c r="W17" i="19"/>
  <c r="R41" i="19"/>
  <c r="AA388" i="19"/>
  <c r="R435" i="19"/>
  <c r="R421" i="19"/>
  <c r="R417" i="19"/>
  <c r="R393" i="19"/>
  <c r="R389" i="19"/>
  <c r="W443" i="19"/>
  <c r="AA380" i="19"/>
  <c r="R35" i="19"/>
  <c r="W160" i="19"/>
  <c r="AB114" i="19"/>
  <c r="R29" i="19"/>
  <c r="AA148" i="19"/>
  <c r="R536" i="19"/>
  <c r="T483" i="19"/>
  <c r="P395" i="19"/>
  <c r="P388" i="19"/>
  <c r="R384" i="19"/>
  <c r="P380" i="19"/>
  <c r="R376" i="19"/>
  <c r="R371" i="19"/>
  <c r="R370" i="19"/>
  <c r="AA358" i="19"/>
  <c r="T358" i="19"/>
  <c r="T318" i="19"/>
  <c r="AA306" i="19"/>
  <c r="T304" i="19"/>
  <c r="Y291" i="19"/>
  <c r="R262" i="19"/>
  <c r="T253" i="19"/>
  <c r="AA231" i="19"/>
  <c r="W210" i="19"/>
  <c r="P195" i="19"/>
  <c r="W181" i="19"/>
  <c r="T169" i="19"/>
  <c r="T165" i="19"/>
  <c r="W157" i="19"/>
  <c r="P155" i="19"/>
  <c r="W150" i="19"/>
  <c r="P150" i="19"/>
  <c r="AA144" i="19"/>
  <c r="AA124" i="19"/>
  <c r="T124" i="19"/>
  <c r="P122" i="19"/>
  <c r="AA119" i="19"/>
  <c r="T119" i="19"/>
  <c r="P117" i="19"/>
  <c r="AA110" i="19"/>
  <c r="T110" i="19"/>
  <c r="AA106" i="19"/>
  <c r="T106" i="19"/>
  <c r="AA101" i="19"/>
  <c r="T101" i="19"/>
  <c r="AA81" i="19"/>
  <c r="T81" i="19"/>
  <c r="AA71" i="19"/>
  <c r="AA59" i="19"/>
  <c r="T59" i="19"/>
  <c r="AA45" i="19"/>
  <c r="T45" i="19"/>
  <c r="W44" i="19"/>
  <c r="W41" i="19"/>
  <c r="AA38" i="19"/>
  <c r="W35" i="19"/>
  <c r="AA30" i="19"/>
  <c r="AA27" i="19"/>
  <c r="T27" i="19"/>
  <c r="R25" i="19"/>
  <c r="AA22" i="19"/>
  <c r="T22" i="19"/>
  <c r="W21" i="19"/>
  <c r="R20" i="19"/>
  <c r="R18" i="19"/>
  <c r="AA17" i="19"/>
  <c r="AA415" i="19"/>
  <c r="W298" i="19"/>
  <c r="R43" i="19"/>
  <c r="R40" i="19"/>
  <c r="R34" i="19"/>
  <c r="U9" i="19"/>
  <c r="W527" i="19"/>
  <c r="W522" i="19"/>
  <c r="AA222" i="19"/>
  <c r="W128" i="19"/>
  <c r="R31" i="19"/>
  <c r="R388" i="19"/>
  <c r="W222" i="19"/>
  <c r="T17" i="19"/>
  <c r="R413" i="19"/>
  <c r="Y404" i="19"/>
  <c r="W130" i="19"/>
  <c r="Z114" i="19"/>
  <c r="P393" i="19"/>
  <c r="W577" i="19"/>
  <c r="P220" i="19"/>
  <c r="W117" i="19"/>
  <c r="R380" i="19"/>
  <c r="W122" i="19"/>
  <c r="W67" i="19"/>
  <c r="W619" i="19"/>
  <c r="P619" i="19"/>
  <c r="W605" i="19"/>
  <c r="AB9" i="19"/>
  <c r="S9" i="19"/>
  <c r="T568" i="19"/>
  <c r="W544" i="19"/>
  <c r="P544" i="19"/>
  <c r="W539" i="19"/>
  <c r="P539" i="19"/>
  <c r="AA536" i="19"/>
  <c r="T536" i="19"/>
  <c r="W534" i="19"/>
  <c r="AA524" i="19"/>
  <c r="T524" i="19"/>
  <c r="P522" i="19"/>
  <c r="T519" i="19"/>
  <c r="AA128" i="19"/>
  <c r="W126" i="19"/>
  <c r="W121" i="19"/>
  <c r="P121" i="19"/>
  <c r="AA102" i="19"/>
  <c r="T87" i="19"/>
  <c r="AA55" i="19"/>
  <c r="AA37" i="19"/>
  <c r="AA34" i="19"/>
  <c r="AA31" i="19"/>
  <c r="AA26" i="19"/>
  <c r="T26" i="19"/>
  <c r="AA23" i="19"/>
  <c r="T23" i="19"/>
  <c r="P507" i="19"/>
  <c r="P502" i="19"/>
  <c r="P497" i="19"/>
  <c r="W483" i="19"/>
  <c r="P483" i="19"/>
  <c r="W478" i="19"/>
  <c r="P478" i="19"/>
  <c r="AA472" i="19"/>
  <c r="T472" i="19"/>
  <c r="P457" i="19"/>
  <c r="T451" i="19"/>
  <c r="P449" i="19"/>
  <c r="T441" i="19"/>
  <c r="W430" i="19"/>
  <c r="P430" i="19"/>
  <c r="AA421" i="19"/>
  <c r="W419" i="19"/>
  <c r="T419" i="19"/>
  <c r="AA413" i="19"/>
  <c r="T413" i="19"/>
  <c r="AA404" i="19"/>
  <c r="T404" i="19"/>
  <c r="AA397" i="19"/>
  <c r="W393" i="19"/>
  <c r="T389" i="19"/>
  <c r="W388" i="19"/>
  <c r="AA384" i="19"/>
  <c r="T384" i="19"/>
  <c r="T382" i="19"/>
  <c r="W380" i="19"/>
  <c r="AA376" i="19"/>
  <c r="T376" i="19"/>
  <c r="AA374" i="19"/>
  <c r="AA371" i="19"/>
  <c r="W362" i="19"/>
  <c r="T362" i="19"/>
  <c r="AA360" i="19"/>
  <c r="T360" i="19"/>
  <c r="AA347" i="19"/>
  <c r="T347" i="19"/>
  <c r="W340" i="19"/>
  <c r="P340" i="19"/>
  <c r="AA325" i="19"/>
  <c r="T325" i="19"/>
  <c r="P318" i="19"/>
  <c r="AA316" i="19"/>
  <c r="AA314" i="19"/>
  <c r="T314" i="19"/>
  <c r="AA308" i="19"/>
  <c r="T306" i="19"/>
  <c r="AA301" i="19"/>
  <c r="AA296" i="19"/>
  <c r="T296" i="19"/>
  <c r="AA289" i="19"/>
  <c r="T289" i="19"/>
  <c r="AA279" i="19"/>
  <c r="T279" i="19"/>
  <c r="W264" i="19"/>
  <c r="T264" i="19"/>
  <c r="W261" i="19"/>
  <c r="W253" i="19"/>
  <c r="AA237" i="19"/>
  <c r="AA233" i="19"/>
  <c r="W231" i="19"/>
  <c r="T231" i="19"/>
  <c r="W224" i="19"/>
  <c r="P224" i="19"/>
  <c r="P222" i="19"/>
  <c r="AA221" i="19"/>
  <c r="T221" i="19"/>
  <c r="W220" i="19"/>
  <c r="P210" i="19"/>
  <c r="T209" i="19"/>
  <c r="T204" i="19"/>
  <c r="W200" i="19"/>
  <c r="T199" i="19"/>
  <c r="S114" i="19"/>
  <c r="AA191" i="19"/>
  <c r="T189" i="19"/>
  <c r="AA175" i="19"/>
  <c r="T175" i="19"/>
  <c r="AA173" i="19"/>
  <c r="T173" i="19"/>
  <c r="W169" i="19"/>
  <c r="P167" i="19"/>
  <c r="W289" i="19"/>
  <c r="AA362" i="19"/>
  <c r="W279" i="19"/>
  <c r="W360" i="19"/>
  <c r="R524" i="19"/>
  <c r="W505" i="19"/>
  <c r="T497" i="19"/>
  <c r="R491" i="19"/>
  <c r="P486" i="19"/>
  <c r="W476" i="19"/>
  <c r="P476" i="19"/>
  <c r="AA470" i="19"/>
  <c r="T462" i="19"/>
  <c r="P460" i="19"/>
  <c r="W455" i="19"/>
  <c r="R455" i="19"/>
  <c r="R447" i="19"/>
  <c r="P435" i="19"/>
  <c r="R425" i="19"/>
  <c r="W417" i="19"/>
  <c r="P417" i="19"/>
  <c r="P354" i="19"/>
  <c r="W350" i="19"/>
  <c r="Y312" i="19"/>
  <c r="Y304" i="19"/>
  <c r="R294" i="19"/>
  <c r="R292" i="19"/>
  <c r="Y286" i="19"/>
  <c r="W269" i="19"/>
  <c r="P269" i="19"/>
  <c r="W267" i="19"/>
  <c r="P267" i="19"/>
  <c r="P259" i="19"/>
  <c r="P200" i="19"/>
  <c r="W195" i="19"/>
  <c r="R195" i="19"/>
  <c r="Q114" i="19"/>
  <c r="W137" i="19"/>
  <c r="R137" i="19"/>
  <c r="P113" i="19"/>
  <c r="W104" i="19"/>
  <c r="P93" i="19"/>
  <c r="P79" i="19"/>
  <c r="W69" i="19"/>
  <c r="W63" i="19"/>
  <c r="T44" i="19"/>
  <c r="AA32" i="19"/>
  <c r="AA29" i="19"/>
  <c r="AA24" i="19"/>
  <c r="T21" i="19"/>
  <c r="AA19" i="19"/>
  <c r="W347" i="19"/>
  <c r="AA253" i="19"/>
  <c r="T340" i="19"/>
  <c r="AA264" i="19"/>
  <c r="W579" i="19"/>
  <c r="W575" i="19"/>
  <c r="T479" i="19"/>
  <c r="AA474" i="19"/>
  <c r="W472" i="19"/>
  <c r="P472" i="19"/>
  <c r="AA466" i="19"/>
  <c r="AA408" i="19"/>
  <c r="T401" i="19"/>
  <c r="AA391" i="19"/>
  <c r="W389" i="19"/>
  <c r="P389" i="19"/>
  <c r="W384" i="19"/>
  <c r="P384" i="19"/>
  <c r="AA378" i="19"/>
  <c r="W376" i="19"/>
  <c r="P376" i="19"/>
  <c r="W371" i="19"/>
  <c r="T359" i="19"/>
  <c r="AA272" i="19"/>
  <c r="T257" i="19"/>
  <c r="AA249" i="19"/>
  <c r="W237" i="19"/>
  <c r="P237" i="19"/>
  <c r="P160" i="19"/>
  <c r="AA153" i="19"/>
  <c r="T148" i="19"/>
  <c r="R132" i="19"/>
  <c r="AA130" i="19"/>
  <c r="R130" i="19"/>
  <c r="Y119" i="19"/>
  <c r="Y115" i="19"/>
  <c r="Y106" i="19"/>
  <c r="R106" i="19"/>
  <c r="Y101" i="19"/>
  <c r="R101" i="19"/>
  <c r="Y85" i="19"/>
  <c r="Y77" i="19"/>
  <c r="Y71" i="19"/>
  <c r="Y59" i="19"/>
  <c r="R59" i="19"/>
  <c r="W614" i="19"/>
  <c r="AA324" i="19"/>
  <c r="AA310" i="19"/>
  <c r="Y288" i="19"/>
  <c r="T272" i="19"/>
  <c r="T53" i="19"/>
  <c r="AA580" i="19"/>
  <c r="T580" i="19"/>
  <c r="AA578" i="19"/>
  <c r="AA576" i="19"/>
  <c r="T576" i="19"/>
  <c r="AA574" i="19"/>
  <c r="W572" i="19"/>
  <c r="W562" i="19"/>
  <c r="W536" i="19"/>
  <c r="P501" i="19"/>
  <c r="P489" i="19"/>
  <c r="P474" i="19"/>
  <c r="P423" i="19"/>
  <c r="W415" i="19"/>
  <c r="W410" i="19"/>
  <c r="W406" i="19"/>
  <c r="AA395" i="19"/>
  <c r="T395" i="19"/>
  <c r="AA393" i="19"/>
  <c r="T393" i="19"/>
  <c r="P391" i="19"/>
  <c r="T388" i="19"/>
  <c r="W386" i="19"/>
  <c r="T380" i="19"/>
  <c r="P357" i="19"/>
  <c r="T346" i="19"/>
  <c r="R324" i="19"/>
  <c r="Y302" i="19"/>
  <c r="Y300" i="19"/>
  <c r="T288" i="19"/>
  <c r="W265" i="19"/>
  <c r="P265" i="19"/>
  <c r="W239" i="19"/>
  <c r="W235" i="19"/>
  <c r="W227" i="19"/>
  <c r="AA224" i="19"/>
  <c r="T224" i="19"/>
  <c r="T222" i="19"/>
  <c r="AA220" i="19"/>
  <c r="T220" i="19"/>
  <c r="W206" i="19"/>
  <c r="P193" i="19"/>
  <c r="P179" i="19"/>
  <c r="AA157" i="19"/>
  <c r="AA150" i="19"/>
  <c r="T150" i="19"/>
  <c r="W148" i="19"/>
  <c r="P141" i="19"/>
  <c r="AA122" i="19"/>
  <c r="T122" i="19"/>
  <c r="AA117" i="19"/>
  <c r="T117" i="19"/>
  <c r="W109" i="19"/>
  <c r="W91" i="19"/>
  <c r="P77" i="19"/>
  <c r="W43" i="19"/>
  <c r="W40" i="19"/>
  <c r="P37" i="19"/>
  <c r="R560" i="19"/>
  <c r="R451" i="19"/>
  <c r="AA434" i="19"/>
  <c r="AA399" i="19"/>
  <c r="AA342" i="19"/>
  <c r="R342" i="19"/>
  <c r="AA298" i="19"/>
  <c r="AA291" i="19"/>
  <c r="AA287" i="19"/>
  <c r="R283" i="19"/>
  <c r="AA255" i="19"/>
  <c r="R204" i="19"/>
  <c r="AA111" i="19"/>
  <c r="T111" i="19"/>
  <c r="R42" i="19"/>
  <c r="R36" i="19"/>
  <c r="W578" i="19"/>
  <c r="P578" i="19"/>
  <c r="W576" i="19"/>
  <c r="W574" i="19"/>
  <c r="T532" i="19"/>
  <c r="AA507" i="19"/>
  <c r="T507" i="19"/>
  <c r="AA497" i="19"/>
  <c r="AA488" i="19"/>
  <c r="T488" i="19"/>
  <c r="AA478" i="19"/>
  <c r="T470" i="19"/>
  <c r="T427" i="19"/>
  <c r="W395" i="19"/>
  <c r="T261" i="19"/>
  <c r="T403" i="19"/>
  <c r="AA403" i="19"/>
  <c r="P464" i="19"/>
  <c r="T464" i="19"/>
  <c r="W464" i="19"/>
  <c r="AA464" i="19"/>
  <c r="P371" i="19"/>
  <c r="W524" i="19"/>
  <c r="AA417" i="19"/>
  <c r="T417" i="19"/>
  <c r="P209" i="19"/>
  <c r="W199" i="19"/>
  <c r="W25" i="19"/>
  <c r="W519" i="19"/>
  <c r="Y298" i="19"/>
  <c r="Y63" i="19"/>
  <c r="T65" i="19"/>
  <c r="R45" i="19"/>
  <c r="W262" i="19"/>
  <c r="AA261" i="19"/>
  <c r="AA210" i="19"/>
  <c r="T210" i="19"/>
  <c r="W209" i="19"/>
  <c r="P199" i="19"/>
  <c r="AA21" i="19"/>
  <c r="R21" i="19"/>
  <c r="W413" i="19"/>
  <c r="P413" i="19"/>
  <c r="P404" i="19"/>
  <c r="W275" i="19"/>
  <c r="AA200" i="19"/>
  <c r="T200" i="19"/>
  <c r="AA195" i="19"/>
  <c r="T195" i="19"/>
  <c r="AA529" i="19"/>
  <c r="T529" i="19"/>
  <c r="R325" i="19"/>
  <c r="Y314" i="19"/>
  <c r="Y306" i="19"/>
  <c r="Y301" i="19"/>
  <c r="Y296" i="19"/>
  <c r="Y289" i="19"/>
  <c r="R289" i="19"/>
  <c r="R261" i="19"/>
  <c r="R253" i="19"/>
  <c r="R231" i="19"/>
  <c r="P69" i="19"/>
  <c r="P65" i="19"/>
  <c r="P61" i="19"/>
  <c r="W61" i="19"/>
  <c r="AA69" i="19"/>
  <c r="T69" i="19"/>
  <c r="AA67" i="19"/>
  <c r="T67" i="19"/>
  <c r="AA65" i="19"/>
  <c r="AA63" i="19"/>
  <c r="T63" i="19"/>
  <c r="AA61" i="19"/>
  <c r="T61" i="19"/>
  <c r="AA57" i="19"/>
  <c r="T57" i="19"/>
  <c r="T29" i="19"/>
  <c r="W29" i="19"/>
  <c r="Y69" i="19"/>
  <c r="W601" i="19"/>
  <c r="AA564" i="19"/>
  <c r="T564" i="19"/>
  <c r="T491" i="19"/>
  <c r="T321" i="19"/>
  <c r="W111" i="19"/>
  <c r="P111" i="19"/>
  <c r="P99" i="19"/>
  <c r="P97" i="19"/>
  <c r="P68" i="19"/>
  <c r="P66" i="19"/>
  <c r="W60" i="19"/>
  <c r="P60" i="19"/>
  <c r="T330" i="19"/>
  <c r="W173" i="19"/>
  <c r="P173" i="19"/>
  <c r="P53" i="19"/>
  <c r="T603" i="19"/>
  <c r="AA137" i="19"/>
  <c r="T137" i="19"/>
  <c r="W20" i="19"/>
  <c r="T510" i="19"/>
  <c r="AA468" i="19"/>
  <c r="T468" i="19"/>
  <c r="AA447" i="19"/>
  <c r="T447" i="19"/>
  <c r="W191" i="19"/>
  <c r="P191" i="19"/>
  <c r="W177" i="19"/>
  <c r="P177" i="19"/>
  <c r="W175" i="19"/>
  <c r="W146" i="19"/>
  <c r="Y104" i="19"/>
  <c r="W53" i="19"/>
  <c r="AA618" i="19"/>
  <c r="T610" i="19"/>
  <c r="AA594" i="19"/>
  <c r="T518" i="19"/>
  <c r="AA519" i="19"/>
  <c r="T486" i="19"/>
  <c r="W486" i="19"/>
  <c r="AA481" i="19"/>
  <c r="T481" i="19"/>
  <c r="AA476" i="19"/>
  <c r="T476" i="19"/>
  <c r="AA460" i="19"/>
  <c r="T460" i="19"/>
  <c r="AA451" i="19"/>
  <c r="P443" i="19"/>
  <c r="AA442" i="19"/>
  <c r="T442" i="19"/>
  <c r="AA440" i="19"/>
  <c r="T440" i="19"/>
  <c r="AA435" i="19"/>
  <c r="AA430" i="19"/>
  <c r="T430" i="19"/>
  <c r="T354" i="19"/>
  <c r="R296" i="19"/>
  <c r="AA286" i="19"/>
  <c r="T286" i="19"/>
  <c r="R284" i="19"/>
  <c r="AA269" i="19"/>
  <c r="T269" i="19"/>
  <c r="AA267" i="19"/>
  <c r="T267" i="19"/>
  <c r="AA259" i="19"/>
  <c r="P204" i="19"/>
  <c r="T181" i="19"/>
  <c r="AA113" i="19"/>
  <c r="T113" i="19"/>
  <c r="W113" i="19"/>
  <c r="AA104" i="19"/>
  <c r="T104" i="19"/>
  <c r="AA41" i="19"/>
  <c r="T41" i="19"/>
  <c r="W39" i="19"/>
  <c r="R38" i="19"/>
  <c r="AA35" i="19"/>
  <c r="T35" i="19"/>
  <c r="W19" i="19"/>
  <c r="T19" i="19"/>
  <c r="AA569" i="19"/>
  <c r="W560" i="19"/>
  <c r="P560" i="19"/>
  <c r="W551" i="19"/>
  <c r="P551" i="19"/>
  <c r="AA551" i="19"/>
  <c r="AA546" i="19"/>
  <c r="T546" i="19"/>
  <c r="W546" i="19"/>
  <c r="P546" i="19"/>
  <c r="W529" i="19"/>
  <c r="W525" i="19"/>
  <c r="AA455" i="19"/>
  <c r="T455" i="19"/>
  <c r="W460" i="19"/>
  <c r="W451" i="19"/>
  <c r="P451" i="19"/>
  <c r="W441" i="19"/>
  <c r="P441" i="19"/>
  <c r="T435" i="19"/>
  <c r="W421" i="19"/>
  <c r="P421" i="19"/>
  <c r="T352" i="19"/>
  <c r="P293" i="19"/>
  <c r="W255" i="19"/>
  <c r="R264" i="19"/>
  <c r="R197" i="19"/>
  <c r="T167" i="19"/>
  <c r="Y81" i="19"/>
  <c r="W90" i="19"/>
  <c r="W33" i="19"/>
  <c r="R23" i="19"/>
  <c r="W153" i="19"/>
  <c r="AA235" i="19"/>
  <c r="AA288" i="19"/>
  <c r="W610" i="19"/>
  <c r="W594" i="19"/>
  <c r="W580" i="19"/>
  <c r="W569" i="19"/>
  <c r="P569" i="19"/>
  <c r="W564" i="19"/>
  <c r="P564" i="19"/>
  <c r="P518" i="19"/>
  <c r="W495" i="19"/>
  <c r="P491" i="19"/>
  <c r="P481" i="19"/>
  <c r="W468" i="19"/>
  <c r="P468" i="19"/>
  <c r="P455" i="19"/>
  <c r="W447" i="19"/>
  <c r="P447" i="19"/>
  <c r="W442" i="19"/>
  <c r="P442" i="19"/>
  <c r="W440" i="19"/>
  <c r="P440" i="19"/>
  <c r="W435" i="19"/>
  <c r="W403" i="19"/>
  <c r="P403" i="19"/>
  <c r="AA265" i="19"/>
  <c r="P570" i="19"/>
  <c r="P568" i="19"/>
  <c r="R17" i="19"/>
  <c r="Y408" i="19"/>
  <c r="AA340" i="19"/>
  <c r="AA541" i="19"/>
  <c r="W510" i="19"/>
  <c r="P510" i="19"/>
  <c r="AA483" i="19"/>
  <c r="R534" i="19"/>
  <c r="R532" i="19"/>
  <c r="R507" i="19"/>
  <c r="R483" i="19"/>
  <c r="Y362" i="19"/>
  <c r="R362" i="19"/>
  <c r="Y361" i="19"/>
  <c r="R361" i="19"/>
  <c r="R360" i="19"/>
  <c r="Y359" i="19"/>
  <c r="R358" i="19"/>
  <c r="Y357" i="19"/>
  <c r="R357" i="19"/>
  <c r="Y347" i="19"/>
  <c r="R347" i="19"/>
  <c r="Y346" i="19"/>
  <c r="P488" i="19"/>
  <c r="AA534" i="19"/>
  <c r="T478" i="19"/>
  <c r="W497" i="19"/>
  <c r="T399" i="19"/>
  <c r="W488" i="19"/>
  <c r="W507" i="19"/>
  <c r="W370" i="19"/>
  <c r="AA425" i="19"/>
  <c r="W399" i="19"/>
  <c r="R340" i="19"/>
  <c r="Q9" i="19"/>
  <c r="P466" i="19"/>
  <c r="T466" i="19"/>
  <c r="P453" i="19"/>
  <c r="T453" i="19"/>
  <c r="W445" i="19"/>
  <c r="AA445" i="19"/>
  <c r="T408" i="19"/>
  <c r="P408" i="19"/>
  <c r="T386" i="19"/>
  <c r="R386" i="19"/>
  <c r="AA373" i="19"/>
  <c r="W373" i="19"/>
  <c r="AA326" i="19"/>
  <c r="W326" i="19"/>
  <c r="AA319" i="19"/>
  <c r="W319" i="19"/>
  <c r="R239" i="19"/>
  <c r="T239" i="19"/>
  <c r="R235" i="19"/>
  <c r="T235" i="19"/>
  <c r="R227" i="19"/>
  <c r="T227" i="19"/>
  <c r="AA77" i="19"/>
  <c r="AA91" i="19"/>
  <c r="T34" i="19"/>
  <c r="T40" i="19"/>
  <c r="R148" i="19"/>
  <c r="AA300" i="19"/>
  <c r="T324" i="19"/>
  <c r="AA239" i="19"/>
  <c r="P386" i="19"/>
  <c r="AA357" i="19"/>
  <c r="P445" i="19"/>
  <c r="T445" i="19"/>
  <c r="P415" i="19"/>
  <c r="T415" i="19"/>
  <c r="T410" i="19"/>
  <c r="P410" i="19"/>
  <c r="T378" i="19"/>
  <c r="R378" i="19"/>
  <c r="R373" i="19"/>
  <c r="P373" i="19"/>
  <c r="R326" i="19"/>
  <c r="T326" i="19"/>
  <c r="R319" i="19"/>
  <c r="T319" i="19"/>
  <c r="W257" i="19"/>
  <c r="AA257" i="19"/>
  <c r="T249" i="19"/>
  <c r="R249" i="19"/>
  <c r="T153" i="19"/>
  <c r="P153" i="19"/>
  <c r="T136" i="19"/>
  <c r="P136" i="19"/>
  <c r="T128" i="19"/>
  <c r="P128" i="19"/>
  <c r="R128" i="19"/>
  <c r="P319" i="19"/>
  <c r="W23" i="19"/>
  <c r="W31" i="19"/>
  <c r="T130" i="19"/>
  <c r="AA227" i="19"/>
  <c r="T361" i="19"/>
  <c r="T373" i="19"/>
  <c r="R288" i="19"/>
  <c r="W378" i="19"/>
  <c r="T77" i="19"/>
  <c r="T265" i="19"/>
  <c r="R272" i="19"/>
  <c r="AA410" i="19"/>
  <c r="T310" i="19"/>
  <c r="P310" i="19"/>
  <c r="T302" i="19"/>
  <c r="P302" i="19"/>
  <c r="T300" i="19"/>
  <c r="R300" i="19"/>
  <c r="T91" i="19"/>
  <c r="P91" i="19"/>
  <c r="T31" i="19"/>
  <c r="T43" i="19"/>
  <c r="AA302" i="19"/>
  <c r="T357" i="19"/>
  <c r="W249" i="19"/>
  <c r="W272" i="19"/>
  <c r="Y310" i="19"/>
  <c r="R359" i="19"/>
  <c r="W466" i="19"/>
  <c r="R415" i="19"/>
  <c r="P378" i="19"/>
  <c r="Y324" i="19"/>
  <c r="AA359" i="19"/>
  <c r="AA361" i="19"/>
  <c r="R257" i="19"/>
  <c r="U114" i="19"/>
  <c r="AA621" i="19"/>
  <c r="P513" i="19"/>
  <c r="W474" i="19"/>
  <c r="W458" i="19"/>
  <c r="AA136" i="19"/>
  <c r="W136" i="19"/>
  <c r="W597" i="19"/>
  <c r="W533" i="19"/>
  <c r="Y87" i="19"/>
  <c r="T621" i="19"/>
  <c r="AA619" i="19"/>
  <c r="W618" i="19"/>
  <c r="W555" i="19"/>
  <c r="W550" i="19"/>
  <c r="P550" i="19"/>
  <c r="AA544" i="19"/>
  <c r="T544" i="19"/>
  <c r="W518" i="19"/>
  <c r="W592" i="19"/>
  <c r="P592" i="19"/>
  <c r="W587" i="19"/>
  <c r="W585" i="19"/>
  <c r="W583" i="19"/>
  <c r="R562" i="19"/>
  <c r="W508" i="19"/>
  <c r="R443" i="19"/>
  <c r="AA275" i="19"/>
  <c r="R135" i="19"/>
  <c r="W541" i="19"/>
  <c r="AA263" i="19"/>
  <c r="AA167" i="19"/>
  <c r="R157" i="19"/>
  <c r="Y79" i="19"/>
  <c r="R382" i="19"/>
  <c r="W439" i="19"/>
  <c r="W434" i="19"/>
  <c r="P434" i="19"/>
  <c r="P399" i="19"/>
  <c r="W342" i="19"/>
  <c r="W322" i="19"/>
  <c r="P316" i="19"/>
  <c r="P308" i="19"/>
  <c r="P287" i="19"/>
  <c r="W233" i="19"/>
  <c r="R427" i="19"/>
  <c r="AA199" i="19"/>
  <c r="AA204" i="19"/>
  <c r="AA601" i="19"/>
  <c r="P458" i="19"/>
  <c r="R353" i="19"/>
  <c r="Y349" i="19"/>
  <c r="R349" i="19"/>
  <c r="Y344" i="19"/>
  <c r="Y316" i="19"/>
  <c r="Y308" i="19"/>
  <c r="R298" i="19"/>
  <c r="Y293" i="19"/>
  <c r="R291" i="19"/>
  <c r="Y287" i="19"/>
  <c r="T191" i="19"/>
  <c r="AA135" i="19"/>
  <c r="AA133" i="19"/>
  <c r="T590" i="19"/>
  <c r="AA443" i="19"/>
  <c r="AA441" i="19"/>
  <c r="T439" i="19"/>
  <c r="R275" i="19"/>
  <c r="AA354" i="19"/>
  <c r="R354" i="19"/>
  <c r="AA352" i="19"/>
  <c r="R352" i="19"/>
  <c r="W155" i="19"/>
  <c r="AA525" i="19"/>
  <c r="T355" i="19"/>
  <c r="T293" i="19"/>
  <c r="Y352" i="19"/>
  <c r="T548" i="19"/>
  <c r="T521" i="19"/>
  <c r="AA513" i="19"/>
  <c r="T508" i="19"/>
  <c r="T501" i="19"/>
  <c r="T474" i="19"/>
  <c r="AA453" i="19"/>
  <c r="AA486" i="19"/>
  <c r="W425" i="19"/>
  <c r="P425" i="19"/>
  <c r="T155" i="19"/>
  <c r="T79" i="19"/>
  <c r="P432" i="19"/>
  <c r="P397" i="19"/>
  <c r="T425" i="19"/>
  <c r="W167" i="19"/>
  <c r="T157" i="19"/>
  <c r="AA155" i="19"/>
  <c r="AA79" i="19"/>
  <c r="T443" i="19"/>
  <c r="P439" i="19"/>
  <c r="R439" i="19"/>
  <c r="T513" i="19"/>
  <c r="W453" i="19"/>
  <c r="P508" i="19"/>
  <c r="W513" i="19"/>
  <c r="W603" i="19"/>
  <c r="P601" i="19"/>
  <c r="W599" i="19"/>
  <c r="AA597" i="19"/>
  <c r="AA592" i="19"/>
  <c r="T592" i="19"/>
  <c r="W590" i="19"/>
  <c r="P590" i="19"/>
  <c r="T585" i="19"/>
  <c r="AA579" i="19"/>
  <c r="AA577" i="19"/>
  <c r="T577" i="19"/>
  <c r="AA575" i="19"/>
  <c r="AA572" i="19"/>
  <c r="T572" i="19"/>
  <c r="W570" i="19"/>
  <c r="W568" i="19"/>
  <c r="W504" i="19"/>
  <c r="P504" i="19"/>
  <c r="T344" i="19"/>
  <c r="AA502" i="19"/>
  <c r="AA427" i="19"/>
  <c r="T71" i="19"/>
  <c r="T511" i="19"/>
  <c r="T342" i="19"/>
  <c r="T255" i="19"/>
  <c r="P572" i="19"/>
  <c r="T502" i="19"/>
  <c r="T197" i="19"/>
  <c r="AA189" i="19"/>
  <c r="P189" i="19"/>
  <c r="R133" i="19"/>
  <c r="T539" i="19"/>
  <c r="W189" i="19"/>
  <c r="R344" i="19"/>
  <c r="T275" i="19"/>
  <c r="AA344" i="19"/>
  <c r="T287" i="19"/>
  <c r="AA349" i="19"/>
  <c r="T291" i="19"/>
  <c r="W204" i="19"/>
  <c r="T308" i="19"/>
  <c r="T298" i="19"/>
  <c r="AA293" i="19"/>
  <c r="T584" i="19"/>
  <c r="T608" i="19"/>
  <c r="W502" i="19"/>
  <c r="T434" i="19"/>
  <c r="AA562" i="19"/>
  <c r="T562" i="19"/>
  <c r="R621" i="19"/>
  <c r="R619" i="19"/>
  <c r="T135" i="19"/>
  <c r="T133" i="19"/>
  <c r="T600" i="19"/>
  <c r="AA610" i="19"/>
  <c r="T602" i="19"/>
  <c r="R318" i="19"/>
  <c r="R273" i="19"/>
  <c r="AA614" i="19"/>
  <c r="T614" i="19"/>
  <c r="AA510" i="19"/>
  <c r="AA505" i="19"/>
  <c r="W501" i="19"/>
  <c r="W491" i="19"/>
  <c r="W481" i="19"/>
  <c r="W330" i="19"/>
  <c r="W321" i="19"/>
  <c r="P312" i="19"/>
  <c r="P263" i="19"/>
  <c r="W229" i="19"/>
  <c r="W163" i="19"/>
  <c r="P163" i="19"/>
  <c r="P100" i="19"/>
  <c r="AA560" i="19"/>
  <c r="T551" i="19"/>
  <c r="W354" i="19"/>
  <c r="AA215" i="19"/>
  <c r="R419" i="19"/>
  <c r="T570" i="19"/>
  <c r="T560" i="19"/>
  <c r="R499" i="19"/>
  <c r="AA495" i="19"/>
  <c r="T594" i="19"/>
  <c r="P574" i="19"/>
  <c r="AA539" i="19"/>
  <c r="W621" i="19"/>
  <c r="AA587" i="19"/>
  <c r="AA585" i="19"/>
  <c r="AA583" i="19"/>
  <c r="T534" i="19"/>
  <c r="P533" i="19"/>
  <c r="AA527" i="19"/>
  <c r="AA522" i="19"/>
  <c r="W622" i="19"/>
  <c r="AA605" i="19"/>
  <c r="P585" i="19"/>
  <c r="T599" i="19"/>
  <c r="W620" i="19"/>
  <c r="T578" i="19"/>
  <c r="T569" i="19"/>
  <c r="W532" i="19"/>
  <c r="P594" i="19"/>
  <c r="W470" i="19"/>
  <c r="P470" i="19"/>
  <c r="P462" i="19"/>
  <c r="W457" i="19"/>
  <c r="W449" i="19"/>
  <c r="W437" i="19"/>
  <c r="P437" i="19"/>
  <c r="W427" i="19"/>
  <c r="P427" i="19"/>
  <c r="W318" i="19"/>
  <c r="P314" i="19"/>
  <c r="W273" i="19"/>
  <c r="W271" i="19"/>
  <c r="T574" i="19"/>
  <c r="AA531" i="19"/>
  <c r="AA521" i="19"/>
  <c r="AA516" i="19"/>
  <c r="AA504" i="19"/>
  <c r="T504" i="19"/>
  <c r="AA499" i="19"/>
  <c r="R618" i="19"/>
  <c r="R580" i="19"/>
  <c r="R576" i="19"/>
  <c r="R569" i="19"/>
  <c r="R568" i="19"/>
  <c r="R564" i="19"/>
  <c r="R529" i="19"/>
  <c r="R519" i="19"/>
  <c r="Y343" i="19"/>
  <c r="R330" i="19"/>
  <c r="R321" i="19"/>
  <c r="R251" i="19"/>
  <c r="R229" i="19"/>
  <c r="R215" i="19"/>
  <c r="T598" i="19"/>
  <c r="AA553" i="19"/>
  <c r="AA508" i="19"/>
  <c r="R599" i="19"/>
  <c r="P614" i="19"/>
  <c r="AA491" i="19"/>
  <c r="W612" i="19"/>
  <c r="P612" i="19"/>
  <c r="W607" i="19"/>
  <c r="P605" i="19"/>
  <c r="W598" i="19"/>
  <c r="W596" i="19"/>
  <c r="P596" i="19"/>
  <c r="W588" i="19"/>
  <c r="P588" i="19"/>
  <c r="W586" i="19"/>
  <c r="W584" i="19"/>
  <c r="P584" i="19"/>
  <c r="W582" i="19"/>
  <c r="W566" i="19"/>
  <c r="P553" i="19"/>
  <c r="W548" i="19"/>
  <c r="P548" i="19"/>
  <c r="W543" i="19"/>
  <c r="W538" i="19"/>
  <c r="P521" i="19"/>
  <c r="W511" i="19"/>
  <c r="P511" i="19"/>
  <c r="W423" i="19"/>
  <c r="P406" i="19"/>
  <c r="W401" i="19"/>
  <c r="P401" i="19"/>
  <c r="W391" i="19"/>
  <c r="X114" i="19"/>
  <c r="W193" i="19"/>
  <c r="AA550" i="19"/>
  <c r="AA555" i="19"/>
  <c r="AA568" i="19"/>
  <c r="AA570" i="19"/>
  <c r="AA590" i="19"/>
  <c r="AA599" i="19"/>
  <c r="AA603" i="19"/>
  <c r="T550" i="19"/>
  <c r="AA518" i="19"/>
  <c r="AA501" i="19"/>
  <c r="AA622" i="19"/>
  <c r="T622" i="19"/>
  <c r="AA620" i="19"/>
  <c r="AA382" i="19"/>
  <c r="AA48" i="19"/>
  <c r="R600" i="19"/>
  <c r="R391" i="19"/>
  <c r="P531" i="19"/>
  <c r="R33" i="19"/>
  <c r="P95" i="19"/>
  <c r="AA462" i="19"/>
  <c r="W608" i="19"/>
  <c r="P608" i="19"/>
  <c r="W606" i="19"/>
  <c r="Y283" i="19"/>
  <c r="Y355" i="19"/>
  <c r="AA251" i="19"/>
  <c r="AA236" i="19"/>
  <c r="R583" i="19"/>
  <c r="R355" i="19"/>
  <c r="AA494" i="19"/>
  <c r="R236" i="19"/>
  <c r="AA143" i="19"/>
  <c r="R620" i="19"/>
  <c r="Y397" i="19"/>
  <c r="W604" i="19"/>
  <c r="T604" i="19"/>
  <c r="W602" i="19"/>
  <c r="P602" i="19"/>
  <c r="W600" i="19"/>
  <c r="W166" i="19"/>
  <c r="T586" i="19"/>
  <c r="R582" i="19"/>
  <c r="AA533" i="19"/>
  <c r="R516" i="19"/>
  <c r="R423" i="19"/>
  <c r="R30" i="19"/>
  <c r="AA312" i="19"/>
  <c r="AA304" i="19"/>
  <c r="P304" i="19"/>
  <c r="T143" i="19"/>
  <c r="AA139" i="19"/>
  <c r="W36" i="19"/>
  <c r="W28" i="19"/>
  <c r="AA18" i="19"/>
  <c r="W616" i="19"/>
  <c r="R616" i="19"/>
  <c r="R606" i="19"/>
  <c r="T597" i="19"/>
  <c r="T522" i="19"/>
  <c r="T505" i="19"/>
  <c r="T495" i="19"/>
  <c r="Y409" i="19"/>
  <c r="P407" i="19"/>
  <c r="W374" i="19"/>
  <c r="P306" i="19"/>
  <c r="R598" i="19"/>
  <c r="AA607" i="19"/>
  <c r="AA612" i="19"/>
  <c r="W48" i="19"/>
  <c r="W143" i="19"/>
  <c r="AA229" i="19"/>
  <c r="T215" i="19"/>
  <c r="P143" i="19"/>
  <c r="AA163" i="19"/>
  <c r="T163" i="19"/>
  <c r="W215" i="19"/>
  <c r="W263" i="19"/>
  <c r="T423" i="19"/>
  <c r="T391" i="19"/>
  <c r="T499" i="19"/>
  <c r="T229" i="19"/>
  <c r="AA401" i="19"/>
  <c r="T263" i="19"/>
  <c r="Y401" i="19"/>
  <c r="AA423" i="19"/>
  <c r="T406" i="19"/>
  <c r="W553" i="19"/>
  <c r="P505" i="19"/>
  <c r="P495" i="19"/>
  <c r="P597" i="19"/>
  <c r="R495" i="19"/>
  <c r="N605" i="19"/>
  <c r="T30" i="19"/>
  <c r="R22" i="19"/>
  <c r="AA543" i="19"/>
  <c r="T533" i="19"/>
  <c r="AA489" i="19"/>
  <c r="T489" i="19"/>
  <c r="AA484" i="19"/>
  <c r="W428" i="19"/>
  <c r="AA317" i="19"/>
  <c r="AA294" i="19"/>
  <c r="T294" i="19"/>
  <c r="Y292" i="19"/>
  <c r="W325" i="19"/>
  <c r="W171" i="19"/>
  <c r="P607" i="19"/>
  <c r="R603" i="19"/>
  <c r="T601" i="19"/>
  <c r="R597" i="19"/>
  <c r="P587" i="19"/>
  <c r="AA532" i="19"/>
  <c r="AA419" i="19"/>
  <c r="W353" i="19"/>
  <c r="P353" i="19"/>
  <c r="W351" i="19"/>
  <c r="T283" i="19"/>
  <c r="W151" i="19"/>
  <c r="AA108" i="19"/>
  <c r="AA44" i="19"/>
  <c r="T32" i="19"/>
  <c r="T24" i="19"/>
  <c r="Y495" i="19"/>
  <c r="W312" i="19"/>
  <c r="AA292" i="19"/>
  <c r="Y317" i="19"/>
  <c r="AA330" i="19"/>
  <c r="T312" i="19"/>
  <c r="Y294" i="19"/>
  <c r="AA321" i="19"/>
  <c r="N288" i="19"/>
  <c r="N286" i="19"/>
  <c r="N40" i="19"/>
  <c r="R566" i="19"/>
  <c r="R538" i="19"/>
  <c r="P484" i="19"/>
  <c r="W479" i="19"/>
  <c r="AA140" i="19"/>
  <c r="AA350" i="19"/>
  <c r="R350" i="19"/>
  <c r="T317" i="19"/>
  <c r="R108" i="19"/>
  <c r="R83" i="19"/>
  <c r="Y75" i="19"/>
  <c r="W132" i="19"/>
  <c r="AA346" i="19"/>
  <c r="R346" i="19"/>
  <c r="AA217" i="19"/>
  <c r="T217" i="19"/>
  <c r="AA207" i="19"/>
  <c r="R207" i="19"/>
  <c r="AA202" i="19"/>
  <c r="P202" i="19"/>
  <c r="W197" i="19"/>
  <c r="Y110" i="19"/>
  <c r="Y88" i="19"/>
  <c r="AA458" i="19"/>
  <c r="T292" i="19"/>
  <c r="R75" i="19"/>
  <c r="W218" i="19"/>
  <c r="P218" i="19"/>
  <c r="W213" i="19"/>
  <c r="W141" i="19"/>
  <c r="P87" i="19"/>
  <c r="AA85" i="19"/>
  <c r="T85" i="19"/>
  <c r="W30" i="19"/>
  <c r="W22" i="19"/>
  <c r="Y100" i="19"/>
  <c r="N18" i="19"/>
  <c r="W18" i="19"/>
  <c r="AA87" i="19"/>
  <c r="R85" i="19"/>
  <c r="N171" i="19"/>
  <c r="N53" i="19"/>
  <c r="N111" i="19"/>
  <c r="N109" i="19"/>
  <c r="N91" i="19"/>
  <c r="N87" i="19"/>
  <c r="Y508" i="19"/>
  <c r="R508" i="19"/>
  <c r="N75" i="19"/>
  <c r="N269" i="19"/>
  <c r="N236" i="19"/>
  <c r="T171" i="19"/>
  <c r="T151" i="19"/>
  <c r="AA146" i="19"/>
  <c r="T140" i="19"/>
  <c r="T93" i="19"/>
  <c r="T457" i="19"/>
  <c r="T449" i="19"/>
  <c r="AA432" i="19"/>
  <c r="T409" i="19"/>
  <c r="AA407" i="19"/>
  <c r="T432" i="19"/>
  <c r="T407" i="19"/>
  <c r="T397" i="19"/>
  <c r="T374" i="19"/>
  <c r="R351" i="19"/>
  <c r="T322" i="19"/>
  <c r="AA284" i="19"/>
  <c r="W259" i="19"/>
  <c r="T236" i="19"/>
  <c r="AA181" i="19"/>
  <c r="P181" i="19"/>
  <c r="W144" i="19"/>
  <c r="T144" i="19"/>
  <c r="R44" i="19"/>
  <c r="W32" i="19"/>
  <c r="W24" i="19"/>
  <c r="R479" i="19"/>
  <c r="T458" i="19"/>
  <c r="T428" i="19"/>
  <c r="AA262" i="19"/>
  <c r="T262" i="19"/>
  <c r="R233" i="19"/>
  <c r="AA161" i="19"/>
  <c r="T141" i="19"/>
  <c r="AA370" i="19"/>
  <c r="R301" i="19"/>
  <c r="R213" i="19"/>
  <c r="T206" i="19"/>
  <c r="R139" i="19"/>
  <c r="AA46" i="19"/>
  <c r="AA42" i="19"/>
  <c r="AA39" i="19"/>
  <c r="W217" i="19"/>
  <c r="AA197" i="19"/>
  <c r="W207" i="19"/>
  <c r="R217" i="19"/>
  <c r="T202" i="19"/>
  <c r="P206" i="19"/>
  <c r="AA218" i="19"/>
  <c r="T218" i="19"/>
  <c r="R206" i="19"/>
  <c r="AA213" i="19"/>
  <c r="T213" i="19"/>
  <c r="N177" i="19"/>
  <c r="N166" i="19"/>
  <c r="N141" i="19"/>
  <c r="N139" i="19"/>
  <c r="N132" i="19"/>
  <c r="N17" i="19"/>
  <c r="N224" i="19"/>
  <c r="R511" i="19"/>
  <c r="W494" i="19"/>
  <c r="T516" i="19"/>
  <c r="W531" i="19"/>
  <c r="T484" i="19"/>
  <c r="P479" i="19"/>
  <c r="P499" i="19"/>
  <c r="W484" i="19"/>
  <c r="W521" i="19"/>
  <c r="T538" i="19"/>
  <c r="T566" i="19"/>
  <c r="T582" i="19"/>
  <c r="T606" i="19"/>
  <c r="P317" i="19"/>
  <c r="W489" i="19"/>
  <c r="R586" i="19"/>
  <c r="T616" i="19"/>
  <c r="AA511" i="19"/>
  <c r="T553" i="19"/>
  <c r="T531" i="19"/>
  <c r="T350" i="19"/>
  <c r="P428" i="19"/>
  <c r="AA538" i="19"/>
  <c r="AA548" i="19"/>
  <c r="AA566" i="19"/>
  <c r="AA582" i="19"/>
  <c r="AA584" i="19"/>
  <c r="AA586" i="19"/>
  <c r="AA588" i="19"/>
  <c r="AA596" i="19"/>
  <c r="AA598" i="19"/>
  <c r="AA600" i="19"/>
  <c r="AA602" i="19"/>
  <c r="AA604" i="19"/>
  <c r="AA606" i="19"/>
  <c r="AA608" i="19"/>
  <c r="AA616" i="19"/>
  <c r="AA428" i="19"/>
  <c r="W499" i="19"/>
  <c r="T588" i="19"/>
  <c r="T596" i="19"/>
  <c r="W516" i="19"/>
  <c r="AA479" i="19"/>
  <c r="T351" i="19"/>
  <c r="V282" i="19"/>
  <c r="Y284" i="19"/>
  <c r="R322" i="19"/>
  <c r="T437" i="19"/>
  <c r="W462" i="19"/>
  <c r="P419" i="19"/>
  <c r="R374" i="19"/>
  <c r="P382" i="19"/>
  <c r="W432" i="19"/>
  <c r="AA322" i="19"/>
  <c r="AA409" i="19"/>
  <c r="Y322" i="19"/>
  <c r="AA449" i="19"/>
  <c r="P284" i="19"/>
  <c r="W382" i="19"/>
  <c r="AA457" i="19"/>
  <c r="W409" i="19"/>
  <c r="W236" i="19"/>
  <c r="P374" i="19"/>
  <c r="AA437" i="19"/>
  <c r="P409" i="19"/>
  <c r="AA355" i="19"/>
  <c r="T284" i="19"/>
  <c r="T301" i="19"/>
  <c r="AA318" i="19"/>
  <c r="W161" i="19"/>
  <c r="R144" i="19"/>
  <c r="P140" i="19"/>
  <c r="W140" i="19"/>
  <c r="AA171" i="19"/>
  <c r="N157" i="19"/>
  <c r="N144" i="19"/>
  <c r="P171" i="19"/>
  <c r="N137" i="19"/>
  <c r="N135" i="19"/>
  <c r="N130" i="19"/>
  <c r="R409" i="19"/>
  <c r="T343" i="19"/>
  <c r="AA225" i="19"/>
  <c r="T225" i="19"/>
  <c r="T370" i="19"/>
  <c r="T193" i="19"/>
  <c r="AA179" i="19"/>
  <c r="T179" i="19"/>
  <c r="AA115" i="19"/>
  <c r="P115" i="19"/>
  <c r="Y109" i="19"/>
  <c r="P109" i="19"/>
  <c r="W102" i="19"/>
  <c r="T102" i="19"/>
  <c r="T349" i="19"/>
  <c r="T259" i="19"/>
  <c r="P166" i="19"/>
  <c r="Y159" i="19"/>
  <c r="T132" i="19"/>
  <c r="Y93" i="19"/>
  <c r="R46" i="19"/>
  <c r="T42" i="19"/>
  <c r="R39" i="19"/>
  <c r="T36" i="19"/>
  <c r="R28" i="19"/>
  <c r="T271" i="19"/>
  <c r="T146" i="19"/>
  <c r="P110" i="19"/>
  <c r="AA95" i="19"/>
  <c r="T95" i="19"/>
  <c r="R88" i="19"/>
  <c r="W37" i="19"/>
  <c r="T37" i="19"/>
  <c r="W34" i="19"/>
  <c r="P34" i="19"/>
  <c r="W26" i="19"/>
  <c r="R26" i="19"/>
  <c r="AA193" i="19"/>
  <c r="P146" i="19"/>
  <c r="W139" i="19"/>
  <c r="P132" i="19"/>
  <c r="AA141" i="19"/>
  <c r="AA159" i="19"/>
  <c r="AA132" i="19"/>
  <c r="W179" i="19"/>
  <c r="T139" i="19"/>
  <c r="T166" i="19"/>
  <c r="P151" i="19"/>
  <c r="N175" i="19"/>
  <c r="AA166" i="19"/>
  <c r="N35" i="19"/>
  <c r="N45" i="19"/>
  <c r="N43" i="19"/>
  <c r="N41" i="19"/>
  <c r="N39" i="19"/>
  <c r="P32" i="19"/>
  <c r="R24" i="19"/>
  <c r="N44" i="19"/>
  <c r="N34" i="19"/>
  <c r="N32" i="19"/>
  <c r="N30" i="19"/>
  <c r="N28" i="19"/>
  <c r="N26" i="19"/>
  <c r="N24" i="19"/>
  <c r="N22" i="19"/>
  <c r="R32" i="19"/>
  <c r="T28" i="19"/>
  <c r="N46" i="19"/>
  <c r="Y319" i="19"/>
  <c r="R310" i="19"/>
  <c r="W294" i="19"/>
  <c r="P294" i="19"/>
  <c r="T46" i="19"/>
  <c r="W42" i="19"/>
  <c r="N37" i="19"/>
  <c r="R37" i="19"/>
  <c r="W292" i="19"/>
  <c r="R202" i="19"/>
  <c r="P207" i="19"/>
  <c r="T207" i="19"/>
  <c r="W202" i="19"/>
  <c r="P370" i="19"/>
  <c r="R343" i="19"/>
  <c r="AA343" i="19"/>
  <c r="T233" i="19"/>
  <c r="T273" i="19"/>
  <c r="P271" i="19"/>
  <c r="P225" i="19"/>
  <c r="AA271" i="19"/>
  <c r="AA273" i="19"/>
  <c r="W225" i="19"/>
  <c r="W251" i="19"/>
  <c r="T251" i="19"/>
  <c r="N264" i="19"/>
  <c r="N262" i="19"/>
  <c r="N249" i="19"/>
  <c r="Y95" i="19"/>
  <c r="Y102" i="19"/>
  <c r="AA109" i="19"/>
  <c r="W100" i="19"/>
  <c r="R102" i="19"/>
  <c r="T109" i="19"/>
  <c r="N113" i="19"/>
  <c r="N101" i="19"/>
  <c r="N99" i="19"/>
  <c r="AA100" i="19"/>
  <c r="T75" i="19"/>
  <c r="T100" i="19"/>
  <c r="W95" i="19"/>
  <c r="Y407" i="19"/>
  <c r="Y621" i="19"/>
  <c r="AA351" i="19"/>
  <c r="P351" i="19"/>
  <c r="T353" i="19"/>
  <c r="AA353" i="19"/>
  <c r="R165" i="19"/>
  <c r="R155" i="19"/>
  <c r="Y150" i="19"/>
  <c r="R150" i="19"/>
  <c r="AA165" i="19"/>
  <c r="P83" i="19"/>
  <c r="W110" i="19"/>
  <c r="Y108" i="19"/>
  <c r="T88" i="19"/>
  <c r="AA88" i="19"/>
  <c r="W115" i="19"/>
  <c r="W108" i="19"/>
  <c r="T83" i="19"/>
  <c r="T115" i="19"/>
  <c r="AA93" i="19"/>
  <c r="T108" i="19"/>
  <c r="R110" i="19"/>
  <c r="Y533" i="19"/>
  <c r="R533" i="19"/>
  <c r="R399" i="19"/>
  <c r="P292" i="19"/>
  <c r="P322" i="19"/>
  <c r="P282" i="19"/>
  <c r="Y619" i="19"/>
  <c r="P352" i="19"/>
  <c r="R445" i="19"/>
  <c r="Y354" i="19"/>
  <c r="Y350" i="19"/>
  <c r="Y265" i="19"/>
  <c r="R265" i="19"/>
  <c r="Y46" i="19"/>
  <c r="Y42" i="19"/>
  <c r="Y40" i="19"/>
  <c r="Y38" i="19"/>
  <c r="Y18" i="19"/>
  <c r="R470" i="19"/>
  <c r="Y594" i="19"/>
  <c r="Y451" i="19"/>
  <c r="Y273" i="19"/>
  <c r="W302" i="19"/>
  <c r="T619" i="19"/>
  <c r="T579" i="19"/>
  <c r="W301" i="19"/>
  <c r="P534" i="19"/>
  <c r="Y605" i="19"/>
  <c r="Y603" i="19"/>
  <c r="Y410" i="19"/>
  <c r="Y406" i="19"/>
  <c r="Y382" i="19"/>
  <c r="R269" i="19"/>
  <c r="T55" i="19"/>
  <c r="P46" i="19"/>
  <c r="P44" i="19"/>
  <c r="P42" i="19"/>
  <c r="P40" i="19"/>
  <c r="P38" i="19"/>
  <c r="P22" i="19"/>
  <c r="P20" i="19"/>
  <c r="P621" i="19"/>
  <c r="P620" i="19"/>
  <c r="T618" i="19"/>
  <c r="T612" i="19"/>
  <c r="P610" i="19"/>
  <c r="P604" i="19"/>
  <c r="P600" i="19"/>
  <c r="P598" i="19"/>
  <c r="Y590" i="19"/>
  <c r="R577" i="19"/>
  <c r="Y472" i="19"/>
  <c r="Y388" i="19"/>
  <c r="W317" i="19"/>
  <c r="P301" i="19"/>
  <c r="W159" i="19"/>
  <c r="R124" i="19"/>
  <c r="P102" i="19"/>
  <c r="R71" i="19"/>
  <c r="Y21" i="19"/>
  <c r="Y19" i="19"/>
  <c r="P264" i="19"/>
  <c r="P144" i="19"/>
  <c r="R453" i="19"/>
  <c r="Y445" i="19"/>
  <c r="Y442" i="19"/>
  <c r="R442" i="19"/>
  <c r="R287" i="19"/>
  <c r="Y236" i="19"/>
  <c r="Y221" i="19"/>
  <c r="Y130" i="19"/>
  <c r="Y126" i="19"/>
  <c r="Y553" i="19"/>
  <c r="R553" i="19"/>
  <c r="Y548" i="19"/>
  <c r="R548" i="19"/>
  <c r="AA209" i="19"/>
  <c r="Y175" i="19"/>
  <c r="Y124" i="19"/>
  <c r="R117" i="19"/>
  <c r="R113" i="19"/>
  <c r="Y513" i="19"/>
  <c r="Y584" i="19"/>
  <c r="T607" i="19"/>
  <c r="T605" i="19"/>
  <c r="T583" i="19"/>
  <c r="R513" i="19"/>
  <c r="Y386" i="19"/>
  <c r="Y488" i="19"/>
  <c r="R488" i="19"/>
  <c r="Y483" i="19"/>
  <c r="Y478" i="19"/>
  <c r="R478" i="19"/>
  <c r="R474" i="19"/>
  <c r="Y470" i="19"/>
  <c r="Y199" i="19"/>
  <c r="R181" i="19"/>
  <c r="P257" i="19"/>
  <c r="Y255" i="19"/>
  <c r="R255" i="19"/>
  <c r="P249" i="19"/>
  <c r="Y239" i="19"/>
  <c r="P231" i="19"/>
  <c r="R77" i="19"/>
  <c r="P575" i="19"/>
  <c r="Y231" i="19"/>
  <c r="Y531" i="19"/>
  <c r="W165" i="19"/>
  <c r="Y464" i="19"/>
  <c r="R464" i="19"/>
  <c r="Y229" i="19"/>
  <c r="Y224" i="19"/>
  <c r="R224" i="19"/>
  <c r="Y249" i="19"/>
  <c r="Y204" i="19"/>
  <c r="R115" i="19"/>
  <c r="T575" i="19"/>
  <c r="R579" i="19"/>
  <c r="P555" i="19"/>
  <c r="R531" i="19"/>
  <c r="Y560" i="19"/>
  <c r="R550" i="19"/>
  <c r="Y501" i="19"/>
  <c r="R501" i="19"/>
  <c r="W77" i="19"/>
  <c r="Y55" i="19"/>
  <c r="Y380" i="19"/>
  <c r="R166" i="19"/>
  <c r="Y600" i="19"/>
  <c r="Y598" i="19"/>
  <c r="Y596" i="19"/>
  <c r="R596" i="19"/>
  <c r="Y588" i="19"/>
  <c r="R588" i="19"/>
  <c r="Y586" i="19"/>
  <c r="Y148" i="19"/>
  <c r="R87" i="19"/>
  <c r="W79" i="19"/>
  <c r="P360" i="19"/>
  <c r="R121" i="19"/>
  <c r="W87" i="19"/>
  <c r="Y607" i="19"/>
  <c r="R607" i="19"/>
  <c r="P516" i="19"/>
  <c r="Y474" i="19"/>
  <c r="T282" i="19"/>
  <c r="Y271" i="19"/>
  <c r="R271" i="19"/>
  <c r="R173" i="19"/>
  <c r="R476" i="19"/>
  <c r="Y165" i="19"/>
  <c r="R100" i="19"/>
  <c r="W65" i="19"/>
  <c r="W57" i="19"/>
  <c r="P57" i="19"/>
  <c r="P583" i="19"/>
  <c r="Y579" i="19"/>
  <c r="Y577" i="19"/>
  <c r="Y575" i="19"/>
  <c r="R575" i="19"/>
  <c r="Y518" i="19"/>
  <c r="R518" i="19"/>
  <c r="R407" i="19"/>
  <c r="W358" i="19"/>
  <c r="P358" i="19"/>
  <c r="P347" i="19"/>
  <c r="R306" i="19"/>
  <c r="R302" i="19"/>
  <c r="R81" i="19"/>
  <c r="Y440" i="19"/>
  <c r="R440" i="19"/>
  <c r="Y435" i="19"/>
  <c r="AA406" i="19"/>
  <c r="W310" i="19"/>
  <c r="P300" i="19"/>
  <c r="R140" i="19"/>
  <c r="W73" i="19"/>
  <c r="P73" i="19"/>
  <c r="P18" i="19"/>
  <c r="Y44" i="19"/>
  <c r="P36" i="19"/>
  <c r="P603" i="19"/>
  <c r="Y583" i="19"/>
  <c r="Y572" i="19"/>
  <c r="R572" i="19"/>
  <c r="Y562" i="19"/>
  <c r="Y543" i="19"/>
  <c r="Y539" i="19"/>
  <c r="R539" i="19"/>
  <c r="P536" i="19"/>
  <c r="Y534" i="19"/>
  <c r="Y462" i="19"/>
  <c r="R462" i="19"/>
  <c r="Y457" i="19"/>
  <c r="R457" i="19"/>
  <c r="R397" i="19"/>
  <c r="Y342" i="19"/>
  <c r="R279" i="19"/>
  <c r="Y263" i="19"/>
  <c r="R263" i="19"/>
  <c r="R160" i="19"/>
  <c r="P148" i="19"/>
  <c r="W93" i="19"/>
  <c r="W88" i="19"/>
  <c r="P88" i="19"/>
  <c r="Y48" i="19"/>
  <c r="P45" i="19"/>
  <c r="P43" i="19"/>
  <c r="P41" i="19"/>
  <c r="P39" i="19"/>
  <c r="P33" i="19"/>
  <c r="P25" i="19"/>
  <c r="P23" i="19"/>
  <c r="P21" i="19"/>
  <c r="P17" i="19"/>
  <c r="Y610" i="19"/>
  <c r="R610" i="19"/>
  <c r="R605" i="19"/>
  <c r="Y602" i="19"/>
  <c r="Y601" i="19"/>
  <c r="R601" i="19"/>
  <c r="Y592" i="19"/>
  <c r="R592" i="19"/>
  <c r="R574" i="19"/>
  <c r="Y569" i="19"/>
  <c r="Y564" i="19"/>
  <c r="Y551" i="19"/>
  <c r="R551" i="19"/>
  <c r="Y529" i="19"/>
  <c r="Y428" i="19"/>
  <c r="R428" i="19"/>
  <c r="Y423" i="19"/>
  <c r="Y415" i="19"/>
  <c r="Y389" i="19"/>
  <c r="Y384" i="19"/>
  <c r="W343" i="19"/>
  <c r="P330" i="19"/>
  <c r="Y326" i="19"/>
  <c r="P321" i="19"/>
  <c r="R317" i="19"/>
  <c r="W314" i="19"/>
  <c r="R312" i="19"/>
  <c r="P296" i="19"/>
  <c r="P289" i="19"/>
  <c r="Y217" i="19"/>
  <c r="Y207" i="19"/>
  <c r="Y202" i="19"/>
  <c r="Y197" i="19"/>
  <c r="Y189" i="19"/>
  <c r="Y179" i="19"/>
  <c r="Y171" i="19"/>
  <c r="Y167" i="19"/>
  <c r="R167" i="19"/>
  <c r="Y153" i="19"/>
  <c r="R153" i="19"/>
  <c r="Y143" i="19"/>
  <c r="R143" i="19"/>
  <c r="P135" i="19"/>
  <c r="Y133" i="19"/>
  <c r="P130" i="19"/>
  <c r="Y128" i="19"/>
  <c r="R93" i="19"/>
  <c r="P90" i="19"/>
  <c r="W81" i="19"/>
  <c r="Y35" i="19"/>
  <c r="Y33" i="19"/>
  <c r="Y31" i="19"/>
  <c r="Y29" i="19"/>
  <c r="Y27" i="19"/>
  <c r="Y25" i="19"/>
  <c r="Y23" i="19"/>
  <c r="Y20" i="19"/>
  <c r="Y521" i="19"/>
  <c r="R521" i="19"/>
  <c r="Y516" i="19"/>
  <c r="Y511" i="19"/>
  <c r="Y504" i="19"/>
  <c r="R504" i="19"/>
  <c r="Y430" i="19"/>
  <c r="R430" i="19"/>
  <c r="Y425" i="19"/>
  <c r="Y417" i="19"/>
  <c r="R406" i="19"/>
  <c r="Y378" i="19"/>
  <c r="Y373" i="19"/>
  <c r="R308" i="19"/>
  <c r="W291" i="19"/>
  <c r="Y191" i="19"/>
  <c r="R191" i="19"/>
  <c r="R177" i="19"/>
  <c r="Y140" i="19"/>
  <c r="P139" i="19"/>
  <c r="Y137" i="19"/>
  <c r="Y135" i="19"/>
  <c r="P104" i="19"/>
  <c r="R95" i="19"/>
  <c r="W83" i="19"/>
  <c r="W66" i="19"/>
  <c r="W55" i="19"/>
  <c r="P55" i="19"/>
  <c r="Y491" i="19"/>
  <c r="Y481" i="19"/>
  <c r="R481" i="19"/>
  <c r="Y403" i="19"/>
  <c r="R403" i="19"/>
  <c r="Y370" i="19"/>
  <c r="Y360" i="19"/>
  <c r="W355" i="19"/>
  <c r="P355" i="19"/>
  <c r="P349" i="19"/>
  <c r="P342" i="19"/>
  <c r="W306" i="19"/>
  <c r="R304" i="19"/>
  <c r="W300" i="19"/>
  <c r="R293" i="19"/>
  <c r="P288" i="19"/>
  <c r="P273" i="19"/>
  <c r="Y269" i="19"/>
  <c r="AA169" i="19"/>
  <c r="R119" i="19"/>
  <c r="R55" i="19"/>
  <c r="Y36" i="19"/>
  <c r="P35" i="19"/>
  <c r="Y612" i="19"/>
  <c r="R612" i="19"/>
  <c r="Y604" i="19"/>
  <c r="R604" i="19"/>
  <c r="P580" i="19"/>
  <c r="P576" i="19"/>
  <c r="P566" i="19"/>
  <c r="R472" i="19"/>
  <c r="Y466" i="19"/>
  <c r="R466" i="19"/>
  <c r="Y458" i="19"/>
  <c r="R458" i="19"/>
  <c r="Y453" i="19"/>
  <c r="Y447" i="19"/>
  <c r="Y437" i="19"/>
  <c r="R437" i="19"/>
  <c r="Y432" i="19"/>
  <c r="R432" i="19"/>
  <c r="Y427" i="19"/>
  <c r="Y419" i="19"/>
  <c r="W408" i="19"/>
  <c r="W404" i="19"/>
  <c r="Y399" i="19"/>
  <c r="Y391" i="19"/>
  <c r="AA386" i="19"/>
  <c r="Y374" i="19"/>
  <c r="W361" i="19"/>
  <c r="P361" i="19"/>
  <c r="W359" i="19"/>
  <c r="P359" i="19"/>
  <c r="W357" i="19"/>
  <c r="Y353" i="19"/>
  <c r="Y351" i="19"/>
  <c r="Y330" i="19"/>
  <c r="Y321" i="19"/>
  <c r="Y318" i="19"/>
  <c r="W316" i="19"/>
  <c r="R314" i="19"/>
  <c r="W283" i="19"/>
  <c r="P283" i="19"/>
  <c r="Y279" i="19"/>
  <c r="Y275" i="19"/>
  <c r="P272" i="19"/>
  <c r="Y267" i="19"/>
  <c r="R267" i="19"/>
  <c r="Y264" i="19"/>
  <c r="Y262" i="19"/>
  <c r="Y257" i="19"/>
  <c r="P251" i="19"/>
  <c r="P233" i="19"/>
  <c r="P213" i="19"/>
  <c r="Y209" i="19"/>
  <c r="Y181" i="19"/>
  <c r="Y177" i="19"/>
  <c r="Y173" i="19"/>
  <c r="Y169" i="19"/>
  <c r="R169" i="19"/>
  <c r="Y161" i="19"/>
  <c r="P157" i="19"/>
  <c r="Y155" i="19"/>
  <c r="Y144" i="19"/>
  <c r="Y139" i="19"/>
  <c r="Y132" i="19"/>
  <c r="R126" i="19"/>
  <c r="R109" i="19"/>
  <c r="P101" i="19"/>
  <c r="R97" i="19"/>
  <c r="P85" i="19"/>
  <c r="P75" i="19"/>
  <c r="P67" i="19"/>
  <c r="Y45" i="19"/>
  <c r="Y43" i="19"/>
  <c r="Y41" i="19"/>
  <c r="Y39" i="19"/>
  <c r="Y37" i="19"/>
  <c r="P24" i="19"/>
  <c r="P19" i="19"/>
  <c r="Y17" i="19"/>
  <c r="P622" i="19"/>
  <c r="P616" i="19"/>
  <c r="Y614" i="19"/>
  <c r="R614" i="19"/>
  <c r="Y606" i="19"/>
  <c r="R602" i="19"/>
  <c r="P599" i="19"/>
  <c r="R594" i="19"/>
  <c r="R590" i="19"/>
  <c r="Y587" i="19"/>
  <c r="R587" i="19"/>
  <c r="Y585" i="19"/>
  <c r="R585" i="19"/>
  <c r="P582" i="19"/>
  <c r="Y580" i="19"/>
  <c r="Y578" i="19"/>
  <c r="R578" i="19"/>
  <c r="Y576" i="19"/>
  <c r="Y574" i="19"/>
  <c r="Y566" i="19"/>
  <c r="Y555" i="19"/>
  <c r="R555" i="19"/>
  <c r="Y550" i="19"/>
  <c r="Y544" i="19"/>
  <c r="R544" i="19"/>
  <c r="Y541" i="19"/>
  <c r="P538" i="19"/>
  <c r="Y536" i="19"/>
  <c r="P532" i="19"/>
  <c r="Y525" i="19"/>
  <c r="P524" i="19"/>
  <c r="Y522" i="19"/>
  <c r="R522" i="19"/>
  <c r="P519" i="19"/>
  <c r="Y510" i="19"/>
  <c r="R510" i="19"/>
  <c r="Y505" i="19"/>
  <c r="R505" i="19"/>
  <c r="Y497" i="19"/>
  <c r="R497" i="19"/>
  <c r="Y484" i="19"/>
  <c r="R484" i="19"/>
  <c r="Y479" i="19"/>
  <c r="Y476" i="19"/>
  <c r="Y468" i="19"/>
  <c r="R468" i="19"/>
  <c r="Y460" i="19"/>
  <c r="R460" i="19"/>
  <c r="Y455" i="19"/>
  <c r="Y449" i="19"/>
  <c r="R449" i="19"/>
  <c r="Y443" i="19"/>
  <c r="Y441" i="19"/>
  <c r="R441" i="19"/>
  <c r="Y439" i="19"/>
  <c r="Y434" i="19"/>
  <c r="R434" i="19"/>
  <c r="Y421" i="19"/>
  <c r="Y413" i="19"/>
  <c r="R410" i="19"/>
  <c r="R408" i="19"/>
  <c r="R404" i="19"/>
  <c r="R401" i="19"/>
  <c r="Y395" i="19"/>
  <c r="R395" i="19"/>
  <c r="Y393" i="19"/>
  <c r="Y376" i="19"/>
  <c r="Y371" i="19"/>
  <c r="Y340" i="19"/>
  <c r="Y325" i="19"/>
  <c r="R316" i="19"/>
  <c r="W296" i="19"/>
  <c r="W293" i="19"/>
  <c r="W288" i="19"/>
  <c r="R286" i="19"/>
  <c r="Y272" i="19"/>
  <c r="P261" i="19"/>
  <c r="Y259" i="19"/>
  <c r="R259" i="19"/>
  <c r="Y251" i="19"/>
  <c r="P235" i="19"/>
  <c r="Y233" i="19"/>
  <c r="Y225" i="19"/>
  <c r="R225" i="19"/>
  <c r="Y218" i="19"/>
  <c r="R218" i="19"/>
  <c r="P215" i="19"/>
  <c r="Y213" i="19"/>
  <c r="Y206" i="19"/>
  <c r="Y193" i="19"/>
  <c r="R193" i="19"/>
  <c r="R189" i="19"/>
  <c r="R179" i="19"/>
  <c r="R175" i="19"/>
  <c r="R171" i="19"/>
  <c r="Y166" i="19"/>
  <c r="Y163" i="19"/>
  <c r="R163" i="19"/>
  <c r="Y157" i="19"/>
  <c r="Y151" i="19"/>
  <c r="R151" i="19"/>
  <c r="Y146" i="19"/>
  <c r="R146" i="19"/>
  <c r="Y141" i="19"/>
  <c r="R141" i="19"/>
  <c r="Y136" i="19"/>
  <c r="R136" i="19"/>
  <c r="R122" i="19"/>
  <c r="R111" i="19"/>
  <c r="P108" i="19"/>
  <c r="R99" i="19"/>
  <c r="R91" i="19"/>
  <c r="R79" i="19"/>
  <c r="Y53" i="19"/>
  <c r="R53" i="19"/>
  <c r="Y34" i="19"/>
  <c r="Y32" i="19"/>
  <c r="Y30" i="19"/>
  <c r="Y28" i="19"/>
  <c r="Y26" i="19"/>
  <c r="Y24" i="19"/>
  <c r="Y22" i="19"/>
  <c r="Y622" i="19"/>
  <c r="R622" i="19"/>
  <c r="Y620" i="19"/>
  <c r="Y616" i="19"/>
  <c r="Y608" i="19"/>
  <c r="R608" i="19"/>
  <c r="Y599" i="19"/>
  <c r="Y597" i="19"/>
  <c r="T587" i="19"/>
  <c r="P586" i="19"/>
  <c r="R584" i="19"/>
  <c r="Y582" i="19"/>
  <c r="P579" i="19"/>
  <c r="P577" i="19"/>
  <c r="Y570" i="19"/>
  <c r="R570" i="19"/>
  <c r="Y568" i="19"/>
  <c r="P562" i="19"/>
  <c r="T555" i="19"/>
  <c r="Y546" i="19"/>
  <c r="R546" i="19"/>
  <c r="Y538" i="19"/>
  <c r="Y532" i="19"/>
  <c r="P529" i="19"/>
  <c r="Y527" i="19"/>
  <c r="Y524" i="19"/>
  <c r="Y519" i="19"/>
  <c r="Y507" i="19"/>
  <c r="Y502" i="19"/>
  <c r="R502" i="19"/>
  <c r="Y499" i="19"/>
  <c r="Y494" i="19"/>
  <c r="Y489" i="19"/>
  <c r="R489" i="19"/>
  <c r="Y486" i="19"/>
  <c r="R486" i="19"/>
  <c r="AA439" i="19"/>
  <c r="W344" i="19"/>
  <c r="P344" i="19"/>
  <c r="P326" i="19"/>
  <c r="W324" i="19"/>
  <c r="P324" i="19"/>
  <c r="Y261" i="19"/>
  <c r="P255" i="19"/>
  <c r="Y253" i="19"/>
  <c r="P239" i="19"/>
  <c r="Y237" i="19"/>
  <c r="R237" i="19"/>
  <c r="Y235" i="19"/>
  <c r="P229" i="19"/>
  <c r="Y227" i="19"/>
  <c r="Y222" i="19"/>
  <c r="R222" i="19"/>
  <c r="Y220" i="19"/>
  <c r="Y215" i="19"/>
  <c r="Y210" i="19"/>
  <c r="AA206" i="19"/>
  <c r="Y200" i="19"/>
  <c r="P197" i="19"/>
  <c r="Y195" i="19"/>
  <c r="Y160" i="19"/>
  <c r="AA53" i="19"/>
  <c r="Y618" i="19"/>
  <c r="P346" i="19"/>
  <c r="W284" i="19"/>
  <c r="P227" i="19"/>
  <c r="P137" i="19"/>
  <c r="P221" i="19"/>
  <c r="X282" i="19"/>
  <c r="W282" i="19" l="1"/>
  <c r="N619" i="19"/>
  <c r="P618" i="19"/>
  <c r="W346" i="19"/>
  <c r="P343" i="19"/>
  <c r="P325" i="19"/>
  <c r="AA282" i="19"/>
  <c r="P262" i="19"/>
  <c r="P253" i="19"/>
  <c r="P133" i="19"/>
  <c r="P106" i="19"/>
  <c r="P31" i="19"/>
  <c r="P30" i="19"/>
  <c r="P29" i="19"/>
  <c r="P28" i="19"/>
  <c r="P27" i="19"/>
  <c r="P26" i="19"/>
  <c r="T620" i="19"/>
  <c r="P606" i="19"/>
  <c r="W397" i="19"/>
  <c r="P362" i="19"/>
  <c r="W352" i="19"/>
  <c r="P350" i="19"/>
  <c r="W349" i="19"/>
  <c r="W308" i="19"/>
  <c r="W304" i="19"/>
  <c r="P298" i="19"/>
  <c r="P291" i="19"/>
  <c r="W287" i="19"/>
  <c r="W286" i="19"/>
  <c r="P286" i="19"/>
  <c r="Y282" i="19"/>
  <c r="R282" i="19"/>
  <c r="P275" i="19"/>
  <c r="P236" i="19"/>
  <c r="P217" i="19"/>
  <c r="W97" i="19"/>
  <c r="W85" i="19"/>
  <c r="W68" i="19"/>
  <c r="P63" i="19"/>
  <c r="R19" i="19"/>
  <c r="F137" i="218" l="1"/>
  <c r="F135" i="218" s="1"/>
  <c r="V535" i="19" l="1"/>
  <c r="Y535" i="19" s="1"/>
  <c r="O535" i="19"/>
  <c r="R535" i="19" s="1"/>
  <c r="V542" i="19"/>
  <c r="W542" i="19" s="1"/>
  <c r="O542" i="19"/>
  <c r="AA535" i="19" l="1"/>
  <c r="W535" i="19"/>
  <c r="AA542" i="19"/>
  <c r="T535" i="19"/>
  <c r="P535" i="19"/>
  <c r="Y542" i="19"/>
  <c r="N535" i="19"/>
  <c r="N542" i="19"/>
  <c r="R542" i="19"/>
  <c r="P542" i="19"/>
  <c r="T542" i="19"/>
  <c r="U182" i="19"/>
  <c r="Z182" i="19"/>
  <c r="X182" i="19"/>
  <c r="Q182" i="19"/>
  <c r="S182" i="19"/>
  <c r="AB182" i="19"/>
  <c r="O82" i="19" l="1"/>
  <c r="O223" i="19"/>
  <c r="O54" i="19"/>
  <c r="O335" i="19"/>
  <c r="O383" i="19"/>
  <c r="O367" i="19"/>
  <c r="O418" i="19"/>
  <c r="O323" i="19"/>
  <c r="O339" i="19"/>
  <c r="O134" i="19"/>
  <c r="O258" i="19"/>
  <c r="O266" i="19"/>
  <c r="O414" i="19"/>
  <c r="O313" i="19"/>
  <c r="O123" i="19"/>
  <c r="O47" i="19"/>
  <c r="O454" i="19"/>
  <c r="O480" i="19"/>
  <c r="V211" i="19"/>
  <c r="O192" i="19"/>
  <c r="V339" i="19"/>
  <c r="V74" i="19"/>
  <c r="V84" i="19"/>
  <c r="V506" i="19"/>
  <c r="V94" i="19"/>
  <c r="V452" i="19"/>
  <c r="O201" i="19"/>
  <c r="C16" i="43"/>
  <c r="E16" i="43" s="1"/>
  <c r="V305" i="19"/>
  <c r="V125" i="19"/>
  <c r="O528" i="19"/>
  <c r="V416" i="19"/>
  <c r="V103" i="19"/>
  <c r="V469" i="19"/>
  <c r="V162" i="19"/>
  <c r="O250" i="19"/>
  <c r="O459" i="19"/>
  <c r="O469" i="19"/>
  <c r="O450" i="19"/>
  <c r="V142" i="19"/>
  <c r="V129" i="19"/>
  <c r="V387" i="19"/>
  <c r="V514" i="19"/>
  <c r="V383" i="19"/>
  <c r="V156" i="19"/>
  <c r="V149" i="19"/>
  <c r="V377" i="19"/>
  <c r="V260" i="19"/>
  <c r="O485" i="19"/>
  <c r="O285" i="19"/>
  <c r="V278" i="19"/>
  <c r="V47" i="19"/>
  <c r="V72" i="19"/>
  <c r="V16" i="19"/>
  <c r="O147" i="19"/>
  <c r="O208" i="19"/>
  <c r="O158" i="19"/>
  <c r="V493" i="19"/>
  <c r="V372" i="19"/>
  <c r="V238" i="19"/>
  <c r="O154" i="19"/>
  <c r="O268" i="19"/>
  <c r="O190" i="19"/>
  <c r="O168" i="19"/>
  <c r="V461" i="19"/>
  <c r="O194" i="19"/>
  <c r="O74" i="19"/>
  <c r="O112" i="19"/>
  <c r="O431" i="19"/>
  <c r="O196" i="19"/>
  <c r="O477" i="19"/>
  <c r="O305" i="19"/>
  <c r="O211" i="19"/>
  <c r="O176" i="19"/>
  <c r="O448" i="19"/>
  <c r="O429" i="19"/>
  <c r="O309" i="19"/>
  <c r="O72" i="19"/>
  <c r="O78" i="19"/>
  <c r="O105" i="19"/>
  <c r="O385" i="19"/>
  <c r="O420" i="19"/>
  <c r="O327" i="19"/>
  <c r="V180" i="19"/>
  <c r="V498" i="19"/>
  <c r="V512" i="19"/>
  <c r="V168" i="19"/>
  <c r="O381" i="19"/>
  <c r="V14" i="19"/>
  <c r="O103" i="19"/>
  <c r="V86" i="19"/>
  <c r="V327" i="19"/>
  <c r="V78" i="19"/>
  <c r="V309" i="19"/>
  <c r="V190" i="19"/>
  <c r="V266" i="19"/>
  <c r="O333" i="19"/>
  <c r="V196" i="19"/>
  <c r="O170" i="19"/>
  <c r="V58" i="19"/>
  <c r="O256" i="19"/>
  <c r="O226" i="19"/>
  <c r="V89" i="19"/>
  <c r="O129" i="19"/>
  <c r="O345" i="19"/>
  <c r="C11" i="43"/>
  <c r="E11" i="43" s="1"/>
  <c r="C15" i="43"/>
  <c r="E15" i="43" s="1"/>
  <c r="O509" i="19"/>
  <c r="O400" i="19"/>
  <c r="O162" i="19"/>
  <c r="O422" i="19"/>
  <c r="V232" i="19"/>
  <c r="O228" i="19"/>
  <c r="O92" i="19"/>
  <c r="O444" i="19"/>
  <c r="O331" i="19"/>
  <c r="O254" i="19"/>
  <c r="O216" i="19"/>
  <c r="V234" i="19"/>
  <c r="O120" i="19"/>
  <c r="O76" i="19"/>
  <c r="O315" i="19"/>
  <c r="V482" i="19"/>
  <c r="V80" i="19"/>
  <c r="O465" i="19"/>
  <c r="V216" i="19"/>
  <c r="V422" i="19"/>
  <c r="V131" i="19"/>
  <c r="V450" i="19"/>
  <c r="V390" i="19"/>
  <c r="V178" i="19"/>
  <c r="O58" i="19"/>
  <c r="C7" i="43"/>
  <c r="E7" i="43" s="1"/>
  <c r="V252" i="19"/>
  <c r="V369" i="19"/>
  <c r="V396" i="19"/>
  <c r="V194" i="19"/>
  <c r="V405" i="19"/>
  <c r="V500" i="19"/>
  <c r="V487" i="19"/>
  <c r="V356" i="19"/>
  <c r="V145" i="19"/>
  <c r="V172" i="19"/>
  <c r="O426" i="19"/>
  <c r="O172" i="19"/>
  <c r="V107" i="19"/>
  <c r="V530" i="19"/>
  <c r="O178" i="19"/>
  <c r="V418" i="19"/>
  <c r="C12" i="43"/>
  <c r="E12" i="43" s="1"/>
  <c r="O240" i="19"/>
  <c r="V250" i="19"/>
  <c r="V254" i="19"/>
  <c r="V420" i="19"/>
  <c r="V240" i="19"/>
  <c r="V54" i="19"/>
  <c r="O198" i="19"/>
  <c r="O320" i="19"/>
  <c r="O405" i="19"/>
  <c r="O118" i="19"/>
  <c r="O70" i="19"/>
  <c r="O203" i="19"/>
  <c r="O234" i="19"/>
  <c r="O142" i="19"/>
  <c r="V219" i="19"/>
  <c r="V480" i="19"/>
  <c r="V320" i="19"/>
  <c r="V56" i="19"/>
  <c r="O377" i="19"/>
  <c r="O180" i="19"/>
  <c r="O174" i="19"/>
  <c r="O80" i="19"/>
  <c r="O303" i="19"/>
  <c r="O276" i="19"/>
  <c r="O402" i="19"/>
  <c r="V76" i="19"/>
  <c r="O56" i="19"/>
  <c r="O138" i="19"/>
  <c r="V127" i="19"/>
  <c r="O232" i="19"/>
  <c r="V285" i="19"/>
  <c r="O363" i="19"/>
  <c r="O98" i="19"/>
  <c r="V446" i="19"/>
  <c r="V138" i="19"/>
  <c r="O375" i="19"/>
  <c r="V467" i="19"/>
  <c r="O487" i="19"/>
  <c r="V198" i="19"/>
  <c r="O475" i="19"/>
  <c r="O348" i="19"/>
  <c r="V471" i="19"/>
  <c r="O411" i="19"/>
  <c r="O446" i="19"/>
  <c r="O387" i="19"/>
  <c r="O503" i="19"/>
  <c r="O473" i="19"/>
  <c r="O396" i="19"/>
  <c r="C10" i="43"/>
  <c r="E10" i="43" s="1"/>
  <c r="V176" i="19"/>
  <c r="V473" i="19"/>
  <c r="O461" i="19"/>
  <c r="O188" i="19"/>
  <c r="V503" i="19"/>
  <c r="O523" i="19"/>
  <c r="O452" i="19"/>
  <c r="O379" i="19"/>
  <c r="O278" i="19"/>
  <c r="O297" i="19"/>
  <c r="O341" i="19"/>
  <c r="O356" i="19"/>
  <c r="V112" i="19"/>
  <c r="V92" i="19"/>
  <c r="O438" i="19"/>
  <c r="O107" i="19"/>
  <c r="O337" i="19"/>
  <c r="V414" i="19"/>
  <c r="V96" i="19"/>
  <c r="O514" i="19"/>
  <c r="O416" i="19"/>
  <c r="V295" i="19"/>
  <c r="O94" i="19"/>
  <c r="O456" i="19"/>
  <c r="O214" i="19"/>
  <c r="O424" i="19"/>
  <c r="O295" i="19"/>
  <c r="O463" i="19"/>
  <c r="O372" i="19"/>
  <c r="V363" i="19"/>
  <c r="V147" i="19"/>
  <c r="O512" i="19"/>
  <c r="V307" i="19"/>
  <c r="V526" i="19"/>
  <c r="V226" i="19"/>
  <c r="V459" i="19"/>
  <c r="V297" i="19"/>
  <c r="V523" i="19"/>
  <c r="O149" i="19"/>
  <c r="V70" i="19"/>
  <c r="V392" i="19"/>
  <c r="V385" i="19"/>
  <c r="V448" i="19"/>
  <c r="V12" i="19"/>
  <c r="O131" i="19"/>
  <c r="V258" i="19"/>
  <c r="O89" i="19"/>
  <c r="O84" i="19"/>
  <c r="O86" i="19"/>
  <c r="V205" i="19"/>
  <c r="V123" i="19"/>
  <c r="O467" i="19"/>
  <c r="C8" i="43"/>
  <c r="E8" i="43" s="1"/>
  <c r="O392" i="19"/>
  <c r="O205" i="19"/>
  <c r="V118" i="19"/>
  <c r="V341" i="19"/>
  <c r="V276" i="19"/>
  <c r="V192" i="19"/>
  <c r="O125" i="19"/>
  <c r="V438" i="19"/>
  <c r="V429" i="19"/>
  <c r="O506" i="19"/>
  <c r="V477" i="19"/>
  <c r="V411" i="19"/>
  <c r="O500" i="19"/>
  <c r="O433" i="19"/>
  <c r="V509" i="19"/>
  <c r="V398" i="19"/>
  <c r="V82" i="19"/>
  <c r="V188" i="19"/>
  <c r="O436" i="19"/>
  <c r="V134" i="19"/>
  <c r="V152" i="19"/>
  <c r="V303" i="19"/>
  <c r="V315" i="19"/>
  <c r="O96" i="19"/>
  <c r="O238" i="19"/>
  <c r="V10" i="19"/>
  <c r="V290" i="19"/>
  <c r="O280" i="19"/>
  <c r="O156" i="19"/>
  <c r="O290" i="19"/>
  <c r="O164" i="19"/>
  <c r="V456" i="19"/>
  <c r="V444" i="19"/>
  <c r="V431" i="19"/>
  <c r="V154" i="19"/>
  <c r="V268" i="19"/>
  <c r="V223" i="19"/>
  <c r="V475" i="19"/>
  <c r="C18" i="43"/>
  <c r="E18" i="43" s="1"/>
  <c r="O482" i="19"/>
  <c r="O145" i="19"/>
  <c r="O390" i="19"/>
  <c r="O369" i="19"/>
  <c r="V333" i="19"/>
  <c r="C14" i="43"/>
  <c r="E14" i="43" s="1"/>
  <c r="O252" i="19"/>
  <c r="C9" i="43"/>
  <c r="E9" i="43" s="1"/>
  <c r="V528" i="19"/>
  <c r="V299" i="19"/>
  <c r="V164" i="19"/>
  <c r="V208" i="19"/>
  <c r="V158" i="19"/>
  <c r="O530" i="19"/>
  <c r="V381" i="19"/>
  <c r="V280" i="19"/>
  <c r="O311" i="19"/>
  <c r="V520" i="19"/>
  <c r="V116" i="19"/>
  <c r="V454" i="19"/>
  <c r="O219" i="19"/>
  <c r="O152" i="19"/>
  <c r="O520" i="19"/>
  <c r="V201" i="19"/>
  <c r="O299" i="19"/>
  <c r="O365" i="19"/>
  <c r="V485" i="19"/>
  <c r="O398" i="19"/>
  <c r="V120" i="19"/>
  <c r="V436" i="19"/>
  <c r="V496" i="19"/>
  <c r="V426" i="19"/>
  <c r="V463" i="19"/>
  <c r="V367" i="19"/>
  <c r="V313" i="19"/>
  <c r="V214" i="19"/>
  <c r="V402" i="19"/>
  <c r="O307" i="19"/>
  <c r="V203" i="19"/>
  <c r="V379" i="19"/>
  <c r="V105" i="19"/>
  <c r="C17" i="43"/>
  <c r="E17" i="43" s="1"/>
  <c r="O493" i="19"/>
  <c r="V170" i="19"/>
  <c r="V228" i="19"/>
  <c r="V433" i="19"/>
  <c r="O471" i="19"/>
  <c r="V424" i="19"/>
  <c r="V345" i="19"/>
  <c r="O526" i="19"/>
  <c r="C13" i="43"/>
  <c r="E13" i="43" s="1"/>
  <c r="V331" i="19"/>
  <c r="V337" i="19"/>
  <c r="V465" i="19"/>
  <c r="V98" i="19"/>
  <c r="V311" i="19"/>
  <c r="V335" i="19"/>
  <c r="O270" i="19"/>
  <c r="V323" i="19"/>
  <c r="V609" i="19"/>
  <c r="V365" i="19"/>
  <c r="O545" i="19"/>
  <c r="V549" i="19"/>
  <c r="V348" i="19"/>
  <c r="V556" i="19"/>
  <c r="O567" i="19"/>
  <c r="O581" i="19"/>
  <c r="O595" i="19"/>
  <c r="V545" i="19"/>
  <c r="V593" i="19"/>
  <c r="O573" i="19"/>
  <c r="V617" i="19"/>
  <c r="V589" i="19"/>
  <c r="O591" i="19"/>
  <c r="O554" i="19"/>
  <c r="O565" i="19"/>
  <c r="O558" i="19"/>
  <c r="V595" i="19"/>
  <c r="O571" i="19"/>
  <c r="O611" i="19"/>
  <c r="O613" i="19"/>
  <c r="V565" i="19"/>
  <c r="O589" i="19"/>
  <c r="V615" i="19"/>
  <c r="V581" i="19"/>
  <c r="V547" i="19"/>
  <c r="O609" i="19"/>
  <c r="V552" i="19"/>
  <c r="V558" i="19"/>
  <c r="V400" i="19"/>
  <c r="O540" i="19"/>
  <c r="V540" i="19"/>
  <c r="V375" i="19"/>
  <c r="V174" i="19"/>
  <c r="V537" i="19"/>
  <c r="V554" i="19"/>
  <c r="O537" i="19"/>
  <c r="V611" i="19"/>
  <c r="O593" i="19"/>
  <c r="O617" i="19"/>
  <c r="V573" i="19"/>
  <c r="V613" i="19"/>
  <c r="O549" i="19"/>
  <c r="O547" i="19"/>
  <c r="V571" i="19"/>
  <c r="V567" i="19"/>
  <c r="O615" i="19"/>
  <c r="O552" i="19"/>
  <c r="O556" i="19"/>
  <c r="V591" i="19"/>
  <c r="O182" i="19"/>
  <c r="V182" i="19"/>
  <c r="N145" i="19" l="1"/>
  <c r="N307" i="19"/>
  <c r="N152" i="19"/>
  <c r="N297" i="19"/>
  <c r="N341" i="19"/>
  <c r="O116" i="19"/>
  <c r="T116" i="19" s="1"/>
  <c r="N156" i="19"/>
  <c r="G117" i="218"/>
  <c r="F117" i="218" s="1"/>
  <c r="G128" i="218"/>
  <c r="F133" i="218"/>
  <c r="F134" i="218"/>
  <c r="N365" i="19"/>
  <c r="N552" i="19"/>
  <c r="V230" i="19"/>
  <c r="Y230" i="19" s="1"/>
  <c r="V270" i="19"/>
  <c r="W270" i="19" s="1"/>
  <c r="V256" i="19"/>
  <c r="Y256" i="19" s="1"/>
  <c r="N270" i="19"/>
  <c r="O230" i="19"/>
  <c r="P230" i="19" s="1"/>
  <c r="O260" i="19"/>
  <c r="T260" i="19" s="1"/>
  <c r="R182" i="19"/>
  <c r="P182" i="19"/>
  <c r="T182" i="19"/>
  <c r="W182" i="19"/>
  <c r="Y182" i="19"/>
  <c r="AA182" i="19"/>
  <c r="F67" i="218"/>
  <c r="N493" i="19"/>
  <c r="E19" i="43"/>
  <c r="N219" i="19"/>
  <c r="N311" i="19"/>
  <c r="N252" i="19"/>
  <c r="N164" i="19"/>
  <c r="P547" i="19"/>
  <c r="T547" i="19"/>
  <c r="R547" i="19"/>
  <c r="W554" i="19"/>
  <c r="AA554" i="19"/>
  <c r="Y554" i="19"/>
  <c r="R611" i="19"/>
  <c r="P611" i="19"/>
  <c r="T611" i="19"/>
  <c r="P565" i="19"/>
  <c r="R565" i="19"/>
  <c r="T565" i="19"/>
  <c r="P591" i="19"/>
  <c r="R591" i="19"/>
  <c r="T591" i="19"/>
  <c r="AA589" i="19"/>
  <c r="Y589" i="19"/>
  <c r="W589" i="19"/>
  <c r="W593" i="19"/>
  <c r="AA593" i="19"/>
  <c r="Y593" i="19"/>
  <c r="P567" i="19"/>
  <c r="T567" i="19"/>
  <c r="R567" i="19"/>
  <c r="W549" i="19"/>
  <c r="AA549" i="19"/>
  <c r="Y549" i="19"/>
  <c r="AA323" i="19"/>
  <c r="W323" i="19"/>
  <c r="Y323" i="19"/>
  <c r="Y335" i="19"/>
  <c r="W335" i="19"/>
  <c r="AA335" i="19"/>
  <c r="AA465" i="19"/>
  <c r="W465" i="19"/>
  <c r="Y465" i="19"/>
  <c r="AA337" i="19"/>
  <c r="Y337" i="19"/>
  <c r="W337" i="19"/>
  <c r="T526" i="19"/>
  <c r="R526" i="19"/>
  <c r="P526" i="19"/>
  <c r="W214" i="19"/>
  <c r="Y214" i="19"/>
  <c r="AA214" i="19"/>
  <c r="Y313" i="19"/>
  <c r="AA313" i="19"/>
  <c r="W313" i="19"/>
  <c r="AA463" i="19"/>
  <c r="W463" i="19"/>
  <c r="Y463" i="19"/>
  <c r="W496" i="19"/>
  <c r="Y496" i="19"/>
  <c r="AA496" i="19"/>
  <c r="Y436" i="19"/>
  <c r="AA436" i="19"/>
  <c r="W436" i="19"/>
  <c r="Y120" i="19"/>
  <c r="AA120" i="19"/>
  <c r="W120" i="19"/>
  <c r="Y485" i="19"/>
  <c r="W485" i="19"/>
  <c r="AA485" i="19"/>
  <c r="T299" i="19"/>
  <c r="P299" i="19"/>
  <c r="R299" i="19"/>
  <c r="P520" i="19"/>
  <c r="T520" i="19"/>
  <c r="R520" i="19"/>
  <c r="Y454" i="19"/>
  <c r="W454" i="19"/>
  <c r="AA454" i="19"/>
  <c r="P530" i="19"/>
  <c r="R530" i="19"/>
  <c r="T530" i="19"/>
  <c r="AA158" i="19"/>
  <c r="W158" i="19"/>
  <c r="Y158" i="19"/>
  <c r="Y208" i="19"/>
  <c r="W208" i="19"/>
  <c r="AA208" i="19"/>
  <c r="P252" i="19"/>
  <c r="R252" i="19"/>
  <c r="T252" i="19"/>
  <c r="T482" i="19"/>
  <c r="R482" i="19"/>
  <c r="P482" i="19"/>
  <c r="AA268" i="19"/>
  <c r="Y268" i="19"/>
  <c r="W268" i="19"/>
  <c r="W290" i="19"/>
  <c r="AA290" i="19"/>
  <c r="Y290" i="19"/>
  <c r="R96" i="19"/>
  <c r="P96" i="19"/>
  <c r="T96" i="19"/>
  <c r="Y134" i="19"/>
  <c r="W134" i="19"/>
  <c r="AA134" i="19"/>
  <c r="P436" i="19"/>
  <c r="R436" i="19"/>
  <c r="T436" i="19"/>
  <c r="W398" i="19"/>
  <c r="Y398" i="19"/>
  <c r="AA398" i="19"/>
  <c r="P433" i="19"/>
  <c r="R433" i="19"/>
  <c r="T433" i="19"/>
  <c r="Y477" i="19"/>
  <c r="AA477" i="19"/>
  <c r="W477" i="19"/>
  <c r="W276" i="19"/>
  <c r="AA276" i="19"/>
  <c r="Y276" i="19"/>
  <c r="Y118" i="19"/>
  <c r="AA118" i="19"/>
  <c r="W118" i="19"/>
  <c r="T131" i="19"/>
  <c r="P131" i="19"/>
  <c r="R131" i="19"/>
  <c r="AA448" i="19"/>
  <c r="Y448" i="19"/>
  <c r="W448" i="19"/>
  <c r="W523" i="19"/>
  <c r="AA523" i="19"/>
  <c r="Y523" i="19"/>
  <c r="W459" i="19"/>
  <c r="Y459" i="19"/>
  <c r="AA459" i="19"/>
  <c r="Y226" i="19"/>
  <c r="AA226" i="19"/>
  <c r="W226" i="19"/>
  <c r="W526" i="19"/>
  <c r="Y526" i="19"/>
  <c r="AA526" i="19"/>
  <c r="W307" i="19"/>
  <c r="Y307" i="19"/>
  <c r="AA307" i="19"/>
  <c r="R214" i="19"/>
  <c r="T214" i="19"/>
  <c r="P214" i="19"/>
  <c r="R337" i="19"/>
  <c r="P337" i="19"/>
  <c r="T337" i="19"/>
  <c r="R438" i="19"/>
  <c r="P438" i="19"/>
  <c r="T438" i="19"/>
  <c r="Y112" i="19"/>
  <c r="AA112" i="19"/>
  <c r="W112" i="19"/>
  <c r="R297" i="19"/>
  <c r="T297" i="19"/>
  <c r="P297" i="19"/>
  <c r="T379" i="19"/>
  <c r="P379" i="19"/>
  <c r="R379" i="19"/>
  <c r="P188" i="19"/>
  <c r="T188" i="19"/>
  <c r="R188" i="19"/>
  <c r="P387" i="19"/>
  <c r="R387" i="19"/>
  <c r="T387" i="19"/>
  <c r="T475" i="19"/>
  <c r="R475" i="19"/>
  <c r="P475" i="19"/>
  <c r="AA198" i="19"/>
  <c r="Y198" i="19"/>
  <c r="W198" i="19"/>
  <c r="AA138" i="19"/>
  <c r="W138" i="19"/>
  <c r="Y138" i="19"/>
  <c r="T232" i="19"/>
  <c r="P232" i="19"/>
  <c r="R232" i="19"/>
  <c r="P174" i="19"/>
  <c r="R174" i="19"/>
  <c r="T174" i="19"/>
  <c r="Y56" i="19"/>
  <c r="W56" i="19"/>
  <c r="AA56" i="19"/>
  <c r="Y480" i="19"/>
  <c r="W480" i="19"/>
  <c r="AA480" i="19"/>
  <c r="T142" i="19"/>
  <c r="P142" i="19"/>
  <c r="R142" i="19"/>
  <c r="P203" i="19"/>
  <c r="R203" i="19"/>
  <c r="T203" i="19"/>
  <c r="R70" i="19"/>
  <c r="P70" i="19"/>
  <c r="T70" i="19"/>
  <c r="P405" i="19"/>
  <c r="R405" i="19"/>
  <c r="T405" i="19"/>
  <c r="AA420" i="19"/>
  <c r="Y420" i="19"/>
  <c r="W420" i="19"/>
  <c r="AA250" i="19"/>
  <c r="Y250" i="19"/>
  <c r="W250" i="19"/>
  <c r="R240" i="19"/>
  <c r="P240" i="19"/>
  <c r="T240" i="19"/>
  <c r="AA530" i="19"/>
  <c r="Y530" i="19"/>
  <c r="W530" i="19"/>
  <c r="Y107" i="19"/>
  <c r="W107" i="19"/>
  <c r="AA107" i="19"/>
  <c r="AA500" i="19"/>
  <c r="W500" i="19"/>
  <c r="Y500" i="19"/>
  <c r="W396" i="19"/>
  <c r="AA396" i="19"/>
  <c r="Y396" i="19"/>
  <c r="AA369" i="19"/>
  <c r="W369" i="19"/>
  <c r="Y369" i="19"/>
  <c r="Y450" i="19"/>
  <c r="AA450" i="19"/>
  <c r="W450" i="19"/>
  <c r="AA422" i="19"/>
  <c r="W422" i="19"/>
  <c r="Y422" i="19"/>
  <c r="P465" i="19"/>
  <c r="T465" i="19"/>
  <c r="R465" i="19"/>
  <c r="W482" i="19"/>
  <c r="AA482" i="19"/>
  <c r="Y482" i="19"/>
  <c r="T120" i="19"/>
  <c r="P120" i="19"/>
  <c r="R120" i="19"/>
  <c r="R444" i="19"/>
  <c r="P444" i="19"/>
  <c r="T444" i="19"/>
  <c r="AA89" i="19"/>
  <c r="W89" i="19"/>
  <c r="Y89" i="19"/>
  <c r="Y196" i="19"/>
  <c r="W196" i="19"/>
  <c r="AA196" i="19"/>
  <c r="W309" i="19"/>
  <c r="Y309" i="19"/>
  <c r="AA309" i="19"/>
  <c r="Y327" i="19"/>
  <c r="AA327" i="19"/>
  <c r="W327" i="19"/>
  <c r="Y86" i="19"/>
  <c r="W86" i="19"/>
  <c r="AA86" i="19"/>
  <c r="W168" i="19"/>
  <c r="Y168" i="19"/>
  <c r="AA168" i="19"/>
  <c r="P429" i="19"/>
  <c r="T429" i="19"/>
  <c r="R429" i="19"/>
  <c r="R112" i="19"/>
  <c r="T112" i="19"/>
  <c r="P112" i="19"/>
  <c r="P74" i="19"/>
  <c r="R74" i="19"/>
  <c r="T74" i="19"/>
  <c r="Y461" i="19"/>
  <c r="W461" i="19"/>
  <c r="AA461" i="19"/>
  <c r="AA238" i="19"/>
  <c r="W238" i="19"/>
  <c r="Y238" i="19"/>
  <c r="P285" i="19"/>
  <c r="R285" i="19"/>
  <c r="T285" i="19"/>
  <c r="AA260" i="19"/>
  <c r="Y260" i="19"/>
  <c r="W260" i="19"/>
  <c r="AA149" i="19"/>
  <c r="W149" i="19"/>
  <c r="Y149" i="19"/>
  <c r="AA129" i="19"/>
  <c r="Y129" i="19"/>
  <c r="W129" i="19"/>
  <c r="R459" i="19"/>
  <c r="T459" i="19"/>
  <c r="P459" i="19"/>
  <c r="T250" i="19"/>
  <c r="R250" i="19"/>
  <c r="P250" i="19"/>
  <c r="P528" i="19"/>
  <c r="T528" i="19"/>
  <c r="R528" i="19"/>
  <c r="W452" i="19"/>
  <c r="Y452" i="19"/>
  <c r="AA452" i="19"/>
  <c r="Y506" i="19"/>
  <c r="W506" i="19"/>
  <c r="AA506" i="19"/>
  <c r="Y74" i="19"/>
  <c r="AA74" i="19"/>
  <c r="W74" i="19"/>
  <c r="AA339" i="19"/>
  <c r="W339" i="19"/>
  <c r="Y339" i="19"/>
  <c r="AA211" i="19"/>
  <c r="W211" i="19"/>
  <c r="Y211" i="19"/>
  <c r="R480" i="19"/>
  <c r="T480" i="19"/>
  <c r="P480" i="19"/>
  <c r="P313" i="19"/>
  <c r="R313" i="19"/>
  <c r="T313" i="19"/>
  <c r="R414" i="19"/>
  <c r="T414" i="19"/>
  <c r="P414" i="19"/>
  <c r="P258" i="19"/>
  <c r="R258" i="19"/>
  <c r="T258" i="19"/>
  <c r="T418" i="19"/>
  <c r="R418" i="19"/>
  <c r="P418" i="19"/>
  <c r="P367" i="19"/>
  <c r="R367" i="19"/>
  <c r="T367" i="19"/>
  <c r="P383" i="19"/>
  <c r="T383" i="19"/>
  <c r="R383" i="19"/>
  <c r="N369" i="19"/>
  <c r="N390" i="19"/>
  <c r="N238" i="19"/>
  <c r="N500" i="19"/>
  <c r="N125" i="19"/>
  <c r="N205" i="19"/>
  <c r="N89" i="19"/>
  <c r="N149" i="19"/>
  <c r="N463" i="19"/>
  <c r="N94" i="19"/>
  <c r="N107" i="19"/>
  <c r="N356" i="19"/>
  <c r="N523" i="19"/>
  <c r="N473" i="19"/>
  <c r="N446" i="19"/>
  <c r="N375" i="19"/>
  <c r="N56" i="19"/>
  <c r="N276" i="19"/>
  <c r="N180" i="19"/>
  <c r="N377" i="19"/>
  <c r="N198" i="19"/>
  <c r="N178" i="19"/>
  <c r="N58" i="19"/>
  <c r="N315" i="19"/>
  <c r="N228" i="19"/>
  <c r="N400" i="19"/>
  <c r="N226" i="19"/>
  <c r="N256" i="19"/>
  <c r="N333" i="19"/>
  <c r="N327" i="19"/>
  <c r="N420" i="19"/>
  <c r="N385" i="19"/>
  <c r="N78" i="19"/>
  <c r="N309" i="19"/>
  <c r="N176" i="19"/>
  <c r="N305" i="19"/>
  <c r="N194" i="19"/>
  <c r="N190" i="19"/>
  <c r="N485" i="19"/>
  <c r="N450" i="19"/>
  <c r="N201" i="19"/>
  <c r="T540" i="19"/>
  <c r="P540" i="19"/>
  <c r="R540" i="19"/>
  <c r="T593" i="19"/>
  <c r="R593" i="19"/>
  <c r="P593" i="19"/>
  <c r="R571" i="19"/>
  <c r="T571" i="19"/>
  <c r="P571" i="19"/>
  <c r="Y609" i="19"/>
  <c r="W609" i="19"/>
  <c r="AA609" i="19"/>
  <c r="Y98" i="19"/>
  <c r="AA98" i="19"/>
  <c r="W98" i="19"/>
  <c r="AA331" i="19"/>
  <c r="Y331" i="19"/>
  <c r="W331" i="19"/>
  <c r="Y433" i="19"/>
  <c r="W433" i="19"/>
  <c r="AA433" i="19"/>
  <c r="R493" i="19"/>
  <c r="T493" i="19"/>
  <c r="P493" i="19"/>
  <c r="W379" i="19"/>
  <c r="Y379" i="19"/>
  <c r="AA379" i="19"/>
  <c r="Y402" i="19"/>
  <c r="W402" i="19"/>
  <c r="AA402" i="19"/>
  <c r="AA367" i="19"/>
  <c r="W367" i="19"/>
  <c r="Y367" i="19"/>
  <c r="R365" i="19"/>
  <c r="P365" i="19"/>
  <c r="T365" i="19"/>
  <c r="AA381" i="19"/>
  <c r="W381" i="19"/>
  <c r="Y381" i="19"/>
  <c r="AA528" i="19"/>
  <c r="Y528" i="19"/>
  <c r="W528" i="19"/>
  <c r="R369" i="19"/>
  <c r="T369" i="19"/>
  <c r="P369" i="19"/>
  <c r="T390" i="19"/>
  <c r="P390" i="19"/>
  <c r="R390" i="19"/>
  <c r="P145" i="19"/>
  <c r="R145" i="19"/>
  <c r="T145" i="19"/>
  <c r="Y475" i="19"/>
  <c r="AA475" i="19"/>
  <c r="W475" i="19"/>
  <c r="T156" i="19"/>
  <c r="R156" i="19"/>
  <c r="P156" i="19"/>
  <c r="R238" i="19"/>
  <c r="T238" i="19"/>
  <c r="P238" i="19"/>
  <c r="Y303" i="19"/>
  <c r="AA303" i="19"/>
  <c r="W303" i="19"/>
  <c r="Y188" i="19"/>
  <c r="W188" i="19"/>
  <c r="AA188" i="19"/>
  <c r="W509" i="19"/>
  <c r="AA509" i="19"/>
  <c r="Y509" i="19"/>
  <c r="W411" i="19"/>
  <c r="AA411" i="19"/>
  <c r="Y411" i="19"/>
  <c r="W438" i="19"/>
  <c r="AA438" i="19"/>
  <c r="Y438" i="19"/>
  <c r="W192" i="19"/>
  <c r="AA192" i="19"/>
  <c r="Y192" i="19"/>
  <c r="AA341" i="19"/>
  <c r="Y341" i="19"/>
  <c r="W341" i="19"/>
  <c r="P205" i="19"/>
  <c r="T205" i="19"/>
  <c r="R205" i="19"/>
  <c r="R392" i="19"/>
  <c r="T392" i="19"/>
  <c r="P392" i="19"/>
  <c r="W205" i="19"/>
  <c r="AA205" i="19"/>
  <c r="Y205" i="19"/>
  <c r="Y258" i="19"/>
  <c r="W258" i="19"/>
  <c r="AA258" i="19"/>
  <c r="W70" i="19"/>
  <c r="Y70" i="19"/>
  <c r="AA70" i="19"/>
  <c r="P149" i="19"/>
  <c r="T149" i="19"/>
  <c r="R149" i="19"/>
  <c r="W363" i="19"/>
  <c r="AA363" i="19"/>
  <c r="Y363" i="19"/>
  <c r="R463" i="19"/>
  <c r="T463" i="19"/>
  <c r="P463" i="19"/>
  <c r="R94" i="19"/>
  <c r="T94" i="19"/>
  <c r="P94" i="19"/>
  <c r="R514" i="19"/>
  <c r="T514" i="19"/>
  <c r="P514" i="19"/>
  <c r="R107" i="19"/>
  <c r="T107" i="19"/>
  <c r="P107" i="19"/>
  <c r="Y92" i="19"/>
  <c r="AA92" i="19"/>
  <c r="W92" i="19"/>
  <c r="R341" i="19"/>
  <c r="T341" i="19"/>
  <c r="P341" i="19"/>
  <c r="AA473" i="19"/>
  <c r="W473" i="19"/>
  <c r="Y473" i="19"/>
  <c r="W467" i="19"/>
  <c r="AA467" i="19"/>
  <c r="Y467" i="19"/>
  <c r="T363" i="19"/>
  <c r="P363" i="19"/>
  <c r="R363" i="19"/>
  <c r="AA285" i="19"/>
  <c r="W285" i="19"/>
  <c r="Y285" i="19"/>
  <c r="T138" i="19"/>
  <c r="P138" i="19"/>
  <c r="R138" i="19"/>
  <c r="P402" i="19"/>
  <c r="T402" i="19"/>
  <c r="R402" i="19"/>
  <c r="R80" i="19"/>
  <c r="P80" i="19"/>
  <c r="T80" i="19"/>
  <c r="Y320" i="19"/>
  <c r="AA320" i="19"/>
  <c r="W320" i="19"/>
  <c r="Y418" i="19"/>
  <c r="AA418" i="19"/>
  <c r="W418" i="19"/>
  <c r="P426" i="19"/>
  <c r="T426" i="19"/>
  <c r="R426" i="19"/>
  <c r="Y356" i="19"/>
  <c r="W356" i="19"/>
  <c r="AA356" i="19"/>
  <c r="Y194" i="19"/>
  <c r="AA194" i="19"/>
  <c r="W194" i="19"/>
  <c r="W178" i="19"/>
  <c r="Y178" i="19"/>
  <c r="AA178" i="19"/>
  <c r="Y390" i="19"/>
  <c r="AA390" i="19"/>
  <c r="W390" i="19"/>
  <c r="W216" i="19"/>
  <c r="AA216" i="19"/>
  <c r="Y216" i="19"/>
  <c r="T315" i="19"/>
  <c r="P315" i="19"/>
  <c r="R315" i="19"/>
  <c r="T76" i="19"/>
  <c r="P76" i="19"/>
  <c r="R76" i="19"/>
  <c r="R216" i="19"/>
  <c r="T216" i="19"/>
  <c r="P216" i="19"/>
  <c r="R331" i="19"/>
  <c r="T331" i="19"/>
  <c r="P331" i="19"/>
  <c r="P400" i="19"/>
  <c r="T400" i="19"/>
  <c r="R400" i="19"/>
  <c r="P345" i="19"/>
  <c r="R345" i="19"/>
  <c r="T345" i="19"/>
  <c r="P226" i="19"/>
  <c r="R226" i="19"/>
  <c r="T226" i="19"/>
  <c r="P256" i="19"/>
  <c r="R256" i="19"/>
  <c r="T256" i="19"/>
  <c r="R333" i="19"/>
  <c r="T333" i="19"/>
  <c r="P333" i="19"/>
  <c r="W266" i="19"/>
  <c r="Y266" i="19"/>
  <c r="AA266" i="19"/>
  <c r="W14" i="19"/>
  <c r="AA14" i="19"/>
  <c r="Y14" i="19"/>
  <c r="R327" i="19"/>
  <c r="P327" i="19"/>
  <c r="T327" i="19"/>
  <c r="T420" i="19"/>
  <c r="R420" i="19"/>
  <c r="P420" i="19"/>
  <c r="R385" i="19"/>
  <c r="P385" i="19"/>
  <c r="T385" i="19"/>
  <c r="R105" i="19"/>
  <c r="T105" i="19"/>
  <c r="P105" i="19"/>
  <c r="T309" i="19"/>
  <c r="P309" i="19"/>
  <c r="R309" i="19"/>
  <c r="T211" i="19"/>
  <c r="P211" i="19"/>
  <c r="R211" i="19"/>
  <c r="P196" i="19"/>
  <c r="T196" i="19"/>
  <c r="R196" i="19"/>
  <c r="G48" i="218"/>
  <c r="F48" i="218" s="1"/>
  <c r="F50" i="218"/>
  <c r="R194" i="19"/>
  <c r="T194" i="19"/>
  <c r="P194" i="19"/>
  <c r="P168" i="19"/>
  <c r="T168" i="19"/>
  <c r="R168" i="19"/>
  <c r="T268" i="19"/>
  <c r="P268" i="19"/>
  <c r="R268" i="19"/>
  <c r="T154" i="19"/>
  <c r="P154" i="19"/>
  <c r="R154" i="19"/>
  <c r="Y493" i="19"/>
  <c r="W493" i="19"/>
  <c r="AA493" i="19"/>
  <c r="T208" i="19"/>
  <c r="P208" i="19"/>
  <c r="R208" i="19"/>
  <c r="Y16" i="19"/>
  <c r="W16" i="19"/>
  <c r="AA16" i="19"/>
  <c r="T485" i="19"/>
  <c r="P485" i="19"/>
  <c r="R485" i="19"/>
  <c r="AA383" i="19"/>
  <c r="W383" i="19"/>
  <c r="Y383" i="19"/>
  <c r="W387" i="19"/>
  <c r="AA387" i="19"/>
  <c r="Y387" i="19"/>
  <c r="AA125" i="19"/>
  <c r="Y125" i="19"/>
  <c r="W125" i="19"/>
  <c r="AA84" i="19"/>
  <c r="W84" i="19"/>
  <c r="Y84" i="19"/>
  <c r="F17" i="218"/>
  <c r="P266" i="19"/>
  <c r="R266" i="19"/>
  <c r="T266" i="19"/>
  <c r="T335" i="19"/>
  <c r="P335" i="19"/>
  <c r="R335" i="19"/>
  <c r="T54" i="19"/>
  <c r="P54" i="19"/>
  <c r="R54" i="19"/>
  <c r="N547" i="19"/>
  <c r="N591" i="19"/>
  <c r="N573" i="19"/>
  <c r="N581" i="19"/>
  <c r="N299" i="19"/>
  <c r="N520" i="19"/>
  <c r="N280" i="19"/>
  <c r="N436" i="19"/>
  <c r="N372" i="19"/>
  <c r="N214" i="19"/>
  <c r="N416" i="19"/>
  <c r="N337" i="19"/>
  <c r="N438" i="19"/>
  <c r="N379" i="19"/>
  <c r="N452" i="19"/>
  <c r="N503" i="19"/>
  <c r="N387" i="19"/>
  <c r="N411" i="19"/>
  <c r="N475" i="19"/>
  <c r="N98" i="19"/>
  <c r="N232" i="19"/>
  <c r="N303" i="19"/>
  <c r="N142" i="19"/>
  <c r="N234" i="19"/>
  <c r="N203" i="19"/>
  <c r="N405" i="19"/>
  <c r="N254" i="19"/>
  <c r="N444" i="19"/>
  <c r="N129" i="19"/>
  <c r="N381" i="19"/>
  <c r="N477" i="19"/>
  <c r="N147" i="19"/>
  <c r="N285" i="19"/>
  <c r="N528" i="19"/>
  <c r="N192" i="19"/>
  <c r="N47" i="19"/>
  <c r="N134" i="19"/>
  <c r="N339" i="19"/>
  <c r="W375" i="19"/>
  <c r="Y375" i="19"/>
  <c r="AA375" i="19"/>
  <c r="Y591" i="19"/>
  <c r="AA591" i="19"/>
  <c r="W591" i="19"/>
  <c r="AA558" i="19"/>
  <c r="Y558" i="19"/>
  <c r="W558" i="19"/>
  <c r="AA571" i="19"/>
  <c r="Y571" i="19"/>
  <c r="W571" i="19"/>
  <c r="AA573" i="19"/>
  <c r="Y573" i="19"/>
  <c r="W573" i="19"/>
  <c r="Y400" i="19"/>
  <c r="W400" i="19"/>
  <c r="AA400" i="19"/>
  <c r="R573" i="19"/>
  <c r="T573" i="19"/>
  <c r="P573" i="19"/>
  <c r="W556" i="19"/>
  <c r="AA556" i="19"/>
  <c r="Y556" i="19"/>
  <c r="W311" i="19"/>
  <c r="Y311" i="19"/>
  <c r="AA311" i="19"/>
  <c r="W345" i="19"/>
  <c r="Y345" i="19"/>
  <c r="AA345" i="19"/>
  <c r="T471" i="19"/>
  <c r="P471" i="19"/>
  <c r="R471" i="19"/>
  <c r="Y228" i="19"/>
  <c r="AA228" i="19"/>
  <c r="W228" i="19"/>
  <c r="Y203" i="19"/>
  <c r="W203" i="19"/>
  <c r="AA203" i="19"/>
  <c r="AA426" i="19"/>
  <c r="Y426" i="19"/>
  <c r="W426" i="19"/>
  <c r="AA201" i="19"/>
  <c r="W201" i="19"/>
  <c r="Y201" i="19"/>
  <c r="T152" i="19"/>
  <c r="P152" i="19"/>
  <c r="R152" i="19"/>
  <c r="V114" i="19"/>
  <c r="W116" i="19"/>
  <c r="AA116" i="19"/>
  <c r="Y116" i="19"/>
  <c r="T311" i="19"/>
  <c r="R311" i="19"/>
  <c r="P311" i="19"/>
  <c r="W164" i="19"/>
  <c r="Y164" i="19"/>
  <c r="AA164" i="19"/>
  <c r="Y299" i="19"/>
  <c r="W299" i="19"/>
  <c r="AA299" i="19"/>
  <c r="AA223" i="19"/>
  <c r="W223" i="19"/>
  <c r="Y223" i="19"/>
  <c r="AA431" i="19"/>
  <c r="Y431" i="19"/>
  <c r="W431" i="19"/>
  <c r="P164" i="19"/>
  <c r="R164" i="19"/>
  <c r="T164" i="19"/>
  <c r="T290" i="19"/>
  <c r="P290" i="19"/>
  <c r="R290" i="19"/>
  <c r="R280" i="19"/>
  <c r="T280" i="19"/>
  <c r="P280" i="19"/>
  <c r="W10" i="19"/>
  <c r="Y10" i="19"/>
  <c r="AA10" i="19"/>
  <c r="AA152" i="19"/>
  <c r="Y152" i="19"/>
  <c r="W152" i="19"/>
  <c r="W82" i="19"/>
  <c r="AA82" i="19"/>
  <c r="Y82" i="19"/>
  <c r="R506" i="19"/>
  <c r="P506" i="19"/>
  <c r="T506" i="19"/>
  <c r="AA429" i="19"/>
  <c r="W429" i="19"/>
  <c r="Y429" i="19"/>
  <c r="P84" i="19"/>
  <c r="R84" i="19"/>
  <c r="T84" i="19"/>
  <c r="W392" i="19"/>
  <c r="Y392" i="19"/>
  <c r="AA392" i="19"/>
  <c r="T512" i="19"/>
  <c r="R512" i="19"/>
  <c r="P512" i="19"/>
  <c r="W147" i="19"/>
  <c r="AA147" i="19"/>
  <c r="Y147" i="19"/>
  <c r="R372" i="19"/>
  <c r="T372" i="19"/>
  <c r="P372" i="19"/>
  <c r="R456" i="19"/>
  <c r="T456" i="19"/>
  <c r="P456" i="19"/>
  <c r="Y295" i="19"/>
  <c r="W295" i="19"/>
  <c r="AA295" i="19"/>
  <c r="P416" i="19"/>
  <c r="R416" i="19"/>
  <c r="T416" i="19"/>
  <c r="AA414" i="19"/>
  <c r="W414" i="19"/>
  <c r="Y414" i="19"/>
  <c r="P452" i="19"/>
  <c r="R452" i="19"/>
  <c r="T452" i="19"/>
  <c r="AA503" i="19"/>
  <c r="W503" i="19"/>
  <c r="Y503" i="19"/>
  <c r="P461" i="19"/>
  <c r="R461" i="19"/>
  <c r="T461" i="19"/>
  <c r="R396" i="19"/>
  <c r="T396" i="19"/>
  <c r="P396" i="19"/>
  <c r="T503" i="19"/>
  <c r="R503" i="19"/>
  <c r="P503" i="19"/>
  <c r="R411" i="19"/>
  <c r="T411" i="19"/>
  <c r="P411" i="19"/>
  <c r="AA446" i="19"/>
  <c r="Y446" i="19"/>
  <c r="W446" i="19"/>
  <c r="T98" i="19"/>
  <c r="P98" i="19"/>
  <c r="R98" i="19"/>
  <c r="R303" i="19"/>
  <c r="T303" i="19"/>
  <c r="P303" i="19"/>
  <c r="T234" i="19"/>
  <c r="P234" i="19"/>
  <c r="R234" i="19"/>
  <c r="R320" i="19"/>
  <c r="T320" i="19"/>
  <c r="P320" i="19"/>
  <c r="W54" i="19"/>
  <c r="Y54" i="19"/>
  <c r="AA54" i="19"/>
  <c r="W254" i="19"/>
  <c r="Y254" i="19"/>
  <c r="AA254" i="19"/>
  <c r="Y172" i="19"/>
  <c r="AA172" i="19"/>
  <c r="W172" i="19"/>
  <c r="AA487" i="19"/>
  <c r="Y487" i="19"/>
  <c r="W487" i="19"/>
  <c r="P58" i="19"/>
  <c r="R58" i="19"/>
  <c r="T58" i="19"/>
  <c r="W131" i="19"/>
  <c r="Y131" i="19"/>
  <c r="AA131" i="19"/>
  <c r="AA80" i="19"/>
  <c r="W80" i="19"/>
  <c r="Y80" i="19"/>
  <c r="AA234" i="19"/>
  <c r="W234" i="19"/>
  <c r="Y234" i="19"/>
  <c r="P254" i="19"/>
  <c r="R254" i="19"/>
  <c r="T254" i="19"/>
  <c r="P92" i="19"/>
  <c r="T92" i="19"/>
  <c r="R92" i="19"/>
  <c r="W232" i="19"/>
  <c r="Y232" i="19"/>
  <c r="AA232" i="19"/>
  <c r="T162" i="19"/>
  <c r="P162" i="19"/>
  <c r="R162" i="19"/>
  <c r="R129" i="19"/>
  <c r="T129" i="19"/>
  <c r="P129" i="19"/>
  <c r="G22" i="218"/>
  <c r="F22" i="218" s="1"/>
  <c r="F24" i="218"/>
  <c r="Y58" i="19"/>
  <c r="W58" i="19"/>
  <c r="AA58" i="19"/>
  <c r="W190" i="19"/>
  <c r="Y190" i="19"/>
  <c r="AA190" i="19"/>
  <c r="Y78" i="19"/>
  <c r="AA78" i="19"/>
  <c r="W78" i="19"/>
  <c r="R103" i="19"/>
  <c r="P103" i="19"/>
  <c r="T103" i="19"/>
  <c r="T381" i="19"/>
  <c r="P381" i="19"/>
  <c r="R381" i="19"/>
  <c r="Y180" i="19"/>
  <c r="W180" i="19"/>
  <c r="AA180" i="19"/>
  <c r="P72" i="19"/>
  <c r="T72" i="19"/>
  <c r="R72" i="19"/>
  <c r="R477" i="19"/>
  <c r="T477" i="19"/>
  <c r="P477" i="19"/>
  <c r="T158" i="19"/>
  <c r="P158" i="19"/>
  <c r="R158" i="19"/>
  <c r="P147" i="19"/>
  <c r="R147" i="19"/>
  <c r="T147" i="19"/>
  <c r="AA278" i="19"/>
  <c r="Y278" i="19"/>
  <c r="W278" i="19"/>
  <c r="AA156" i="19"/>
  <c r="W156" i="19"/>
  <c r="Y156" i="19"/>
  <c r="W514" i="19"/>
  <c r="AA514" i="19"/>
  <c r="Y514" i="19"/>
  <c r="AA142" i="19"/>
  <c r="Y142" i="19"/>
  <c r="W142" i="19"/>
  <c r="T469" i="19"/>
  <c r="P469" i="19"/>
  <c r="R469" i="19"/>
  <c r="AA469" i="19"/>
  <c r="Y469" i="19"/>
  <c r="W469" i="19"/>
  <c r="Y103" i="19"/>
  <c r="W103" i="19"/>
  <c r="AA103" i="19"/>
  <c r="AA416" i="19"/>
  <c r="W416" i="19"/>
  <c r="Y416" i="19"/>
  <c r="AA305" i="19"/>
  <c r="W305" i="19"/>
  <c r="Y305" i="19"/>
  <c r="AA94" i="19"/>
  <c r="W94" i="19"/>
  <c r="Y94" i="19"/>
  <c r="T192" i="19"/>
  <c r="P192" i="19"/>
  <c r="R192" i="19"/>
  <c r="T47" i="19"/>
  <c r="P47" i="19"/>
  <c r="R47" i="19"/>
  <c r="R123" i="19"/>
  <c r="T123" i="19"/>
  <c r="P123" i="19"/>
  <c r="R134" i="19"/>
  <c r="P134" i="19"/>
  <c r="T134" i="19"/>
  <c r="R339" i="19"/>
  <c r="P339" i="19"/>
  <c r="T339" i="19"/>
  <c r="P223" i="19"/>
  <c r="R223" i="19"/>
  <c r="T223" i="19"/>
  <c r="P82" i="19"/>
  <c r="T82" i="19"/>
  <c r="R82" i="19"/>
  <c r="N554" i="19"/>
  <c r="N593" i="19"/>
  <c r="N537" i="19"/>
  <c r="N613" i="19"/>
  <c r="N545" i="19"/>
  <c r="N398" i="19"/>
  <c r="N392" i="19"/>
  <c r="N467" i="19"/>
  <c r="N86" i="19"/>
  <c r="N295" i="19"/>
  <c r="N424" i="19"/>
  <c r="N514" i="19"/>
  <c r="N278" i="19"/>
  <c r="N348" i="19"/>
  <c r="N487" i="19"/>
  <c r="N260" i="19"/>
  <c r="N363" i="19"/>
  <c r="N138" i="19"/>
  <c r="N402" i="19"/>
  <c r="N80" i="19"/>
  <c r="N118" i="19"/>
  <c r="N172" i="19"/>
  <c r="N426" i="19"/>
  <c r="N76" i="19"/>
  <c r="N216" i="19"/>
  <c r="N331" i="19"/>
  <c r="N422" i="19"/>
  <c r="N509" i="19"/>
  <c r="N345" i="19"/>
  <c r="N230" i="19"/>
  <c r="N170" i="19"/>
  <c r="N105" i="19"/>
  <c r="N448" i="19"/>
  <c r="N211" i="19"/>
  <c r="N196" i="19"/>
  <c r="N431" i="19"/>
  <c r="N168" i="19"/>
  <c r="N268" i="19"/>
  <c r="N154" i="19"/>
  <c r="N208" i="19"/>
  <c r="N454" i="19"/>
  <c r="N266" i="19"/>
  <c r="N323" i="19"/>
  <c r="N335" i="19"/>
  <c r="N54" i="19"/>
  <c r="T617" i="19"/>
  <c r="R617" i="19"/>
  <c r="P617" i="19"/>
  <c r="T609" i="19"/>
  <c r="P609" i="19"/>
  <c r="R609" i="19"/>
  <c r="AA611" i="19"/>
  <c r="Y611" i="19"/>
  <c r="W611" i="19"/>
  <c r="AA615" i="19"/>
  <c r="Y615" i="19"/>
  <c r="W615" i="19"/>
  <c r="P613" i="19"/>
  <c r="R613" i="19"/>
  <c r="T613" i="19"/>
  <c r="T556" i="19"/>
  <c r="R556" i="19"/>
  <c r="P556" i="19"/>
  <c r="AA567" i="19"/>
  <c r="Y567" i="19"/>
  <c r="W567" i="19"/>
  <c r="P549" i="19"/>
  <c r="T549" i="19"/>
  <c r="R549" i="19"/>
  <c r="W537" i="19"/>
  <c r="Y537" i="19"/>
  <c r="AA537" i="19"/>
  <c r="W540" i="19"/>
  <c r="AA540" i="19"/>
  <c r="Y540" i="19"/>
  <c r="Y552" i="19"/>
  <c r="W552" i="19"/>
  <c r="AA552" i="19"/>
  <c r="W547" i="19"/>
  <c r="Y547" i="19"/>
  <c r="AA547" i="19"/>
  <c r="P589" i="19"/>
  <c r="T589" i="19"/>
  <c r="R589" i="19"/>
  <c r="Y565" i="19"/>
  <c r="AA565" i="19"/>
  <c r="W565" i="19"/>
  <c r="R558" i="19"/>
  <c r="T558" i="19"/>
  <c r="P558" i="19"/>
  <c r="P554" i="19"/>
  <c r="R554" i="19"/>
  <c r="T554" i="19"/>
  <c r="P595" i="19"/>
  <c r="T595" i="19"/>
  <c r="R595" i="19"/>
  <c r="T581" i="19"/>
  <c r="P581" i="19"/>
  <c r="R581" i="19"/>
  <c r="W348" i="19"/>
  <c r="AA348" i="19"/>
  <c r="Y348" i="19"/>
  <c r="R552" i="19"/>
  <c r="P552" i="19"/>
  <c r="T552" i="19"/>
  <c r="R615" i="19"/>
  <c r="P615" i="19"/>
  <c r="T615" i="19"/>
  <c r="W613" i="19"/>
  <c r="Y613" i="19"/>
  <c r="AA613" i="19"/>
  <c r="T537" i="19"/>
  <c r="P537" i="19"/>
  <c r="R537" i="19"/>
  <c r="AA174" i="19"/>
  <c r="Y174" i="19"/>
  <c r="W174" i="19"/>
  <c r="AA581" i="19"/>
  <c r="Y581" i="19"/>
  <c r="W581" i="19"/>
  <c r="Y595" i="19"/>
  <c r="W595" i="19"/>
  <c r="AA595" i="19"/>
  <c r="AA617" i="19"/>
  <c r="Y617" i="19"/>
  <c r="W617" i="19"/>
  <c r="Y545" i="19"/>
  <c r="W545" i="19"/>
  <c r="AA545" i="19"/>
  <c r="P545" i="19"/>
  <c r="T545" i="19"/>
  <c r="R545" i="19"/>
  <c r="W365" i="19"/>
  <c r="AA365" i="19"/>
  <c r="Y365" i="19"/>
  <c r="R270" i="19"/>
  <c r="P270" i="19"/>
  <c r="T270" i="19"/>
  <c r="AA424" i="19"/>
  <c r="Y424" i="19"/>
  <c r="W424" i="19"/>
  <c r="AA170" i="19"/>
  <c r="Y170" i="19"/>
  <c r="W170" i="19"/>
  <c r="AA105" i="19"/>
  <c r="W105" i="19"/>
  <c r="Y105" i="19"/>
  <c r="P307" i="19"/>
  <c r="T307" i="19"/>
  <c r="R307" i="19"/>
  <c r="T398" i="19"/>
  <c r="P398" i="19"/>
  <c r="R398" i="19"/>
  <c r="R219" i="19"/>
  <c r="P219" i="19"/>
  <c r="T219" i="19"/>
  <c r="AA520" i="19"/>
  <c r="Y520" i="19"/>
  <c r="W520" i="19"/>
  <c r="AA280" i="19"/>
  <c r="W280" i="19"/>
  <c r="Y280" i="19"/>
  <c r="AA333" i="19"/>
  <c r="Y333" i="19"/>
  <c r="W333" i="19"/>
  <c r="Y154" i="19"/>
  <c r="AA154" i="19"/>
  <c r="W154" i="19"/>
  <c r="W444" i="19"/>
  <c r="Y444" i="19"/>
  <c r="AA444" i="19"/>
  <c r="AA456" i="19"/>
  <c r="Y456" i="19"/>
  <c r="W456" i="19"/>
  <c r="Y315" i="19"/>
  <c r="W315" i="19"/>
  <c r="AA315" i="19"/>
  <c r="T500" i="19"/>
  <c r="R500" i="19"/>
  <c r="P500" i="19"/>
  <c r="R125" i="19"/>
  <c r="T125" i="19"/>
  <c r="P125" i="19"/>
  <c r="P467" i="19"/>
  <c r="R467" i="19"/>
  <c r="T467" i="19"/>
  <c r="Y123" i="19"/>
  <c r="W123" i="19"/>
  <c r="AA123" i="19"/>
  <c r="P86" i="19"/>
  <c r="T86" i="19"/>
  <c r="R86" i="19"/>
  <c r="P89" i="19"/>
  <c r="R89" i="19"/>
  <c r="T89" i="19"/>
  <c r="AA12" i="19"/>
  <c r="Y12" i="19"/>
  <c r="W12" i="19"/>
  <c r="W385" i="19"/>
  <c r="AA385" i="19"/>
  <c r="Y385" i="19"/>
  <c r="W297" i="19"/>
  <c r="AA297" i="19"/>
  <c r="Y297" i="19"/>
  <c r="R295" i="19"/>
  <c r="T295" i="19"/>
  <c r="P295" i="19"/>
  <c r="P424" i="19"/>
  <c r="R424" i="19"/>
  <c r="T424" i="19"/>
  <c r="W96" i="19"/>
  <c r="Y96" i="19"/>
  <c r="AA96" i="19"/>
  <c r="R356" i="19"/>
  <c r="T356" i="19"/>
  <c r="P356" i="19"/>
  <c r="P278" i="19"/>
  <c r="T278" i="19"/>
  <c r="R278" i="19"/>
  <c r="P523" i="19"/>
  <c r="T523" i="19"/>
  <c r="R523" i="19"/>
  <c r="AA176" i="19"/>
  <c r="W176" i="19"/>
  <c r="Y176" i="19"/>
  <c r="T473" i="19"/>
  <c r="R473" i="19"/>
  <c r="P473" i="19"/>
  <c r="R446" i="19"/>
  <c r="T446" i="19"/>
  <c r="P446" i="19"/>
  <c r="Y471" i="19"/>
  <c r="AA471" i="19"/>
  <c r="W471" i="19"/>
  <c r="P348" i="19"/>
  <c r="R348" i="19"/>
  <c r="T348" i="19"/>
  <c r="T487" i="19"/>
  <c r="R487" i="19"/>
  <c r="P487" i="19"/>
  <c r="P375" i="19"/>
  <c r="R375" i="19"/>
  <c r="T375" i="19"/>
  <c r="Y127" i="19"/>
  <c r="AA127" i="19"/>
  <c r="W127" i="19"/>
  <c r="P56" i="19"/>
  <c r="T56" i="19"/>
  <c r="R56" i="19"/>
  <c r="W76" i="19"/>
  <c r="AA76" i="19"/>
  <c r="Y76" i="19"/>
  <c r="P276" i="19"/>
  <c r="R276" i="19"/>
  <c r="T276" i="19"/>
  <c r="R180" i="19"/>
  <c r="P180" i="19"/>
  <c r="T180" i="19"/>
  <c r="R377" i="19"/>
  <c r="P377" i="19"/>
  <c r="T377" i="19"/>
  <c r="AA219" i="19"/>
  <c r="W219" i="19"/>
  <c r="Y219" i="19"/>
  <c r="P118" i="19"/>
  <c r="R118" i="19"/>
  <c r="T118" i="19"/>
  <c r="P198" i="19"/>
  <c r="R198" i="19"/>
  <c r="T198" i="19"/>
  <c r="W240" i="19"/>
  <c r="Y240" i="19"/>
  <c r="AA240" i="19"/>
  <c r="R178" i="19"/>
  <c r="P178" i="19"/>
  <c r="T178" i="19"/>
  <c r="P172" i="19"/>
  <c r="R172" i="19"/>
  <c r="T172" i="19"/>
  <c r="W145" i="19"/>
  <c r="Y145" i="19"/>
  <c r="AA145" i="19"/>
  <c r="Y405" i="19"/>
  <c r="W405" i="19"/>
  <c r="AA405" i="19"/>
  <c r="AA252" i="19"/>
  <c r="W252" i="19"/>
  <c r="Y252" i="19"/>
  <c r="R228" i="19"/>
  <c r="P228" i="19"/>
  <c r="T228" i="19"/>
  <c r="R422" i="19"/>
  <c r="T422" i="19"/>
  <c r="P422" i="19"/>
  <c r="P509" i="19"/>
  <c r="R509" i="19"/>
  <c r="T509" i="19"/>
  <c r="T170" i="19"/>
  <c r="P170" i="19"/>
  <c r="R170" i="19"/>
  <c r="W512" i="19"/>
  <c r="Y512" i="19"/>
  <c r="AA512" i="19"/>
  <c r="AA498" i="19"/>
  <c r="Y498" i="19"/>
  <c r="W498" i="19"/>
  <c r="R78" i="19"/>
  <c r="T78" i="19"/>
  <c r="P78" i="19"/>
  <c r="T448" i="19"/>
  <c r="R448" i="19"/>
  <c r="P448" i="19"/>
  <c r="T176" i="19"/>
  <c r="P176" i="19"/>
  <c r="R176" i="19"/>
  <c r="T305" i="19"/>
  <c r="P305" i="19"/>
  <c r="R305" i="19"/>
  <c r="R431" i="19"/>
  <c r="T431" i="19"/>
  <c r="P431" i="19"/>
  <c r="R190" i="19"/>
  <c r="P190" i="19"/>
  <c r="T190" i="19"/>
  <c r="W372" i="19"/>
  <c r="Y372" i="19"/>
  <c r="AA372" i="19"/>
  <c r="W72" i="19"/>
  <c r="Y72" i="19"/>
  <c r="AA72" i="19"/>
  <c r="AA47" i="19"/>
  <c r="Y47" i="19"/>
  <c r="W47" i="19"/>
  <c r="AA377" i="19"/>
  <c r="Y377" i="19"/>
  <c r="W377" i="19"/>
  <c r="R450" i="19"/>
  <c r="T450" i="19"/>
  <c r="P450" i="19"/>
  <c r="W162" i="19"/>
  <c r="Y162" i="19"/>
  <c r="AA162" i="19"/>
  <c r="P201" i="19"/>
  <c r="T201" i="19"/>
  <c r="R201" i="19"/>
  <c r="P454" i="19"/>
  <c r="R454" i="19"/>
  <c r="T454" i="19"/>
  <c r="T323" i="19"/>
  <c r="R323" i="19"/>
  <c r="P323" i="19"/>
  <c r="N615" i="19"/>
  <c r="N558" i="19"/>
  <c r="N565" i="19"/>
  <c r="N571" i="19"/>
  <c r="N556" i="19"/>
  <c r="N549" i="19"/>
  <c r="N617" i="19"/>
  <c r="N540" i="19"/>
  <c r="N609" i="19"/>
  <c r="N589" i="19"/>
  <c r="N611" i="19"/>
  <c r="N595" i="19"/>
  <c r="N567" i="19"/>
  <c r="N526" i="19"/>
  <c r="N471" i="19"/>
  <c r="N530" i="19"/>
  <c r="N482" i="19"/>
  <c r="N290" i="19"/>
  <c r="N96" i="19"/>
  <c r="N433" i="19"/>
  <c r="N506" i="19"/>
  <c r="N84" i="19"/>
  <c r="N131" i="19"/>
  <c r="N512" i="19"/>
  <c r="N456" i="19"/>
  <c r="N116" i="19"/>
  <c r="N188" i="19"/>
  <c r="N461" i="19"/>
  <c r="N396" i="19"/>
  <c r="N174" i="19"/>
  <c r="N70" i="19"/>
  <c r="N320" i="19"/>
  <c r="N240" i="19"/>
  <c r="N465" i="19"/>
  <c r="N120" i="19"/>
  <c r="N92" i="19"/>
  <c r="N162" i="19"/>
  <c r="N103" i="19"/>
  <c r="N72" i="19"/>
  <c r="N429" i="19"/>
  <c r="N112" i="19"/>
  <c r="N74" i="19"/>
  <c r="N158" i="19"/>
  <c r="N469" i="19"/>
  <c r="N459" i="19"/>
  <c r="N250" i="19"/>
  <c r="N480" i="19"/>
  <c r="N123" i="19"/>
  <c r="N313" i="19"/>
  <c r="N414" i="19"/>
  <c r="N258" i="19"/>
  <c r="N418" i="19"/>
  <c r="N367" i="19"/>
  <c r="N383" i="19"/>
  <c r="N223" i="19"/>
  <c r="N82" i="19"/>
  <c r="N182" i="19"/>
  <c r="W230" i="19" l="1"/>
  <c r="R260" i="19"/>
  <c r="W256" i="19"/>
  <c r="AA256" i="19"/>
  <c r="AA230" i="19"/>
  <c r="Y270" i="19"/>
  <c r="AA270" i="19"/>
  <c r="P260" i="19"/>
  <c r="O114" i="19"/>
  <c r="P114" i="19" s="1"/>
  <c r="G131" i="218"/>
  <c r="F131" i="218" s="1"/>
  <c r="R116" i="19"/>
  <c r="F119" i="218"/>
  <c r="P116" i="19"/>
  <c r="F130" i="218"/>
  <c r="R230" i="19"/>
  <c r="N114" i="19"/>
  <c r="T230" i="19"/>
  <c r="G65" i="218"/>
  <c r="F65" i="218" s="1"/>
  <c r="Y114" i="19"/>
  <c r="AA114" i="19"/>
  <c r="W114" i="19"/>
  <c r="F128" i="218"/>
  <c r="G120" i="218" l="1"/>
  <c r="F120" i="218" s="1"/>
  <c r="R114" i="19"/>
  <c r="T114" i="19"/>
  <c r="G114" i="218"/>
  <c r="F114" i="218" s="1"/>
  <c r="F116" i="218"/>
  <c r="F58" i="218" l="1"/>
  <c r="G56" i="218"/>
  <c r="F56" i="218" s="1"/>
  <c r="F113" i="218"/>
  <c r="F53" i="218"/>
  <c r="G51" i="218"/>
  <c r="F109" i="218" l="1"/>
  <c r="F112" i="218"/>
  <c r="G110" i="218"/>
  <c r="F110" i="218" s="1"/>
  <c r="F51" i="218"/>
  <c r="C6" i="43" l="1"/>
  <c r="F96" i="218"/>
  <c r="F95" i="218" l="1"/>
  <c r="F47" i="218"/>
  <c r="F93" i="218"/>
  <c r="F100" i="218"/>
  <c r="F103" i="218"/>
  <c r="G97" i="218"/>
  <c r="F97" i="218" s="1"/>
  <c r="F99" i="218"/>
  <c r="C19" i="43"/>
  <c r="E6" i="43"/>
  <c r="F108" i="218" l="1"/>
  <c r="G106" i="218"/>
  <c r="F94" i="218"/>
  <c r="F91" i="218"/>
  <c r="F92" i="218"/>
  <c r="G104" i="218" l="1"/>
  <c r="F104" i="218" s="1"/>
  <c r="F106" i="218"/>
  <c r="G89" i="218"/>
  <c r="F89" i="218" s="1"/>
  <c r="F83" i="218" l="1"/>
  <c r="F81" i="218"/>
  <c r="G70" i="218" l="1"/>
  <c r="F72" i="218"/>
  <c r="F70" i="218" l="1"/>
  <c r="G62" i="218"/>
  <c r="F64" i="218"/>
  <c r="F62" i="218" l="1"/>
  <c r="G54" i="218"/>
  <c r="F54" i="218" l="1"/>
  <c r="F43" i="218" l="1"/>
  <c r="G41" i="218"/>
  <c r="F41" i="218" l="1"/>
  <c r="F32" i="218"/>
  <c r="G30" i="218"/>
  <c r="G33" i="218"/>
  <c r="F33" i="218" s="1"/>
  <c r="F35" i="218"/>
  <c r="F27" i="218" l="1"/>
  <c r="G25" i="218"/>
  <c r="F25" i="218" s="1"/>
  <c r="G28" i="218"/>
  <c r="F28" i="218" s="1"/>
  <c r="F30" i="218"/>
  <c r="F21" i="218" l="1"/>
  <c r="G19" i="218"/>
  <c r="F19" i="218" s="1"/>
  <c r="G15" i="218" l="1"/>
  <c r="F18" i="218"/>
  <c r="G13" i="218" l="1"/>
  <c r="F15" i="218"/>
  <c r="F13" i="218" l="1"/>
  <c r="G76" i="218" l="1"/>
  <c r="G73" i="218"/>
  <c r="G68" i="218" l="1"/>
  <c r="F78" i="218"/>
  <c r="F73" i="218"/>
  <c r="F76" i="218"/>
  <c r="F75" i="218"/>
  <c r="F68" i="218" l="1"/>
  <c r="N20" i="200"/>
  <c r="O16" i="19" l="1"/>
  <c r="R16" i="19" s="1"/>
  <c r="T16" i="19" l="1"/>
  <c r="P16" i="19"/>
  <c r="N16" i="19" l="1"/>
  <c r="O48" i="19" l="1"/>
  <c r="R48" i="19" s="1"/>
  <c r="P48" i="19" l="1"/>
  <c r="T48" i="19"/>
  <c r="N55" i="200" l="1"/>
  <c r="N18" i="200" l="1"/>
  <c r="N16" i="200" l="1"/>
  <c r="N14" i="200" s="1"/>
  <c r="O12" i="19" l="1"/>
  <c r="O14" i="19"/>
  <c r="O10" i="19"/>
  <c r="P14" i="19" l="1"/>
  <c r="R14" i="19"/>
  <c r="T14" i="19"/>
  <c r="P10" i="19"/>
  <c r="T10" i="19"/>
  <c r="R10" i="19"/>
  <c r="R12" i="19"/>
  <c r="T12" i="19"/>
  <c r="P12" i="19"/>
  <c r="N14" i="19" l="1"/>
  <c r="N48" i="19"/>
  <c r="O334" i="19"/>
  <c r="R334" i="19" s="1"/>
  <c r="N12" i="19" l="1"/>
  <c r="P334" i="19"/>
  <c r="T334" i="19"/>
  <c r="O368" i="19"/>
  <c r="P368" i="19" s="1"/>
  <c r="N10" i="19" l="1"/>
  <c r="R368" i="19"/>
  <c r="T368" i="19"/>
  <c r="O364" i="19" l="1"/>
  <c r="O366" i="19"/>
  <c r="T364" i="19" l="1"/>
  <c r="P364" i="19"/>
  <c r="R364" i="19"/>
  <c r="R366" i="19"/>
  <c r="P366" i="19"/>
  <c r="T366" i="19"/>
  <c r="O332" i="19" l="1"/>
  <c r="O336" i="19"/>
  <c r="O338" i="19"/>
  <c r="O274" i="19" l="1"/>
  <c r="T332" i="19"/>
  <c r="P332" i="19"/>
  <c r="R332" i="19"/>
  <c r="T336" i="19"/>
  <c r="R336" i="19"/>
  <c r="P336" i="19"/>
  <c r="R338" i="19"/>
  <c r="T338" i="19"/>
  <c r="P338" i="19"/>
  <c r="P274" i="19" l="1"/>
  <c r="T274" i="19"/>
  <c r="R274" i="19"/>
  <c r="O527" i="19" l="1"/>
  <c r="O543" i="19"/>
  <c r="T543" i="19" l="1"/>
  <c r="P543" i="19"/>
  <c r="R543" i="19"/>
  <c r="T527" i="19"/>
  <c r="P527" i="19"/>
  <c r="R527" i="19"/>
  <c r="O525" i="19" l="1"/>
  <c r="O541" i="19"/>
  <c r="P525" i="19" l="1"/>
  <c r="T525" i="19"/>
  <c r="R525" i="19"/>
  <c r="T541" i="19"/>
  <c r="R541" i="19"/>
  <c r="P541" i="19"/>
  <c r="V366" i="19"/>
  <c r="AA366" i="19" l="1"/>
  <c r="W366" i="19"/>
  <c r="Y366" i="19"/>
  <c r="V364" i="19" l="1"/>
  <c r="V332" i="19" l="1"/>
  <c r="V334" i="19"/>
  <c r="V336" i="19"/>
  <c r="V338" i="19"/>
  <c r="V368" i="19"/>
  <c r="W364" i="19"/>
  <c r="AA364" i="19"/>
  <c r="Y364" i="19"/>
  <c r="N334" i="19" l="1"/>
  <c r="N368" i="19"/>
  <c r="W368" i="19"/>
  <c r="AA368" i="19"/>
  <c r="Y368" i="19"/>
  <c r="V274" i="19"/>
  <c r="W334" i="19"/>
  <c r="AA334" i="19"/>
  <c r="Y334" i="19"/>
  <c r="W336" i="19"/>
  <c r="AA336" i="19"/>
  <c r="Y336" i="19"/>
  <c r="Y338" i="19"/>
  <c r="AA338" i="19"/>
  <c r="W338" i="19"/>
  <c r="AA332" i="19"/>
  <c r="W332" i="19"/>
  <c r="Y332" i="19"/>
  <c r="N366" i="19" l="1"/>
  <c r="Y274" i="19"/>
  <c r="AA274" i="19"/>
  <c r="W274" i="19"/>
  <c r="N364" i="19" l="1"/>
  <c r="N332" i="19"/>
  <c r="N336" i="19"/>
  <c r="N338" i="19"/>
  <c r="N274" i="19" l="1"/>
  <c r="N525" i="19" l="1"/>
  <c r="N527" i="19"/>
  <c r="N541" i="19"/>
  <c r="N543" i="19"/>
  <c r="O561" i="19" l="1"/>
  <c r="P561" i="19" s="1"/>
  <c r="O563" i="19"/>
  <c r="R563" i="19" s="1"/>
  <c r="V563" i="19"/>
  <c r="V561" i="19"/>
  <c r="O559" i="19"/>
  <c r="N563" i="19"/>
  <c r="N561" i="19"/>
  <c r="O557" i="19" l="1"/>
  <c r="R557" i="19" s="1"/>
  <c r="N559" i="19"/>
  <c r="V517" i="19"/>
  <c r="AA561" i="19"/>
  <c r="W561" i="19"/>
  <c r="Y561" i="19"/>
  <c r="R559" i="19"/>
  <c r="P559" i="19"/>
  <c r="T559" i="19"/>
  <c r="V557" i="19"/>
  <c r="Y563" i="19"/>
  <c r="AA563" i="19"/>
  <c r="W563" i="19"/>
  <c r="P563" i="19"/>
  <c r="T563" i="19"/>
  <c r="R561" i="19"/>
  <c r="V559" i="19"/>
  <c r="T561" i="19"/>
  <c r="O515" i="19" l="1"/>
  <c r="T515" i="19" s="1"/>
  <c r="T557" i="19"/>
  <c r="P557" i="19"/>
  <c r="O517" i="19"/>
  <c r="T517" i="19" s="1"/>
  <c r="V515" i="19"/>
  <c r="Y515" i="19" s="1"/>
  <c r="V492" i="19"/>
  <c r="AA492" i="19" s="1"/>
  <c r="AA517" i="19"/>
  <c r="W517" i="19"/>
  <c r="Y517" i="19"/>
  <c r="N557" i="19"/>
  <c r="W557" i="19"/>
  <c r="Y557" i="19"/>
  <c r="AA557" i="19"/>
  <c r="Y559" i="19"/>
  <c r="W559" i="19"/>
  <c r="AA559" i="19"/>
  <c r="N517" i="19"/>
  <c r="V490" i="19" l="1"/>
  <c r="AA490" i="19" s="1"/>
  <c r="P515" i="19"/>
  <c r="R515" i="19"/>
  <c r="P517" i="19"/>
  <c r="R517" i="19"/>
  <c r="W515" i="19"/>
  <c r="AA515" i="19"/>
  <c r="W492" i="19"/>
  <c r="Y492" i="19"/>
  <c r="N515" i="19"/>
  <c r="Y490" i="19" l="1"/>
  <c r="W490" i="19"/>
  <c r="V8" i="19"/>
  <c r="W8" i="19" s="1"/>
  <c r="Y8" i="19" l="1"/>
  <c r="AA8" i="19"/>
  <c r="V9" i="19"/>
  <c r="Y9" i="19" s="1"/>
  <c r="AA9" i="19" l="1"/>
  <c r="W9" i="19"/>
  <c r="G40" i="218" l="1"/>
  <c r="F40" i="218" l="1"/>
  <c r="G38" i="218"/>
  <c r="F38" i="218" s="1"/>
  <c r="O498" i="19" l="1"/>
  <c r="P498" i="19" s="1"/>
  <c r="O485" i="200" l="1"/>
  <c r="O483" i="200" s="1"/>
  <c r="N494" i="19"/>
  <c r="T498" i="19"/>
  <c r="G88" i="218"/>
  <c r="G86" i="218" s="1"/>
  <c r="F86" i="218" s="1"/>
  <c r="N498" i="19"/>
  <c r="N485" i="200"/>
  <c r="N496" i="19"/>
  <c r="R498" i="19"/>
  <c r="O496" i="19"/>
  <c r="O494" i="19"/>
  <c r="N483" i="200" l="1"/>
  <c r="O492" i="19"/>
  <c r="T492" i="19" s="1"/>
  <c r="F88" i="218"/>
  <c r="G84" i="218"/>
  <c r="T494" i="19"/>
  <c r="R494" i="19"/>
  <c r="P494" i="19"/>
  <c r="R496" i="19"/>
  <c r="T496" i="19"/>
  <c r="P496" i="19"/>
  <c r="P492" i="19" l="1"/>
  <c r="R492" i="19"/>
  <c r="N492" i="19"/>
  <c r="O490" i="19"/>
  <c r="F84" i="218"/>
  <c r="R490" i="19" l="1"/>
  <c r="T490" i="19"/>
  <c r="P490" i="19"/>
  <c r="N490" i="19"/>
  <c r="N237" i="203" l="1"/>
  <c r="O236" i="203"/>
  <c r="N237" i="204"/>
  <c r="O236" i="204"/>
  <c r="N236" i="204" s="1"/>
  <c r="N237" i="207"/>
  <c r="N237" i="205"/>
  <c r="N237" i="206"/>
  <c r="N237" i="208"/>
  <c r="N237" i="211"/>
  <c r="O236" i="206"/>
  <c r="N237" i="210"/>
  <c r="O236" i="210"/>
  <c r="N237" i="212"/>
  <c r="O236" i="205"/>
  <c r="O236" i="207"/>
  <c r="O236" i="212"/>
  <c r="N236" i="212" s="1"/>
  <c r="O236" i="211"/>
  <c r="O236" i="208"/>
  <c r="N174" i="204" l="1"/>
  <c r="N172" i="204" s="1"/>
  <c r="N141" i="204" s="1"/>
  <c r="O174" i="206"/>
  <c r="O172" i="206" s="1"/>
  <c r="O141" i="206" s="1"/>
  <c r="O13" i="206" s="1"/>
  <c r="N13" i="206" s="1"/>
  <c r="N236" i="208"/>
  <c r="O174" i="208"/>
  <c r="O172" i="208" s="1"/>
  <c r="O141" i="208" s="1"/>
  <c r="O13" i="208" s="1"/>
  <c r="N13" i="208" s="1"/>
  <c r="N236" i="211"/>
  <c r="O174" i="211"/>
  <c r="O172" i="211" s="1"/>
  <c r="O141" i="211" s="1"/>
  <c r="O13" i="211" s="1"/>
  <c r="N13" i="211" s="1"/>
  <c r="O174" i="212"/>
  <c r="O172" i="212" s="1"/>
  <c r="O141" i="212" s="1"/>
  <c r="O13" i="212" s="1"/>
  <c r="N13" i="212" s="1"/>
  <c r="O174" i="204"/>
  <c r="O172" i="204" s="1"/>
  <c r="O141" i="204" s="1"/>
  <c r="O13" i="204" s="1"/>
  <c r="N13" i="204" s="1"/>
  <c r="N236" i="205"/>
  <c r="O174" i="205"/>
  <c r="O172" i="205" s="1"/>
  <c r="O141" i="205" s="1"/>
  <c r="O13" i="205" s="1"/>
  <c r="N13" i="205" s="1"/>
  <c r="S13" i="205" s="1"/>
  <c r="N174" i="212"/>
  <c r="N172" i="212" s="1"/>
  <c r="N141" i="212" s="1"/>
  <c r="N236" i="207"/>
  <c r="O174" i="207"/>
  <c r="O172" i="207" s="1"/>
  <c r="O141" i="207" s="1"/>
  <c r="O13" i="207" s="1"/>
  <c r="N13" i="207" s="1"/>
  <c r="N236" i="203"/>
  <c r="O174" i="203"/>
  <c r="O172" i="203" s="1"/>
  <c r="O141" i="203" s="1"/>
  <c r="O13" i="203" s="1"/>
  <c r="N13" i="203" s="1"/>
  <c r="N236" i="210"/>
  <c r="O174" i="210"/>
  <c r="O172" i="210" s="1"/>
  <c r="O141" i="210" s="1"/>
  <c r="O13" i="210" s="1"/>
  <c r="N13" i="210" s="1"/>
  <c r="N236" i="206"/>
  <c r="N174" i="206" l="1"/>
  <c r="N172" i="206" s="1"/>
  <c r="N141" i="206" s="1"/>
  <c r="N174" i="210"/>
  <c r="N172" i="210" s="1"/>
  <c r="N141" i="210" s="1"/>
  <c r="N174" i="211"/>
  <c r="N172" i="211" s="1"/>
  <c r="N141" i="211" s="1"/>
  <c r="N174" i="203"/>
  <c r="N172" i="203" s="1"/>
  <c r="N141" i="203" s="1"/>
  <c r="N174" i="207"/>
  <c r="N172" i="207" s="1"/>
  <c r="N141" i="207" s="1"/>
  <c r="N174" i="208"/>
  <c r="N172" i="208" s="1"/>
  <c r="N141" i="208" s="1"/>
  <c r="N174" i="205"/>
  <c r="N172" i="205" s="1"/>
  <c r="N141" i="205" s="1"/>
  <c r="G46" i="218" l="1"/>
  <c r="G44" i="218" l="1"/>
  <c r="F46" i="218"/>
  <c r="G36" i="218" l="1"/>
  <c r="F44" i="218"/>
  <c r="F36" i="218" l="1"/>
  <c r="F12" i="218" s="1"/>
  <c r="G12" i="218"/>
  <c r="N237" i="201" l="1"/>
  <c r="O236" i="201"/>
  <c r="N236" i="201" s="1"/>
  <c r="N174" i="201" s="1"/>
  <c r="N172" i="201" s="1"/>
  <c r="N141" i="201" s="1"/>
  <c r="N237" i="200"/>
  <c r="O236" i="200"/>
  <c r="O174" i="201" l="1"/>
  <c r="O172" i="201" s="1"/>
  <c r="O141" i="201" s="1"/>
  <c r="O13" i="201" s="1"/>
  <c r="N13" i="201" s="1"/>
  <c r="O174" i="200"/>
  <c r="N236" i="200"/>
  <c r="N174" i="200" l="1"/>
  <c r="O172" i="200"/>
  <c r="O141" i="200" l="1"/>
  <c r="N172" i="200"/>
  <c r="O13" i="200" l="1"/>
  <c r="N141" i="200"/>
  <c r="N13" i="200" l="1"/>
  <c r="N237" i="202" l="1"/>
  <c r="O236" i="202"/>
  <c r="N236" i="202" l="1"/>
  <c r="N174" i="202" s="1"/>
  <c r="N161" i="19" s="1"/>
  <c r="O174" i="202"/>
  <c r="O161" i="19"/>
  <c r="N172" i="202" l="1"/>
  <c r="O172" i="202"/>
  <c r="O159" i="19" s="1"/>
  <c r="T159" i="19" s="1"/>
  <c r="P159" i="19"/>
  <c r="N159" i="19"/>
  <c r="N141" i="202"/>
  <c r="N127" i="19" s="1"/>
  <c r="R161" i="19"/>
  <c r="P161" i="19"/>
  <c r="T161" i="19"/>
  <c r="O141" i="202" l="1"/>
  <c r="O127" i="19" s="1"/>
  <c r="R127" i="19" s="1"/>
  <c r="R159" i="19"/>
  <c r="O13" i="202"/>
  <c r="N13" i="202" s="1"/>
  <c r="P127" i="19" l="1"/>
  <c r="T127" i="19"/>
  <c r="N8" i="19"/>
  <c r="N9" i="19" s="1"/>
  <c r="S13" i="200"/>
  <c r="O8" i="19"/>
  <c r="O9" i="19" s="1"/>
  <c r="R9" i="19" s="1"/>
  <c r="T8" i="19" l="1"/>
  <c r="T9" i="19"/>
  <c r="R8" i="19"/>
  <c r="P9" i="19"/>
  <c r="P8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EGW</author>
    <author>Nouri</author>
  </authors>
  <commentList>
    <comment ref="E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Mecatar 
ON</t>
        </r>
      </text>
    </comment>
    <comment ref="E10" authorId="1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code code grelu hamar</t>
        </r>
      </text>
    </comment>
  </commentList>
</comments>
</file>

<file path=xl/sharedStrings.xml><?xml version="1.0" encoding="utf-8"?>
<sst xmlns="http://schemas.openxmlformats.org/spreadsheetml/2006/main" count="51118" uniqueCount="874">
  <si>
    <t>sheet=12   tox j=400   tox c=1176</t>
  </si>
  <si>
    <t>sheet=12   tox j=402   tox c=1178</t>
  </si>
  <si>
    <t>sheet=12   tox j=404   tox c=1180</t>
  </si>
  <si>
    <t>sheet=12   tox j=406   tox c=1182</t>
  </si>
  <si>
    <t>sheet=12   tox j=408   tox c=1184</t>
  </si>
  <si>
    <t>sheet=12   tox j=410   tox c=1186</t>
  </si>
  <si>
    <t>sheet=12   tox j=413   tox c=1189</t>
  </si>
  <si>
    <t>sheet=12   tox j=415   tox c=1191</t>
  </si>
  <si>
    <t>sheet=12   tox j=417   tox c=1193</t>
  </si>
  <si>
    <t>sheet=12   tox j=419   tox c=1195</t>
  </si>
  <si>
    <t>sheet=12   tox j=421   tox c=1197</t>
  </si>
  <si>
    <t>sheet=12   tox j=423   tox c=1199</t>
  </si>
  <si>
    <t>sheet=12   tox j=434   tox c=1202</t>
  </si>
  <si>
    <t>sheet=12   tox j=436   tox c=1204</t>
  </si>
  <si>
    <t>sheet=12   tox j=438   tox c=1206</t>
  </si>
  <si>
    <t>sheet=12   tox j=440   tox c=1208</t>
  </si>
  <si>
    <t>sheet=12   tox j=442   tox c=1210</t>
  </si>
  <si>
    <t>sheet=12   tox j=444   tox c=1212</t>
  </si>
  <si>
    <t>sheet=12   tox j=446   tox c=1214</t>
  </si>
  <si>
    <t>sheet=12   tox j=448   tox c=1216</t>
  </si>
  <si>
    <t>sheet=12   tox j=450   tox c=1218</t>
  </si>
  <si>
    <t>sheet=12   tox j=452   tox c=1220</t>
  </si>
  <si>
    <t>sheet=12   tox j=454   tox c=1222</t>
  </si>
  <si>
    <t>sheet=12   tox j=456   tox c=1224</t>
  </si>
  <si>
    <t>sheet=12   tox j=458   tox c=1226</t>
  </si>
  <si>
    <t>sheet=12   tox j=460   tox c=1228</t>
  </si>
  <si>
    <t>sheet=12   tox j=462   tox c=1230</t>
  </si>
  <si>
    <t>sheet=12   tox j=464   tox c=1232</t>
  </si>
  <si>
    <t>sheet=12   tox j=466   tox c=1234</t>
  </si>
  <si>
    <t>sheet=12   tox j=476   tox c=1238</t>
  </si>
  <si>
    <t>sheet=12   tox j=478   tox c=1240</t>
  </si>
  <si>
    <t>sheet=12   tox j=480   tox c=1242</t>
  </si>
  <si>
    <t>sheet=12   tox j=482   tox c=1244</t>
  </si>
  <si>
    <t>sheet=12   tox j=492   tox c=1248</t>
  </si>
  <si>
    <t>sheet=12   tox j=494   tox c=1250</t>
  </si>
  <si>
    <t>sheet=12   tox j=496   tox c=1252</t>
  </si>
  <si>
    <t>sheet=12   tox j=498   tox c=1254</t>
  </si>
  <si>
    <t>sheet=12   tox j=527   tox c=1265</t>
  </si>
  <si>
    <t>sheet=12   tox j=549   tox c=1273</t>
  </si>
  <si>
    <t>sheet=12   tox j=553   tox c=1275</t>
  </si>
  <si>
    <t>sheet=12   tox j=555   tox c=1277</t>
  </si>
  <si>
    <t>sheet=12   tox j=557   tox c=1279</t>
  </si>
  <si>
    <t>%</t>
  </si>
  <si>
    <r>
      <t xml:space="preserve">ԵՐԵՎԱՆ ՔԱՂԱՔԻ 2017 ԹՎԱԿԱՆԻ ԲՅՈՒՋԵԻ ՎԱՐՉԱԿԱՆ ԵՎ ՖՈՆԴԱՅԻՆ ՄԱՍԵՐԻ ՀԱՄԱՄԱՍՆՈՒԹՅՈՒՆՆԵՐԸ
</t>
    </r>
    <r>
      <rPr>
        <b/>
        <u/>
        <sz val="12"/>
        <rFont val="Times Armenian Unicode"/>
        <family val="1"/>
      </rPr>
      <t>ՎԱՐՉԱԿԱՆ ՇՐՋԱՆՆԵՐԻ ՄԱՍՈՎ</t>
    </r>
  </si>
  <si>
    <t>71020501110000</t>
  </si>
  <si>
    <t>71020501114512</t>
  </si>
  <si>
    <t>2. Այլընտրանքային աշխատանքային ծառայության իրականացում</t>
  </si>
  <si>
    <t>7. Արևելյան Եվրոպայի էներգախնայողության և բնապահպանական գործընկերության ֆոնդի աջակցությամբ իրականացվող Երևանի մետրոպոլիտենի վերակառուցման երրորդ դրամաշնորհային ծրագիր</t>
  </si>
  <si>
    <t>8. Վերակառուցման և զարգացման եվրոպական բանկի աջակցությամբ  իրականացվող Երևանի մետրոպոլիտենի վերակառուցման երրորդ ծրագիր</t>
  </si>
  <si>
    <t>9. Եվրոպական ներդրումային բանկի աջակցությամբ  իրականացվող Երևանի մետրոպոլիտենի վերակառուցման երրորդ ծրագիր</t>
  </si>
  <si>
    <t>havelvac 8.11</t>
  </si>
  <si>
    <t>havelvac 8.1</t>
  </si>
  <si>
    <t>havelvac 8.2</t>
  </si>
  <si>
    <t>havelvac 8.3</t>
  </si>
  <si>
    <t>havelvac 8.4</t>
  </si>
  <si>
    <t>havelvac 8.5</t>
  </si>
  <si>
    <t>havelvac 8.6</t>
  </si>
  <si>
    <t>havelvac 8.7</t>
  </si>
  <si>
    <t>havelvac 8.8</t>
  </si>
  <si>
    <t>4. Եվրոպական ներդրումային բանկի աջակցությամբ իրականացվող «Երևանի կոշտ թափոնների կառավարման» ծրագիր (պատվիրակված լիազորություններ)</t>
  </si>
  <si>
    <t>5. Եվրոպական միության հարևանության  ներդրումային գործիքի  միջոցներով  ֆինանսավորվող «Երևանի կոշտ թափոնների կառավարման» դրամաշնորհային ծրագիր (պատվիրակված լիազորություններ)</t>
  </si>
  <si>
    <t>6. Արևելյան  եվրոպայի էներգախնայողության և բնապահպանական  գործընկերության  աջակցությամբ իրականացվող  «Երևանի կոշտ թափոնների կառավարման» դրամաշնորհային ծրագիր (պատվիրակված լիազորություններ)</t>
  </si>
  <si>
    <t>7. Վերակառուցման և զարգացման բանկի աջակցությամբ իրականացվող «Երևանի կոշտ թափոնների կառավարման» ծրագիր (պատվիրակված լիազորություններ)</t>
  </si>
  <si>
    <t xml:space="preserve">ՍԵՓԱԿԱՆ ԾԱԽՍԵՐ </t>
  </si>
  <si>
    <t>havelvac 7.13</t>
  </si>
  <si>
    <t>havelvac 8.13</t>
  </si>
  <si>
    <t>havelvac 8.12</t>
  </si>
  <si>
    <t>havelvac 7.12</t>
  </si>
  <si>
    <t>havelvac 7.9</t>
  </si>
  <si>
    <t>havelvac 8.10</t>
  </si>
  <si>
    <t>havelvac 7.10</t>
  </si>
  <si>
    <t>havelvac 7.1</t>
  </si>
  <si>
    <t>havelvac 7.2</t>
  </si>
  <si>
    <t>havelvac 7.3</t>
  </si>
  <si>
    <t>havelvac 7.4</t>
  </si>
  <si>
    <t>havelvac 7.5</t>
  </si>
  <si>
    <t>havelvac 7.6</t>
  </si>
  <si>
    <t>havelvac 7.7</t>
  </si>
  <si>
    <t>havelvac 7.8</t>
  </si>
  <si>
    <t>havelvac 7.11</t>
  </si>
  <si>
    <t>From count</t>
  </si>
  <si>
    <t/>
  </si>
  <si>
    <t>1</t>
  </si>
  <si>
    <t>4511</t>
  </si>
  <si>
    <t>4861</t>
  </si>
  <si>
    <t>5113</t>
  </si>
  <si>
    <t>4639</t>
  </si>
  <si>
    <t>5112</t>
  </si>
  <si>
    <t>4819</t>
  </si>
  <si>
    <t>2611</t>
  </si>
  <si>
    <t>From</t>
  </si>
  <si>
    <t>To</t>
  </si>
  <si>
    <t>Comumn</t>
  </si>
  <si>
    <t>Sheets</t>
  </si>
  <si>
    <t>Ctrl+R /FONT</t>
  </si>
  <si>
    <t>off</t>
  </si>
  <si>
    <t>0001</t>
  </si>
  <si>
    <t>(հազար դրամներով)</t>
  </si>
  <si>
    <t xml:space="preserve">  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</si>
  <si>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</si>
  <si>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</si>
  <si>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</si>
  <si>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</si>
  <si>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  NN</t>
  </si>
  <si>
    <t>11</t>
  </si>
  <si>
    <t xml:space="preserve">ԸՆԴԱՄԵՆԸ ԾԱԽՍԵՐ </t>
  </si>
  <si>
    <t>01</t>
  </si>
  <si>
    <t xml:space="preserve">ԸՆԴՀԱՆՈՒՐ ԲՆՈՒՅԹԻ ՀԱՆՐԱՅԻՆ ԾԱՌԱՅՈՒԹՅՈՒՆՆԵՐ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</si>
  <si>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</si>
  <si>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</si>
  <si>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</si>
  <si>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>1. Կառավարման մարմնի պահպանում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</si>
  <si>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</si>
  <si>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</si>
  <si>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</si>
  <si>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</si>
  <si>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</si>
  <si>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> - Ապահովագրական ծախսեր</t>
  </si>
  <si>
    <t xml:space="preserve"> -Գույքի և սարքավորումների վարձակալություն</t>
  </si>
  <si>
    <t xml:space="preserve"> -Արտասահմանյան գործուղումների գծով ծախսեր</t>
  </si>
  <si>
    <t xml:space="preserve"> -Վարչական ծառայություններ</t>
  </si>
  <si>
    <t xml:space="preserve"> -Համակարգչային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</si>
  <si>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</si>
  <si>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</si>
  <si>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-Ներկայացուցչական ծախսեր</t>
  </si>
  <si>
    <t xml:space="preserve"> -Ընդհանուր բնույթի այլ ծառայություններ</t>
  </si>
  <si>
    <t>–Մասնագիտական ծառայություններ</t>
  </si>
  <si>
    <t xml:space="preserve"> -Մեքենաների և սարքավորումների ընթացիկ նորոգում և պահպանում</t>
  </si>
  <si>
    <t xml:space="preserve"> -Գրասենյակային նյութեր և հագուստ</t>
  </si>
  <si>
    <t xml:space="preserve"> -Տրանսպորտային նյութեր</t>
  </si>
  <si>
    <t xml:space="preserve"> -Կենցաղային և հանրային սննդի նյութեր</t>
  </si>
  <si>
    <t xml:space="preserve"> -Սուբսիդիաներ ոչ ֆինանսական պետական (hամայնքային) կազմակերպություններին </t>
  </si>
  <si>
    <t>-Այլ նպաստներ բյուջեից</t>
  </si>
  <si>
    <t xml:space="preserve"> -Պարտադիր վճարներ</t>
  </si>
  <si>
    <t xml:space="preserve"> -Այլ ծախսեր</t>
  </si>
  <si>
    <t>-Տրանսպորտային սարքավորումներ</t>
  </si>
  <si>
    <t>–Վարչական սարքավորումներ</t>
  </si>
  <si>
    <t>–Այլ մեքենաներ և սարքավորումներ</t>
  </si>
  <si>
    <t>–Ոչ նյութական հիմնական միջոցներ</t>
  </si>
  <si>
    <t xml:space="preserve"> - Նախագծահետազոտական ծախսեր</t>
  </si>
  <si>
    <t>02</t>
  </si>
  <si>
    <t>2. Վարչական օբյեկտների հիմնանորոգում</t>
  </si>
  <si>
    <t xml:space="preserve"> -Շենքերի և կառույցների ընթացիկ նորոգում և պահպանում</t>
  </si>
  <si>
    <t>- Շենքերի և շինությունների կապիտալ վերանորոգում</t>
  </si>
  <si>
    <t>Ընդհանուր բնույթի ծառայություններ</t>
  </si>
  <si>
    <t xml:space="preserve">Աշխատակազմի /կադրերի/ գծով ընդհանուր բնույթի ծառայություններ </t>
  </si>
  <si>
    <t>1. Քաղաքացիական կացության ակտերի գրանցման ծառայության գործունեության կազմակերպում (պատվիրակված լիազորություններ)</t>
  </si>
  <si>
    <t xml:space="preserve"> –Գույքի և սարքավորումների վարձակալություն</t>
  </si>
  <si>
    <t xml:space="preserve"> –Վարչական ծառայություններ</t>
  </si>
  <si>
    <t>05</t>
  </si>
  <si>
    <t>Ընդհանուր բնույթի հանրային ծառայությունների գծով հետազոտական և նախագծային աշխատանքներ</t>
  </si>
  <si>
    <t>5</t>
  </si>
  <si>
    <t>1. Նախագծային աշխատանքներ</t>
  </si>
  <si>
    <t>2. Երևան քաղաքի  գլխավոր հատակագծի իրականացման վերլուծություն</t>
  </si>
  <si>
    <t>3. Գոտիավորման և կառուցապատման նախագծերի մշակում</t>
  </si>
  <si>
    <t>04</t>
  </si>
  <si>
    <t>4. Քաղաքաշինական ներդրումային ծրագրերի մշակում</t>
  </si>
  <si>
    <t>06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</si>
  <si>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</si>
  <si>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</si>
  <si>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1. Դիմումներ, հայցադիմումներ, դատարանի որոշումների և վճիռների դեմ վերաքննիչ և վճռաբեկ բողոքներ ներկայացնելիս սահմանված վճարումներ </t>
  </si>
  <si>
    <t>- Այլ նպաստներ բյուջեից</t>
  </si>
  <si>
    <t>2. Գույքի նկատմամբ իրավունքների գրանցման, գնահատման և տեղեկատվության տրամադրման հետ կապված վճարումներ</t>
  </si>
  <si>
    <t xml:space="preserve">ՊԱՇՏՊԱՆՈՒԹՅՈՒՆ </t>
  </si>
  <si>
    <t>Քաղաքացիական պաշտպանություն</t>
  </si>
  <si>
    <t xml:space="preserve">Քաղաքացիական պաշտպանություն </t>
  </si>
  <si>
    <t>1. Քաղաքացիական պաշտպանությանն աջակցություն</t>
  </si>
  <si>
    <t xml:space="preserve"> - Այլ ընթացիկ դրամաշնորհներ                                      </t>
  </si>
  <si>
    <t>Պաշտպանություն (այլ դասերին չպատկանող)</t>
  </si>
  <si>
    <t xml:space="preserve">ՏՆՏԵՍԱԿԱՆ ՀԱՐԱԲԵՐՈՒԹՅՈՒՆՆԵՐ </t>
  </si>
  <si>
    <t>Գյուղատնտեսություն, անտառային տնտեսություն, ձկնորսություն և որսորդություն</t>
  </si>
  <si>
    <t>Ոռոգում</t>
  </si>
  <si>
    <t>1. Ոռոգման ցանցի կառուցում և վերանորոգում</t>
  </si>
  <si>
    <t xml:space="preserve"> - Շենքերի և շինությունների կառուցում</t>
  </si>
  <si>
    <t xml:space="preserve"> - Շենքերի և շինությունների կապիտալ վերանորոգում</t>
  </si>
  <si>
    <t>Տրանսպորտ</t>
  </si>
  <si>
    <t xml:space="preserve">ճանապարհային տրանսպորտ </t>
  </si>
  <si>
    <t>1. Ասֆալտ-բետոնյա ծածկի վերանորոգում և պահպանում</t>
  </si>
  <si>
    <t>2. Ասֆալտ-բետոնյա ծածկի հիմնանորոգում</t>
  </si>
  <si>
    <t>3. Եզրաքարերի վերանորոգում</t>
  </si>
  <si>
    <t>4. Հենապատերի վերանորոգում</t>
  </si>
  <si>
    <t>5. Հետիոտն անցումների կառուցում և վերանորոգում</t>
  </si>
  <si>
    <t>6. Կամրջային կառուցվածքների վերականգնում և պահպանում</t>
  </si>
  <si>
    <t>07</t>
  </si>
  <si>
    <t>7. Հրազդանի կիրճի բարեկարգում</t>
  </si>
  <si>
    <t>08</t>
  </si>
  <si>
    <t>8. Մայրուղիների և փողոցների վերակառուցում և հիմնանորոգում</t>
  </si>
  <si>
    <t>09</t>
  </si>
  <si>
    <t>9. Փողոցների պահպանում և շահագործում</t>
  </si>
  <si>
    <t>10</t>
  </si>
  <si>
    <t>10. Ավտոկայանատեղի կազմակերպման ծառայություն</t>
  </si>
  <si>
    <t>11. Թեքահարթակների կառուցում</t>
  </si>
  <si>
    <t>12. Ավտոբուսներում թեքահարթակների ապահովում</t>
  </si>
  <si>
    <t>13. Փողոցների, հրապարակների և այգիների կահավորում</t>
  </si>
  <si>
    <t xml:space="preserve"> -Նյութեր և պարագաներ</t>
  </si>
  <si>
    <t>14. Ասիական բանկի աջակցությամբ իրականացվող քաղաքային ենթակառուցվածքների և քաղաքի կայուն զարգացման ներդրումային ծրագրի իրացման միջոցառումներ</t>
  </si>
  <si>
    <t>15. Ավտոճանապարհ կառուցելու ներդրումային ծրագիր</t>
  </si>
  <si>
    <t>- Գեոդեզիական  քարտեզագրական ծախսեր</t>
  </si>
  <si>
    <t>- Նախագծահետազոտական ծախսեր</t>
  </si>
  <si>
    <t xml:space="preserve">Խողովակաշարային և այլ տրանսպորտ </t>
  </si>
  <si>
    <t>1. Վերելակների հիմնանորոգում</t>
  </si>
  <si>
    <t>2. Երևանի մետրոպոլիտենի աշխատանքների կազմակերպում (պատվիրակված լիազորություններ)</t>
  </si>
  <si>
    <t>3. Վերգետնյա էլեկտրատրանսպորտով ուղևորափոխադրման ծառայություն</t>
  </si>
  <si>
    <t>4. Վերակառուցման և զարգացման եվրոպական բանկի աջակցությամբ իրականացվող Երևանի մետրոպոլիտենի վերակառուցման երկրորդ ծրագիր (պատվիրակված լիազորություններ)</t>
  </si>
  <si>
    <t>5.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</si>
  <si>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6. Եվրոպական միության հարևանության ներդրումային ծրագրի աջակցությամբ իրականացվող Երևանի մետրոպոլիտենի վերակառուցման երկրորդ դրամաշնորհային ծրագիր (պատվիրակված լիազորություններ)</t>
  </si>
  <si>
    <t>2470</t>
  </si>
  <si>
    <t>Այլ բնագավառներ</t>
  </si>
  <si>
    <t>2473</t>
  </si>
  <si>
    <t xml:space="preserve">Զբոսաշրջություն </t>
  </si>
  <si>
    <t>1. Զբոսաշրջության զարգացում</t>
  </si>
  <si>
    <t xml:space="preserve"> - Այլ ընթացիկ դրամաշնորհներ                                                          </t>
  </si>
  <si>
    <t>Տնտեսական հարաբերություններ (այլ դասերին չպատկանող)</t>
  </si>
  <si>
    <t>1. Դրոշների տեղադրում</t>
  </si>
  <si>
    <t>2. Աջակցություն համայնքային կազմակերպություններին հուղարկավորությունների հետ կապված անվճար ծառայությունների մատուցման և գերեզմանատների պահպանման համար</t>
  </si>
  <si>
    <t xml:space="preserve"> - Ընթացիկ դրամաշնորհներ պետական և համայնքների ոչ առևտրային կազմակերպություններին</t>
  </si>
  <si>
    <t>3. Կառավարման և տեղեկատվական տեխնոլոգիաների զարգացում</t>
  </si>
  <si>
    <t xml:space="preserve"> -Սուբսիդիաներ ոչ-ֆինանսական պետական (hամայնքային) կազմակերպություններին </t>
  </si>
  <si>
    <t>4. Աջակցություն համայնքային և ոչ համայնքային կազմակերպությունների ծրագրերին</t>
  </si>
  <si>
    <t xml:space="preserve"> -Նվիրատվություններ այլ շահույթ չհետապնդող կազմակերպություններին</t>
  </si>
  <si>
    <t>5. Ոչ ֆինանսական ակտիվների օտարումից մուտքեր</t>
  </si>
  <si>
    <t xml:space="preserve"> -Անշարժ գույքի իրացումից մուտքեր</t>
  </si>
  <si>
    <t xml:space="preserve"> -Հողի իրացումից մուտքեր</t>
  </si>
  <si>
    <t>6.Տոնական ձևավորում</t>
  </si>
  <si>
    <t>7. Հասցեավորման աշխատանքներ</t>
  </si>
  <si>
    <t>8. Ներդրումային ծրագրերի իրականացում</t>
  </si>
  <si>
    <t>9. Պարտադիր վճարների գանձման ծառայություններ</t>
  </si>
  <si>
    <t>10. Առանձնահատուկ պայմանների կարիք ունեցող անձանց համար մատչելիության ապահովում</t>
  </si>
  <si>
    <t>11. Այլընտրանքային աշխատանքային ծառայության իրականացում</t>
  </si>
  <si>
    <t>4512</t>
  </si>
  <si>
    <t xml:space="preserve"> - Սուբսիդիաներ ֆինանսական պետական (համայնքային) կազմակերպություններին</t>
  </si>
  <si>
    <t xml:space="preserve">ՇՐՋԱԿԱ ՄԻՋԱՎԱՅՐԻ ՊԱՇՏՊԱՆՈՒԹՅՈՒՆ </t>
  </si>
  <si>
    <t>Աղբահանում</t>
  </si>
  <si>
    <t>1. Աղբահանություն և սանիտարական մաքրում</t>
  </si>
  <si>
    <t>2. Աղբամուղերի սպասարկման և շինարարական աղբի տեղափոխման ծառայություններ</t>
  </si>
  <si>
    <t>Շրջակա միջավայրի աղտոտման դեմ պայքար</t>
  </si>
  <si>
    <t>Օդի աղտոտման դեմ պայքար</t>
  </si>
  <si>
    <t>1. Գետերի հուների մաքրում</t>
  </si>
  <si>
    <t>Շրջակա միջավայրի պաշտպանություն (այլ դասերին չպատկանող)</t>
  </si>
  <si>
    <t>1. Կանաչ տարածքների հիմնում և պահպանում</t>
  </si>
  <si>
    <t xml:space="preserve"> -Հատուկ նպատակային այլ նյութեր</t>
  </si>
  <si>
    <t xml:space="preserve"> - Ընթացիկ դրամաշնորհներ պետական և համայնքային առևտրային կազմակերպություններին</t>
  </si>
  <si>
    <t>2. Ախտահանման և միջատազերծման ծառայություններ /դեռատիզացիա/</t>
  </si>
  <si>
    <t>3. Հասարակական զուգարանների պահպանում և վերանորոգում</t>
  </si>
  <si>
    <t>4. Սիզամարգերի ստեղծում և ծաղկապատում</t>
  </si>
  <si>
    <t>5. Թափառող կենդանիների վնասազերծում</t>
  </si>
  <si>
    <t xml:space="preserve">ԲՆԱԿԱՐԱՆԱՅԻՆ ՇԻՆԱՐԱՐՈՒԹՅՈՒՆ ԵՎ ԿՈՄՈՒՆԱԼ ԾԱՌԱՅՈՒԹՅՈՒՆ </t>
  </si>
  <si>
    <t>Բնակարանային շինարարություն</t>
  </si>
  <si>
    <t>1. Ինքնակամ կառույցների քանդում</t>
  </si>
  <si>
    <t xml:space="preserve"> - Շենքերի և շինությունների ձեռք բերում</t>
  </si>
  <si>
    <t>2. Չորրորդ աստիճանի վթարային շենքերի քանդում</t>
  </si>
  <si>
    <t>Ջրամատակարարում</t>
  </si>
  <si>
    <t xml:space="preserve">Ջրամատակարարում </t>
  </si>
  <si>
    <t>1. Ֆրանսիայի Հանրապետության կառավարության աջակցությամբ իրականացվող Երևանի ջրամատակարարման և ջրահեռացման ծրագրին տրամադրվող տեխնիկական աջակցության ծրագիր (պատվիրակված լիազորություններ)</t>
  </si>
  <si>
    <t>2. Վերակառուցման և զարգացման եվրոպական բանկի աջակցությամբ իրականացվող Երևանի ջրամատակարարման բարելավման ծրագիր (պատվիրակված լիազորություններ)</t>
  </si>
  <si>
    <t>3. Եվրոպական միության հարևանության ներդրումային ծրագրի աջակցությամբ իրականացվող Երևանի ջրամատակարարման բարելավման դրամաշնորհային ծրագիր (պատվիրակված լիազորություններ)</t>
  </si>
  <si>
    <t>4. Եվրոպական ներդրումային բանկի աջակցությամբ իրականացվող Երևանի ջրամատակարարման բարելավման ծրագիր (պատվիրակված լիազորություններ)</t>
  </si>
  <si>
    <t>5. Վերակառուցման և զարգացման եվրոպական բանկի աջակցությամբ իրականացվող Երևանի ջրամատակարարման բարելավման դրամաշնորհային ծրագիր (պատվիրակված լիազորություններ)</t>
  </si>
  <si>
    <t>Փողոցների լուսավորում</t>
  </si>
  <si>
    <t xml:space="preserve">Փողոցների լուսավորում </t>
  </si>
  <si>
    <t>2. Արտաքին լուսավորության ցանցի շահագործման և պահպանման աշխատանքներ</t>
  </si>
  <si>
    <t xml:space="preserve">Բնակարանային շինարարության և կոմունալ ծառայությունների գծով հետազոտական և նախագծային աշխատանքներ </t>
  </si>
  <si>
    <t>1. Շենքերի և շինությունների հետազոտման աշխատանքներ</t>
  </si>
  <si>
    <t>Բնակարանային շինարարության և կոմունալ ծառայություններ (այլ դասերին չպատկանող)</t>
  </si>
  <si>
    <t>1. Բազմաբնակարան շենքերի հարթ տանիքների վերանորոգում</t>
  </si>
  <si>
    <t>2. Բազմաբնակարան շենքերի թեք տանիքների վերանորոգում</t>
  </si>
  <si>
    <t>3. Բակային տարածքների և խաղահրապարակների հիմնանորոգում ու պահպանում</t>
  </si>
  <si>
    <t xml:space="preserve"> -Սուբսիդիաներ ոչ պետական (ոչ hամայնքային) ոչ ֆինանսական կազմակերպություններին </t>
  </si>
  <si>
    <t xml:space="preserve"> -Այլ մեքենաներ և  սարքավորումներ</t>
  </si>
  <si>
    <t>4. Բազմաբնակարան շենքերի բարեկարգման այլ աշխատանքներ</t>
  </si>
  <si>
    <t>5. Ջրային կառույցների շահագործում և պահպանում</t>
  </si>
  <si>
    <t>6. Կաթսայատների պահպանում</t>
  </si>
  <si>
    <t>7. Կամարանցումների և այլ շինությունների վերանորոգում և գունազարդում</t>
  </si>
  <si>
    <t>8. Վթարային պատշգամբների նորոգում</t>
  </si>
  <si>
    <t>9. Կոյուղագծերի կառուցում և վերանորոգում</t>
  </si>
  <si>
    <t xml:space="preserve">ԱՌՈՂՋԱՊԱՀՈՒԹՅՈՒՆ </t>
  </si>
  <si>
    <t>Բժշկական ապրանքներ, սարքեր և սարքավորումներ</t>
  </si>
  <si>
    <t>Դեղագործական ապրանքներ</t>
  </si>
  <si>
    <t>1. Առողջապահական կազմակերպությունների համար բժշկական սարքավորումների ձեռք բերում</t>
  </si>
  <si>
    <t>Առողջապահություն (այլ դասերին չպատկանող)</t>
  </si>
  <si>
    <t>Առողջապահական հարակից ծառայություններ և ծրագրեր</t>
  </si>
  <si>
    <t>1. Առողջապահական օբյեկտների հիմնանորոգում</t>
  </si>
  <si>
    <t>2. Դժվարամատչելի հետազոտությունների իրականացում</t>
  </si>
  <si>
    <t>3. Աջակցություն առողջապահական կազմակերպություններին</t>
  </si>
  <si>
    <t xml:space="preserve">ՀԱՆԳԻՍՏ, ՄՇԱԿՈՒՅԹ ԵՎ ԿՐՈՆ </t>
  </si>
  <si>
    <t>Հանգստի և սպորտի ծառայություններ</t>
  </si>
  <si>
    <t>1. Սպորտային միջոցառումների կազմակերպում</t>
  </si>
  <si>
    <t>2. Հանգստի գոտիների և զբոսայգիների կառուցում ու պահպանում</t>
  </si>
  <si>
    <t>3. Հեծանվահրապարակի շահագործում</t>
  </si>
  <si>
    <t>Մշակութային ծառայություններ</t>
  </si>
  <si>
    <t>Գրադարաններ</t>
  </si>
  <si>
    <t>1. Գրադարանային ծառայություններ</t>
  </si>
  <si>
    <t>2. Գրադարանների հիմանորոգում</t>
  </si>
  <si>
    <t>Թանգարաններ և ցուցասրահներ</t>
  </si>
  <si>
    <t>1. Թանգարանային ծառայություններ և ցուցահանդեսներ</t>
  </si>
  <si>
    <t>2. Թանգարանների նորոգում</t>
  </si>
  <si>
    <t>Մշակույթի տներ, ակումբներ, կենտրոններ</t>
  </si>
  <si>
    <t>1. Համայնքային մշակույթի և ազատ ժամանցի կազմակերպում</t>
  </si>
  <si>
    <t>2. Մշակույթի տների հիմնանորոգում և վերանորոգում</t>
  </si>
  <si>
    <t>Այլ մշակութային կազմակերպություններ</t>
  </si>
  <si>
    <t>1. Մշակութային միջոցառումների իրականացում</t>
  </si>
  <si>
    <t>2. Կենդանաբանական այգու ցուցադրություններ</t>
  </si>
  <si>
    <t>3. Կենդանաբանական այգու հիմնանորոգում</t>
  </si>
  <si>
    <t>Արվեստ</t>
  </si>
  <si>
    <t>1. Երաժշտարվեստի և պարարվեստի համերգներ</t>
  </si>
  <si>
    <t>2. Թատերական ներկայացումներ</t>
  </si>
  <si>
    <t>Հուշարձանների և մշակույթային արժեքների վերականգնում և պահպանում</t>
  </si>
  <si>
    <t>1. Հուշարձանների վերանորոգում և պահպանում</t>
  </si>
  <si>
    <t>2830</t>
  </si>
  <si>
    <t>Ռադիո և հեռուստահաղորդումների հեռարձակման և հրատարակչական ծառայություններ</t>
  </si>
  <si>
    <t>2831</t>
  </si>
  <si>
    <t>Հեռուստառադիոհաղորդումներ</t>
  </si>
  <si>
    <t>1. Քաղաքապետարանի աշխատանքների լուսաբանում</t>
  </si>
  <si>
    <t>Կրոնական և հասարակական այլ ծառայություններ</t>
  </si>
  <si>
    <t>1. Անդամակցության վճարներ</t>
  </si>
  <si>
    <t xml:space="preserve">ԿՐԹՈՒԹՅՈՒՆ </t>
  </si>
  <si>
    <t>Նախադպրոցական և տարրական ընդհանուր կրթություն</t>
  </si>
  <si>
    <t xml:space="preserve">Նախադպրոցական կրթություն </t>
  </si>
  <si>
    <t>1. Նախադպրոցական ուսուցում</t>
  </si>
  <si>
    <t>2. Նախադպրոցական ուսուցման կազմակերպման համար անհրաժեշտ գույքի ձեռքբերում</t>
  </si>
  <si>
    <t>3. Նախադպրոցական կրթություն (պատվիրակված լիազորություններ)</t>
  </si>
  <si>
    <t>Տարրական ընդհանուր կրթություն (պատվիրակված լիազորություններ)</t>
  </si>
  <si>
    <t>1. Հանրակրթական ուսուցում</t>
  </si>
  <si>
    <t>2. Հատուկ կրթություն</t>
  </si>
  <si>
    <t>3. Ներառական կրթություն</t>
  </si>
  <si>
    <t>Միջնակարգ ընդհանուր կրթություն</t>
  </si>
  <si>
    <t>Հիմնական ընդհանուր կրթություն (պատվիրակված լիազորություններ)</t>
  </si>
  <si>
    <t>4. Երեկոյան կրթություն</t>
  </si>
  <si>
    <t>Միջնակարգ(լրիվ) ընդհանուր կրթություն (պատվիրակված լիազորություններ)</t>
  </si>
  <si>
    <t xml:space="preserve">Ըստ մակարդակների չդասակարգվող կրթություն </t>
  </si>
  <si>
    <t>Արտադպրոցական դաստիարակություն</t>
  </si>
  <si>
    <t>1. Արտադպրոցական դաստիարակություն</t>
  </si>
  <si>
    <t xml:space="preserve"> - Վարչական սարքավորումներ</t>
  </si>
  <si>
    <t>2. Արտադպրոցական կազմակերպությունների հիմնանորոգում և վերանորոգում</t>
  </si>
  <si>
    <t>3. «Հակոբ Կոջոյան» կրթահամալիր ՊՈԱԿ–ում արտադպրոցական դաստիարակության կազմակերպում (պատվիրակված լիազորություններ)</t>
  </si>
  <si>
    <t>4. Երաժշտական և արվեստի դպրոցներում ազգային, փողային և լարային նվագարանների գծով ուսուցում</t>
  </si>
  <si>
    <t>5. Արտադպրոցական կազմակերպությունների համար անհրաժեշտ գույքի ձեռքբերում</t>
  </si>
  <si>
    <t xml:space="preserve">Կրթությանը տրամադրվող օժանդակ ծառայություններ </t>
  </si>
  <si>
    <t>1. Նախադպրոցական հաստատությունների հիմնանորոգում և վերանորոգում</t>
  </si>
  <si>
    <t>2. Դպրոցականների օլիմպիադաների և այլ միջոցառումների կազմակերպում</t>
  </si>
  <si>
    <t>3. Սոցիալապես անապահով աշակերտներին անվճար դասագրքերով ապահովում (պատվիրակված լիազորություններ)</t>
  </si>
  <si>
    <t>4. Դպրոցների նորոգում և հիմնանորոգում</t>
  </si>
  <si>
    <t>5. Ատեստավորման միջոցով որակավորում ստացած ուսուցիչներին հավելավճարների տրամադրում (պատվիրակված լիազորություններ)</t>
  </si>
  <si>
    <t xml:space="preserve">ՍՈՑԻԱԼԱԿԱՆ ՊԱՇՏՊԱՆՈՒԹՅՈՒՆ </t>
  </si>
  <si>
    <t xml:space="preserve">Սոցիալական հատուկ արտոնություններ (այլ դասերին չպատկանող) </t>
  </si>
  <si>
    <t>1. Սոցիալապես անապահով ընտանիքների երեխաների հանգստի կազմակերպում</t>
  </si>
  <si>
    <t>2. Հարազատ չունեցող անձանց և սոցիալապես անապահով ընտանիքների համար հուղարկավորության կազմակերպում</t>
  </si>
  <si>
    <t>3. Սոցիալապես անապահով ընտանիքներին տոնական և հիշատակի օրերին աջակցություն</t>
  </si>
  <si>
    <t xml:space="preserve"> -Այլ նպաստներ բյուջեից</t>
  </si>
  <si>
    <t>4. Սոցիալապես անապահով անձանց աջակցություն</t>
  </si>
  <si>
    <t>5. Հասարակական կազմակերպություններին աջակցություն</t>
  </si>
  <si>
    <t>Սոցիալական պաշտպանություն (այլ դասերին չպատկանող)</t>
  </si>
  <si>
    <t>1. Սոցիալական օգնության ծառայությունների գործունեության կազմակերպում (պատվիրակված լիազորություններ)</t>
  </si>
  <si>
    <t>-Ներքին գործուղումներ</t>
  </si>
  <si>
    <t>3092</t>
  </si>
  <si>
    <t>Սոցիալական պաշտպանությանը տրամադրվող օժանդակ ծառայություններ (այլ դասերին չպատկանող)</t>
  </si>
  <si>
    <t>1. Պետական հիմնարկների և կազմակերպությունների աշխատողների սոցիալական փաթեթով ապահովում (պատվիրակված լիազորություններ)</t>
  </si>
  <si>
    <t>2. Առողջության ապահովագրություն</t>
  </si>
  <si>
    <t>ՀԻՄՆԱԿԱՆ ԲԱԺԻՆՆԵՐԻՆ ՉԴԱՍՎՈՂ ՊԱՀՈՒՍՏԱՅԻՆ ՖՈՆԴԵՐ</t>
  </si>
  <si>
    <t>ՀՀ համայնքների պահուստային ֆոնդ</t>
  </si>
  <si>
    <t>–Պահուստային միջոցներ</t>
  </si>
  <si>
    <t>x</t>
  </si>
  <si>
    <t>–Հատկացում պահուստային ֆոնդից ֆոնդային բյուջե</t>
  </si>
  <si>
    <t xml:space="preserve">Օրենսդիր և գործադիր մարմիններ,պետական կառավարում </t>
  </si>
  <si>
    <t>–Հատուկ նպատակային այլ նյութեր</t>
  </si>
  <si>
    <t xml:space="preserve">ՀՀ կառավարության և համայնքների պահուստային ֆոնդ </t>
  </si>
  <si>
    <t>Հավելված N  4</t>
  </si>
  <si>
    <t>Երևանի քաղաքապետի</t>
  </si>
  <si>
    <t xml:space="preserve"> 2016 թվականի ___________________-ի</t>
  </si>
  <si>
    <t xml:space="preserve"> N ____________ – Ա որոշման</t>
  </si>
  <si>
    <t>ԵՐԵՎԱՆԻ ԱՎԱԳԱՆՈՒ 2015 ԹՎԱԿԱՆԻ ԴԵԿՏԵՄԲԵՐԻ 23-Ի N 435-Ն ՈՐՈՇՄԱՆ N 3 ՀԱՎԵԼՎԱԾՈՒՄ ԵՎ ԵՐԵՎԱՆԻ ՔԱՂԱՔԱՊԵՏԻ 2016 ԹՎԱԿԱՆԻ ՀՈՒՆՎԱՐԻ 15-Ի N 35-Ա ՈՐՈՇՄԱՆ N 4 ՀԱՎԵԼՎԱԾՈՒՄ ԿԱՏԱՐՎՈՂ ՓՈՓՈԽՈՒԹՅՈՒՆՆԵՐԸ</t>
  </si>
  <si>
    <t xml:space="preserve"> Տողի NN  </t>
  </si>
  <si>
    <t xml:space="preserve"> NN </t>
  </si>
  <si>
    <t>Բյուջետային ծախսերի տնտեսագիտական դասակարգման հոդվածների անվանումները</t>
  </si>
  <si>
    <t>Ընդամենը</t>
  </si>
  <si>
    <t>այդ թվում` (ավելացումները նշված են դրական նշանով, իսկ նվազեցումները փակագծերում)</t>
  </si>
  <si>
    <t>վարչական բյուջե</t>
  </si>
  <si>
    <t>ֆոնդային բյուջե</t>
  </si>
  <si>
    <t>տարի</t>
  </si>
  <si>
    <t>1-ին եռամսյակ</t>
  </si>
  <si>
    <t>1-ին կիսամյակ</t>
  </si>
  <si>
    <t>9 ամիս</t>
  </si>
  <si>
    <t xml:space="preserve">             ԸՆԴԱՄԵՆԸ    ԾԱԽՍԵՐ               </t>
  </si>
  <si>
    <t xml:space="preserve">այդ թվում` </t>
  </si>
  <si>
    <t>ՎԱՐՉԱԿԱՆ</t>
  </si>
  <si>
    <t>ՖՈՆԴԱՅԻՆ</t>
  </si>
  <si>
    <t xml:space="preserve">Ա.   ԸՆԹԱՑԻԿ  ԾԱԽՍԵՐª                </t>
  </si>
  <si>
    <t xml:space="preserve">1.1 ԱՇԽԱՏԱՆՔԻ ՎԱՐՁԱՏՐՈՒԹՅՈՒՆ                                                                   </t>
  </si>
  <si>
    <t>ԴՐԱՄՈՎ ՎՃԱՐՎՈՂ ԱՇԽԱՏԱՎԱՐՁԵՐ ԵՎ ՀԱՎԵԼԱՎՃԱՐՆԵՐ</t>
  </si>
  <si>
    <t xml:space="preserve">1.2 ԾԱՌԱՅՈՒԹՅՈՒՆՆԵՐԻ ԵՎ ԱՊՐԱՆՔՆԵՐԻ ՁԵՌՔ ԲԵՐՈՒՄ </t>
  </si>
  <si>
    <t xml:space="preserve">ՇԱՐՈՒՆԱԿԱԿԱՆ ԾԱԽՍԵՐ </t>
  </si>
  <si>
    <t xml:space="preserve"> ԳՈՐԾՈՒՂՈՒՄՆԵՐԻ ԵՎ ՇՐՋԱԳԱՅՈՒԹՅՈՒՆՆԵՐԻ ԾԱԽՍԵՐ</t>
  </si>
  <si>
    <t xml:space="preserve"> -Ներքին գործուղումներ</t>
  </si>
  <si>
    <t xml:space="preserve">ՊԱՅՄԱՆԱԳՐԱՅԻՆ ԱՅԼ ԾԱՌԱՅՈՒԹՅՈՒՆՆԵՐԻ ՁԵՌՔ ԲԵՐՈՒՄ </t>
  </si>
  <si>
    <t xml:space="preserve"> -Աշխատակազմի մասնագիտական զարգացման ծառայություններ</t>
  </si>
  <si>
    <t xml:space="preserve"> ԱՅԼ ՄԱՍՆԱԳԻՏԱԿԱՆ ԾԱՌԱՅՈՒԹՅՈՒՆՆԵՐԻ ՁԵՌՔ ԲԵՐՈՒՄ  </t>
  </si>
  <si>
    <t xml:space="preserve"> -Մասնագիտական ծառայություններ</t>
  </si>
  <si>
    <t xml:space="preserve">ԸՆԹԱՑԻԿ ՆՈՐՈԳՈՒՄ ԵՎ ՊԱՀՊԱՆՈՒՄ (ծառայություններ և նյութեր) </t>
  </si>
  <si>
    <t xml:space="preserve"> ՆՅՈՒԹԵՐ </t>
  </si>
  <si>
    <t xml:space="preserve">1.4 ՍՈՒԲՍԻԴԻԱՆԵՐ  </t>
  </si>
  <si>
    <t xml:space="preserve">ՍՈՒԲՍԻԴԻԱՆԵՐ ՊԵՏԱԿԱՆ (ՀԱՄԱՅՆՔԱՅԻՆ) ԿԱԶՄԱԿԵՐՊՈՒԹՅՈՒՆՆԵՐԻՆ </t>
  </si>
  <si>
    <t xml:space="preserve">ՍՈՒԲՍԻԴԻԱՆԵՐ ՈՉ ՊԵՏԱԿԱՆ (ՈՉ ՀԱՄԱՅՆՔԱՅԻՆ) ԿԱԶՄԱԿԵՐՊՈՒԹՅՈՒՆՆԵՐԻՆ </t>
  </si>
  <si>
    <t xml:space="preserve">1.5 ԴՐԱՄԱՇՆՈՐՀՆԵՐ </t>
  </si>
  <si>
    <t>ԴՐԱՄԱՇՆՈՐՀՆԵՐ ՄԻՋԱԶԳԱՅԻՆ ԿԱԶՄԱԿԵՐՊՈՒԹՅՈՒՆՆԵՐԻՆ</t>
  </si>
  <si>
    <t>-Կապիտալ դրամաշնորհներ միջազգային կազմակերպություններին</t>
  </si>
  <si>
    <t xml:space="preserve">ԸՆԹԱՑԻԿ ԴՐԱՄԱՇՆՈՐՀՆԵՐ ՊԵՏԱԿԱՆ ՀԱՏՎԱԾԻ ԱՅԼ ՄԱԿԱՐԴԱԿՆԵՐԻՆ </t>
  </si>
  <si>
    <t>ԿԱՊԻՏԱԼ ԴՐԱՄԱՇՆՈՐՀՆԵՐ ՊԵՏԱԿԱՆ ՀԱՏՎԱԾԻ ԱՅԼ ՄԱԿԱՐԴԱԿՆԵՐԻՆ</t>
  </si>
  <si>
    <t xml:space="preserve"> -Կապիտալ դրամաշնորհներ պետական և համայնքային առևտրային կազմակերպություններին</t>
  </si>
  <si>
    <t xml:space="preserve"> -Այլ կապիտալ դրամաշնորհներ</t>
  </si>
  <si>
    <t xml:space="preserve">1.6 ՍՈՑԻԱԼԱԿԱՆ ՆՊԱՍՏՆԵՐ ԵՎ ԿԵՆՍԱԹՈՇԱԿՆԵՐ </t>
  </si>
  <si>
    <t xml:space="preserve"> ՍՈՑԻԱԼԱԿԱՆ ՕԳՆՈՒԹՅԱՆ ԴՐԱՄԱԿԱՆ ԱՐՏԱՀԱՅՏՈՒԹՅԱՄԲ ՆՊԱՍՏՆԵՐ (ԲՅՈՒՋԵԻՑ) </t>
  </si>
  <si>
    <t xml:space="preserve">1.7 ԱՅԼ ԾԱԽՍԵՐ </t>
  </si>
  <si>
    <t xml:space="preserve">ՆՎԻՐԱՏՎՈՒԹՅՈՒՆՆԵՐ ՈՉ ԿԱՌԱՎԱՐԱԿԱՆ (ՀԱՍԱՐԱԿԱԿԱՆ) ԿԱԶՄԱԿԵՐՊՈՒԹՅՈՒՆՆԵՐԻՆ </t>
  </si>
  <si>
    <t xml:space="preserve">ՀԱՐԿԵՐ, ՊԱՐՏԱԴԻՐ ՎՃԱՐՆԵՐ ԵՎ ՏՈՒՅԺԵՐ, ՈՐՈՆՔ ԿԱՌԱՎԱՐՄԱՆ ՏԱՐԲԵՐ ՄԱԿԱՐԴԱԿՆԵՐԻ ԿՈՂՄԻՑ ԿԻՐԱՌՎՈՒՄ ԵՆ ՄԻՄՅԱՆՑ ՆԿԱՏՄԱՄԲ </t>
  </si>
  <si>
    <t xml:space="preserve"> ԱՅԼ ԾԱԽՍԵՐ </t>
  </si>
  <si>
    <t xml:space="preserve">ՊԱՀՈՒՍՏԱՅԻՆ ՄԻՋՈՑՆԵՐ 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</si>
  <si>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</si>
  <si>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</si>
  <si>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 xml:space="preserve">Բ. ՈՉ ՖԻՆԱՆՍԱԿԱՆ ԱԿՏԻՎՆԵՐԻ ԳԾՈՎ ԾԱԽՍԵՐ                     </t>
  </si>
  <si>
    <t xml:space="preserve">1.1. ՀԻՄՆԱԿԱՆ ՄԻՋՈՑՆԵՐ                                 </t>
  </si>
  <si>
    <t xml:space="preserve">ՇԵՆՔԵՐ ԵՎ ՇԻՆՈՒԹՅՈՒՆՆԵՐ                                     </t>
  </si>
  <si>
    <t>- Շենքերի և շինությունների ձեռքբերում</t>
  </si>
  <si>
    <t xml:space="preserve">ՄԵՔԵՆԱՆԵՐ ԵՎ ՍԱՐՔԱՎՈՐՈՒՄՆԵՐ                                  </t>
  </si>
  <si>
    <t xml:space="preserve"> - Տրանսպորտային սարքավորումներ</t>
  </si>
  <si>
    <t xml:space="preserve"> - Այլ մեքենաներ և սարքավորումներ</t>
  </si>
  <si>
    <t xml:space="preserve"> ԱՅԼ ՀԻՄՆԱԿԱՆ ՄԻՋՈՑՆԵՐ                                      </t>
  </si>
  <si>
    <t xml:space="preserve"> - Ոչ նյութական հիմնական միջոցներ</t>
  </si>
  <si>
    <t xml:space="preserve">1.2 ՊԱՇԱՐՆԵՐ </t>
  </si>
  <si>
    <t xml:space="preserve"> - Նյութեր և պարագաներ</t>
  </si>
  <si>
    <t>6000</t>
  </si>
  <si>
    <t xml:space="preserve"> Գ. ՈՉ ՖԻՆԱՆՍԱԿԱՆ ԱԿՏԻՎՆԵՐԻ ԻՐԱՑՈՒՄԻՑ ՄՈՒՏՔԵՐ </t>
  </si>
  <si>
    <t>6100</t>
  </si>
  <si>
    <t xml:space="preserve">ՀԻՄՆԱԿԱՆ ՄԻՋՈՑՆԵՐԻ ԻՐԱՑՈՒՄԻՑ ՄՈՒՏՔԵՐ </t>
  </si>
  <si>
    <t>6110</t>
  </si>
  <si>
    <t xml:space="preserve">ԱՆՇԱՐԺ ԳՈՒՅՔԻ ԻՐԱՑՈՒՄԻՑ ՄՈՒՏՔԵՐ </t>
  </si>
  <si>
    <t>6400</t>
  </si>
  <si>
    <t xml:space="preserve">ՉԱՐՏԱԴՐՎԱԾ ԱԿՏԻՎՆԵՐԻ ԻՐԱՑՈՒՄԻՑ ՄՈՒՏՔԵՐ`                                                   </t>
  </si>
  <si>
    <t>6410</t>
  </si>
  <si>
    <t>ՀՈՂԻ ԻՐԱՑՈՒՄԻՑ ՄՈՒՏՔԵՐ</t>
  </si>
  <si>
    <t>71</t>
  </si>
  <si>
    <t>0000</t>
  </si>
  <si>
    <t>00</t>
  </si>
  <si>
    <t>03</t>
  </si>
  <si>
    <t>12</t>
  </si>
  <si>
    <t>13</t>
  </si>
  <si>
    <t>14</t>
  </si>
  <si>
    <t>15</t>
  </si>
  <si>
    <t>–Գույքի և սարքավորումների վարձակալություն</t>
  </si>
  <si>
    <t>–Վարչական ծառայություններ</t>
  </si>
  <si>
    <t>–Աշխատակազմի մասնագիտական զարգացման ծառայություններ</t>
  </si>
  <si>
    <t>N:AE</t>
  </si>
  <si>
    <t>AF:AW</t>
  </si>
  <si>
    <t>AX:BO</t>
  </si>
  <si>
    <t>BP:CG</t>
  </si>
  <si>
    <t>CH:CY</t>
  </si>
  <si>
    <t>CZ:DQ</t>
  </si>
  <si>
    <t>DR:EI</t>
  </si>
  <si>
    <t>EJ:FA</t>
  </si>
  <si>
    <t>FB:FS</t>
  </si>
  <si>
    <t>FT:GK</t>
  </si>
  <si>
    <t>GL:HC</t>
  </si>
  <si>
    <t>HD:HU</t>
  </si>
  <si>
    <t>HV:IT</t>
  </si>
  <si>
    <t>c</t>
  </si>
  <si>
    <t>h</t>
  </si>
  <si>
    <t>ՏԵՂԵԿԱՆՔ</t>
  </si>
  <si>
    <t>ԵՐԵՎԱՆ ՔԱՂԱՔԻ 2017 ԹՎԱԿԱՆԻ ԲՅՈՒՋԵՈՎ ՆԱԽԱՏԵՍՎԱԾ ————————————————  ՎԵՐԱԲԵՐՅԱԼ</t>
  </si>
  <si>
    <t>հազար դրամ</t>
  </si>
  <si>
    <t>NN</t>
  </si>
  <si>
    <t>ՎԱՐՉԱԿԱՆ ՇՐՋԱՆ</t>
  </si>
  <si>
    <t>ԳՈՒՄԱՐԸ</t>
  </si>
  <si>
    <t>ՔԱՂԱՔԱՊԵՏԱՐԱՆ</t>
  </si>
  <si>
    <t>ԱՋԱՓՆՅԱԿ</t>
  </si>
  <si>
    <t>ԱՎԱՆ</t>
  </si>
  <si>
    <t>ԱՐԱԲԿԻՐ</t>
  </si>
  <si>
    <t>ԴԱՎԹԱՇԵՆ</t>
  </si>
  <si>
    <t>ԷՐԵԲՈՒՆԻ</t>
  </si>
  <si>
    <t>ԿԵՆՏՐՈՆ</t>
  </si>
  <si>
    <t>ՄԱԼԱԹԻԱ-ՍԵԲԱՍՏԻԱ</t>
  </si>
  <si>
    <t>ՆՈՐ ՆՈՐՔ</t>
  </si>
  <si>
    <t>ՆՈՐՔ-ՄԱՐԱՇ</t>
  </si>
  <si>
    <t>ՆՈՒԲԱՐԱՇԵՆ</t>
  </si>
  <si>
    <t>ՇԵՆԳԱՎԻԹ</t>
  </si>
  <si>
    <t>ՔԱՆԱՔԵՌ-ԶԵՅԹՈՒՆ</t>
  </si>
  <si>
    <t>ԸՆԴԱՄԵՆԸ</t>
  </si>
  <si>
    <t>VLookUp</t>
  </si>
  <si>
    <t>no</t>
  </si>
  <si>
    <t xml:space="preserve">1. Շենքերի գեղարվեստական լուսավորում </t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</si>
  <si>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քաղաքային լուսավորության ծրագիր   դրամաշնորհային ծրագիր  (պատվիրակված լիազորություններ)</t>
    </r>
  </si>
  <si>
    <r>
      <t xml:space="preserve">3. Վերակառուցման և զարգացման եվրոպական բանկի աջակցությամբ իրականացվող  </t>
    </r>
    <r>
      <rPr>
        <b/>
        <i/>
        <u/>
        <sz val="10"/>
        <rFont val="Armenian Normal"/>
        <family val="2"/>
      </rPr>
      <t>Երևանի  կոշտ թափոնների կառավարման  ծրագիր   դրամաշնորհային ծրագիր  (պատվիրակված լիազորություններ)</t>
    </r>
  </si>
  <si>
    <t>q</t>
  </si>
  <si>
    <t>havelvac 8.9</t>
  </si>
  <si>
    <t>3.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</si>
  <si>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sheet=12   tox j=71   tox c=963</t>
  </si>
  <si>
    <t>sheet=12   tox j=73   tox c=965</t>
  </si>
  <si>
    <t>sheet=12   tox j=75   tox c=967</t>
  </si>
  <si>
    <t>sheet=12   tox j=89   tox c=970</t>
  </si>
  <si>
    <t>sheet=12   tox j=91   tox c=972</t>
  </si>
  <si>
    <t>sheet=12   tox j=93   tox c=974</t>
  </si>
  <si>
    <t>sheet=12   tox j=108   tox c=981</t>
  </si>
  <si>
    <t>sheet=12   tox j=110   tox c=983</t>
  </si>
  <si>
    <t>sheet=12   tox j=112   tox c=985</t>
  </si>
  <si>
    <t>sheet=12   tox j=121   tox c=988</t>
  </si>
  <si>
    <t>sheet=12   tox j=126   tox c=991</t>
  </si>
  <si>
    <t>sheet=12   tox j=130   tox c=995</t>
  </si>
  <si>
    <t>sheet=12   tox j=134   tox c=999</t>
  </si>
  <si>
    <t>sheet=12   tox j=137   tox c=1002</t>
  </si>
  <si>
    <t>sheet=12   tox j=139   tox c=1004</t>
  </si>
  <si>
    <t>sheet=12   tox j=141   tox c=1006</t>
  </si>
  <si>
    <t>sheet=12   tox j=144   tox c=1009</t>
  </si>
  <si>
    <t>sheet=12   tox j=146   tox c=1011</t>
  </si>
  <si>
    <t>sheet=12   tox j=148   tox c=1013</t>
  </si>
  <si>
    <t>sheet=12   tox j=150   tox c=1015</t>
  </si>
  <si>
    <t>sheet=12   tox j=154   tox c=1019</t>
  </si>
  <si>
    <t>sheet=12   tox j=156   tox c=1021</t>
  </si>
  <si>
    <t>sheet=12   tox j=164   tox c=1025</t>
  </si>
  <si>
    <t>sheet=12   tox j=166   tox c=1027</t>
  </si>
  <si>
    <t>sheet=12   tox j=168   tox c=1029</t>
  </si>
  <si>
    <t>sheet=12   tox j=170   tox c=1031</t>
  </si>
  <si>
    <t>sheet=12   tox j=172   tox c=1033</t>
  </si>
  <si>
    <t>sheet=12   tox j=174   tox c=1035</t>
  </si>
  <si>
    <t>sheet=12   tox j=176   tox c=1037</t>
  </si>
  <si>
    <t>sheet=12   tox j=178   tox c=1039</t>
  </si>
  <si>
    <t>sheet=12   tox j=180   tox c=1041</t>
  </si>
  <si>
    <t>sheet=12   tox j=186   tox c=1043</t>
  </si>
  <si>
    <t>sheet=12   tox j=189   tox c=1046</t>
  </si>
  <si>
    <t>sheet=12   tox j=191   tox c=1048</t>
  </si>
  <si>
    <t>sheet=12   tox j=193   tox c=1050</t>
  </si>
  <si>
    <t>sheet=12   tox j=196   tox c=1053</t>
  </si>
  <si>
    <t>sheet=12   tox j=199   tox c=1056</t>
  </si>
  <si>
    <t>sheet=12   tox j=201   tox c=1058</t>
  </si>
  <si>
    <t>sheet=12   tox j=203   tox c=1060</t>
  </si>
  <si>
    <t>sheet=12   tox j=210   tox c=1064</t>
  </si>
  <si>
    <t>sheet=12   tox j=213   tox c=1067</t>
  </si>
  <si>
    <t>sheet=12   tox j=225   tox c=1071</t>
  </si>
  <si>
    <t>sheet=12   tox j=227   tox c=1073</t>
  </si>
  <si>
    <t>sheet=12   tox j=229   tox c=1075</t>
  </si>
  <si>
    <t>sheet=12   tox j=231   tox c=1077</t>
  </si>
  <si>
    <t>sheet=12   tox j=247   tox c=1083</t>
  </si>
  <si>
    <t>sheet=12   tox j=251   tox c=1087</t>
  </si>
  <si>
    <t>sheet=12   tox j=264   tox c=1091</t>
  </si>
  <si>
    <t>sheet=12   tox j=266   tox c=1093</t>
  </si>
  <si>
    <t>sheet=12   tox j=268   tox c=1095</t>
  </si>
  <si>
    <t>sheet=12   tox j=270   tox c=1097</t>
  </si>
  <si>
    <t>sheet=12   tox j=272   tox c=1099</t>
  </si>
  <si>
    <t>sheet=12   tox j=274   tox c=1101</t>
  </si>
  <si>
    <t>sheet=12   tox j=276   tox c=1103</t>
  </si>
  <si>
    <t>sheet=12   tox j=282   tox c=1105</t>
  </si>
  <si>
    <t>sheet=12   tox j=285   tox c=1108</t>
  </si>
  <si>
    <t>sheet=12   tox j=292   tox c=1111</t>
  </si>
  <si>
    <t>sheet=12   tox j=294   tox c=1113</t>
  </si>
  <si>
    <t>sheet=12   tox j=296   tox c=1115</t>
  </si>
  <si>
    <t>sheet=12   tox j=298   tox c=1117</t>
  </si>
  <si>
    <t>sheet=12   tox j=323   tox c=1125</t>
  </si>
  <si>
    <t>sheet=12   tox j=325   tox c=1127</t>
  </si>
  <si>
    <t>sheet=12   tox j=327   tox c=1129</t>
  </si>
  <si>
    <t>sheet=12   tox j=332   tox c=1131</t>
  </si>
  <si>
    <t>sheet=12   tox j=335   tox c=1134</t>
  </si>
  <si>
    <t>sheet=12   tox j=337   tox c=1136</t>
  </si>
  <si>
    <t>sheet=12   tox j=339   tox c=1138</t>
  </si>
  <si>
    <t>sheet=12   tox j=341   tox c=1140</t>
  </si>
  <si>
    <t>sheet=12   tox j=343   tox c=1142</t>
  </si>
  <si>
    <t>sheet=12   tox j=345   tox c=1144</t>
  </si>
  <si>
    <t>sheet=12   tox j=347   tox c=1146</t>
  </si>
  <si>
    <t>sheet=12   tox j=350   tox c=1149</t>
  </si>
  <si>
    <t>sheet=12   tox j=352   tox c=1151</t>
  </si>
  <si>
    <t>sheet=12   tox j=363   tox c=1154</t>
  </si>
  <si>
    <t>sheet=12   tox j=369   tox c=1160</t>
  </si>
  <si>
    <t>sheet=12   tox j=377   tox c=1162</t>
  </si>
  <si>
    <t>sheet=12   tox j=379   tox c=1164</t>
  </si>
  <si>
    <t>sheet=12   tox j=381   tox c=1166</t>
  </si>
  <si>
    <t>sheet=12   tox j=383   tox c=1168</t>
  </si>
  <si>
    <t>sheet=12   tox j=389   tox c=1170</t>
  </si>
  <si>
    <t>sheet=12   tox j=398   tox c=1174</t>
  </si>
  <si>
    <t>naxnakan</t>
  </si>
  <si>
    <t>tarberutyun</t>
  </si>
  <si>
    <t>1. Զինապարտների հաշվառման, զորակոչի, զորահավաքի և վարժական հավաքների կազմակերպմանն աջակցություն</t>
  </si>
  <si>
    <t>4. Վերակառուցման և զարգացման բանկի աջակցությամբ իրականացվող «Երևանի քաղաքային լուսավորության» ծրագիր (պատվիրակված լիազորություններ)</t>
  </si>
  <si>
    <t>5. Արևելյան Եվրոպայի էներգախնայողության  և բնապահպանական գործընկերության աջակցությամբ իրականացվող  «Երևանի քաղաքային լուսավորության»  դրամաշնորհային  ծրագիր (պատվիրակված լիազորություններ)</t>
  </si>
  <si>
    <t>5221</t>
  </si>
  <si>
    <t>5121</t>
  </si>
  <si>
    <t>Արտաքին հարաբերություններ</t>
  </si>
  <si>
    <t>1. Երևան քաղաքին միջազգային վարկանիշ շնորհելու համար</t>
  </si>
  <si>
    <t>1. Երևան քաղաքին միջազգային վարկանիշ շնորհելու ծառայությունների դիմաց վճարման ծախսեր</t>
  </si>
  <si>
    <t>4. Վերակառուցման և զարգացման եվրոպական բանկի աջակցությամբ իրականացվող «Երևանի քաղաքային լուսավորության» ծրագիր (պատվիրակված լիազորություններ)</t>
  </si>
  <si>
    <t>2017թ. հաստատված բյուջե</t>
  </si>
  <si>
    <t>վարչական մաս</t>
  </si>
  <si>
    <t>ֆոնդային մաս</t>
  </si>
  <si>
    <t>71010301010000</t>
  </si>
  <si>
    <t>Աղյուսակ N 2</t>
  </si>
  <si>
    <t>Աղյուսակ N 3</t>
  </si>
  <si>
    <t>Աղյուսակ N 4</t>
  </si>
  <si>
    <t>Աղյուսակ N 5</t>
  </si>
  <si>
    <t>Աղյուսակ N 7</t>
  </si>
  <si>
    <t>Աղյուսակ N 8</t>
  </si>
  <si>
    <t>Աղյուսակ N 9</t>
  </si>
  <si>
    <t>Աղյուսակ N 10</t>
  </si>
  <si>
    <t>Աղյուսակ N 11</t>
  </si>
  <si>
    <t>Բյուջետային ծախսերի գործառական դասակարգման բաժինների, խմբերի և դասերի անվանումները</t>
  </si>
  <si>
    <t xml:space="preserve">Բնակարանային շինարարություն </t>
  </si>
  <si>
    <t>Տարրական ընդհանուր կրթություն</t>
  </si>
  <si>
    <t>Հիմնական ընդհանուր կրթություն</t>
  </si>
  <si>
    <t>Միջնակարգ(լրիվ) ընդհանուր կրթություն</t>
  </si>
  <si>
    <t>8</t>
  </si>
  <si>
    <t>Երևան քաղաքի ավագանու</t>
  </si>
  <si>
    <t>9</t>
  </si>
  <si>
    <t>Հավելված N  1</t>
  </si>
  <si>
    <t>Տողի NN</t>
  </si>
  <si>
    <t>Եկամտատեսակները</t>
  </si>
  <si>
    <t>Հոդվածի NN</t>
  </si>
  <si>
    <t xml:space="preserve">Ընդամենը </t>
  </si>
  <si>
    <t>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</si>
  <si>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</si>
  <si>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Գույքահարկ փոխադրամիջոցների համար</t>
  </si>
  <si>
    <t>Բաժնետիրական ընկերություններում համայնքի մասնակցության դիմաց համայնքի բյուջե կատարվող մասհանումներ (շահաբաժիններ)</t>
  </si>
  <si>
    <t>Այլ գույքի վարձակալությունից մուտքեր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</si>
  <si>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</si>
  <si>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</si>
  <si>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 մուտքագրման ենթակա այլ եկամուտներ</t>
  </si>
  <si>
    <t>2. Արտադպրոցական կազմակերպությունների համար անհրաժեշտ գույքի ձեռքբերում</t>
  </si>
  <si>
    <t>Կեղտաջրերի հեռացում</t>
  </si>
  <si>
    <t>3. Թատրոնների հիմնանորոգում</t>
  </si>
  <si>
    <t>1.  Ջրահեռացման կոմունիկացիոն ցանցերի կառուցում</t>
  </si>
  <si>
    <r>
      <t xml:space="preserve">ԸՆԴԱՄԵՆԸ ԵԿԱՄՈՒՏՆԵՐ </t>
    </r>
    <r>
      <rPr>
        <b/>
        <sz val="9.5"/>
        <color indexed="8"/>
        <rFont val="Arial Unicode"/>
        <family val="2"/>
      </rPr>
      <t xml:space="preserve"> 
(տող 1100 + տող 1200 + տող 1300) 
այդ թվում՝</t>
    </r>
  </si>
  <si>
    <t>1. ՀԱՐԿԵՐ ԵՎ ՏՈՒՐՔԵՐ 
(տող 1110 + տող 1120 + տող 1130 + տող 1140 + տող 1150)
 այդ թվում`</t>
  </si>
  <si>
    <t xml:space="preserve">Հարկային եկամուտներ, որից </t>
  </si>
  <si>
    <t>գույքահարկ</t>
  </si>
  <si>
    <t>1.1 Գույքային հարկեր անշարժ գույքից
 (տող 1111 + տող 1112)</t>
  </si>
  <si>
    <t>1.2 Գույքային հարկեր այլ գույքից</t>
  </si>
  <si>
    <t>1.3 Տեղական տուրքեր (տող 11301 + տող 11302 + տող 11303 + տող 11304 + տող 11305 + տող 11306+ տող 11307 + տող 11308 + տող 11309 + տող 11310+ տող 11311 + տող 11312 + տող 11313 + տող 11314 + տող 11315 + տող 11316 + տող 11317 + տող 11318 + տող 11319)
այդ թվում`</t>
  </si>
  <si>
    <t>Համայնքի վարչական տարածքում նոր շենքերի, շինությունների և ոչ հիմնական շինությունների շինարարության (տեղադրման) թույլտվության համար</t>
  </si>
  <si>
    <t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</t>
  </si>
  <si>
    <t>Համայնքի վարչական տարածքում շենքերի, շինությունների և քաղաքաշինական այլ օբյեկտների քանդման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</si>
  <si>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տարածքում, բացառությամբ միջպետական և հանրապետական նշանակության ավտոմոբիլային ճանապարհների կողեզրում, խանութներում և կրպակներում հեղուկ վառելիքի, սեղմված բնական կամ հեղուկացված նավթային գազերի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</si>
  <si>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  </r>
  </si>
  <si>
    <r>
      <t> </t>
    </r>
    <r>
      <rPr>
        <sz val="9.5"/>
        <color indexed="8"/>
        <rFont val="Arial Unicode"/>
        <family val="2"/>
      </rPr>
      <t>Համայնքի վարչական տարածքում թանկարժեք մետաղներից պատրաստված իրերի որոշակի վայրում մանրածախ առք ու վաճառք իրականացնելու թույլտվության համար</t>
    </r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</si>
  <si>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</si>
  <si>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«Առևտրի և ծառայությունների մասին» Հայաստանի Հանրապետության օրենքով սահմանված՝ բացօթյա առևտուր կազմակերպելու թույլտվության համար</t>
  </si>
  <si>
    <t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(սաունաներին), ժամը 24.00-ից հետո աշխատելու թույլտվության համար</t>
  </si>
  <si>
    <t>Համայնքի վարչական տարածքում համայնքային կանոններին համապատասխան հանրային սննդի կազմակերպման և իրացման թույլտվության համար</t>
  </si>
  <si>
    <r>
      <t> </t>
    </r>
    <r>
      <rPr>
        <sz val="9.5"/>
        <color indexed="8"/>
        <rFont val="Arial Unicode"/>
        <family val="2"/>
      </rPr>
      <t>Քաղաքային բնակավայրերում ավագանու որոշմամբ, սահմանված կարգին համապատասխան, տնային կենդանիներ պահելու թույլտվության համար</t>
    </r>
  </si>
  <si>
    <t>Ավագանու սահմանած կարգին ու պայմաններին համապատասխան՝ համայնքի վարչական տարածքում արտաքին գովազդ տեղադրելու թույլտվության համար, բացառությամբ միջպետական ու հանրապետական նշանակության ավտոմոբիլային ճանապարհների օտարման շերտերում և պաշտպանական գոտիներում տեղադրվող գովազդների թույլտվությունների (բացառությամբ Երևան քաղաքի)</t>
  </si>
  <si>
    <t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</si>
  <si>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 տաքսու (բացառությամբ երթուղային տաքսիների` միկրոավտոբուսների) ծառայություն իրականացնելու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</si>
  <si>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քաղաքացիական հոգեհանգստի (հրաժեշտի) ծիսակատարության ծառայությունների իրականացման և (կամ) մատուցման թույլտվության համար</t>
    </r>
  </si>
  <si>
    <t>Համայնքի վարչական տարածքում մասնավոր գերեզմանատան կազմակերպման և շահագործման թույլտվության համար</t>
  </si>
  <si>
    <r>
      <t> </t>
    </r>
    <r>
      <rPr>
        <sz val="9.5"/>
        <color indexed="8"/>
        <rFont val="Arial Unicode"/>
        <family val="2"/>
      </rPr>
      <t>Համայնքի վարչական տարածքում տեխնիկական և հատուկ նշանակության հրավառություն իրականացնելու թույլտվության համար</t>
    </r>
  </si>
  <si>
    <t>Համայնքի տարածքում սահմանափակման ենթակա ծառայության օբյեկտի գործունեության թույլտվության համար</t>
  </si>
  <si>
    <r>
      <t> </t>
    </r>
    <r>
      <rPr>
        <sz val="9.5"/>
        <color indexed="8"/>
        <rFont val="Arial Unicode"/>
        <family val="2"/>
      </rPr>
      <t>Այլ տեղական տուրքեր</t>
    </r>
  </si>
  <si>
    <t>1.4 Համայնքի բյուջե վճարվող պետական տուրքեր (տող 1141 + տող 1142) այդ թվում`</t>
  </si>
  <si>
    <t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</t>
  </si>
  <si>
    <t>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</t>
  </si>
  <si>
    <t>1.5 Այլ հարկային եկամուտներ 
(տող 1151 + տող 1155)
 այդ թվում`</t>
  </si>
  <si>
    <t>Օրենքով պետական բյուջե ամրագրվող հարկերից և այլ պարտադիր վճարներից մասհանումներ համայնքների բյուջեներ (տող 1152 + տող 1153 + տող 1154) 
որից`</t>
  </si>
  <si>
    <t>Եկամտային հարկ</t>
  </si>
  <si>
    <t>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</si>
  <si>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</si>
  <si>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տուգանքներ, որոնք չեն հաշվարկվում այդ հարկերի գումարների նկատմամբ</t>
  </si>
  <si>
    <t>2. ՊԱՇՏՈՆԱԿԱՆ ԴՐԱՄԱՇՆՈՐՀՆԵՐ (տող 1210 + տող 1220 + տող 1230 + տող 1240 + տող 1250 + տող 1260) այդ թվում՝</t>
  </si>
  <si>
    <t>2.1 Ընթացիկ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</si>
  <si>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</t>
  </si>
  <si>
    <t>2.2 Կապիտալ արտաքին պաշտոնական դրամաշնորհներ` ստացված այլ պետություններից, այդ թվում`</t>
  </si>
  <si>
    <t>Համայնքի բյուջե մուտքագրվող արտաքին պաշտոնական դրամաշնորհներ` ստացված այլ պետությունների տեղական ինքնակառավարման մարմիններից կապիտալ ծախսերի ֆինանսավորման նպատակով</t>
  </si>
  <si>
    <t>2.3 Ընթացիկ արտաքին պաշտոնական դրամաշնորհներ` ստացված միջազգային կազմակերպություններից,                 այդ թվում`</t>
  </si>
  <si>
    <t>Համայնքի բյուջե մուտքագրվող արտաքին պաշտոնական դրամաշնորհներ` ստացված միջազգային կազմակերպություններից ընթացիկ ծախսերի ֆինանսավորման նպատակով</t>
  </si>
  <si>
    <t>2.4 Կապիտալ արտաքին պաշտոնական դրամաշնորհներ` ստացված միջազգային կազմակերպություններից, այդ թվում`</t>
  </si>
  <si>
    <t>Համայնքի բյուջե մուտքագրվող արտաքին պաշտոնական դրամաշնորհներ` ստացված միջազգային կազմակերպություններից կապիտալ ծախսերի ֆինանսավորման նպատակով</t>
  </si>
  <si>
    <t xml:space="preserve">2.5 Ընթացիկ ներքին պաշտոնական դրամաշնորհներ` ստացված կառավարման այլ մակարդակներից </t>
  </si>
  <si>
    <t>(տող 1251 + տող 1252 + տող 1255 + տող 1256)</t>
  </si>
  <si>
    <t>Պետական բյուջեից ֆինանսական համահարթեցման սկզբունքով տրամադրվող դոտացիաներ</t>
  </si>
  <si>
    <t>Պետական բյուջեից տրամադրվող այլ դոտացիաներ (տող 1253 + տող 1254)</t>
  </si>
  <si>
    <t>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</si>
  <si>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Այլ դոտացիաներ</t>
  </si>
  <si>
    <t>Պետական բյուջեից տրամադրվող նպատակային հատկացումներ (սուբվենցիաներ)</t>
  </si>
  <si>
    <t>ՀՀ այլ համայնքների բյուջեներից ընթացիկ ծախսերի ֆինանսավորման նպատակով ստացվող պաշտոնական դրամաշնորհներ</t>
  </si>
  <si>
    <t>2.6 Կապիտալ ներքին պաշտոնական դրամաշնորհներ` ստացված կառավարման այլ մակարդակներից
 (տող 1261 + տող 1262) այդ թվում`</t>
  </si>
  <si>
    <t>Պետական բյուջեից կապիտալ ծախսերի ֆինանսավորման նպատակային հատկացումներ (սուբվենցիաներ)</t>
  </si>
  <si>
    <t>ՀՀ այլ համայնքներից կապիտալ ծախսերի ֆինանսավորման նպատակով ստացվող պաշտոնական դրամաշնորհներ</t>
  </si>
  <si>
    <t>3. ԱՅԼ ԵԿԱՄՈՒՏՆԵՐ 
(տող 1310 + տող 1320 + տող 1330 + տող 1340 + տող 1350 + տող 1360 + տող 1370 + տող 1380 + տող 1390) 
այդ թվում`</t>
  </si>
  <si>
    <t>3.1 Տոկոսներ
 այդ թվում`</t>
  </si>
  <si>
    <t>Օրենքով նախատեսված դեպքերում բանկերում համայնքի բյուջեի ժամանակավոր ազատ միջոցների տեղաբաշխումից և դեպոզիտներից ստացված տոկոսավճարներ</t>
  </si>
  <si>
    <t>3.2 Շահաբաժիններ այդ թվում`</t>
  </si>
  <si>
    <t>3.3 Գույքի վարձակալությունից եկամուտներ
 (տող 1331 + տող 1332 + տող 1333 + տող 1334) 
այդ թվում`</t>
  </si>
  <si>
    <t>Համայնքի սեփականություն համարվող հողերի վարձակալության վարձավճարներ</t>
  </si>
  <si>
    <t>Համայնքի վարչական տարածքում գտնվող պետական սեփականություն համարվող հողերի վարձակալության վարձավճարներ</t>
  </si>
  <si>
    <t>Համայնքի վարչական տարածքում գտնվող պետության և համայնքի սեփականությանը պատկանող հողամասերի կառուցապատման իրավունքի դիմաց գանձվող վարձավճարներ</t>
  </si>
  <si>
    <t>3.4 Համայնքի բյուջեի եկամուտներ ապրանքների մատակարարումից և ծառայությունների մատուցումից 
(տող 1341 + տող 1342 + տող 1343) 
այդ թվում`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</si>
  <si>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</si>
  <si>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</si>
  <si>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վճարներ</t>
  </si>
  <si>
    <t>3.5 Վարչական գանձումներ (տող 1351 + տող 1352 + տող 1353)
 այդ թվում՝</t>
  </si>
  <si>
    <t>Տեղական վճարներ 
(տող 13501 + տող 13502 + տող 13503 + տող 13504 + տող 13505 + տող 13506 + տող 13507 + տող 13508 + տող 13509 + տող 13510 + տող 13511 + տող 13512 + տող 13513 + տող 13514 + տող 13515 + տող 13516 + տող 13517 + տող 13518 + տող 13519+ տող 13520)
 այդ թվում`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</si>
  <si>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</si>
  <si>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Ճարտարապետաշինարարական նախագծային փաստաթղթերով նախատեսված՝ շինարարության թույլտվություն պահանջող, բոլոր շինարարական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</si>
  <si>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</si>
  <si>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</si>
  <si>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</si>
  <si>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վարչական տարածքում տոնավաճառներին (վերնիսաժներին) մասնակցելու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</si>
  <si>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</si>
  <si>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</si>
  <si>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</si>
  <si>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</si>
  <si>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մասին» Հայաստանի Հանրապետության օրենքի համաձայն ստեղծված ջրօգտագործողների ընկերությունների սպասարկման տարածքներում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</si>
  <si>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</si>
  <si>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</si>
  <si>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</si>
  <si>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</si>
  <si>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</si>
  <si>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Համայնքային սեփականություն հանդիսացող ընդհանուր օգտագործման փողոցներում և հրապարակներում (բացառությամբ բակային տարածքների, ուսումնական, կրթական, մշակութային և առողջապահական հաստատությունների, պետական կառավարման և տեղական ինքնակառավարման մարմինների վարչական շենքերի հարակից տարածքների) ավտոտրանսպորտային միջոցն ավտոկայանատեղում կայանելու համար</t>
  </si>
  <si>
    <t>Համայնքի արխիվից փաստաթղթերի պատճեններ տրամադրելու համար</t>
  </si>
  <si>
    <t>Համայնքն սպասարկող անասնաբույժի ծառայությունների դիմաց</t>
  </si>
  <si>
    <t>Այլ տեղական վճարներ</t>
  </si>
  <si>
    <t>Համայնքի վարչական տարածքում ինքնակամ կառուցված շենքերի, շինությունների օրինականացման համար վճարներ</t>
  </si>
  <si>
    <t>Համայնքի բյուջե մուտքագրվող այլ վարչական գանձումներ</t>
  </si>
  <si>
    <t>3.6 Մուտքեր տույժերից, տուգանքներից 
(տող 1361 + տող 1362) 
այդ թվում`</t>
  </si>
  <si>
    <t>Մուտքեր համայնքի բյուջեի նկատմամբ ստանձնած պայմանագրային պարտավորությունների չկատարման դիմաց գանձվող տույժերից</t>
  </si>
  <si>
    <t>3.7 Համայնքի բյուջե մուտքագրվող այլ կատեգորիաներում չդասակարգված ընթացիկ տրանսֆերտներ 
(տող 1371 + տող 1372) 
այդ թվում`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</si>
  <si>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</si>
  <si>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</si>
  <si>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Համայնքի բյուջե մուտքագրվող այլ կատեգորիաներում չդասակարգված կապիտալ տրանսֆերտներ 
(տող 1381 + տող 1382)
այդ թվում`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</si>
  <si>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</si>
  <si>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Նվիրատվության, ժառանգության իրավունքով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</t>
  </si>
  <si>
    <t>3.9 Այլ եկամուտներ
 (տող 1391 + տող 1392 + տող 1393) 
այդ թվում`</t>
  </si>
  <si>
    <t>Համայնքի գույքին պատճառած վնասների փոխհատուցումից մուտքեր</t>
  </si>
  <si>
    <t>Հավելված N  7</t>
  </si>
  <si>
    <t>ԵՐԵՎԱՆ ՔԱՂԱՔԻ ԱՎԱԳԱՆՈՒ 2020 ԹՎԱԿԱՆԻ ԴԵԿՏԵՄԲԵՐԻ 23-Ի N 310-Ն ՈՐՈՇՄԱՆ N 2 ՀԱՎԵԼՎԱԾՈՒՄ ԿԱՏԱՐՎՈՂ ՓՈՓՈԽՈՒԹՅՈՒՆՆԵՐԸ</t>
  </si>
  <si>
    <t>4221</t>
  </si>
  <si>
    <t xml:space="preserve"> - Ընթացիկ դրամաշնորհներ պետական և համայնքային առևտրային կազմակերպություններին                                      </t>
  </si>
  <si>
    <t>2.Այլընտրանքային աշխատանքային ծառայության իրականացում</t>
  </si>
  <si>
    <t>Ընդհանուր բնույթի տնտեսական, առևտրային և աշխատանքի գծով հարաբերություններ</t>
  </si>
  <si>
    <t>որից՝</t>
  </si>
  <si>
    <t>Ընդհանուր բնույթի տնտեսական և առևտրային հարաբերություններ</t>
  </si>
  <si>
    <t>1. Իրավախախտ շրջիկ առևտրի կետը կամ տրանսպորտային միջոցը հատուկ տարածք տեղափոխման և պահպանման ծառայություն</t>
  </si>
  <si>
    <t>2. Ինքնակամ տեղադրված առևտրի, ծառայությունների մատուցման օբյեկտների ապամոնտաժման, տեղափոխման և պահպանման ծառայություններ</t>
  </si>
  <si>
    <t xml:space="preserve"> - Արտաքին վարկերի գծով տոկոսավճարներ</t>
  </si>
  <si>
    <t>–Տրանսպորտային սարքավորումներ</t>
  </si>
  <si>
    <t>5132</t>
  </si>
  <si>
    <t>14. Ճանապարհային երթևեկության անվտանգության ապահովում և ճանապարհատրանսպորտային պատահարների կանխարգելում (պատվիրակված լիազորություններ)</t>
  </si>
  <si>
    <t xml:space="preserve"> - Այլ կապիտալ դրամաշնորհներ                                                          </t>
  </si>
  <si>
    <t>4657</t>
  </si>
  <si>
    <t xml:space="preserve"> -Շարժական գույքի իրացումից մուտքեր</t>
  </si>
  <si>
    <t xml:space="preserve"> -Պետական հատվածի տարբեր մակարդակների կողմից միմյանց նկատմամբ կիրառվող տույժեր</t>
  </si>
  <si>
    <t>4824</t>
  </si>
  <si>
    <t xml:space="preserve"> -Բնակարանային նպաստներ բյուջեից</t>
  </si>
  <si>
    <t>5. Արևելյան Եվրոպայի էներգախնայողության  և բնապահպանական գործընկերության ֆոնդի աջակցությամբ իրականացվող  «Երևանի քաղաքային լուսավորության»  դրամաշնորհային  ծրագիր (պատվիրակված լիազորություններ)</t>
  </si>
  <si>
    <t xml:space="preserve"> - Սպառման նպատակով պահվող պաշարներ</t>
  </si>
  <si>
    <t>5241</t>
  </si>
  <si>
    <t>2. Գրադարանների համար անհրաժեշտ գույքի ձեռքբերում</t>
  </si>
  <si>
    <t>2841</t>
  </si>
  <si>
    <t>Երիտասարդական ծրագրեր</t>
  </si>
  <si>
    <t>1. Երիտասարդական միջոցառումների իրականացում</t>
  </si>
  <si>
    <t>3.  Ատեստավորման միջոցով որակավորում ստացած ուսուցիչներին հավելավճարների տրամադրում (պատվիրակված լիազորություններ)</t>
  </si>
  <si>
    <t>4. Հանրակրթական հիմնական ծրագրեր իրականացնող ուսումնական հաստատությունների հերթական ատեստավորման ենթակա ուսուցիչների վերապատրաստում (պատվիրակված լիազորություններ)</t>
  </si>
  <si>
    <t>Հարազատին կորցրած անձինք</t>
  </si>
  <si>
    <t>1. Հարազատ չունեցող անձանց հուղարկավորության կազմակերպում</t>
  </si>
  <si>
    <t>Ընտանիքի անդամներ և զավակներ</t>
  </si>
  <si>
    <t>1. Երեխաների իրավունքների և շահերի պաշտպանություն</t>
  </si>
  <si>
    <t xml:space="preserve">2. Երևան համայնքի բնակիչների կենսամակարդակի բարելավմանն ուղղված նպատակային ծրագրերի իրականացում
</t>
  </si>
  <si>
    <t>3. Հասարակական կազմակերպություններին աջակցություն</t>
  </si>
  <si>
    <t>4. Տարբեր սոցիալական խմբերի համար Երևան համայնքում որակյալ սոցիալական ծառայությունների կազմակերպում</t>
  </si>
  <si>
    <t xml:space="preserve">5. Բազմազավակ, երիտասարդ և այլ խմբերին պատկանող ընտանիքներին աջակցություն
</t>
  </si>
  <si>
    <t>7. Արտակարգ իրավիճակներում և նմանատիպ այլ դեպքերում կյանքի դժվարին իրավիճակներում հայտնված անձանց և ընտանիքներին աջակցություն</t>
  </si>
  <si>
    <t xml:space="preserve"> -Տեղեկատվական ծառայություններ</t>
  </si>
  <si>
    <t>Համայնքի բյուջե մուտքագրվող անշարժ գույքի հարկ</t>
  </si>
  <si>
    <t xml:space="preserve"> 2022 թվականի ___________________-ի</t>
  </si>
  <si>
    <t>2. Վարչական օբյեկտների կառուցում և հիմնանորոգում</t>
  </si>
  <si>
    <t>4822</t>
  </si>
  <si>
    <t xml:space="preserve">-Այլ հարկեր </t>
  </si>
  <si>
    <t xml:space="preserve"> -Այլ հարկեր</t>
  </si>
  <si>
    <t>Աղյուսակ N 13</t>
  </si>
  <si>
    <t>8. Երևան քաղաքի սոցիալական աջակցության վերաբերյալ կամավոր խնդիրների լուծմանն ուղղված միջոցառումներ</t>
  </si>
  <si>
    <t>4. Սոցիալական որոշ խմբերի 1.5-5 տարեկան երեխաների նախադպրոցական կրթության ապահովում (պատվիրակված լիազորություններ)</t>
  </si>
  <si>
    <t>9. Հրատապ լուծում պահանջող ընթացիկ աշխատանքների իրականացում</t>
  </si>
  <si>
    <t xml:space="preserve">4. Պատմամշակութային նախագծերի իրականացում </t>
  </si>
  <si>
    <t>3.  «Երևանի աղբահանություն և սանիտարական մաքրում» համայնքային հիմնարկի պահպանման ծախսեր</t>
  </si>
  <si>
    <t xml:space="preserve">3. Կենդանապանական այգու հիմնանորոգում </t>
  </si>
  <si>
    <t>1. Նախադպրոցական հաստատությունների կառուցում և վերանորոգում</t>
  </si>
  <si>
    <t>Կրթական, մշակութային և սպորտային նպաստներ բյուջեից</t>
  </si>
  <si>
    <t>5. Պետական աջակցությամբ իրականացվող նախադպրոցական ուսումնական հաստատությունների կառուցում և հիմնանորոգում</t>
  </si>
  <si>
    <t>6. Մասնագիտական զարգացման և վարձատրության փոխկապակցված համակարգի ներդրում՝ նախադպրոցական հաստատությունների մանկավարժներին տարակարգի շնորհման գործընթացի միջոցով (պատվիրակված լիազորություններ)</t>
  </si>
  <si>
    <t xml:space="preserve"> - Սուբսիդիաներ ոչ ֆինանսական պետական (համայնքային) կազմակերպություններին</t>
  </si>
  <si>
    <t>2. Բնագիտական ոլորտի առարկաներ դասավանդող ուսուցիչներին հավելավճարի տրամադրում  (պատվիրակված լիազորություններ)</t>
  </si>
  <si>
    <t>5. Վթարային պատշգամբների նորոգում</t>
  </si>
  <si>
    <t>3.  Երևանի բուսաբանական այգու տարածքում անտառապուրակի կառուցապատման աշխատանքներ</t>
  </si>
  <si>
    <t>3. Նախադպրոցական կրթության հասանելիության և որակի ապահովում (պատվիրակված լիազորություններ)</t>
  </si>
  <si>
    <t>7. Նախադպրոցական ծրագրեր իրականացնող ուսումնական հաստատությունների մանկավարժների վերապատրաստում  (պատվիրակված լիազորություններ)</t>
  </si>
  <si>
    <t>5. Կամավոր ատեստավորման նոր համակարգի ներդրում ՝ ուղղված արտադպրոցական ուսումնական հաստատությունների մանկավարժական աշխատողների որակի բարձրացմանը (պատվիրակված լիազորություններ)</t>
  </si>
  <si>
    <t>5. Կամավոր ատեստավորման համակարգի ներդրում՝ ուղղված ուսուցիչների որակի բարձրացմանը (պատվիրակված լիազորություններ)</t>
  </si>
  <si>
    <t>2. Մշակութային և կրթական միջոցառումներ կյանքի դժվարին իրավիճակում հայտնված երեխաների համար</t>
  </si>
  <si>
    <t>3. Երեխաներին աջակցման նպատակով հատուկ սենյակների ստեղծում Երևան քաղաքի վարչական շրջաններում</t>
  </si>
  <si>
    <t xml:space="preserve">4. Հանրակրթական դպրոցներում երեխաների իրավունքների վերաբերյալ իրազեկվածության բարձրացում </t>
  </si>
  <si>
    <t>6.Երևան քաղաքում համայնքային սոցիալական ծառայությունների ներդնում և իրականացում</t>
  </si>
  <si>
    <t xml:space="preserve"> - Ընդհանուր բնույթի այլ ծառայություններ</t>
  </si>
  <si>
    <t>6.  Արտադպրոցական կազմակերպությունների հիմնանորոգում և վերանորոգում</t>
  </si>
  <si>
    <t>Աղյուսակ N 6</t>
  </si>
  <si>
    <t>Աղյուսակ N 12</t>
  </si>
  <si>
    <t>2.  Ասիական զարգացման բանկի աջակցությամբ իրականացվող քաղաքային զարգացման ներդրումային ծրագիր (պատվիրակված լիազորություններ)</t>
  </si>
  <si>
    <t>ԵՐԵՎԱՆ ՔԱՂԱՔԻ ԱՎԱԳԱՆՈՒ 2024 ԹՎԱԿԱՆԻ ԴԵԿՏԵՄԲԵՐԻ 24-Ի N 268-Ն ՈՐՈՇՄԱՆ N 1 ՀԱՎԵԼՎԱԾՈՒՄ ԿԱՏԱՐՎՈՂ ՓՈՓՈԽՈՒԹՅՈՒՆՆԵՐԸ</t>
  </si>
  <si>
    <t>-Նվիրատվություններ այլ շահույթ չհետապնդող կազմակերպություններին</t>
  </si>
  <si>
    <t>2. Անդամակցության վճարներ</t>
  </si>
  <si>
    <t>3. Շենքերի և շինությունների հետազոտման աշխատանքներ</t>
  </si>
  <si>
    <t>4234</t>
  </si>
  <si>
    <t>-Տեղեկատվական ծառայություններ</t>
  </si>
  <si>
    <t xml:space="preserve">3.Եվրոպական ներդրումային բանկի աջակցությամբ իրականացվող   «Երևանի էներգաարդյունավետության» ծրագիր </t>
  </si>
  <si>
    <t xml:space="preserve">5.«Երևանի էներգաարդյունավետության»  ծրագրի համաֆինանսավորում  </t>
  </si>
  <si>
    <t>8. Երևանի էներգաարդյունավետության  երկրորդ ծրագրի համայնքային համաֆինանսավորում</t>
  </si>
  <si>
    <t>-Համաֆինանսավորմամբ իրականացվող ծրագրեր և (կամ)կապիտալ ակտիվի ձեռք բերում</t>
  </si>
  <si>
    <t xml:space="preserve">4.Արևելյան Եվրոպայի  էներգախնայողության և բանպահպանական գործընկերության ֆոնդի աջակցությամբ իրականացվող «Երևանի էներգաարդյունավետության»  դրամաշնորհային ծրագիր  </t>
  </si>
  <si>
    <t>6. Եվրոպական ներդրումային բանկի աջակցությամբ իրականացվող Երևանի էներգաարդյունավետության ծրագրի երկրորդ փուլ (մանկապարտեզների և այլ հանրային շենքերի էներգարդյունավետվության բարելավում) (պատվիրակված լիազորույթուններ)</t>
  </si>
  <si>
    <t>7. Եվրոպական ներդրումային բանկի աջակցությամբ իրականացվող Երևանի էներգաարդյունավետության  դրամաշնորհային ծրագրի երկրորդ փուլ (մանկապարտեզների և այլ հանրային շենքերի էներգարդյունավետվության բարելավում) (պատվիրակված լիազորույթուններ)</t>
  </si>
  <si>
    <t>7. Ասիական զարգացման բանկի աջակցությամբ իրականացվող քաղաքային զարգացման ներդրումային ծրագրի իրացման միջոցառումներ</t>
  </si>
  <si>
    <t xml:space="preserve"> -Էներգետիկ ծառայություններ</t>
  </si>
  <si>
    <t>4212</t>
  </si>
  <si>
    <t xml:space="preserve"> -Սուբսիդիաներ ոչ ֆինանսական պետական (համայնքային) կազմակերպություններին </t>
  </si>
  <si>
    <t>12. Ասիական զարգացման բանկի աջակցությամբ իրականացվող քաղաքային զարգացման ներդրումային ծրագրի համակարգում և կառավարում  (պատվիրակված լիազորություններ)</t>
  </si>
  <si>
    <t>15.Հանրային երթուղային տրանսպորտով ուղևորափոխադրման ծառայություն</t>
  </si>
  <si>
    <t>16. Վերգետնյա էլեկտրատրանսպորտով ուղևորափոխադրման ծառայություն</t>
  </si>
  <si>
    <t>17. Տրանսպորտային համակարգի արդիականացում</t>
  </si>
  <si>
    <t>3. Եվրոպական ներդրումային բանկի աջակցությամբ իրականացվող Երևանի մետրոպոլիտենի վերակառուցման երկրորդ ծրագիր (պատվիրակված լիազորություններ)</t>
  </si>
  <si>
    <t>4. Երևանի մետրոպոլիտենի ենթակառուցվածքների կառուցում</t>
  </si>
  <si>
    <t>5. Երևանի մետրոպոլիտենի ենթակառուցվածքների նորոգում (պատվիրակված լիազորություններ)</t>
  </si>
  <si>
    <t>6.Արտաքին ձևավորում</t>
  </si>
  <si>
    <t>7. Ինքնակամ կառույցների քանդում</t>
  </si>
  <si>
    <t>10. Կաթսայատների և գույքերի պահպանում</t>
  </si>
  <si>
    <t>11. Շենքերի գեղարվեստական լուսավորում</t>
  </si>
  <si>
    <t>4. Երևան քաղաքի կոշտ թափոնների կառավարում</t>
  </si>
  <si>
    <t>1. Շրջակա միջավայրի և օդի աղտոտման դեմ միջոցառումների իրականացում</t>
  </si>
  <si>
    <t>3. Գետերի հուների մաքրում</t>
  </si>
  <si>
    <t>4. Երևանյան լճի և Հրազդան գետի բնապահպանական պաշտպանում և մաքրում</t>
  </si>
  <si>
    <t>5. Թափառող կենդանիների վնասազերծում (ստերիլիզացիա)</t>
  </si>
  <si>
    <t>6. Շրջակա միջավայրի պաշտպանության ենթակառուցվածքների զարգացում</t>
  </si>
  <si>
    <t>7. Հրազդան կիրճի և Երևանյան լճի բարեկարգում</t>
  </si>
  <si>
    <t>1. Չորրորդ աստիճանի վթարային շենքերի քանդման հետևանքով բնակտարածություններից զրկված բնակիչների կողմից վարձակալած բնակարանների փոխհատուցում</t>
  </si>
  <si>
    <t>2. Չորրորդ աստիճանի վթարային շենքերի քանդման հետևանքով բնակտարածություններից զրկված բնակիչների փոխհատուցման համար բնակարանների  ձեռքբերում</t>
  </si>
  <si>
    <t>3. Վթարային շենքերի վերաբնակեցման ծրագրի իրացման միջոցառումներ</t>
  </si>
  <si>
    <t>1. Արտաքին լուսավորության ցանցի արդիականացում</t>
  </si>
  <si>
    <t>3. Վերակառուցման և զարգացման եվրոպական բանկի աջակցությամբ իրականացվող «Երևանի քաղաքային լուսավորության» դրամաշնորհային ծրագիր  (պատվիրակված լիազորություններ)</t>
  </si>
  <si>
    <t>1. Առողջապահական կազմակերպությունների համար բժշկական սարքավորումների  և գույքի ձեռքբերում</t>
  </si>
  <si>
    <t>4. Հասարակական զուգարանների պահպանում և վերանորոգում</t>
  </si>
  <si>
    <t>6. Մարզական օբյեկտների շենքային պայմանների բարելավում (պատվիրակված լիազորություններ)</t>
  </si>
  <si>
    <t>-Այլ ծախսեր</t>
  </si>
  <si>
    <t>-Գրասենյակային նյութեր և հագուստ</t>
  </si>
  <si>
    <t>4261</t>
  </si>
  <si>
    <t>-Հատուկ նպատակային այլ նյութեր</t>
  </si>
  <si>
    <t>4269</t>
  </si>
  <si>
    <t xml:space="preserve">1. Սոցիալական աջակցության կարիք ունեցող ընտանիքներին կայուն եկամուտ ապահովելու նպատակով զբաղվածության ծրագրերի կազմակերպում </t>
  </si>
  <si>
    <t>9.Սոցիալական աջակցության կարիք ունեցող ընտանիքների համար հուղարկավորության կազմակերպում</t>
  </si>
  <si>
    <t>8. Բնապահպանական կայանների կառուցում</t>
  </si>
  <si>
    <t>3. Առողջապահական օբյեկտների հիմնանորոգում</t>
  </si>
  <si>
    <t>18. Երևանտրանս ՓԲԸ-ի տարածքի բարեկարգում</t>
  </si>
  <si>
    <t>12. Հատակագծի նախապատրաստման և կազմման աշխատանքներ</t>
  </si>
  <si>
    <t>-Կապիտալ դրամաշնորհներ պետական և համայնքային առևտրային կազմակերպություններին</t>
  </si>
  <si>
    <t>4656</t>
  </si>
  <si>
    <t>2. Երևան համայնքի բնակիչների կենսամակարդակի բարելավմանն ուղղված նպատակային ծրագրերի իրականացում</t>
  </si>
  <si>
    <t>5. Բազմազավակ, երիտասարդ և այլ խմբերին պատկանող ընտանիքներին աջակցություն</t>
  </si>
  <si>
    <t>ԵՐԵՎԱՆ ՔԱՂԱՔԻ ԱՎԱԳԱՆՈՒ 2024 ԹՎԱԿԱՆԻ ԴԵԿՏԵՄԲԵՐԻ 24-Ի N 268-Ն ՈՐՈՇՄԱՆ N 2 ՀԱՎԵԼՎԱԾՈՒՄ ԿԱՏԱՐՎՈՂ ՓՈՓՈԽՈՒԹՅՈՒՆՆԵՐԸ</t>
  </si>
  <si>
    <t>ԵՐԵՎԱՆ ՔԱՂԱՔԻ ԱՎԱԳԱՆՈՒ 2024 ԹՎԱԿԱՆԻ ԴԵԿՏԵՄԲԵՐԻ 24-Ի N 268-Ն ՈՐՈՇՄԱՆ  N 7 ՀԱՎԵԼՎԱԾԻ N4 ԱՂՅՈՒՍԱԿՈւՄ ԿԱՏԱՐՎՈՂ ՓՈՓՈԽՈՒԹՅՈՒՆՆԵՐԸ</t>
  </si>
  <si>
    <t>ԵՐԵՎԱՆ ՔԱՂԱՔԻ ԱՎԱԳԱՆՈՒ 2024 ԹՎԱԿԱՆԻ ԴԵԿՏԵՄԲԵՐԻ 24-Ի N 268-Ն ՈՐՈՇՄԱՆ  N 7 ՀԱՎԵԼՎԱԾԻ N5 ԱՂՅՈՒՍԱԿՈւՄ ԿԱՏԱՐՎՈՂ ՓՈՓՈԽՈՒԹՅՈՒՆՆԵՐԸ</t>
  </si>
  <si>
    <t>ԵՐԵՎԱՆ ՔԱՂԱՔԻ ԱՎԱԳԱՆՈՒ 2024 ԹՎԱԿԱՆԻ ԴԵԿՏԵՄԲԵՐԻ 24-Ի N 268-Ն ՈՐՈՇՄԱՆ N 7 ՀԱՎԵԼՎԱԾԻ N6 ԱՂՅՈՒՍԱԿՈւՄ ԿԱՏԱՐՎՈՂ ՓՈՓՈԽՈՒԹՅՈՒՆՆԵՐԸ</t>
  </si>
  <si>
    <t>ԵՐԵՎԱՆ ՔԱՂԱՔԻ ԱՎԱԳԱՆՈՒ 2024 ԹՎԱԿԱՆԻ ԴԵԿՏԵՄԲԵՐԻ 24-Ի N 268-Ն ՈՐՈՇՄԱՆ N 7 ՀԱՎԵԼՎԱԾԻ N7 ԱՂՅՈՒՍԱԿՈւՄ ԿԱՏԱՐՎՈՂ ՓՈՓՈԽՈՒԹՅՈՒՆՆԵՐԸ</t>
  </si>
  <si>
    <t>ԵՐԵՎԱՆ ՔԱՂԱՔԻ ԱՎԱԳԱՆՈՒ 2024 ԹՎԱԿԱՆԻ ԴԵԿՏԵՄԲԵՐԻ 24-Ի N 268-Ն ՈՐՈՇՄԱՆ  N 7 ՀԱՎԵԼՎԱԾԻ N8 ԱՂՅՈՒՍԱԿՈւՄ ԿԱՏԱՐՎՈՂ ՓՈՓՈԽՈՒԹՅՈՒՆՆԵՐԸ</t>
  </si>
  <si>
    <t>ԵՐԵՎԱՆ ՔԱՂԱՔԻ ԱՎԱԳԱՆՈՒ 2024 ԹՎԱԿԱՆԻ ԴԵԿՏԵՄԲԵՐԻ 24-Ի N 268-Ն ՈՐՈՇՄԱՆ N 7 ՀԱՎԵԼՎԱԾԻ N9 ԱՂՅՈՒՍԱԿՈւՄ ԿԱՏԱՐՎՈՂ ՓՈՓՈԽՈՒԹՅՈՒՆՆԵՐԸ</t>
  </si>
  <si>
    <t>ԵՐԵՎԱՆ ՔԱՂԱՔԻ ԱՎԱԳԱՆՈՒ 2024 ԹՎԱԿԱՆԻ ԴԵԿՏԵՄԲԵՐԻ 24-Ի N 268-Ն ՈՐՈՇՄԱՆ N 7 ՀԱՎԵԼՎԱԾԻ N10 ԱՂՅՈՒՍԱԿՈւՄ ԿԱՏԱՐՎՈՂ ՓՈՓՈԽՈՒԹՅՈՒՆՆԵՐԸ</t>
  </si>
  <si>
    <t>ԵՐԵՎԱՆ ՔԱՂԱՔԻ ԱՎԱԳԱՆՈՒ 2024 ԹՎԱԿԱՆԻ ԴԵԿՏԵՄԲԵՐԻ 24-Ի N 268-Ն ՈՐՈՇՄԱՆ N 7 ՀԱՎԵԼՎԱԾԻ N11 ԱՂՅՈՒՍԱԿՈւՄ ԿԱՏԱՐՎՈՂ ՓՈՓՈԽՈՒԹՅՈՒՆՆԵՐԸ</t>
  </si>
  <si>
    <t>ԵՐԵՎԱՆ ՔԱՂԱՔԻ ԱՎԱԳԱՆՈՒ 2024 ԹՎԱԿԱՆԻ ԴԵԿՏԵՄԲԵՐԻ 24-Ի N 268-Ն ՈՐՈՇՄԱՆ  N 7 ՀԱՎԵԼՎԱԾԻ N12 ԱՂՅՈՒՍԱԿՈւՄ ԿԱՏԱՐՎՈՂ ՓՈՓՈԽՈՒԹՅՈՒՆՆԵՐԸ</t>
  </si>
  <si>
    <t>ԵՐԵՎԱՆ ՔԱՂԱՔԻ ԱՎԱԳԱՆՈՒ 2024 ԹՎԱԿԱՆԻ ԴԵԿՏԵՄԲԵՐԻ 24-Ի N 268-Ն ՈՐՈՇՄԱՆ  N 7 ՀԱՎԵԼՎԱԾԻ N13 ԱՂՅՈՒՍԱԿՈւՄ ԿԱՏԱՐՎՈՂ ՓՈՓՈԽՈՒԹՅՈՒՆՆԵՐԸ</t>
  </si>
  <si>
    <t>ԵՐԵՎԱՆ ՔԱՂԱՔԻ ԱՎԱԳԱՆՈՒ 2024 ԹՎԱԿԱՆԻ ԴԵԿՏԵՄԲԵՐԻ 24-Ի N 268-Ն ՈՐՈՇՄԱՆ  N 7 ՀԱՎԵԼՎԱԾԻ N2 ԱՂՅՈՒՍԱԿՈւՄ ԿԱՏԱՐՎՈՂ ՓՈՓՈԽՈՒԹՅՈՒՆՆԵՐԸ</t>
  </si>
  <si>
    <t>ԵՐԵՎԱՆ ՔԱՂԱՔԻ ԱՎԱԳԱՆՈՒ 2024 ԹՎԱԿԱՆԻ ԴԵԿՏԵՄԲԵՐԻ 24-Ի N 268-Ն ՈՐՈՇՄԱՆ  N 7 ՀԱՎԵԼՎԱԾԻ N3 ԱՂՅՈՒՍԱԿՈւՄ ԿԱՏԱՐՎՈՂ ՓՈՓՈԽՈՒԹՅՈՒՆՆԵՐԸ</t>
  </si>
  <si>
    <t xml:space="preserve"> 2025 թվականի  _____________-ի</t>
  </si>
  <si>
    <t xml:space="preserve"> N ____-Ն որոշման</t>
  </si>
  <si>
    <t xml:space="preserve"> N ___-Ն որոշման</t>
  </si>
  <si>
    <t xml:space="preserve"> 2025 թվականի _______________-ի</t>
  </si>
  <si>
    <t xml:space="preserve"> 2025 թվականի ապրիլի 22-ի</t>
  </si>
  <si>
    <t xml:space="preserve"> N 339-Ն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</si>
</sst>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р_._-;\-* #,##0.00_р_._-;_-* &quot;-&quot;??_р_._-;_-@_-"/>
    <numFmt numFmtId="165" formatCode="0000"/>
    <numFmt numFmtId="166" formatCode="000"/>
    <numFmt numFmtId="167" formatCode="#,##0.0"/>
    <numFmt numFmtId="168" formatCode="_(* #,##0.0_);_(* \(#,##0.0\);_(* &quot;-&quot;?_);_(@_)"/>
    <numFmt numFmtId="169" formatCode="_(* #,##0.0_);_(* \(#,##0.0\);_(* &quot;-&quot;??_);_(@_)"/>
    <numFmt numFmtId="170" formatCode="h:mm;@"/>
    <numFmt numFmtId="171" formatCode="0.0%"/>
  </numFmts>
  <fonts count="9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0"/>
      <name val="Arial"/>
      <family val="2"/>
      <charset val="204"/>
    </font>
    <font>
      <i/>
      <sz val="11"/>
      <color indexed="23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2"/>
      <name val="Times Armenian Unicode"/>
      <family val="1"/>
    </font>
    <font>
      <sz val="12"/>
      <color indexed="10"/>
      <name val="Times Armenian Unicode"/>
      <family val="1"/>
    </font>
    <font>
      <sz val="12"/>
      <color indexed="44"/>
      <name val="Times Armenian Unicode"/>
      <family val="1"/>
    </font>
    <font>
      <sz val="12"/>
      <color indexed="13"/>
      <name val="Times Armenian Unicode"/>
      <family val="1"/>
    </font>
    <font>
      <sz val="12"/>
      <color indexed="11"/>
      <name val="Times Armenian Unicode"/>
      <family val="1"/>
    </font>
    <font>
      <sz val="12"/>
      <name val="Times Armenian Unicode"/>
      <family val="1"/>
    </font>
    <font>
      <sz val="12"/>
      <color indexed="9"/>
      <name val="Times Armenian Unicode"/>
      <family val="1"/>
    </font>
    <font>
      <b/>
      <u/>
      <sz val="12"/>
      <name val="Times Armenian Unicode"/>
      <family val="1"/>
    </font>
    <font>
      <b/>
      <sz val="10"/>
      <name val="Times Armenian Unicode"/>
      <family val="1"/>
    </font>
    <font>
      <sz val="10"/>
      <name val="Times Armenian Unicode"/>
      <family val="1"/>
    </font>
    <font>
      <sz val="8"/>
      <name val="Times Armenian Unicode"/>
      <family val="1"/>
    </font>
    <font>
      <b/>
      <sz val="12"/>
      <name val="Times Armenian Unicode"/>
      <family val="1"/>
    </font>
    <font>
      <sz val="9"/>
      <name val="Times Armenian Unicode"/>
      <family val="1"/>
    </font>
    <font>
      <i/>
      <sz val="8"/>
      <name val="Times Armenian Unicode"/>
      <family val="1"/>
    </font>
    <font>
      <b/>
      <i/>
      <sz val="12"/>
      <name val="Times Armenian Unicode"/>
      <family val="1"/>
    </font>
    <font>
      <b/>
      <sz val="11"/>
      <name val="Times Armenian Unicode"/>
      <family val="1"/>
    </font>
    <font>
      <sz val="11"/>
      <name val="Times Armenian Unicode"/>
      <family val="1"/>
    </font>
    <font>
      <b/>
      <i/>
      <sz val="10"/>
      <name val="Times Armenian Unicode"/>
      <family val="1"/>
    </font>
    <font>
      <i/>
      <sz val="10"/>
      <name val="Times Armenian Unicode"/>
      <family val="1"/>
    </font>
    <font>
      <b/>
      <i/>
      <u/>
      <sz val="10"/>
      <name val="Times Armenian Unicode"/>
      <family val="1"/>
    </font>
    <font>
      <sz val="10"/>
      <color indexed="8"/>
      <name val="Times Armenian Unicode"/>
      <family val="1"/>
    </font>
    <font>
      <sz val="10"/>
      <name val="Times Armenian Unicode"/>
      <family val="1"/>
    </font>
    <font>
      <sz val="10"/>
      <color indexed="44"/>
      <name val="Times Armenian Unicode"/>
      <family val="1"/>
    </font>
    <font>
      <sz val="10"/>
      <color indexed="13"/>
      <name val="Times Armenian Unicode"/>
      <family val="1"/>
    </font>
    <font>
      <sz val="10"/>
      <color indexed="11"/>
      <name val="Times Armenian Unicode"/>
      <family val="1"/>
    </font>
    <font>
      <b/>
      <i/>
      <sz val="9"/>
      <name val="Times Armenian Unicode"/>
      <family val="1"/>
    </font>
    <font>
      <sz val="10"/>
      <color indexed="10"/>
      <name val="Times Armenian Unicode"/>
      <family val="1"/>
    </font>
    <font>
      <b/>
      <sz val="10"/>
      <color indexed="8"/>
      <name val="Times Armenian Unicode"/>
      <family val="1"/>
    </font>
    <font>
      <b/>
      <i/>
      <sz val="10"/>
      <color indexed="8"/>
      <name val="Times Armenian Unicode"/>
      <family val="1"/>
    </font>
    <font>
      <b/>
      <sz val="11"/>
      <color indexed="8"/>
      <name val="Times Armenian Unicode"/>
      <family val="1"/>
    </font>
    <font>
      <sz val="8"/>
      <name val="Arial"/>
      <family val="2"/>
      <charset val="204"/>
    </font>
    <font>
      <sz val="10"/>
      <color indexed="9"/>
      <name val="Times Armenian Unicode"/>
      <family val="1"/>
    </font>
    <font>
      <b/>
      <i/>
      <sz val="11"/>
      <name val="Times Armenian Unicode"/>
      <family val="1"/>
    </font>
    <font>
      <b/>
      <sz val="12"/>
      <color indexed="10"/>
      <name val="Times Armenian Unicode"/>
      <family val="1"/>
    </font>
    <font>
      <sz val="8"/>
      <name val="Arial Armenian"/>
      <family val="2"/>
    </font>
    <font>
      <b/>
      <sz val="11"/>
      <color indexed="8"/>
      <name val="Arial Armenian"/>
      <family val="2"/>
    </font>
    <font>
      <i/>
      <sz val="8"/>
      <color indexed="8"/>
      <name val="Arial Armenian"/>
      <family val="2"/>
    </font>
    <font>
      <sz val="11"/>
      <color indexed="8"/>
      <name val="Arial Armenian"/>
      <family val="2"/>
    </font>
    <font>
      <b/>
      <sz val="17"/>
      <color indexed="8"/>
      <name val="Arial Armenian"/>
      <family val="2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10"/>
      <name val="Armenian Normal"/>
      <family val="2"/>
    </font>
    <font>
      <sz val="10"/>
      <name val="Arial Armenian"/>
      <family val="2"/>
    </font>
    <font>
      <sz val="8"/>
      <name val="Arial"/>
      <family val="2"/>
    </font>
    <font>
      <i/>
      <sz val="9"/>
      <name val="Times Armenian Unicode"/>
      <family val="1"/>
    </font>
    <font>
      <sz val="11"/>
      <color indexed="10"/>
      <name val="Times Armenian Unicode"/>
      <family val="1"/>
    </font>
    <font>
      <b/>
      <i/>
      <sz val="8"/>
      <name val="Times Armenian Unicode"/>
      <family val="1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9.5"/>
      <color rgb="FF000000"/>
      <name val="Arial Unicode"/>
      <family val="2"/>
    </font>
    <font>
      <b/>
      <sz val="13"/>
      <color rgb="FF000000"/>
      <name val="Arial Unicode"/>
      <family val="2"/>
    </font>
    <font>
      <b/>
      <sz val="9.5"/>
      <color indexed="8"/>
      <name val="Arial Unicode"/>
      <family val="2"/>
    </font>
    <font>
      <b/>
      <sz val="9.5"/>
      <color rgb="FF000000"/>
      <name val="Arial"/>
      <family val="2"/>
    </font>
    <font>
      <sz val="9.5"/>
      <color theme="0"/>
      <name val="Arial Unicode"/>
      <family val="2"/>
    </font>
    <font>
      <i/>
      <sz val="9.5"/>
      <color rgb="FF000000"/>
      <name val="Arial Unicode"/>
      <family val="2"/>
    </font>
    <font>
      <sz val="9.5"/>
      <color rgb="FF000000"/>
      <name val="Arial"/>
      <family val="2"/>
    </font>
    <font>
      <sz val="9.5"/>
      <color rgb="FF000000"/>
      <name val="Arial Unicode"/>
      <family val="2"/>
    </font>
    <font>
      <sz val="9.5"/>
      <color indexed="8"/>
      <name val="Arial Unicode"/>
      <family val="2"/>
    </font>
    <font>
      <sz val="9.5"/>
      <name val="Arial"/>
      <family val="2"/>
    </font>
    <font>
      <sz val="9.5"/>
      <color theme="0"/>
      <name val="Arial"/>
      <family val="2"/>
    </font>
    <font>
      <b/>
      <sz val="11"/>
      <color theme="0"/>
      <name val="Times Armenian Unicode"/>
      <family val="1"/>
    </font>
    <font>
      <sz val="13"/>
      <name val="Times Armenian Unicode"/>
      <family val="1"/>
    </font>
    <font>
      <sz val="10"/>
      <color theme="1"/>
      <name val="Times Armenian Unicode"/>
      <family val="1"/>
    </font>
    <font>
      <b/>
      <i/>
      <u/>
      <sz val="10"/>
      <name val="Times Armenian"/>
      <family val="1"/>
    </font>
    <font>
      <sz val="10"/>
      <color rgb="FF000000"/>
      <name val="Arial"/>
      <family val="2"/>
    </font>
    <font>
      <b/>
      <i/>
      <u/>
      <sz val="10"/>
      <name val="Times Armenian Unicode"/>
    </font>
    <font>
      <sz val="10"/>
      <name val="Times Armenian Unicode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0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22" borderId="0" applyNumberFormat="0" applyBorder="0" applyAlignment="0" applyProtection="0"/>
    <xf numFmtId="0" fontId="18" fillId="0" borderId="0"/>
    <xf numFmtId="0" fontId="19" fillId="0" borderId="0"/>
    <xf numFmtId="0" fontId="58" fillId="0" borderId="0"/>
    <xf numFmtId="0" fontId="1" fillId="0" borderId="0"/>
    <xf numFmtId="0" fontId="58" fillId="0" borderId="0"/>
    <xf numFmtId="0" fontId="2" fillId="0" borderId="0"/>
    <xf numFmtId="0" fontId="66" fillId="0" borderId="0"/>
    <xf numFmtId="0" fontId="2" fillId="0" borderId="0"/>
    <xf numFmtId="0" fontId="2" fillId="0" borderId="0"/>
    <xf numFmtId="0" fontId="9" fillId="23" borderId="7" applyNumberFormat="0" applyFont="0" applyAlignment="0" applyProtection="0"/>
    <xf numFmtId="0" fontId="20" fillId="20" borderId="8" applyNumberFormat="0" applyAlignment="0" applyProtection="0"/>
    <xf numFmtId="9" fontId="19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0" fillId="20" borderId="8" applyNumberFormat="0" applyAlignment="0" applyProtection="0"/>
    <xf numFmtId="0" fontId="10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11" fillId="4" borderId="0" applyNumberFormat="0" applyBorder="0" applyAlignment="0" applyProtection="0"/>
    <xf numFmtId="0" fontId="16" fillId="0" borderId="6" applyNumberFormat="0" applyFill="0" applyAlignment="0" applyProtection="0"/>
    <xf numFmtId="0" fontId="7" fillId="20" borderId="1" applyNumberFormat="0" applyAlignment="0" applyProtection="0"/>
    <xf numFmtId="0" fontId="15" fillId="7" borderId="1" applyNumberFormat="0" applyAlignment="0" applyProtection="0"/>
    <xf numFmtId="0" fontId="9" fillId="23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2" borderId="0" applyNumberFormat="0" applyBorder="0" applyAlignment="0" applyProtection="0"/>
    <xf numFmtId="0" fontId="8" fillId="21" borderId="2" applyNumberFormat="0" applyAlignment="0" applyProtection="0"/>
    <xf numFmtId="0" fontId="6" fillId="3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</cellStyleXfs>
  <cellXfs count="480">
    <xf numFmtId="0" fontId="0" fillId="0" borderId="0" xfId="0"/>
    <xf numFmtId="0" fontId="24" fillId="0" borderId="0" xfId="0" applyFont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24" fillId="0" borderId="0" xfId="0" applyFont="1"/>
    <xf numFmtId="0" fontId="34" fillId="0" borderId="0" xfId="0" applyFont="1"/>
    <xf numFmtId="165" fontId="35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0" fontId="36" fillId="0" borderId="0" xfId="0" applyFont="1" applyAlignment="1">
      <alignment horizontal="center" vertical="top" wrapText="1"/>
    </xf>
    <xf numFmtId="0" fontId="24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4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49" fontId="33" fillId="0" borderId="10" xfId="63" applyNumberFormat="1" applyFont="1" applyBorder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169" fontId="39" fillId="25" borderId="10" xfId="77" applyNumberFormat="1" applyFont="1" applyFill="1" applyBorder="1" applyAlignment="1">
      <alignment horizontal="left" vertical="center"/>
    </xf>
    <xf numFmtId="0" fontId="33" fillId="0" borderId="10" xfId="0" applyFont="1" applyBorder="1" applyAlignment="1">
      <alignment vertical="center"/>
    </xf>
    <xf numFmtId="49" fontId="32" fillId="0" borderId="10" xfId="0" applyNumberFormat="1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top" wrapText="1" readingOrder="1"/>
    </xf>
    <xf numFmtId="169" fontId="33" fillId="0" borderId="10" xfId="77" applyNumberFormat="1" applyFont="1" applyFill="1" applyBorder="1" applyAlignment="1">
      <alignment horizontal="left" vertical="center"/>
    </xf>
    <xf numFmtId="169" fontId="32" fillId="26" borderId="10" xfId="77" applyNumberFormat="1" applyFont="1" applyFill="1" applyBorder="1" applyAlignment="1">
      <alignment horizontal="left" vertical="center"/>
    </xf>
    <xf numFmtId="0" fontId="38" fillId="0" borderId="0" xfId="0" applyFont="1"/>
    <xf numFmtId="169" fontId="33" fillId="27" borderId="10" xfId="77" applyNumberFormat="1" applyFont="1" applyFill="1" applyBorder="1" applyAlignment="1">
      <alignment horizontal="left" vertical="center"/>
    </xf>
    <xf numFmtId="49" fontId="33" fillId="0" borderId="10" xfId="0" applyNumberFormat="1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49" fontId="43" fillId="28" borderId="10" xfId="0" applyNumberFormat="1" applyFont="1" applyFill="1" applyBorder="1" applyAlignment="1">
      <alignment horizontal="left" vertical="center" wrapText="1" readingOrder="1"/>
    </xf>
    <xf numFmtId="0" fontId="41" fillId="28" borderId="10" xfId="0" applyFont="1" applyFill="1" applyBorder="1" applyAlignment="1">
      <alignment horizontal="center" vertical="center" wrapText="1" readingOrder="1"/>
    </xf>
    <xf numFmtId="49" fontId="33" fillId="0" borderId="10" xfId="0" applyNumberFormat="1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 readingOrder="1"/>
    </xf>
    <xf numFmtId="0" fontId="33" fillId="0" borderId="10" xfId="0" applyFont="1" applyBorder="1" applyAlignment="1">
      <alignment horizontal="center" vertical="center" wrapText="1" readingOrder="1"/>
    </xf>
    <xf numFmtId="49" fontId="44" fillId="0" borderId="10" xfId="0" applyNumberFormat="1" applyFont="1" applyBorder="1" applyAlignment="1">
      <alignment horizontal="left" vertical="center" wrapText="1"/>
    </xf>
    <xf numFmtId="0" fontId="44" fillId="0" borderId="10" xfId="0" applyFont="1" applyBorder="1" applyAlignment="1">
      <alignment horizontal="center" vertical="center" wrapText="1"/>
    </xf>
    <xf numFmtId="169" fontId="33" fillId="29" borderId="10" xfId="77" applyNumberFormat="1" applyFont="1" applyFill="1" applyBorder="1" applyAlignment="1">
      <alignment horizontal="left" vertical="center"/>
    </xf>
    <xf numFmtId="0" fontId="42" fillId="0" borderId="10" xfId="0" applyFont="1" applyBorder="1" applyAlignment="1">
      <alignment horizontal="center" vertical="center" wrapText="1" readingOrder="1"/>
    </xf>
    <xf numFmtId="0" fontId="33" fillId="0" borderId="10" xfId="0" applyFont="1" applyBorder="1" applyAlignment="1">
      <alignment horizontal="left" vertical="center" wrapText="1"/>
    </xf>
    <xf numFmtId="165" fontId="34" fillId="0" borderId="10" xfId="0" applyNumberFormat="1" applyFont="1" applyBorder="1" applyAlignment="1">
      <alignment horizontal="center" vertical="top"/>
    </xf>
    <xf numFmtId="0" fontId="40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top" wrapText="1"/>
    </xf>
    <xf numFmtId="165" fontId="3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166" fontId="33" fillId="0" borderId="10" xfId="0" applyNumberFormat="1" applyFont="1" applyBorder="1" applyAlignment="1">
      <alignment horizontal="center" vertical="center" wrapText="1"/>
    </xf>
    <xf numFmtId="0" fontId="33" fillId="28" borderId="10" xfId="0" applyFont="1" applyFill="1" applyBorder="1" applyAlignment="1">
      <alignment vertical="center"/>
    </xf>
    <xf numFmtId="49" fontId="33" fillId="28" borderId="10" xfId="0" applyNumberFormat="1" applyFont="1" applyFill="1" applyBorder="1" applyAlignment="1">
      <alignment horizontal="center" vertical="center"/>
    </xf>
    <xf numFmtId="0" fontId="33" fillId="28" borderId="10" xfId="0" applyFont="1" applyFill="1" applyBorder="1" applyAlignment="1">
      <alignment horizontal="center" vertical="center"/>
    </xf>
    <xf numFmtId="49" fontId="44" fillId="0" borderId="10" xfId="0" applyNumberFormat="1" applyFont="1" applyBorder="1" applyAlignment="1">
      <alignment horizontal="center" vertical="center" wrapText="1"/>
    </xf>
    <xf numFmtId="169" fontId="41" fillId="0" borderId="10" xfId="77" applyNumberFormat="1" applyFont="1" applyFill="1" applyBorder="1" applyAlignment="1">
      <alignment horizontal="center" vertical="center"/>
    </xf>
    <xf numFmtId="49" fontId="32" fillId="28" borderId="10" xfId="0" applyNumberFormat="1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horizontal="center" vertical="center"/>
    </xf>
    <xf numFmtId="0" fontId="33" fillId="0" borderId="0" xfId="63" applyFont="1"/>
    <xf numFmtId="0" fontId="36" fillId="0" borderId="0" xfId="63" applyFont="1" applyAlignment="1">
      <alignment horizontal="center"/>
    </xf>
    <xf numFmtId="0" fontId="24" fillId="0" borderId="0" xfId="63" applyFont="1" applyAlignment="1">
      <alignment vertical="center" wrapText="1"/>
    </xf>
    <xf numFmtId="0" fontId="35" fillId="0" borderId="0" xfId="63" applyFont="1" applyAlignment="1">
      <alignment horizontal="center" vertical="center" wrapText="1"/>
    </xf>
    <xf numFmtId="0" fontId="33" fillId="0" borderId="0" xfId="63" applyFont="1" applyAlignment="1">
      <alignment horizontal="center" vertical="center"/>
    </xf>
    <xf numFmtId="0" fontId="36" fillId="0" borderId="0" xfId="63" applyFont="1" applyAlignment="1">
      <alignment horizontal="center" vertical="center"/>
    </xf>
    <xf numFmtId="0" fontId="33" fillId="24" borderId="10" xfId="63" applyFont="1" applyFill="1" applyBorder="1" applyAlignment="1">
      <alignment horizontal="center" vertical="center"/>
    </xf>
    <xf numFmtId="0" fontId="33" fillId="0" borderId="10" xfId="63" applyFont="1" applyBorder="1" applyAlignment="1">
      <alignment horizontal="center" vertical="center" wrapText="1"/>
    </xf>
    <xf numFmtId="0" fontId="33" fillId="25" borderId="10" xfId="63" applyFont="1" applyFill="1" applyBorder="1" applyAlignment="1">
      <alignment horizontal="center" vertical="center"/>
    </xf>
    <xf numFmtId="49" fontId="39" fillId="25" borderId="10" xfId="63" applyNumberFormat="1" applyFont="1" applyFill="1" applyBorder="1" applyAlignment="1">
      <alignment horizontal="center" vertical="center"/>
    </xf>
    <xf numFmtId="0" fontId="39" fillId="25" borderId="10" xfId="63" applyFont="1" applyFill="1" applyBorder="1" applyAlignment="1">
      <alignment vertical="center" wrapText="1"/>
    </xf>
    <xf numFmtId="0" fontId="50" fillId="24" borderId="10" xfId="63" applyFont="1" applyFill="1" applyBorder="1" applyAlignment="1">
      <alignment horizontal="center" vertical="center"/>
    </xf>
    <xf numFmtId="49" fontId="32" fillId="24" borderId="10" xfId="63" applyNumberFormat="1" applyFont="1" applyFill="1" applyBorder="1" applyAlignment="1">
      <alignment horizontal="center" vertical="center"/>
    </xf>
    <xf numFmtId="0" fontId="33" fillId="24" borderId="10" xfId="63" applyFont="1" applyFill="1" applyBorder="1" applyAlignment="1">
      <alignment horizontal="left" vertical="center" wrapText="1"/>
    </xf>
    <xf numFmtId="169" fontId="33" fillId="0" borderId="10" xfId="77" applyNumberFormat="1" applyFont="1" applyBorder="1" applyAlignment="1">
      <alignment horizontal="left" vertical="center"/>
    </xf>
    <xf numFmtId="0" fontId="33" fillId="0" borderId="0" xfId="63" applyFont="1" applyAlignment="1">
      <alignment horizontal="center"/>
    </xf>
    <xf numFmtId="0" fontId="33" fillId="0" borderId="0" xfId="63" applyFont="1" applyAlignment="1">
      <alignment horizontal="right"/>
    </xf>
    <xf numFmtId="0" fontId="33" fillId="30" borderId="10" xfId="63" applyFont="1" applyFill="1" applyBorder="1" applyAlignment="1">
      <alignment horizontal="center" vertical="center"/>
    </xf>
    <xf numFmtId="49" fontId="33" fillId="30" borderId="10" xfId="63" applyNumberFormat="1" applyFont="1" applyFill="1" applyBorder="1" applyAlignment="1">
      <alignment horizontal="center" vertical="center"/>
    </xf>
    <xf numFmtId="0" fontId="32" fillId="30" borderId="10" xfId="63" applyFont="1" applyFill="1" applyBorder="1" applyAlignment="1">
      <alignment horizontal="center" vertical="center" wrapText="1"/>
    </xf>
    <xf numFmtId="169" fontId="32" fillId="30" borderId="10" xfId="77" applyNumberFormat="1" applyFont="1" applyFill="1" applyBorder="1" applyAlignment="1">
      <alignment horizontal="left" vertical="center"/>
    </xf>
    <xf numFmtId="167" fontId="33" fillId="0" borderId="0" xfId="63" applyNumberFormat="1" applyFont="1"/>
    <xf numFmtId="0" fontId="33" fillId="0" borderId="0" xfId="63" applyFont="1" applyAlignment="1">
      <alignment horizontal="left"/>
    </xf>
    <xf numFmtId="0" fontId="33" fillId="26" borderId="10" xfId="63" applyFont="1" applyFill="1" applyBorder="1" applyAlignment="1">
      <alignment horizontal="center" vertical="center"/>
    </xf>
    <xf numFmtId="49" fontId="33" fillId="26" borderId="10" xfId="63" applyNumberFormat="1" applyFont="1" applyFill="1" applyBorder="1" applyAlignment="1">
      <alignment horizontal="center" vertical="center" wrapText="1"/>
    </xf>
    <xf numFmtId="0" fontId="32" fillId="26" borderId="10" xfId="63" applyFont="1" applyFill="1" applyBorder="1" applyAlignment="1">
      <alignment horizontal="left" vertical="center" wrapText="1"/>
    </xf>
    <xf numFmtId="0" fontId="33" fillId="27" borderId="10" xfId="63" applyFont="1" applyFill="1" applyBorder="1" applyAlignment="1">
      <alignment horizontal="center" vertical="center"/>
    </xf>
    <xf numFmtId="49" fontId="33" fillId="27" borderId="10" xfId="63" applyNumberFormat="1" applyFont="1" applyFill="1" applyBorder="1" applyAlignment="1">
      <alignment horizontal="center" vertical="center" wrapText="1"/>
    </xf>
    <xf numFmtId="0" fontId="41" fillId="27" borderId="10" xfId="63" applyFont="1" applyFill="1" applyBorder="1" applyAlignment="1">
      <alignment horizontal="left" vertical="center" wrapText="1"/>
    </xf>
    <xf numFmtId="49" fontId="33" fillId="24" borderId="10" xfId="63" applyNumberFormat="1" applyFont="1" applyFill="1" applyBorder="1" applyAlignment="1">
      <alignment horizontal="center" vertical="center" wrapText="1"/>
    </xf>
    <xf numFmtId="169" fontId="32" fillId="0" borderId="10" xfId="77" applyNumberFormat="1" applyFont="1" applyBorder="1" applyAlignment="1">
      <alignment horizontal="left" vertical="center"/>
    </xf>
    <xf numFmtId="0" fontId="33" fillId="29" borderId="10" xfId="63" applyFont="1" applyFill="1" applyBorder="1" applyAlignment="1">
      <alignment horizontal="center" vertical="center"/>
    </xf>
    <xf numFmtId="0" fontId="33" fillId="29" borderId="10" xfId="63" applyFont="1" applyFill="1" applyBorder="1" applyAlignment="1">
      <alignment horizontal="center" vertical="center" wrapText="1"/>
    </xf>
    <xf numFmtId="49" fontId="33" fillId="29" borderId="10" xfId="63" applyNumberFormat="1" applyFont="1" applyFill="1" applyBorder="1" applyAlignment="1">
      <alignment horizontal="left" vertical="center" wrapText="1"/>
    </xf>
    <xf numFmtId="0" fontId="44" fillId="29" borderId="10" xfId="63" applyFont="1" applyFill="1" applyBorder="1" applyAlignment="1">
      <alignment horizontal="center" vertical="center" wrapText="1"/>
    </xf>
    <xf numFmtId="49" fontId="32" fillId="26" borderId="10" xfId="63" applyNumberFormat="1" applyFont="1" applyFill="1" applyBorder="1" applyAlignment="1">
      <alignment horizontal="left" vertical="center" wrapText="1"/>
    </xf>
    <xf numFmtId="49" fontId="41" fillId="27" borderId="10" xfId="63" applyNumberFormat="1" applyFont="1" applyFill="1" applyBorder="1" applyAlignment="1">
      <alignment horizontal="left" vertical="center" wrapText="1"/>
    </xf>
    <xf numFmtId="49" fontId="44" fillId="29" borderId="10" xfId="63" applyNumberFormat="1" applyFont="1" applyFill="1" applyBorder="1" applyAlignment="1">
      <alignment horizontal="left" vertical="center" wrapText="1"/>
    </xf>
    <xf numFmtId="49" fontId="51" fillId="26" borderId="10" xfId="63" applyNumberFormat="1" applyFont="1" applyFill="1" applyBorder="1" applyAlignment="1">
      <alignment horizontal="left" vertical="center" wrapText="1"/>
    </xf>
    <xf numFmtId="49" fontId="52" fillId="27" borderId="10" xfId="63" applyNumberFormat="1" applyFont="1" applyFill="1" applyBorder="1" applyAlignment="1">
      <alignment horizontal="left" vertical="center" wrapText="1"/>
    </xf>
    <xf numFmtId="166" fontId="33" fillId="29" borderId="10" xfId="63" applyNumberFormat="1" applyFont="1" applyFill="1" applyBorder="1" applyAlignment="1">
      <alignment horizontal="center" vertical="center" wrapText="1"/>
    </xf>
    <xf numFmtId="0" fontId="33" fillId="29" borderId="10" xfId="63" applyFont="1" applyFill="1" applyBorder="1" applyAlignment="1">
      <alignment horizontal="left" vertical="center" wrapText="1" readingOrder="1"/>
    </xf>
    <xf numFmtId="0" fontId="33" fillId="29" borderId="10" xfId="63" applyFont="1" applyFill="1" applyBorder="1" applyAlignment="1">
      <alignment horizontal="left" vertical="center" wrapText="1"/>
    </xf>
    <xf numFmtId="0" fontId="32" fillId="27" borderId="10" xfId="63" applyFont="1" applyFill="1" applyBorder="1" applyAlignment="1">
      <alignment horizontal="left" vertical="center" wrapText="1"/>
    </xf>
    <xf numFmtId="0" fontId="33" fillId="0" borderId="10" xfId="63" applyFont="1" applyBorder="1" applyAlignment="1">
      <alignment horizontal="center" vertical="center"/>
    </xf>
    <xf numFmtId="49" fontId="52" fillId="26" borderId="10" xfId="63" applyNumberFormat="1" applyFont="1" applyFill="1" applyBorder="1" applyAlignment="1">
      <alignment horizontal="left" vertical="center" wrapText="1"/>
    </xf>
    <xf numFmtId="168" fontId="33" fillId="27" borderId="10" xfId="77" applyNumberFormat="1" applyFont="1" applyFill="1" applyBorder="1" applyAlignment="1">
      <alignment horizontal="left" vertical="center"/>
    </xf>
    <xf numFmtId="49" fontId="41" fillId="26" borderId="10" xfId="63" applyNumberFormat="1" applyFont="1" applyFill="1" applyBorder="1" applyAlignment="1">
      <alignment horizontal="left" vertical="center" wrapText="1"/>
    </xf>
    <xf numFmtId="169" fontId="32" fillId="27" borderId="10" xfId="77" applyNumberFormat="1" applyFont="1" applyFill="1" applyBorder="1" applyAlignment="1">
      <alignment horizontal="left" vertical="center"/>
    </xf>
    <xf numFmtId="49" fontId="51" fillId="29" borderId="10" xfId="63" applyNumberFormat="1" applyFont="1" applyFill="1" applyBorder="1" applyAlignment="1">
      <alignment horizontal="left" vertical="center" wrapText="1"/>
    </xf>
    <xf numFmtId="49" fontId="33" fillId="29" borderId="10" xfId="63" applyNumberFormat="1" applyFont="1" applyFill="1" applyBorder="1" applyAlignment="1">
      <alignment horizontal="center" vertical="center" wrapText="1"/>
    </xf>
    <xf numFmtId="49" fontId="33" fillId="30" borderId="10" xfId="63" applyNumberFormat="1" applyFont="1" applyFill="1" applyBorder="1" applyAlignment="1">
      <alignment horizontal="center" vertical="center" wrapText="1"/>
    </xf>
    <xf numFmtId="49" fontId="53" fillId="30" borderId="10" xfId="63" applyNumberFormat="1" applyFont="1" applyFill="1" applyBorder="1" applyAlignment="1">
      <alignment horizontal="center" vertical="center" wrapText="1"/>
    </xf>
    <xf numFmtId="169" fontId="39" fillId="30" borderId="10" xfId="77" applyNumberFormat="1" applyFont="1" applyFill="1" applyBorder="1" applyAlignment="1">
      <alignment horizontal="left" vertical="center"/>
    </xf>
    <xf numFmtId="169" fontId="32" fillId="29" borderId="10" xfId="77" applyNumberFormat="1" applyFont="1" applyFill="1" applyBorder="1" applyAlignment="1">
      <alignment horizontal="left" vertical="center"/>
    </xf>
    <xf numFmtId="49" fontId="33" fillId="0" borderId="10" xfId="63" applyNumberFormat="1" applyFont="1" applyBorder="1" applyAlignment="1">
      <alignment horizontal="left" vertical="center" wrapText="1"/>
    </xf>
    <xf numFmtId="49" fontId="40" fillId="30" borderId="10" xfId="63" applyNumberFormat="1" applyFont="1" applyFill="1" applyBorder="1" applyAlignment="1">
      <alignment horizontal="center" vertical="center" wrapText="1"/>
    </xf>
    <xf numFmtId="49" fontId="39" fillId="30" borderId="10" xfId="63" applyNumberFormat="1" applyFont="1" applyFill="1" applyBorder="1" applyAlignment="1">
      <alignment horizontal="center" vertical="center" wrapText="1"/>
    </xf>
    <xf numFmtId="169" fontId="33" fillId="26" borderId="10" xfId="77" applyNumberFormat="1" applyFont="1" applyFill="1" applyBorder="1" applyAlignment="1">
      <alignment horizontal="left" vertical="center"/>
    </xf>
    <xf numFmtId="49" fontId="42" fillId="29" borderId="10" xfId="63" applyNumberFormat="1" applyFont="1" applyFill="1" applyBorder="1" applyAlignment="1">
      <alignment horizontal="left" vertical="center" wrapText="1"/>
    </xf>
    <xf numFmtId="49" fontId="33" fillId="26" borderId="10" xfId="63" applyNumberFormat="1" applyFont="1" applyFill="1" applyBorder="1" applyAlignment="1">
      <alignment horizontal="center" vertical="center"/>
    </xf>
    <xf numFmtId="49" fontId="33" fillId="0" borderId="10" xfId="63" applyNumberFormat="1" applyFont="1" applyBorder="1" applyAlignment="1">
      <alignment horizontal="center" vertical="center"/>
    </xf>
    <xf numFmtId="49" fontId="33" fillId="29" borderId="10" xfId="63" applyNumberFormat="1" applyFont="1" applyFill="1" applyBorder="1" applyAlignment="1">
      <alignment horizontal="center" vertical="center"/>
    </xf>
    <xf numFmtId="0" fontId="24" fillId="28" borderId="0" xfId="0" applyFont="1" applyFill="1"/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vertical="center"/>
    </xf>
    <xf numFmtId="49" fontId="2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vertical="center" wrapText="1"/>
    </xf>
    <xf numFmtId="49" fontId="25" fillId="0" borderId="0" xfId="0" applyNumberFormat="1" applyFont="1" applyAlignment="1">
      <alignment vertical="center" wrapText="1"/>
    </xf>
    <xf numFmtId="49" fontId="26" fillId="0" borderId="0" xfId="0" applyNumberFormat="1" applyFont="1" applyAlignment="1">
      <alignment vertical="center" wrapText="1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49" fontId="29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vertical="center" wrapText="1"/>
    </xf>
    <xf numFmtId="49" fontId="45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/>
    </xf>
    <xf numFmtId="49" fontId="48" fillId="0" borderId="0" xfId="0" applyNumberFormat="1" applyFont="1" applyAlignment="1">
      <alignment vertical="center"/>
    </xf>
    <xf numFmtId="49" fontId="47" fillId="0" borderId="0" xfId="0" applyNumberFormat="1" applyFont="1" applyAlignment="1">
      <alignment vertical="center"/>
    </xf>
    <xf numFmtId="49" fontId="46" fillId="0" borderId="0" xfId="0" applyNumberFormat="1" applyFont="1" applyAlignment="1">
      <alignment vertical="center"/>
    </xf>
    <xf numFmtId="49" fontId="33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0" xfId="0" applyFont="1"/>
    <xf numFmtId="0" fontId="60" fillId="0" borderId="0" xfId="0" applyFont="1" applyAlignment="1">
      <alignment horizontal="center" vertical="center" wrapText="1"/>
    </xf>
    <xf numFmtId="0" fontId="59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center" vertical="center"/>
    </xf>
    <xf numFmtId="0" fontId="61" fillId="0" borderId="10" xfId="0" applyFont="1" applyBorder="1" applyAlignment="1">
      <alignment horizontal="left" vertical="center"/>
    </xf>
    <xf numFmtId="167" fontId="61" fillId="0" borderId="10" xfId="0" applyNumberFormat="1" applyFont="1" applyBorder="1" applyAlignment="1">
      <alignment horizontal="center" vertical="center"/>
    </xf>
    <xf numFmtId="167" fontId="59" fillId="0" borderId="10" xfId="0" applyNumberFormat="1" applyFont="1" applyBorder="1" applyAlignment="1">
      <alignment horizontal="center" vertical="center"/>
    </xf>
    <xf numFmtId="49" fontId="29" fillId="0" borderId="10" xfId="0" applyNumberFormat="1" applyFont="1" applyBorder="1" applyAlignment="1">
      <alignment vertical="center"/>
    </xf>
    <xf numFmtId="0" fontId="0" fillId="0" borderId="10" xfId="0" applyBorder="1"/>
    <xf numFmtId="0" fontId="41" fillId="28" borderId="10" xfId="0" applyFont="1" applyFill="1" applyBorder="1" applyAlignment="1">
      <alignment vertical="center"/>
    </xf>
    <xf numFmtId="49" fontId="41" fillId="28" borderId="10" xfId="0" applyNumberFormat="1" applyFont="1" applyFill="1" applyBorder="1" applyAlignment="1">
      <alignment horizontal="center" vertical="center"/>
    </xf>
    <xf numFmtId="0" fontId="41" fillId="28" borderId="10" xfId="0" applyFont="1" applyFill="1" applyBorder="1" applyAlignment="1">
      <alignment horizontal="center" vertical="center"/>
    </xf>
    <xf numFmtId="0" fontId="32" fillId="28" borderId="10" xfId="0" applyFont="1" applyFill="1" applyBorder="1" applyAlignment="1">
      <alignment vertical="center"/>
    </xf>
    <xf numFmtId="169" fontId="40" fillId="0" borderId="10" xfId="0" applyNumberFormat="1" applyFont="1" applyBorder="1" applyAlignment="1">
      <alignment horizontal="center" vertical="center" wrapText="1"/>
    </xf>
    <xf numFmtId="0" fontId="33" fillId="27" borderId="10" xfId="0" applyFont="1" applyFill="1" applyBorder="1" applyAlignment="1">
      <alignment vertical="center"/>
    </xf>
    <xf numFmtId="49" fontId="33" fillId="27" borderId="10" xfId="0" applyNumberFormat="1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center" vertical="center"/>
    </xf>
    <xf numFmtId="0" fontId="33" fillId="27" borderId="10" xfId="0" applyFont="1" applyFill="1" applyBorder="1" applyAlignment="1">
      <alignment horizontal="left" vertical="top" wrapText="1" readingOrder="1"/>
    </xf>
    <xf numFmtId="166" fontId="33" fillId="27" borderId="10" xfId="0" applyNumberFormat="1" applyFont="1" applyFill="1" applyBorder="1" applyAlignment="1">
      <alignment horizontal="center" vertical="center" wrapText="1"/>
    </xf>
    <xf numFmtId="0" fontId="24" fillId="27" borderId="0" xfId="0" applyFont="1" applyFill="1"/>
    <xf numFmtId="49" fontId="38" fillId="25" borderId="10" xfId="0" applyNumberFormat="1" applyFont="1" applyFill="1" applyBorder="1" applyAlignment="1">
      <alignment horizontal="center" vertical="center" wrapText="1"/>
    </xf>
    <xf numFmtId="0" fontId="38" fillId="25" borderId="10" xfId="0" applyFont="1" applyFill="1" applyBorder="1" applyAlignment="1">
      <alignment horizontal="center" vertical="center" wrapText="1"/>
    </xf>
    <xf numFmtId="0" fontId="39" fillId="25" borderId="10" xfId="0" applyFont="1" applyFill="1" applyBorder="1" applyAlignment="1">
      <alignment horizontal="center" vertical="center" wrapText="1" readingOrder="1"/>
    </xf>
    <xf numFmtId="169" fontId="39" fillId="25" borderId="10" xfId="0" applyNumberFormat="1" applyFont="1" applyFill="1" applyBorder="1" applyAlignment="1">
      <alignment horizontal="center" vertical="center" wrapText="1"/>
    </xf>
    <xf numFmtId="0" fontId="38" fillId="25" borderId="0" xfId="0" applyFont="1" applyFill="1"/>
    <xf numFmtId="0" fontId="39" fillId="31" borderId="10" xfId="0" applyFont="1" applyFill="1" applyBorder="1" applyAlignment="1">
      <alignment horizontal="center" vertical="center" wrapText="1" readingOrder="1"/>
    </xf>
    <xf numFmtId="169" fontId="39" fillId="31" borderId="10" xfId="0" applyNumberFormat="1" applyFont="1" applyFill="1" applyBorder="1" applyAlignment="1">
      <alignment horizontal="center" vertical="center" wrapText="1"/>
    </xf>
    <xf numFmtId="0" fontId="38" fillId="31" borderId="0" xfId="0" applyFont="1" applyFill="1"/>
    <xf numFmtId="0" fontId="33" fillId="26" borderId="10" xfId="0" applyFont="1" applyFill="1" applyBorder="1" applyAlignment="1">
      <alignment vertical="center"/>
    </xf>
    <xf numFmtId="49" fontId="32" fillId="26" borderId="10" xfId="0" applyNumberFormat="1" applyFont="1" applyFill="1" applyBorder="1" applyAlignment="1">
      <alignment horizontal="center" vertical="center"/>
    </xf>
    <xf numFmtId="0" fontId="32" fillId="26" borderId="10" xfId="0" applyFont="1" applyFill="1" applyBorder="1" applyAlignment="1">
      <alignment horizontal="center" vertical="center"/>
    </xf>
    <xf numFmtId="0" fontId="41" fillId="26" borderId="10" xfId="0" applyFont="1" applyFill="1" applyBorder="1" applyAlignment="1">
      <alignment horizontal="left" vertical="top" wrapText="1" readingOrder="1"/>
    </xf>
    <xf numFmtId="0" fontId="38" fillId="26" borderId="0" xfId="0" applyFont="1" applyFill="1"/>
    <xf numFmtId="0" fontId="24" fillId="26" borderId="0" xfId="0" applyFont="1" applyFill="1"/>
    <xf numFmtId="0" fontId="57" fillId="25" borderId="10" xfId="0" applyFont="1" applyFill="1" applyBorder="1" applyAlignment="1">
      <alignment horizontal="center" vertical="center"/>
    </xf>
    <xf numFmtId="166" fontId="56" fillId="25" borderId="10" xfId="0" applyNumberFormat="1" applyFont="1" applyFill="1" applyBorder="1" applyAlignment="1">
      <alignment horizontal="center" vertical="center" wrapText="1"/>
    </xf>
    <xf numFmtId="0" fontId="32" fillId="31" borderId="10" xfId="0" applyFont="1" applyFill="1" applyBorder="1" applyAlignment="1">
      <alignment horizontal="center" vertical="center"/>
    </xf>
    <xf numFmtId="166" fontId="39" fillId="31" borderId="10" xfId="0" applyNumberFormat="1" applyFont="1" applyFill="1" applyBorder="1" applyAlignment="1">
      <alignment horizontal="center" vertical="center" wrapText="1"/>
    </xf>
    <xf numFmtId="0" fontId="32" fillId="26" borderId="10" xfId="0" applyFont="1" applyFill="1" applyBorder="1" applyAlignment="1">
      <alignment vertical="center"/>
    </xf>
    <xf numFmtId="0" fontId="41" fillId="26" borderId="10" xfId="0" applyFont="1" applyFill="1" applyBorder="1" applyAlignment="1">
      <alignment horizontal="center" vertical="center" wrapText="1" readingOrder="1"/>
    </xf>
    <xf numFmtId="0" fontId="34" fillId="0" borderId="10" xfId="0" applyFont="1" applyBorder="1"/>
    <xf numFmtId="0" fontId="33" fillId="0" borderId="0" xfId="0" applyFont="1" applyAlignment="1">
      <alignment horizontal="center" vertical="center" wrapText="1" readingOrder="1"/>
    </xf>
    <xf numFmtId="0" fontId="24" fillId="0" borderId="10" xfId="0" applyFont="1" applyBorder="1"/>
    <xf numFmtId="0" fontId="33" fillId="32" borderId="10" xfId="0" applyFont="1" applyFill="1" applyBorder="1" applyAlignment="1">
      <alignment horizontal="center" vertical="center"/>
    </xf>
    <xf numFmtId="0" fontId="38" fillId="32" borderId="0" xfId="0" applyFont="1" applyFill="1"/>
    <xf numFmtId="0" fontId="24" fillId="32" borderId="0" xfId="0" applyFont="1" applyFill="1"/>
    <xf numFmtId="169" fontId="24" fillId="0" borderId="10" xfId="0" applyNumberFormat="1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49" fontId="50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/>
    </xf>
    <xf numFmtId="49" fontId="55" fillId="0" borderId="0" xfId="0" applyNumberFormat="1" applyFont="1" applyAlignment="1">
      <alignment vertical="center" wrapText="1"/>
    </xf>
    <xf numFmtId="169" fontId="32" fillId="26" borderId="10" xfId="0" applyNumberFormat="1" applyFont="1" applyFill="1" applyBorder="1" applyAlignment="1">
      <alignment horizontal="center" vertical="center" wrapText="1"/>
    </xf>
    <xf numFmtId="0" fontId="32" fillId="26" borderId="0" xfId="0" applyFont="1" applyFill="1"/>
    <xf numFmtId="169" fontId="33" fillId="0" borderId="10" xfId="0" applyNumberFormat="1" applyFont="1" applyBorder="1" applyAlignment="1">
      <alignment horizontal="center" vertical="center" wrapText="1"/>
    </xf>
    <xf numFmtId="0" fontId="33" fillId="0" borderId="10" xfId="0" applyFont="1" applyBorder="1"/>
    <xf numFmtId="169" fontId="33" fillId="27" borderId="10" xfId="0" applyNumberFormat="1" applyFont="1" applyFill="1" applyBorder="1" applyAlignment="1">
      <alignment horizontal="center" vertical="center" wrapText="1"/>
    </xf>
    <xf numFmtId="0" fontId="33" fillId="27" borderId="0" xfId="0" applyFont="1" applyFill="1"/>
    <xf numFmtId="165" fontId="33" fillId="0" borderId="10" xfId="0" applyNumberFormat="1" applyFont="1" applyBorder="1" applyAlignment="1">
      <alignment horizontal="center" vertical="top"/>
    </xf>
    <xf numFmtId="166" fontId="41" fillId="0" borderId="10" xfId="0" applyNumberFormat="1" applyFont="1" applyBorder="1" applyAlignment="1">
      <alignment horizontal="center" vertical="top"/>
    </xf>
    <xf numFmtId="166" fontId="33" fillId="0" borderId="10" xfId="0" applyNumberFormat="1" applyFont="1" applyBorder="1" applyAlignment="1">
      <alignment horizontal="center" vertical="top"/>
    </xf>
    <xf numFmtId="169" fontId="41" fillId="28" borderId="10" xfId="0" applyNumberFormat="1" applyFont="1" applyFill="1" applyBorder="1" applyAlignment="1">
      <alignment horizontal="center" vertical="center" wrapText="1"/>
    </xf>
    <xf numFmtId="0" fontId="41" fillId="28" borderId="0" xfId="0" applyFont="1" applyFill="1"/>
    <xf numFmtId="0" fontId="33" fillId="0" borderId="0" xfId="0" applyFont="1" applyAlignment="1">
      <alignment horizontal="center" vertical="top" wrapText="1"/>
    </xf>
    <xf numFmtId="49" fontId="50" fillId="0" borderId="0" xfId="0" applyNumberFormat="1" applyFont="1" applyAlignment="1">
      <alignment vertical="center"/>
    </xf>
    <xf numFmtId="0" fontId="41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3" fillId="0" borderId="10" xfId="0" applyFont="1" applyBorder="1" applyAlignment="1">
      <alignment horizontal="left" vertical="top" wrapText="1"/>
    </xf>
    <xf numFmtId="0" fontId="32" fillId="28" borderId="0" xfId="0" applyFont="1" applyFill="1"/>
    <xf numFmtId="49" fontId="48" fillId="0" borderId="0" xfId="0" applyNumberFormat="1" applyFont="1" applyAlignment="1">
      <alignment vertical="center" wrapText="1"/>
    </xf>
    <xf numFmtId="49" fontId="33" fillId="0" borderId="0" xfId="0" applyNumberFormat="1" applyFont="1" applyAlignment="1">
      <alignment vertical="center" wrapText="1"/>
    </xf>
    <xf numFmtId="0" fontId="41" fillId="0" borderId="0" xfId="0" applyFont="1"/>
    <xf numFmtId="0" fontId="41" fillId="26" borderId="0" xfId="0" applyFont="1" applyFill="1"/>
    <xf numFmtId="0" fontId="36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49" fontId="39" fillId="31" borderId="10" xfId="0" applyNumberFormat="1" applyFont="1" applyFill="1" applyBorder="1" applyAlignment="1">
      <alignment horizontal="center" vertical="center"/>
    </xf>
    <xf numFmtId="0" fontId="39" fillId="31" borderId="10" xfId="0" applyFont="1" applyFill="1" applyBorder="1" applyAlignment="1">
      <alignment horizontal="center" vertical="center"/>
    </xf>
    <xf numFmtId="167" fontId="0" fillId="0" borderId="0" xfId="0" applyNumberFormat="1"/>
    <xf numFmtId="0" fontId="24" fillId="0" borderId="0" xfId="0" quotePrefix="1" applyFont="1" applyAlignment="1">
      <alignment vertical="center"/>
    </xf>
    <xf numFmtId="49" fontId="24" fillId="0" borderId="0" xfId="0" applyNumberFormat="1" applyFont="1" applyAlignment="1">
      <alignment vertical="center"/>
    </xf>
    <xf numFmtId="0" fontId="72" fillId="24" borderId="0" xfId="0" applyFont="1" applyFill="1"/>
    <xf numFmtId="0" fontId="73" fillId="24" borderId="0" xfId="0" applyFont="1" applyFill="1" applyAlignment="1">
      <alignment horizontal="center"/>
    </xf>
    <xf numFmtId="0" fontId="72" fillId="24" borderId="0" xfId="0" applyFont="1" applyFill="1" applyAlignment="1">
      <alignment horizontal="center"/>
    </xf>
    <xf numFmtId="0" fontId="73" fillId="24" borderId="0" xfId="0" applyFont="1" applyFill="1"/>
    <xf numFmtId="170" fontId="72" fillId="24" borderId="0" xfId="0" applyNumberFormat="1" applyFont="1" applyFill="1" applyAlignment="1">
      <alignment wrapText="1"/>
    </xf>
    <xf numFmtId="0" fontId="72" fillId="24" borderId="0" xfId="0" quotePrefix="1" applyFont="1" applyFill="1"/>
    <xf numFmtId="0" fontId="59" fillId="0" borderId="11" xfId="0" applyFont="1" applyBorder="1" applyAlignment="1">
      <alignment horizontal="center" vertical="center"/>
    </xf>
    <xf numFmtId="171" fontId="32" fillId="0" borderId="10" xfId="77" applyNumberFormat="1" applyFont="1" applyFill="1" applyBorder="1" applyAlignment="1">
      <alignment horizontal="center" vertical="center" wrapText="1"/>
    </xf>
    <xf numFmtId="171" fontId="39" fillId="25" borderId="10" xfId="0" applyNumberFormat="1" applyFont="1" applyFill="1" applyBorder="1" applyAlignment="1">
      <alignment horizontal="center" vertical="center" wrapText="1"/>
    </xf>
    <xf numFmtId="171" fontId="39" fillId="31" borderId="10" xfId="0" applyNumberFormat="1" applyFont="1" applyFill="1" applyBorder="1" applyAlignment="1">
      <alignment horizontal="center" vertical="center" wrapText="1"/>
    </xf>
    <xf numFmtId="171" fontId="33" fillId="0" borderId="10" xfId="0" applyNumberFormat="1" applyFont="1" applyBorder="1" applyAlignment="1">
      <alignment horizontal="center" vertical="center" wrapText="1"/>
    </xf>
    <xf numFmtId="171" fontId="32" fillId="26" borderId="10" xfId="0" applyNumberFormat="1" applyFont="1" applyFill="1" applyBorder="1" applyAlignment="1">
      <alignment horizontal="center" vertical="center" wrapText="1"/>
    </xf>
    <xf numFmtId="171" fontId="33" fillId="27" borderId="10" xfId="0" applyNumberFormat="1" applyFont="1" applyFill="1" applyBorder="1" applyAlignment="1">
      <alignment horizontal="center" vertical="center" wrapText="1"/>
    </xf>
    <xf numFmtId="171" fontId="41" fillId="28" borderId="10" xfId="0" applyNumberFormat="1" applyFont="1" applyFill="1" applyBorder="1" applyAlignment="1">
      <alignment horizontal="center" vertical="center" wrapText="1"/>
    </xf>
    <xf numFmtId="171" fontId="24" fillId="0" borderId="10" xfId="0" applyNumberFormat="1" applyFont="1" applyBorder="1" applyAlignment="1">
      <alignment horizontal="center" vertical="center" wrapText="1"/>
    </xf>
    <xf numFmtId="171" fontId="33" fillId="0" borderId="10" xfId="0" applyNumberFormat="1" applyFont="1" applyBorder="1"/>
    <xf numFmtId="171" fontId="40" fillId="0" borderId="10" xfId="0" applyNumberFormat="1" applyFont="1" applyBorder="1" applyAlignment="1">
      <alignment horizontal="center" vertical="center" wrapText="1"/>
    </xf>
    <xf numFmtId="43" fontId="36" fillId="0" borderId="0" xfId="0" applyNumberFormat="1" applyFont="1" applyAlignment="1">
      <alignment horizontal="center" vertical="top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/>
    <xf numFmtId="40" fontId="32" fillId="0" borderId="0" xfId="0" applyNumberFormat="1" applyFont="1" applyAlignment="1">
      <alignment vertical="center"/>
    </xf>
    <xf numFmtId="40" fontId="32" fillId="0" borderId="0" xfId="0" applyNumberFormat="1" applyFont="1" applyAlignment="1">
      <alignment horizontal="center" vertical="center"/>
    </xf>
    <xf numFmtId="169" fontId="41" fillId="34" borderId="10" xfId="77" applyNumberFormat="1" applyFont="1" applyFill="1" applyBorder="1" applyAlignment="1">
      <alignment horizontal="left" vertical="center"/>
    </xf>
    <xf numFmtId="40" fontId="33" fillId="0" borderId="0" xfId="0" applyNumberFormat="1" applyFont="1" applyAlignment="1">
      <alignment vertical="center"/>
    </xf>
    <xf numFmtId="1" fontId="33" fillId="0" borderId="10" xfId="52" applyNumberFormat="1" applyFont="1" applyFill="1" applyBorder="1" applyAlignment="1">
      <alignment horizontal="center" vertical="center"/>
    </xf>
    <xf numFmtId="1" fontId="33" fillId="0" borderId="10" xfId="52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74" fillId="36" borderId="24" xfId="0" applyFont="1" applyFill="1" applyBorder="1" applyAlignment="1">
      <alignment horizontal="center" vertical="top" wrapText="1"/>
    </xf>
    <xf numFmtId="0" fontId="75" fillId="36" borderId="25" xfId="0" applyFont="1" applyFill="1" applyBorder="1" applyAlignment="1">
      <alignment vertical="top" wrapText="1"/>
    </xf>
    <xf numFmtId="0" fontId="77" fillId="36" borderId="26" xfId="0" applyFont="1" applyFill="1" applyBorder="1" applyAlignment="1">
      <alignment vertical="top" wrapText="1"/>
    </xf>
    <xf numFmtId="169" fontId="39" fillId="36" borderId="12" xfId="77" applyNumberFormat="1" applyFont="1" applyFill="1" applyBorder="1" applyAlignment="1">
      <alignment horizontal="center" vertical="center" wrapText="1"/>
    </xf>
    <xf numFmtId="0" fontId="78" fillId="34" borderId="27" xfId="0" applyFont="1" applyFill="1" applyBorder="1" applyAlignment="1">
      <alignment horizontal="center" vertical="top" wrapText="1"/>
    </xf>
    <xf numFmtId="0" fontId="74" fillId="33" borderId="25" xfId="0" applyFont="1" applyFill="1" applyBorder="1" applyAlignment="1">
      <alignment horizontal="center" vertical="top" wrapText="1"/>
    </xf>
    <xf numFmtId="0" fontId="74" fillId="33" borderId="25" xfId="0" applyFont="1" applyFill="1" applyBorder="1" applyAlignment="1">
      <alignment vertical="top" wrapText="1"/>
    </xf>
    <xf numFmtId="0" fontId="74" fillId="33" borderId="29" xfId="0" applyFont="1" applyFill="1" applyBorder="1" applyAlignment="1">
      <alignment horizontal="center" vertical="top" wrapText="1"/>
    </xf>
    <xf numFmtId="169" fontId="32" fillId="33" borderId="12" xfId="77" applyNumberFormat="1" applyFont="1" applyFill="1" applyBorder="1" applyAlignment="1">
      <alignment horizontal="center" vertical="center" wrapText="1"/>
    </xf>
    <xf numFmtId="0" fontId="74" fillId="34" borderId="25" xfId="0" applyFont="1" applyFill="1" applyBorder="1" applyAlignment="1">
      <alignment horizontal="center" vertical="top" wrapText="1"/>
    </xf>
    <xf numFmtId="0" fontId="79" fillId="34" borderId="25" xfId="0" applyFont="1" applyFill="1" applyBorder="1" applyAlignment="1">
      <alignment vertical="top" wrapText="1"/>
    </xf>
    <xf numFmtId="0" fontId="74" fillId="34" borderId="29" xfId="0" applyFont="1" applyFill="1" applyBorder="1" applyAlignment="1">
      <alignment horizontal="center" vertical="top" wrapText="1"/>
    </xf>
    <xf numFmtId="169" fontId="42" fillId="34" borderId="12" xfId="77" applyNumberFormat="1" applyFont="1" applyFill="1" applyBorder="1" applyAlignment="1">
      <alignment horizontal="center" vertical="center" wrapText="1"/>
    </xf>
    <xf numFmtId="0" fontId="74" fillId="35" borderId="25" xfId="0" applyFont="1" applyFill="1" applyBorder="1" applyAlignment="1">
      <alignment horizontal="center" vertical="top" wrapText="1"/>
    </xf>
    <xf numFmtId="0" fontId="74" fillId="35" borderId="25" xfId="0" applyFont="1" applyFill="1" applyBorder="1" applyAlignment="1">
      <alignment vertical="top" wrapText="1"/>
    </xf>
    <xf numFmtId="0" fontId="74" fillId="35" borderId="29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0" fontId="80" fillId="37" borderId="30" xfId="0" applyFont="1" applyFill="1" applyBorder="1" applyAlignment="1">
      <alignment vertical="top" wrapText="1"/>
    </xf>
    <xf numFmtId="0" fontId="81" fillId="37" borderId="30" xfId="0" applyFont="1" applyFill="1" applyBorder="1" applyAlignment="1">
      <alignment vertical="top" wrapText="1"/>
    </xf>
    <xf numFmtId="0" fontId="80" fillId="37" borderId="31" xfId="0" applyFont="1" applyFill="1" applyBorder="1" applyAlignment="1">
      <alignment vertical="top" wrapText="1"/>
    </xf>
    <xf numFmtId="169" fontId="33" fillId="34" borderId="10" xfId="77" applyNumberFormat="1" applyFont="1" applyFill="1" applyBorder="1" applyAlignment="1">
      <alignment horizontal="left" vertical="center" wrapText="1"/>
    </xf>
    <xf numFmtId="0" fontId="32" fillId="0" borderId="10" xfId="0" applyFont="1" applyBorder="1" applyAlignment="1">
      <alignment vertical="center"/>
    </xf>
    <xf numFmtId="0" fontId="81" fillId="37" borderId="30" xfId="0" applyFont="1" applyFill="1" applyBorder="1" applyAlignment="1">
      <alignment horizontal="center" vertical="top" wrapText="1"/>
    </xf>
    <xf numFmtId="169" fontId="33" fillId="0" borderId="10" xfId="77" applyNumberFormat="1" applyFont="1" applyFill="1" applyBorder="1" applyAlignment="1">
      <alignment horizontal="left" vertical="center" wrapText="1"/>
    </xf>
    <xf numFmtId="0" fontId="74" fillId="35" borderId="30" xfId="0" applyFont="1" applyFill="1" applyBorder="1" applyAlignment="1">
      <alignment horizontal="center" vertical="top" wrapText="1"/>
    </xf>
    <xf numFmtId="0" fontId="74" fillId="35" borderId="30" xfId="0" applyFont="1" applyFill="1" applyBorder="1" applyAlignment="1">
      <alignment vertical="top" wrapText="1"/>
    </xf>
    <xf numFmtId="0" fontId="74" fillId="35" borderId="31" xfId="0" applyFont="1" applyFill="1" applyBorder="1" applyAlignment="1">
      <alignment horizontal="center" vertical="top" wrapText="1"/>
    </xf>
    <xf numFmtId="169" fontId="32" fillId="35" borderId="10" xfId="77" applyNumberFormat="1" applyFont="1" applyFill="1" applyBorder="1" applyAlignment="1">
      <alignment horizontal="left" vertical="center" wrapText="1"/>
    </xf>
    <xf numFmtId="169" fontId="32" fillId="35" borderId="12" xfId="77" applyNumberFormat="1" applyFont="1" applyFill="1" applyBorder="1" applyAlignment="1">
      <alignment horizontal="center" vertical="center" wrapText="1"/>
    </xf>
    <xf numFmtId="0" fontId="81" fillId="37" borderId="25" xfId="0" applyFont="1" applyFill="1" applyBorder="1" applyAlignment="1">
      <alignment horizontal="center" vertical="top" wrapText="1"/>
    </xf>
    <xf numFmtId="0" fontId="81" fillId="37" borderId="25" xfId="0" applyFont="1" applyFill="1" applyBorder="1" applyAlignment="1">
      <alignment vertical="top" wrapText="1"/>
    </xf>
    <xf numFmtId="0" fontId="80" fillId="37" borderId="29" xfId="0" applyFont="1" applyFill="1" applyBorder="1" applyAlignment="1">
      <alignment vertical="top" wrapText="1"/>
    </xf>
    <xf numFmtId="169" fontId="32" fillId="35" borderId="10" xfId="77" applyNumberFormat="1" applyFont="1" applyFill="1" applyBorder="1" applyAlignment="1">
      <alignment horizontal="left" vertical="center"/>
    </xf>
    <xf numFmtId="0" fontId="74" fillId="35" borderId="32" xfId="0" applyFont="1" applyFill="1" applyBorder="1" applyAlignment="1">
      <alignment horizontal="center" vertical="top" wrapText="1"/>
    </xf>
    <xf numFmtId="0" fontId="81" fillId="38" borderId="25" xfId="0" applyFont="1" applyFill="1" applyBorder="1" applyAlignment="1">
      <alignment horizontal="center" vertical="top" wrapText="1"/>
    </xf>
    <xf numFmtId="0" fontId="81" fillId="38" borderId="25" xfId="0" applyFont="1" applyFill="1" applyBorder="1" applyAlignment="1">
      <alignment vertical="top" wrapText="1"/>
    </xf>
    <xf numFmtId="0" fontId="80" fillId="38" borderId="29" xfId="0" applyFont="1" applyFill="1" applyBorder="1" applyAlignment="1">
      <alignment vertical="top" wrapText="1"/>
    </xf>
    <xf numFmtId="0" fontId="74" fillId="33" borderId="12" xfId="0" applyFont="1" applyFill="1" applyBorder="1" applyAlignment="1">
      <alignment vertical="top" wrapText="1"/>
    </xf>
    <xf numFmtId="0" fontId="74" fillId="35" borderId="33" xfId="0" applyFont="1" applyFill="1" applyBorder="1" applyAlignment="1">
      <alignment vertical="top" wrapText="1"/>
    </xf>
    <xf numFmtId="0" fontId="74" fillId="35" borderId="34" xfId="0" applyFont="1" applyFill="1" applyBorder="1" applyAlignment="1">
      <alignment horizontal="center" vertical="top" wrapText="1"/>
    </xf>
    <xf numFmtId="0" fontId="33" fillId="35" borderId="10" xfId="0" applyFont="1" applyFill="1" applyBorder="1" applyAlignment="1">
      <alignment vertical="center"/>
    </xf>
    <xf numFmtId="0" fontId="76" fillId="35" borderId="25" xfId="0" applyFont="1" applyFill="1" applyBorder="1" applyAlignment="1">
      <alignment vertical="top" wrapText="1"/>
    </xf>
    <xf numFmtId="0" fontId="76" fillId="35" borderId="27" xfId="0" applyFont="1" applyFill="1" applyBorder="1" applyAlignment="1">
      <alignment vertical="top" wrapText="1"/>
    </xf>
    <xf numFmtId="0" fontId="76" fillId="35" borderId="33" xfId="0" applyFont="1" applyFill="1" applyBorder="1" applyAlignment="1">
      <alignment vertical="top" wrapText="1"/>
    </xf>
    <xf numFmtId="0" fontId="81" fillId="38" borderId="33" xfId="0" applyFont="1" applyFill="1" applyBorder="1" applyAlignment="1">
      <alignment vertical="top" wrapText="1"/>
    </xf>
    <xf numFmtId="0" fontId="76" fillId="33" borderId="25" xfId="0" applyFont="1" applyFill="1" applyBorder="1" applyAlignment="1">
      <alignment vertical="top" wrapText="1"/>
    </xf>
    <xf numFmtId="169" fontId="32" fillId="33" borderId="12" xfId="77" applyNumberFormat="1" applyFont="1" applyFill="1" applyBorder="1" applyAlignment="1">
      <alignment horizontal="center" vertical="center"/>
    </xf>
    <xf numFmtId="0" fontId="76" fillId="35" borderId="25" xfId="0" applyFont="1" applyFill="1" applyBorder="1" applyAlignment="1">
      <alignment horizontal="center" vertical="top" wrapText="1"/>
    </xf>
    <xf numFmtId="0" fontId="76" fillId="35" borderId="29" xfId="0" applyFont="1" applyFill="1" applyBorder="1" applyAlignment="1">
      <alignment horizontal="center" vertical="top" wrapText="1"/>
    </xf>
    <xf numFmtId="169" fontId="32" fillId="38" borderId="12" xfId="77" applyNumberFormat="1" applyFont="1" applyFill="1" applyBorder="1" applyAlignment="1">
      <alignment horizontal="center" vertical="center"/>
    </xf>
    <xf numFmtId="169" fontId="33" fillId="38" borderId="12" xfId="77" applyNumberFormat="1" applyFont="1" applyFill="1" applyBorder="1" applyAlignment="1">
      <alignment horizontal="center" vertical="center"/>
    </xf>
    <xf numFmtId="0" fontId="78" fillId="34" borderId="27" xfId="0" applyFont="1" applyFill="1" applyBorder="1" applyAlignment="1">
      <alignment vertical="top" wrapText="1"/>
    </xf>
    <xf numFmtId="0" fontId="84" fillId="34" borderId="28" xfId="0" applyFont="1" applyFill="1" applyBorder="1" applyAlignment="1">
      <alignment vertical="top" wrapText="1"/>
    </xf>
    <xf numFmtId="169" fontId="85" fillId="34" borderId="11" xfId="77" applyNumberFormat="1" applyFont="1" applyFill="1" applyBorder="1" applyAlignment="1">
      <alignment horizontal="center" vertical="center" wrapText="1"/>
    </xf>
    <xf numFmtId="0" fontId="74" fillId="33" borderId="10" xfId="0" applyFont="1" applyFill="1" applyBorder="1" applyAlignment="1">
      <alignment horizontal="center" vertical="top" wrapText="1"/>
    </xf>
    <xf numFmtId="0" fontId="74" fillId="33" borderId="32" xfId="0" applyFont="1" applyFill="1" applyBorder="1" applyAlignment="1">
      <alignment horizontal="center" vertical="top" wrapText="1"/>
    </xf>
    <xf numFmtId="0" fontId="33" fillId="34" borderId="10" xfId="0" applyFont="1" applyFill="1" applyBorder="1" applyAlignment="1">
      <alignment horizontal="center" vertical="center" wrapText="1" readingOrder="1"/>
    </xf>
    <xf numFmtId="49" fontId="44" fillId="34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vertical="center"/>
    </xf>
    <xf numFmtId="0" fontId="25" fillId="25" borderId="10" xfId="0" applyFont="1" applyFill="1" applyBorder="1" applyAlignment="1">
      <alignment horizontal="center" vertical="center"/>
    </xf>
    <xf numFmtId="169" fontId="86" fillId="34" borderId="10" xfId="49" applyNumberFormat="1" applyFont="1" applyFill="1" applyBorder="1" applyAlignment="1">
      <alignment horizontal="left" vertical="center"/>
    </xf>
    <xf numFmtId="169" fontId="86" fillId="0" borderId="10" xfId="49" applyNumberFormat="1" applyFont="1" applyFill="1" applyBorder="1" applyAlignment="1">
      <alignment horizontal="left" vertical="center"/>
    </xf>
    <xf numFmtId="49" fontId="41" fillId="0" borderId="10" xfId="0" applyNumberFormat="1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169" fontId="24" fillId="36" borderId="10" xfId="0" applyNumberFormat="1" applyFont="1" applyFill="1" applyBorder="1" applyAlignment="1">
      <alignment horizontal="center" vertical="center" wrapText="1"/>
    </xf>
    <xf numFmtId="169" fontId="86" fillId="0" borderId="10" xfId="49" applyNumberFormat="1" applyFont="1" applyFill="1" applyBorder="1" applyAlignment="1">
      <alignment horizontal="center" vertical="center"/>
    </xf>
    <xf numFmtId="169" fontId="40" fillId="0" borderId="10" xfId="49" applyNumberFormat="1" applyFont="1" applyFill="1" applyBorder="1" applyAlignment="1">
      <alignment horizontal="left" vertical="center"/>
    </xf>
    <xf numFmtId="169" fontId="24" fillId="34" borderId="10" xfId="0" applyNumberFormat="1" applyFont="1" applyFill="1" applyBorder="1" applyAlignment="1">
      <alignment horizontal="center" vertical="center" wrapText="1"/>
    </xf>
    <xf numFmtId="169" fontId="86" fillId="34" borderId="10" xfId="49" applyNumberFormat="1" applyFont="1" applyFill="1" applyBorder="1" applyAlignment="1">
      <alignment horizontal="center" vertical="center"/>
    </xf>
    <xf numFmtId="0" fontId="33" fillId="28" borderId="12" xfId="0" applyFont="1" applyFill="1" applyBorder="1" applyAlignment="1">
      <alignment vertical="center"/>
    </xf>
    <xf numFmtId="49" fontId="41" fillId="28" borderId="12" xfId="0" applyNumberFormat="1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/>
    </xf>
    <xf numFmtId="0" fontId="41" fillId="28" borderId="12" xfId="0" applyFont="1" applyFill="1" applyBorder="1" applyAlignment="1">
      <alignment horizontal="center" vertical="center" wrapText="1" readingOrder="1"/>
    </xf>
    <xf numFmtId="169" fontId="41" fillId="28" borderId="12" xfId="0" applyNumberFormat="1" applyFont="1" applyFill="1" applyBorder="1" applyAlignment="1">
      <alignment horizontal="center" vertical="center" wrapText="1"/>
    </xf>
    <xf numFmtId="165" fontId="36" fillId="0" borderId="10" xfId="0" applyNumberFormat="1" applyFont="1" applyBorder="1" applyAlignment="1">
      <alignment horizontal="center" vertical="top"/>
    </xf>
    <xf numFmtId="0" fontId="49" fillId="0" borderId="10" xfId="0" applyFont="1" applyBorder="1" applyAlignment="1">
      <alignment horizontal="center" vertical="top"/>
    </xf>
    <xf numFmtId="0" fontId="36" fillId="0" borderId="10" xfId="0" applyFont="1" applyBorder="1" applyAlignment="1">
      <alignment horizontal="center" vertical="top"/>
    </xf>
    <xf numFmtId="49" fontId="33" fillId="0" borderId="16" xfId="0" applyNumberFormat="1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49" fontId="33" fillId="0" borderId="16" xfId="0" applyNumberFormat="1" applyFont="1" applyBorder="1" applyAlignment="1">
      <alignment horizontal="left" vertical="center" wrapText="1"/>
    </xf>
    <xf numFmtId="49" fontId="33" fillId="0" borderId="16" xfId="0" applyNumberFormat="1" applyFont="1" applyBorder="1" applyAlignment="1">
      <alignment horizontal="center" vertical="center" wrapText="1"/>
    </xf>
    <xf numFmtId="169" fontId="24" fillId="0" borderId="16" xfId="0" applyNumberFormat="1" applyFont="1" applyBorder="1" applyAlignment="1">
      <alignment horizontal="center" vertical="center" wrapText="1"/>
    </xf>
    <xf numFmtId="169" fontId="24" fillId="34" borderId="10" xfId="49" applyNumberFormat="1" applyFont="1" applyFill="1" applyBorder="1" applyAlignment="1">
      <alignment horizontal="left" vertical="center"/>
    </xf>
    <xf numFmtId="0" fontId="87" fillId="34" borderId="10" xfId="0" applyFont="1" applyFill="1" applyBorder="1" applyAlignment="1">
      <alignment horizontal="center" vertical="center" wrapText="1" readingOrder="1"/>
    </xf>
    <xf numFmtId="49" fontId="33" fillId="34" borderId="10" xfId="0" applyNumberFormat="1" applyFont="1" applyFill="1" applyBorder="1" applyAlignment="1">
      <alignment horizontal="center" vertical="center" wrapText="1"/>
    </xf>
    <xf numFmtId="169" fontId="41" fillId="0" borderId="10" xfId="0" applyNumberFormat="1" applyFont="1" applyBorder="1" applyAlignment="1">
      <alignment horizontal="center" vertical="center" wrapText="1"/>
    </xf>
    <xf numFmtId="49" fontId="33" fillId="34" borderId="10" xfId="0" applyNumberFormat="1" applyFont="1" applyFill="1" applyBorder="1" applyAlignment="1">
      <alignment horizontal="center" vertical="center"/>
    </xf>
    <xf numFmtId="49" fontId="32" fillId="34" borderId="10" xfId="0" applyNumberFormat="1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/>
    </xf>
    <xf numFmtId="49" fontId="33" fillId="34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 applyAlignment="1">
      <alignment horizontal="center" vertical="center"/>
    </xf>
    <xf numFmtId="166" fontId="33" fillId="34" borderId="10" xfId="0" applyNumberFormat="1" applyFont="1" applyFill="1" applyBorder="1" applyAlignment="1">
      <alignment horizontal="center" vertical="center" wrapText="1"/>
    </xf>
    <xf numFmtId="168" fontId="41" fillId="28" borderId="10" xfId="0" applyNumberFormat="1" applyFont="1" applyFill="1" applyBorder="1" applyAlignment="1">
      <alignment horizontal="center" vertical="center" wrapText="1"/>
    </xf>
    <xf numFmtId="169" fontId="86" fillId="34" borderId="12" xfId="49" applyNumberFormat="1" applyFont="1" applyFill="1" applyBorder="1" applyAlignment="1">
      <alignment horizontal="center" vertical="center"/>
    </xf>
    <xf numFmtId="0" fontId="41" fillId="0" borderId="10" xfId="0" applyFont="1" applyBorder="1" applyAlignment="1">
      <alignment vertical="center"/>
    </xf>
    <xf numFmtId="49" fontId="33" fillId="0" borderId="10" xfId="0" applyNumberFormat="1" applyFont="1" applyBorder="1" applyAlignment="1">
      <alignment horizontal="left" vertical="center" wrapText="1" readingOrder="1"/>
    </xf>
    <xf numFmtId="0" fontId="41" fillId="28" borderId="12" xfId="0" applyFont="1" applyFill="1" applyBorder="1" applyAlignment="1">
      <alignment vertical="center"/>
    </xf>
    <xf numFmtId="49" fontId="44" fillId="36" borderId="10" xfId="0" applyNumberFormat="1" applyFont="1" applyFill="1" applyBorder="1" applyAlignment="1">
      <alignment horizontal="center" vertical="center" wrapText="1"/>
    </xf>
    <xf numFmtId="0" fontId="33" fillId="34" borderId="10" xfId="0" applyFont="1" applyFill="1" applyBorder="1" applyAlignment="1">
      <alignment horizontal="left" vertical="center" wrapText="1" readingOrder="1"/>
    </xf>
    <xf numFmtId="169" fontId="33" fillId="34" borderId="10" xfId="0" applyNumberFormat="1" applyFont="1" applyFill="1" applyBorder="1" applyAlignment="1">
      <alignment horizontal="center" vertical="center" wrapText="1"/>
    </xf>
    <xf numFmtId="169" fontId="38" fillId="25" borderId="0" xfId="0" applyNumberFormat="1" applyFont="1" applyFill="1"/>
    <xf numFmtId="49" fontId="88" fillId="0" borderId="10" xfId="0" applyNumberFormat="1" applyFont="1" applyBorder="1" applyAlignment="1">
      <alignment horizontal="left" vertical="center" wrapText="1"/>
    </xf>
    <xf numFmtId="49" fontId="88" fillId="28" borderId="10" xfId="0" applyNumberFormat="1" applyFont="1" applyFill="1" applyBorder="1" applyAlignment="1">
      <alignment horizontal="left" vertical="center" wrapText="1" readingOrder="1"/>
    </xf>
    <xf numFmtId="49" fontId="44" fillId="34" borderId="10" xfId="0" applyNumberFormat="1" applyFont="1" applyFill="1" applyBorder="1" applyAlignment="1">
      <alignment horizontal="left" vertical="center" wrapText="1"/>
    </xf>
    <xf numFmtId="49" fontId="90" fillId="28" borderId="10" xfId="0" applyNumberFormat="1" applyFont="1" applyFill="1" applyBorder="1" applyAlignment="1">
      <alignment horizontal="left" vertical="center" wrapText="1" readingOrder="1"/>
    </xf>
    <xf numFmtId="49" fontId="43" fillId="39" borderId="10" xfId="0" applyNumberFormat="1" applyFont="1" applyFill="1" applyBorder="1" applyAlignment="1">
      <alignment horizontal="left" vertical="center" wrapText="1" readingOrder="1"/>
    </xf>
    <xf numFmtId="49" fontId="90" fillId="39" borderId="10" xfId="0" applyNumberFormat="1" applyFont="1" applyFill="1" applyBorder="1" applyAlignment="1">
      <alignment horizontal="left" vertical="center" wrapText="1" readingOrder="1"/>
    </xf>
    <xf numFmtId="0" fontId="41" fillId="39" borderId="10" xfId="0" applyFont="1" applyFill="1" applyBorder="1" applyAlignment="1">
      <alignment horizontal="center" vertical="center" wrapText="1" readingOrder="1"/>
    </xf>
    <xf numFmtId="49" fontId="91" fillId="0" borderId="10" xfId="0" applyNumberFormat="1" applyFont="1" applyBorder="1" applyAlignment="1">
      <alignment horizontal="left" vertical="center" wrapText="1" readingOrder="1"/>
    </xf>
    <xf numFmtId="49" fontId="91" fillId="0" borderId="10" xfId="0" applyNumberFormat="1" applyFont="1" applyBorder="1" applyAlignment="1">
      <alignment horizontal="center" vertical="center" wrapText="1" readingOrder="1"/>
    </xf>
    <xf numFmtId="166" fontId="33" fillId="0" borderId="10" xfId="0" applyNumberFormat="1" applyFont="1" applyBorder="1" applyAlignment="1">
      <alignment horizontal="center" vertical="center" wrapText="1" readingOrder="1"/>
    </xf>
    <xf numFmtId="169" fontId="33" fillId="34" borderId="10" xfId="77" applyNumberFormat="1" applyFont="1" applyFill="1" applyBorder="1" applyAlignment="1">
      <alignment horizontal="left" vertical="center"/>
    </xf>
    <xf numFmtId="169" fontId="86" fillId="34" borderId="10" xfId="49" applyNumberFormat="1" applyFont="1" applyFill="1" applyBorder="1" applyAlignment="1">
      <alignment horizontal="right" vertical="center"/>
    </xf>
    <xf numFmtId="49" fontId="91" fillId="31" borderId="10" xfId="0" applyNumberFormat="1" applyFont="1" applyFill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 wrapText="1" readingOrder="1"/>
    </xf>
    <xf numFmtId="168" fontId="38" fillId="25" borderId="0" xfId="0" applyNumberFormat="1" applyFont="1" applyFill="1"/>
    <xf numFmtId="0" fontId="34" fillId="34" borderId="0" xfId="63" applyFont="1" applyFill="1"/>
    <xf numFmtId="165" fontId="36" fillId="34" borderId="0" xfId="63" applyNumberFormat="1" applyFont="1" applyFill="1" applyAlignment="1">
      <alignment horizontal="center" vertical="top"/>
    </xf>
    <xf numFmtId="0" fontId="49" fillId="34" borderId="0" xfId="63" applyFont="1" applyFill="1" applyAlignment="1">
      <alignment horizontal="center" vertical="top"/>
    </xf>
    <xf numFmtId="0" fontId="36" fillId="34" borderId="0" xfId="63" applyFont="1" applyFill="1" applyAlignment="1">
      <alignment horizontal="center" vertical="top"/>
    </xf>
    <xf numFmtId="0" fontId="40" fillId="34" borderId="0" xfId="63" applyFont="1" applyFill="1" applyAlignment="1">
      <alignment horizontal="left" vertical="top" wrapText="1"/>
    </xf>
    <xf numFmtId="0" fontId="24" fillId="34" borderId="0" xfId="63" applyFont="1" applyFill="1"/>
    <xf numFmtId="0" fontId="24" fillId="34" borderId="0" xfId="63" applyFont="1" applyFill="1" applyAlignment="1">
      <alignment horizontal="center" vertical="center" wrapText="1"/>
    </xf>
    <xf numFmtId="165" fontId="35" fillId="34" borderId="0" xfId="63" applyNumberFormat="1" applyFont="1" applyFill="1" applyAlignment="1">
      <alignment horizontal="center" vertical="top"/>
    </xf>
    <xf numFmtId="0" fontId="35" fillId="34" borderId="0" xfId="63" applyFont="1" applyFill="1" applyAlignment="1">
      <alignment horizontal="center" vertical="top"/>
    </xf>
    <xf numFmtId="0" fontId="35" fillId="34" borderId="0" xfId="63" applyFont="1" applyFill="1" applyAlignment="1">
      <alignment horizontal="left" vertical="top" wrapText="1"/>
    </xf>
    <xf numFmtId="169" fontId="32" fillId="34" borderId="10" xfId="77" applyNumberFormat="1" applyFont="1" applyFill="1" applyBorder="1" applyAlignment="1">
      <alignment horizontal="center" vertical="center" wrapText="1"/>
    </xf>
    <xf numFmtId="0" fontId="24" fillId="34" borderId="0" xfId="63" applyFont="1" applyFill="1" applyAlignment="1">
      <alignment vertical="center"/>
    </xf>
    <xf numFmtId="49" fontId="33" fillId="34" borderId="10" xfId="63" applyNumberFormat="1" applyFont="1" applyFill="1" applyBorder="1" applyAlignment="1">
      <alignment horizontal="center" vertical="center" wrapText="1"/>
    </xf>
    <xf numFmtId="0" fontId="33" fillId="34" borderId="10" xfId="63" applyFont="1" applyFill="1" applyBorder="1" applyAlignment="1">
      <alignment horizontal="center" vertical="center" wrapText="1"/>
    </xf>
    <xf numFmtId="0" fontId="35" fillId="34" borderId="0" xfId="63" applyFont="1" applyFill="1" applyAlignment="1">
      <alignment vertical="center" wrapText="1"/>
    </xf>
    <xf numFmtId="0" fontId="69" fillId="34" borderId="10" xfId="63" applyFont="1" applyFill="1" applyBorder="1" applyAlignment="1">
      <alignment horizontal="center" vertical="center"/>
    </xf>
    <xf numFmtId="49" fontId="56" fillId="34" borderId="10" xfId="63" applyNumberFormat="1" applyFont="1" applyFill="1" applyBorder="1" applyAlignment="1">
      <alignment horizontal="center" vertical="center" wrapText="1"/>
    </xf>
    <xf numFmtId="0" fontId="56" fillId="34" borderId="10" xfId="63" applyFont="1" applyFill="1" applyBorder="1" applyAlignment="1">
      <alignment horizontal="center" vertical="center" wrapText="1"/>
    </xf>
    <xf numFmtId="0" fontId="39" fillId="34" borderId="10" xfId="63" applyFont="1" applyFill="1" applyBorder="1" applyAlignment="1">
      <alignment horizontal="center" vertical="center" wrapText="1" readingOrder="1"/>
    </xf>
    <xf numFmtId="169" fontId="39" fillId="34" borderId="10" xfId="77" applyNumberFormat="1" applyFont="1" applyFill="1" applyBorder="1" applyAlignment="1">
      <alignment horizontal="left" vertical="center" wrapText="1"/>
    </xf>
    <xf numFmtId="0" fontId="33" fillId="34" borderId="10" xfId="63" applyFont="1" applyFill="1" applyBorder="1" applyAlignment="1">
      <alignment horizontal="center" vertical="center"/>
    </xf>
    <xf numFmtId="49" fontId="32" fillId="34" borderId="10" xfId="63" applyNumberFormat="1" applyFont="1" applyFill="1" applyBorder="1" applyAlignment="1">
      <alignment horizontal="center" vertical="center"/>
    </xf>
    <xf numFmtId="0" fontId="32" fillId="34" borderId="10" xfId="63" applyFont="1" applyFill="1" applyBorder="1" applyAlignment="1">
      <alignment horizontal="center" vertical="center"/>
    </xf>
    <xf numFmtId="169" fontId="39" fillId="34" borderId="10" xfId="77" applyNumberFormat="1" applyFont="1" applyFill="1" applyBorder="1" applyAlignment="1">
      <alignment horizontal="left" vertical="center"/>
    </xf>
    <xf numFmtId="0" fontId="24" fillId="34" borderId="0" xfId="63" applyFont="1" applyFill="1" applyAlignment="1">
      <alignment horizontal="center" vertical="center"/>
    </xf>
    <xf numFmtId="0" fontId="33" fillId="34" borderId="10" xfId="63" applyFont="1" applyFill="1" applyBorder="1" applyAlignment="1">
      <alignment vertical="center"/>
    </xf>
    <xf numFmtId="0" fontId="33" fillId="34" borderId="10" xfId="63" applyFont="1" applyFill="1" applyBorder="1" applyAlignment="1">
      <alignment horizontal="left" vertical="center" wrapText="1" readingOrder="1"/>
    </xf>
    <xf numFmtId="0" fontId="41" fillId="34" borderId="10" xfId="63" applyFont="1" applyFill="1" applyBorder="1" applyAlignment="1">
      <alignment horizontal="left" vertical="center" wrapText="1" readingOrder="1"/>
    </xf>
    <xf numFmtId="169" fontId="32" fillId="34" borderId="10" xfId="77" applyNumberFormat="1" applyFont="1" applyFill="1" applyBorder="1" applyAlignment="1">
      <alignment horizontal="left" vertical="center"/>
    </xf>
    <xf numFmtId="0" fontId="38" fillId="34" borderId="0" xfId="63" applyFont="1" applyFill="1"/>
    <xf numFmtId="49" fontId="33" fillId="34" borderId="10" xfId="63" applyNumberFormat="1" applyFont="1" applyFill="1" applyBorder="1" applyAlignment="1">
      <alignment horizontal="center" vertical="center"/>
    </xf>
    <xf numFmtId="169" fontId="32" fillId="34" borderId="10" xfId="77" applyNumberFormat="1" applyFont="1" applyFill="1" applyBorder="1" applyAlignment="1">
      <alignment horizontal="left" vertical="center" wrapText="1" readingOrder="1"/>
    </xf>
    <xf numFmtId="168" fontId="32" fillId="34" borderId="10" xfId="63" applyNumberFormat="1" applyFont="1" applyFill="1" applyBorder="1" applyAlignment="1">
      <alignment horizontal="left" vertical="center" wrapText="1" readingOrder="1"/>
    </xf>
    <xf numFmtId="168" fontId="32" fillId="34" borderId="10" xfId="77" applyNumberFormat="1" applyFont="1" applyFill="1" applyBorder="1" applyAlignment="1">
      <alignment horizontal="left" vertical="center" wrapText="1" readingOrder="1"/>
    </xf>
    <xf numFmtId="168" fontId="42" fillId="34" borderId="10" xfId="63" applyNumberFormat="1" applyFont="1" applyFill="1" applyBorder="1" applyAlignment="1">
      <alignment horizontal="left" vertical="center" wrapText="1" readingOrder="1"/>
    </xf>
    <xf numFmtId="168" fontId="41" fillId="34" borderId="10" xfId="77" applyNumberFormat="1" applyFont="1" applyFill="1" applyBorder="1" applyAlignment="1">
      <alignment horizontal="left" vertical="center"/>
    </xf>
    <xf numFmtId="168" fontId="33" fillId="34" borderId="10" xfId="63" applyNumberFormat="1" applyFont="1" applyFill="1" applyBorder="1" applyAlignment="1">
      <alignment horizontal="left" vertical="center" wrapText="1"/>
    </xf>
    <xf numFmtId="168" fontId="33" fillId="34" borderId="10" xfId="77" applyNumberFormat="1" applyFont="1" applyFill="1" applyBorder="1" applyAlignment="1">
      <alignment horizontal="left" vertical="center"/>
    </xf>
    <xf numFmtId="169" fontId="32" fillId="34" borderId="10" xfId="77" applyNumberFormat="1" applyFont="1" applyFill="1" applyBorder="1" applyAlignment="1">
      <alignment horizontal="left" vertical="center" wrapText="1" indent="1" readingOrder="1"/>
    </xf>
    <xf numFmtId="0" fontId="41" fillId="34" borderId="10" xfId="0" applyFont="1" applyFill="1" applyBorder="1" applyAlignment="1">
      <alignment horizontal="left" vertical="top" wrapText="1" readingOrder="1"/>
    </xf>
    <xf numFmtId="0" fontId="32" fillId="34" borderId="10" xfId="0" applyFont="1" applyFill="1" applyBorder="1" applyAlignment="1">
      <alignment vertical="center"/>
    </xf>
    <xf numFmtId="0" fontId="42" fillId="34" borderId="10" xfId="63" applyFont="1" applyFill="1" applyBorder="1" applyAlignment="1">
      <alignment horizontal="center" vertical="center" wrapText="1" readingOrder="1"/>
    </xf>
    <xf numFmtId="0" fontId="39" fillId="34" borderId="10" xfId="63" applyFont="1" applyFill="1" applyBorder="1" applyAlignment="1">
      <alignment horizontal="center" vertical="center" wrapText="1"/>
    </xf>
    <xf numFmtId="0" fontId="41" fillId="34" borderId="10" xfId="63" applyFont="1" applyFill="1" applyBorder="1" applyAlignment="1">
      <alignment horizontal="left" vertical="center" wrapText="1"/>
    </xf>
    <xf numFmtId="0" fontId="33" fillId="34" borderId="10" xfId="63" applyFont="1" applyFill="1" applyBorder="1" applyAlignment="1">
      <alignment horizontal="left" vertical="center" wrapText="1"/>
    </xf>
    <xf numFmtId="165" fontId="34" fillId="34" borderId="0" xfId="63" applyNumberFormat="1" applyFont="1" applyFill="1" applyAlignment="1">
      <alignment horizontal="center" vertical="top"/>
    </xf>
    <xf numFmtId="166" fontId="70" fillId="34" borderId="0" xfId="63" applyNumberFormat="1" applyFont="1" applyFill="1" applyAlignment="1">
      <alignment horizontal="center" vertical="top"/>
    </xf>
    <xf numFmtId="166" fontId="34" fillId="34" borderId="0" xfId="63" applyNumberFormat="1" applyFont="1" applyFill="1" applyAlignment="1">
      <alignment horizontal="center" vertical="top"/>
    </xf>
    <xf numFmtId="0" fontId="70" fillId="34" borderId="0" xfId="63" applyFont="1" applyFill="1" applyAlignment="1">
      <alignment horizontal="center" vertical="top"/>
    </xf>
    <xf numFmtId="0" fontId="34" fillId="34" borderId="0" xfId="63" applyFont="1" applyFill="1" applyAlignment="1">
      <alignment horizontal="center" vertical="top"/>
    </xf>
    <xf numFmtId="49" fontId="32" fillId="24" borderId="10" xfId="63" applyNumberFormat="1" applyFont="1" applyFill="1" applyBorder="1" applyAlignment="1">
      <alignment horizontal="center" vertical="center" wrapText="1"/>
    </xf>
    <xf numFmtId="40" fontId="32" fillId="0" borderId="0" xfId="63" applyNumberFormat="1" applyFont="1" applyAlignment="1">
      <alignment horizontal="center" vertical="center"/>
    </xf>
    <xf numFmtId="0" fontId="24" fillId="0" borderId="0" xfId="63" applyFont="1" applyAlignment="1">
      <alignment horizontal="center" vertical="center" wrapText="1"/>
    </xf>
    <xf numFmtId="0" fontId="37" fillId="0" borderId="20" xfId="63" applyFont="1" applyBorder="1" applyAlignment="1">
      <alignment horizontal="right" vertical="center"/>
    </xf>
    <xf numFmtId="0" fontId="32" fillId="24" borderId="10" xfId="63" applyFont="1" applyFill="1" applyBorder="1" applyAlignment="1">
      <alignment horizontal="center" vertical="center" textRotation="90" wrapText="1"/>
    </xf>
    <xf numFmtId="0" fontId="32" fillId="24" borderId="10" xfId="63" applyFont="1" applyFill="1" applyBorder="1" applyAlignment="1">
      <alignment horizontal="center" vertical="center" wrapText="1"/>
    </xf>
    <xf numFmtId="169" fontId="32" fillId="0" borderId="10" xfId="77" applyNumberFormat="1" applyFont="1" applyFill="1" applyBorder="1" applyAlignment="1">
      <alignment horizontal="center" vertical="center" wrapText="1"/>
    </xf>
    <xf numFmtId="0" fontId="42" fillId="0" borderId="22" xfId="63" applyFont="1" applyBorder="1" applyAlignment="1">
      <alignment horizontal="center" vertical="center" wrapText="1"/>
    </xf>
    <xf numFmtId="0" fontId="42" fillId="0" borderId="19" xfId="63" applyFont="1" applyBorder="1" applyAlignment="1">
      <alignment horizontal="center" vertical="center" wrapText="1"/>
    </xf>
    <xf numFmtId="0" fontId="42" fillId="0" borderId="21" xfId="63" applyFont="1" applyBorder="1" applyAlignment="1">
      <alignment horizontal="center" vertical="center" wrapText="1"/>
    </xf>
    <xf numFmtId="0" fontId="62" fillId="0" borderId="0" xfId="0" applyFont="1" applyAlignment="1">
      <alignment horizontal="center"/>
    </xf>
    <xf numFmtId="0" fontId="59" fillId="0" borderId="0" xfId="0" applyFont="1" applyAlignment="1">
      <alignment horizontal="center" vertical="center" wrapText="1"/>
    </xf>
    <xf numFmtId="0" fontId="59" fillId="0" borderId="22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169" fontId="32" fillId="0" borderId="15" xfId="77" applyNumberFormat="1" applyFont="1" applyFill="1" applyBorder="1" applyAlignment="1">
      <alignment horizontal="center" vertical="center" wrapText="1"/>
    </xf>
    <xf numFmtId="169" fontId="32" fillId="0" borderId="23" xfId="77" applyNumberFormat="1" applyFont="1" applyFill="1" applyBorder="1" applyAlignment="1">
      <alignment horizontal="center" vertical="center" wrapText="1"/>
    </xf>
    <xf numFmtId="169" fontId="32" fillId="0" borderId="18" xfId="77" applyNumberFormat="1" applyFont="1" applyFill="1" applyBorder="1" applyAlignment="1">
      <alignment horizontal="center" vertical="center" wrapText="1"/>
    </xf>
    <xf numFmtId="169" fontId="32" fillId="0" borderId="14" xfId="77" applyNumberFormat="1" applyFont="1" applyFill="1" applyBorder="1" applyAlignment="1">
      <alignment horizontal="center" vertical="center" wrapText="1"/>
    </xf>
    <xf numFmtId="169" fontId="32" fillId="0" borderId="0" xfId="77" applyNumberFormat="1" applyFont="1" applyFill="1" applyBorder="1" applyAlignment="1">
      <alignment horizontal="center" vertical="center" wrapText="1"/>
    </xf>
    <xf numFmtId="169" fontId="32" fillId="0" borderId="17" xfId="77" applyNumberFormat="1" applyFont="1" applyFill="1" applyBorder="1" applyAlignment="1">
      <alignment horizontal="center" vertical="center" wrapText="1"/>
    </xf>
    <xf numFmtId="169" fontId="32" fillId="0" borderId="12" xfId="77" applyNumberFormat="1" applyFont="1" applyFill="1" applyBorder="1" applyAlignment="1">
      <alignment horizontal="center" vertical="center" wrapText="1"/>
    </xf>
    <xf numFmtId="169" fontId="32" fillId="0" borderId="11" xfId="77" applyNumberFormat="1" applyFont="1" applyFill="1" applyBorder="1" applyAlignment="1">
      <alignment horizontal="center" vertical="center" wrapText="1"/>
    </xf>
    <xf numFmtId="169" fontId="32" fillId="0" borderId="16" xfId="77" applyNumberFormat="1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textRotation="90" wrapText="1"/>
    </xf>
    <xf numFmtId="0" fontId="32" fillId="0" borderId="16" xfId="0" applyFont="1" applyBorder="1" applyAlignment="1">
      <alignment horizontal="center" vertical="center" textRotation="90" wrapText="1"/>
    </xf>
    <xf numFmtId="166" fontId="32" fillId="0" borderId="12" xfId="0" applyNumberFormat="1" applyFont="1" applyBorder="1" applyAlignment="1">
      <alignment horizontal="center" vertical="center" textRotation="90" wrapText="1"/>
    </xf>
    <xf numFmtId="166" fontId="32" fillId="0" borderId="11" xfId="0" applyNumberFormat="1" applyFont="1" applyBorder="1" applyAlignment="1">
      <alignment horizontal="center" vertical="center" textRotation="90" wrapText="1"/>
    </xf>
    <xf numFmtId="166" fontId="32" fillId="0" borderId="16" xfId="0" applyNumberFormat="1" applyFont="1" applyBorder="1" applyAlignment="1">
      <alignment horizontal="center" vertical="center" textRotation="90" wrapText="1"/>
    </xf>
    <xf numFmtId="0" fontId="32" fillId="0" borderId="12" xfId="0" applyFont="1" applyBorder="1" applyAlignment="1">
      <alignment horizontal="center" vertical="center" wrapText="1" readingOrder="1"/>
    </xf>
    <xf numFmtId="0" fontId="32" fillId="0" borderId="11" xfId="0" applyFont="1" applyBorder="1" applyAlignment="1">
      <alignment horizontal="center" vertical="center" wrapText="1" readingOrder="1"/>
    </xf>
    <xf numFmtId="0" fontId="32" fillId="0" borderId="16" xfId="0" applyFont="1" applyBorder="1" applyAlignment="1">
      <alignment horizontal="center" vertical="center" wrapText="1" readingOrder="1"/>
    </xf>
    <xf numFmtId="0" fontId="32" fillId="0" borderId="15" xfId="0" applyFont="1" applyBorder="1" applyAlignment="1">
      <alignment horizontal="center" vertical="center" textRotation="90" wrapText="1"/>
    </xf>
    <xf numFmtId="0" fontId="32" fillId="0" borderId="14" xfId="0" applyFont="1" applyBorder="1" applyAlignment="1">
      <alignment horizontal="center" vertical="center" textRotation="90" wrapText="1"/>
    </xf>
    <xf numFmtId="0" fontId="32" fillId="0" borderId="13" xfId="0" applyFont="1" applyBorder="1" applyAlignment="1">
      <alignment horizontal="center" vertical="center" textRotation="90" wrapText="1"/>
    </xf>
    <xf numFmtId="0" fontId="37" fillId="0" borderId="20" xfId="0" applyFont="1" applyBorder="1" applyAlignment="1">
      <alignment horizontal="right"/>
    </xf>
    <xf numFmtId="169" fontId="32" fillId="0" borderId="12" xfId="52" applyNumberFormat="1" applyFont="1" applyFill="1" applyBorder="1" applyAlignment="1">
      <alignment horizontal="center" vertical="center" textRotation="90" wrapText="1"/>
    </xf>
    <xf numFmtId="169" fontId="32" fillId="0" borderId="11" xfId="52" applyNumberFormat="1" applyFont="1" applyFill="1" applyBorder="1" applyAlignment="1">
      <alignment horizontal="center" vertical="center" textRotation="90" wrapText="1"/>
    </xf>
    <xf numFmtId="169" fontId="32" fillId="0" borderId="12" xfId="52" applyNumberFormat="1" applyFont="1" applyFill="1" applyBorder="1" applyAlignment="1">
      <alignment horizontal="center" vertical="center" wrapText="1"/>
    </xf>
    <xf numFmtId="169" fontId="32" fillId="0" borderId="11" xfId="52" applyNumberFormat="1" applyFont="1" applyFill="1" applyBorder="1" applyAlignment="1">
      <alignment horizontal="center" vertical="center" wrapText="1"/>
    </xf>
    <xf numFmtId="169" fontId="32" fillId="0" borderId="10" xfId="52" applyNumberFormat="1" applyFont="1" applyFill="1" applyBorder="1" applyAlignment="1">
      <alignment horizontal="center" vertical="center" wrapText="1"/>
    </xf>
    <xf numFmtId="0" fontId="42" fillId="0" borderId="10" xfId="63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4" fillId="35" borderId="25" xfId="0" applyFont="1" applyFill="1" applyBorder="1" applyAlignment="1">
      <alignment horizontal="center" vertical="top" wrapText="1"/>
    </xf>
    <xf numFmtId="0" fontId="74" fillId="35" borderId="27" xfId="0" applyFont="1" applyFill="1" applyBorder="1" applyAlignment="1">
      <alignment horizontal="center" vertical="top" wrapText="1"/>
    </xf>
    <xf numFmtId="0" fontId="74" fillId="35" borderId="33" xfId="0" applyFont="1" applyFill="1" applyBorder="1" applyAlignment="1">
      <alignment horizontal="center" vertical="top" wrapText="1"/>
    </xf>
    <xf numFmtId="0" fontId="74" fillId="35" borderId="29" xfId="0" applyFont="1" applyFill="1" applyBorder="1" applyAlignment="1">
      <alignment horizontal="center" vertical="top" wrapText="1"/>
    </xf>
    <xf numFmtId="0" fontId="74" fillId="35" borderId="28" xfId="0" applyFont="1" applyFill="1" applyBorder="1" applyAlignment="1">
      <alignment horizontal="center" vertical="top" wrapText="1"/>
    </xf>
    <xf numFmtId="0" fontId="74" fillId="35" borderId="34" xfId="0" applyFont="1" applyFill="1" applyBorder="1" applyAlignment="1">
      <alignment horizontal="center" vertical="top" wrapText="1"/>
    </xf>
    <xf numFmtId="169" fontId="32" fillId="35" borderId="12" xfId="77" applyNumberFormat="1" applyFont="1" applyFill="1" applyBorder="1" applyAlignment="1">
      <alignment horizontal="center" vertical="center"/>
    </xf>
    <xf numFmtId="169" fontId="32" fillId="35" borderId="11" xfId="77" applyNumberFormat="1" applyFont="1" applyFill="1" applyBorder="1" applyAlignment="1">
      <alignment horizontal="center" vertical="center"/>
    </xf>
    <xf numFmtId="169" fontId="32" fillId="35" borderId="16" xfId="77" applyNumberFormat="1" applyFont="1" applyFill="1" applyBorder="1" applyAlignment="1">
      <alignment horizontal="center" vertical="center"/>
    </xf>
    <xf numFmtId="0" fontId="81" fillId="38" borderId="25" xfId="0" applyFont="1" applyFill="1" applyBorder="1" applyAlignment="1">
      <alignment horizontal="center" vertical="top" wrapText="1"/>
    </xf>
    <xf numFmtId="0" fontId="81" fillId="38" borderId="33" xfId="0" applyFont="1" applyFill="1" applyBorder="1" applyAlignment="1">
      <alignment horizontal="center" vertical="top" wrapText="1"/>
    </xf>
    <xf numFmtId="0" fontId="83" fillId="38" borderId="29" xfId="0" applyFont="1" applyFill="1" applyBorder="1" applyAlignment="1">
      <alignment vertical="top" wrapText="1"/>
    </xf>
    <xf numFmtId="0" fontId="83" fillId="38" borderId="34" xfId="0" applyFont="1" applyFill="1" applyBorder="1" applyAlignment="1">
      <alignment vertical="top" wrapText="1"/>
    </xf>
    <xf numFmtId="169" fontId="33" fillId="38" borderId="12" xfId="77" applyNumberFormat="1" applyFont="1" applyFill="1" applyBorder="1" applyAlignment="1">
      <alignment horizontal="center" vertical="center" wrapText="1"/>
    </xf>
    <xf numFmtId="169" fontId="33" fillId="38" borderId="16" xfId="77" applyNumberFormat="1" applyFont="1" applyFill="1" applyBorder="1" applyAlignment="1">
      <alignment horizontal="center" vertical="center" wrapText="1"/>
    </xf>
    <xf numFmtId="0" fontId="37" fillId="34" borderId="0" xfId="63" applyFont="1" applyFill="1" applyAlignment="1">
      <alignment horizontal="right"/>
    </xf>
    <xf numFmtId="40" fontId="32" fillId="34" borderId="0" xfId="63" applyNumberFormat="1" applyFont="1" applyFill="1" applyAlignment="1">
      <alignment horizontal="center" vertical="center"/>
    </xf>
    <xf numFmtId="0" fontId="35" fillId="34" borderId="0" xfId="63" applyFont="1" applyFill="1" applyAlignment="1">
      <alignment horizontal="center" vertical="center" wrapText="1"/>
    </xf>
    <xf numFmtId="0" fontId="42" fillId="34" borderId="22" xfId="63" applyFont="1" applyFill="1" applyBorder="1" applyAlignment="1">
      <alignment horizontal="center" vertical="center" wrapText="1"/>
    </xf>
    <xf numFmtId="0" fontId="42" fillId="34" borderId="19" xfId="63" applyFont="1" applyFill="1" applyBorder="1" applyAlignment="1">
      <alignment horizontal="center" vertical="center" wrapText="1"/>
    </xf>
    <xf numFmtId="0" fontId="32" fillId="34" borderId="10" xfId="63" applyFont="1" applyFill="1" applyBorder="1" applyAlignment="1">
      <alignment horizontal="center" vertical="center" textRotation="90" wrapText="1"/>
    </xf>
    <xf numFmtId="166" fontId="32" fillId="34" borderId="10" xfId="63" applyNumberFormat="1" applyFont="1" applyFill="1" applyBorder="1" applyAlignment="1">
      <alignment horizontal="center" vertical="center" textRotation="90" wrapText="1"/>
    </xf>
    <xf numFmtId="0" fontId="32" fillId="34" borderId="10" xfId="63" applyFont="1" applyFill="1" applyBorder="1" applyAlignment="1">
      <alignment horizontal="center" vertical="center" wrapText="1" readingOrder="1"/>
    </xf>
    <xf numFmtId="169" fontId="32" fillId="34" borderId="10" xfId="77" applyNumberFormat="1" applyFont="1" applyFill="1" applyBorder="1" applyAlignment="1">
      <alignment horizontal="center" vertical="center" wrapText="1"/>
    </xf>
    <xf numFmtId="40" fontId="41" fillId="0" borderId="0" xfId="0" applyNumberFormat="1" applyFont="1" applyAlignment="1">
      <alignment horizontal="center" vertical="center"/>
    </xf>
    <xf numFmtId="40" fontId="32" fillId="0" borderId="0" xfId="0" applyNumberFormat="1" applyFont="1" applyAlignment="1">
      <alignment horizontal="center" vertical="center"/>
    </xf>
    <xf numFmtId="0" fontId="68" fillId="0" borderId="20" xfId="0" applyFont="1" applyBorder="1" applyAlignment="1">
      <alignment horizontal="right"/>
    </xf>
  </cellXfs>
  <cellStyles count="10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Շեշտ1" xfId="7" xr:uid="{00000000-0005-0000-0000-000006000000}"/>
    <cellStyle name="20% - Շեշտ2" xfId="8" xr:uid="{00000000-0005-0000-0000-000007000000}"/>
    <cellStyle name="20% - Շեշտ3" xfId="9" xr:uid="{00000000-0005-0000-0000-000008000000}"/>
    <cellStyle name="20% - Շեշտ4" xfId="10" xr:uid="{00000000-0005-0000-0000-000009000000}"/>
    <cellStyle name="20% - Շեշտ5" xfId="11" xr:uid="{00000000-0005-0000-0000-00000A000000}"/>
    <cellStyle name="20% - Շեշտ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Շեշտ1" xfId="19" xr:uid="{00000000-0005-0000-0000-000012000000}"/>
    <cellStyle name="40% - Շեշտ2" xfId="20" xr:uid="{00000000-0005-0000-0000-000013000000}"/>
    <cellStyle name="40% - Շեշտ3" xfId="21" xr:uid="{00000000-0005-0000-0000-000014000000}"/>
    <cellStyle name="40% - Շեշտ4" xfId="22" xr:uid="{00000000-0005-0000-0000-000015000000}"/>
    <cellStyle name="40% - Շեշտ5" xfId="23" xr:uid="{00000000-0005-0000-0000-000016000000}"/>
    <cellStyle name="40% - Շեշտ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Շեշտ1" xfId="31" xr:uid="{00000000-0005-0000-0000-00001E000000}"/>
    <cellStyle name="60% - Շեշտ2" xfId="32" xr:uid="{00000000-0005-0000-0000-00001F000000}"/>
    <cellStyle name="60% - Շեշտ3" xfId="33" xr:uid="{00000000-0005-0000-0000-000020000000}"/>
    <cellStyle name="60% - Շեշտ4" xfId="34" xr:uid="{00000000-0005-0000-0000-000021000000}"/>
    <cellStyle name="60% - Շեշտ5" xfId="35" xr:uid="{00000000-0005-0000-0000-000022000000}"/>
    <cellStyle name="60% - Շեշտ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Bad 2" xfId="43" xr:uid="{00000000-0005-0000-0000-00002A000000}"/>
    <cellStyle name="Calculation 2" xfId="44" xr:uid="{00000000-0005-0000-0000-00002B000000}"/>
    <cellStyle name="Check Cell 2" xfId="45" xr:uid="{00000000-0005-0000-0000-00002C000000}"/>
    <cellStyle name="Comma" xfId="77" builtinId="3"/>
    <cellStyle name="Comma 2" xfId="46" xr:uid="{00000000-0005-0000-0000-00002E000000}"/>
    <cellStyle name="Comma 2 2" xfId="47" xr:uid="{00000000-0005-0000-0000-00002F000000}"/>
    <cellStyle name="Comma 3" xfId="48" xr:uid="{00000000-0005-0000-0000-000030000000}"/>
    <cellStyle name="Comma 4" xfId="49" xr:uid="{00000000-0005-0000-0000-000031000000}"/>
    <cellStyle name="Comma 4 2" xfId="50" xr:uid="{00000000-0005-0000-0000-000032000000}"/>
    <cellStyle name="Comma 5" xfId="51" xr:uid="{00000000-0005-0000-0000-000033000000}"/>
    <cellStyle name="Comma 6" xfId="52" xr:uid="{00000000-0005-0000-0000-000034000000}"/>
    <cellStyle name="Explanatory Text 2" xfId="53" xr:uid="{00000000-0005-0000-0000-000035000000}"/>
    <cellStyle name="Good 2" xfId="54" xr:uid="{00000000-0005-0000-0000-000036000000}"/>
    <cellStyle name="Heading 1 2" xfId="55" xr:uid="{00000000-0005-0000-0000-000037000000}"/>
    <cellStyle name="Heading 2 2" xfId="56" xr:uid="{00000000-0005-0000-0000-000038000000}"/>
    <cellStyle name="Heading 3 2" xfId="57" xr:uid="{00000000-0005-0000-0000-000039000000}"/>
    <cellStyle name="Heading 4 2" xfId="58" xr:uid="{00000000-0005-0000-0000-00003A000000}"/>
    <cellStyle name="Input 2" xfId="59" xr:uid="{00000000-0005-0000-0000-00003B000000}"/>
    <cellStyle name="Linked Cell 2" xfId="60" xr:uid="{00000000-0005-0000-0000-00003C000000}"/>
    <cellStyle name="Neutral 2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64" xr:uid="{00000000-0005-0000-0000-000041000000}"/>
    <cellStyle name="Normal 2_Caxser 2017" xfId="65" xr:uid="{00000000-0005-0000-0000-000042000000}"/>
    <cellStyle name="Normal 3" xfId="66" xr:uid="{00000000-0005-0000-0000-000043000000}"/>
    <cellStyle name="Normal 4" xfId="67" xr:uid="{00000000-0005-0000-0000-000044000000}"/>
    <cellStyle name="Normal 5" xfId="68" xr:uid="{00000000-0005-0000-0000-000045000000}"/>
    <cellStyle name="Normal 6" xfId="69" xr:uid="{00000000-0005-0000-0000-000046000000}"/>
    <cellStyle name="Normal 7" xfId="70" xr:uid="{00000000-0005-0000-0000-000047000000}"/>
    <cellStyle name="Note 2" xfId="71" xr:uid="{00000000-0005-0000-0000-000048000000}"/>
    <cellStyle name="Output 2" xfId="72" xr:uid="{00000000-0005-0000-0000-000049000000}"/>
    <cellStyle name="Percent 2" xfId="73" xr:uid="{00000000-0005-0000-0000-00004A000000}"/>
    <cellStyle name="Title 2" xfId="74" xr:uid="{00000000-0005-0000-0000-00004B000000}"/>
    <cellStyle name="Total 2" xfId="75" xr:uid="{00000000-0005-0000-0000-00004C000000}"/>
    <cellStyle name="Warning Text 2" xfId="76" xr:uid="{00000000-0005-0000-0000-00004D000000}"/>
    <cellStyle name="Անվանում" xfId="78" xr:uid="{00000000-0005-0000-0000-00004E000000}"/>
    <cellStyle name="Արտածում" xfId="79" xr:uid="{00000000-0005-0000-0000-00004F000000}"/>
    <cellStyle name="Բացատրական գրվածք" xfId="80" xr:uid="{00000000-0005-0000-0000-000050000000}"/>
    <cellStyle name="Զգուշացման գրվածք" xfId="81" xr:uid="{00000000-0005-0000-0000-000051000000}"/>
    <cellStyle name="Ընդամենը" xfId="82" xr:uid="{00000000-0005-0000-0000-000052000000}"/>
    <cellStyle name="Լավ" xfId="83" xr:uid="{00000000-0005-0000-0000-000053000000}"/>
    <cellStyle name="Կապված բջիջ" xfId="84" xr:uid="{00000000-0005-0000-0000-000054000000}"/>
    <cellStyle name="Հաշվարկում" xfId="85" xr:uid="{00000000-0005-0000-0000-000055000000}"/>
    <cellStyle name="Ներածում" xfId="86" xr:uid="{00000000-0005-0000-0000-000056000000}"/>
    <cellStyle name="Նշում" xfId="87" xr:uid="{00000000-0005-0000-0000-000057000000}"/>
    <cellStyle name="Շեշտ1" xfId="88" xr:uid="{00000000-0005-0000-0000-000058000000}"/>
    <cellStyle name="Շեշտ2" xfId="89" xr:uid="{00000000-0005-0000-0000-000059000000}"/>
    <cellStyle name="Շեշտ3" xfId="90" xr:uid="{00000000-0005-0000-0000-00005A000000}"/>
    <cellStyle name="Շեշտ4" xfId="91" xr:uid="{00000000-0005-0000-0000-00005B000000}"/>
    <cellStyle name="Շեշտ5" xfId="92" xr:uid="{00000000-0005-0000-0000-00005C000000}"/>
    <cellStyle name="Շեշտ6" xfId="93" xr:uid="{00000000-0005-0000-0000-00005D000000}"/>
    <cellStyle name="Չեզոք" xfId="94" xr:uid="{00000000-0005-0000-0000-00005E000000}"/>
    <cellStyle name="Ստուգման բջիջ" xfId="95" xr:uid="{00000000-0005-0000-0000-00005F000000}"/>
    <cellStyle name="Վատ" xfId="96" xr:uid="{00000000-0005-0000-0000-000060000000}"/>
    <cellStyle name="Վերնագիր 1" xfId="97" xr:uid="{00000000-0005-0000-0000-000061000000}"/>
    <cellStyle name="Վերնագիր 2" xfId="98" xr:uid="{00000000-0005-0000-0000-000062000000}"/>
    <cellStyle name="Վերնագիր 3" xfId="99" xr:uid="{00000000-0005-0000-0000-000063000000}"/>
    <cellStyle name="Վերնագիր 4" xfId="100" xr:uid="{00000000-0005-0000-0000-000064000000}"/>
  </cellStyles>
  <dxfs count="9"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  <dxf>
      <fill>
        <patternFill>
          <fgColor indexed="64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0</xdr:row>
          <xdr:rowOff>0</xdr:rowOff>
        </xdr:from>
        <xdr:to>
          <xdr:col>1</xdr:col>
          <xdr:colOff>0</xdr:colOff>
          <xdr:row>0</xdr:row>
          <xdr:rowOff>0</xdr:rowOff>
        </xdr:to>
        <xdr:sp macro="" textlink="">
          <xdr:nvSpPr>
            <xdr:cNvPr id="2050" name="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Button 2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123825</xdr:colOff>
          <xdr:row>4</xdr:row>
          <xdr:rowOff>38100</xdr:rowOff>
        </xdr:from>
        <xdr:to>
          <xdr:col>4</xdr:col>
          <xdr:colOff>571500</xdr:colOff>
          <xdr:row>6</xdr:row>
          <xdr:rowOff>57150</xdr:rowOff>
        </xdr:to>
        <xdr:sp macro="" textlink="">
          <xdr:nvSpPr>
            <xdr:cNvPr id="2051" name="Butto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Insert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209550</xdr:colOff>
          <xdr:row>1</xdr:row>
          <xdr:rowOff>95250</xdr:rowOff>
        </xdr:from>
        <xdr:to>
          <xdr:col>3</xdr:col>
          <xdr:colOff>800100</xdr:colOff>
          <xdr:row>1</xdr:row>
          <xdr:rowOff>457200</xdr:rowOff>
        </xdr:to>
        <xdr:sp macro="" textlink="">
          <xdr:nvSpPr>
            <xdr:cNvPr id="39937" name="Button 1" hidden="1">
              <a:extLst>
                <a:ext uri="{63B3BB69-23CF-44E3-9099-C40C66FF867C}">
                  <a14:compatExt spid="_x0000_s39937"/>
                </a:ext>
                <a:ext uri="{FF2B5EF4-FFF2-40B4-BE49-F238E27FC236}">
                  <a16:creationId xmlns:a16="http://schemas.microsoft.com/office/drawing/2014/main" id="{00000000-0008-0000-0200-0000019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9"/>
  <sheetViews>
    <sheetView topLeftCell="J1" workbookViewId="0">
      <selection activeCell="Z4" sqref="Z4"/>
    </sheetView>
  </sheetViews>
  <sheetFormatPr defaultColWidth="9.140625" defaultRowHeight="13.5" customHeight="1"/>
  <cols>
    <col min="1" max="4" width="9.140625" style="216"/>
    <col min="5" max="5" width="13.85546875" style="216" bestFit="1" customWidth="1"/>
    <col min="6" max="6" width="11.7109375" style="216" customWidth="1"/>
    <col min="7" max="7" width="14.28515625" style="216" customWidth="1"/>
    <col min="8" max="8" width="48.85546875" style="216" customWidth="1"/>
    <col min="9" max="9" width="52" style="216" customWidth="1"/>
    <col min="10" max="16384" width="9.140625" style="216"/>
  </cols>
  <sheetData>
    <row r="1" spans="1:7" ht="13.5" customHeight="1">
      <c r="A1" s="216">
        <v>71</v>
      </c>
      <c r="B1" s="216" t="s">
        <v>450</v>
      </c>
      <c r="C1" s="216" t="s">
        <v>463</v>
      </c>
      <c r="E1" s="216" t="s">
        <v>80</v>
      </c>
    </row>
    <row r="2" spans="1:7" ht="15" customHeight="1">
      <c r="A2" s="216">
        <v>72</v>
      </c>
      <c r="B2" s="216" t="s">
        <v>451</v>
      </c>
      <c r="C2" s="216" t="s">
        <v>464</v>
      </c>
      <c r="F2" s="217" t="s">
        <v>90</v>
      </c>
      <c r="G2" s="217" t="s">
        <v>91</v>
      </c>
    </row>
    <row r="3" spans="1:7" ht="12.75" customHeight="1">
      <c r="A3" s="216">
        <v>73</v>
      </c>
      <c r="B3" s="216" t="s">
        <v>452</v>
      </c>
      <c r="C3" s="216" t="s">
        <v>464</v>
      </c>
      <c r="E3" s="216" t="s">
        <v>92</v>
      </c>
      <c r="F3" s="218">
        <v>19</v>
      </c>
      <c r="G3" s="218">
        <v>23</v>
      </c>
    </row>
    <row r="4" spans="1:7" ht="13.5" customHeight="1">
      <c r="A4" s="216">
        <v>74</v>
      </c>
      <c r="B4" s="216" t="s">
        <v>453</v>
      </c>
      <c r="C4" s="216" t="s">
        <v>463</v>
      </c>
      <c r="E4" s="216" t="s">
        <v>93</v>
      </c>
      <c r="F4" s="218" t="s">
        <v>51</v>
      </c>
      <c r="G4" s="218" t="s">
        <v>71</v>
      </c>
    </row>
    <row r="5" spans="1:7" ht="13.5" customHeight="1">
      <c r="A5" s="216">
        <v>75</v>
      </c>
      <c r="B5" s="216" t="s">
        <v>454</v>
      </c>
      <c r="C5" s="216" t="s">
        <v>464</v>
      </c>
      <c r="F5" s="218" t="s">
        <v>52</v>
      </c>
      <c r="G5" s="218" t="s">
        <v>72</v>
      </c>
    </row>
    <row r="6" spans="1:7" ht="13.5" customHeight="1">
      <c r="A6" s="216">
        <v>76</v>
      </c>
      <c r="B6" s="216" t="s">
        <v>455</v>
      </c>
      <c r="C6" s="216" t="s">
        <v>464</v>
      </c>
      <c r="F6" s="218" t="s">
        <v>53</v>
      </c>
      <c r="G6" s="218" t="s">
        <v>73</v>
      </c>
    </row>
    <row r="7" spans="1:7" ht="13.5" customHeight="1">
      <c r="A7" s="216">
        <v>77</v>
      </c>
      <c r="B7" s="216" t="s">
        <v>456</v>
      </c>
      <c r="C7" s="216" t="s">
        <v>464</v>
      </c>
      <c r="F7" s="218" t="s">
        <v>54</v>
      </c>
      <c r="G7" s="218" t="s">
        <v>74</v>
      </c>
    </row>
    <row r="8" spans="1:7" ht="13.5" customHeight="1">
      <c r="A8" s="216">
        <v>78</v>
      </c>
      <c r="B8" s="216" t="s">
        <v>457</v>
      </c>
      <c r="C8" s="216" t="s">
        <v>464</v>
      </c>
      <c r="E8" s="219" t="s">
        <v>94</v>
      </c>
      <c r="F8" s="218" t="s">
        <v>55</v>
      </c>
      <c r="G8" s="218" t="s">
        <v>75</v>
      </c>
    </row>
    <row r="9" spans="1:7" ht="13.5" customHeight="1">
      <c r="A9" s="216">
        <v>79</v>
      </c>
      <c r="B9" s="216" t="s">
        <v>458</v>
      </c>
      <c r="C9" s="216" t="s">
        <v>464</v>
      </c>
      <c r="E9" s="217" t="s">
        <v>95</v>
      </c>
      <c r="F9" s="218" t="s">
        <v>56</v>
      </c>
      <c r="G9" s="218" t="s">
        <v>76</v>
      </c>
    </row>
    <row r="10" spans="1:7" ht="13.5" customHeight="1">
      <c r="A10" s="216">
        <v>80</v>
      </c>
      <c r="B10" s="216" t="s">
        <v>459</v>
      </c>
      <c r="C10" s="216" t="s">
        <v>464</v>
      </c>
      <c r="E10" s="217" t="s">
        <v>485</v>
      </c>
      <c r="F10" s="218" t="s">
        <v>57</v>
      </c>
      <c r="G10" s="218" t="s">
        <v>77</v>
      </c>
    </row>
    <row r="11" spans="1:7" ht="13.5" customHeight="1">
      <c r="A11" s="216">
        <v>81</v>
      </c>
      <c r="B11" s="216" t="s">
        <v>460</v>
      </c>
      <c r="C11" s="216" t="s">
        <v>464</v>
      </c>
      <c r="E11" s="217" t="s">
        <v>486</v>
      </c>
      <c r="F11" s="218" t="s">
        <v>58</v>
      </c>
      <c r="G11" s="218" t="s">
        <v>78</v>
      </c>
    </row>
    <row r="12" spans="1:7" ht="13.5" customHeight="1">
      <c r="A12" s="216">
        <v>82</v>
      </c>
      <c r="B12" s="216" t="s">
        <v>461</v>
      </c>
      <c r="C12" s="216" t="s">
        <v>464</v>
      </c>
      <c r="F12" s="218" t="s">
        <v>491</v>
      </c>
      <c r="G12" s="218" t="s">
        <v>68</v>
      </c>
    </row>
    <row r="13" spans="1:7" ht="13.5" customHeight="1">
      <c r="A13" s="216">
        <v>83</v>
      </c>
      <c r="B13" s="216" t="s">
        <v>462</v>
      </c>
      <c r="C13" s="216" t="s">
        <v>464</v>
      </c>
      <c r="F13" s="218" t="s">
        <v>69</v>
      </c>
      <c r="G13" s="218" t="s">
        <v>70</v>
      </c>
    </row>
    <row r="14" spans="1:7" ht="13.5" customHeight="1">
      <c r="F14" s="218" t="s">
        <v>50</v>
      </c>
      <c r="G14" s="218" t="s">
        <v>79</v>
      </c>
    </row>
    <row r="15" spans="1:7" ht="13.5" customHeight="1">
      <c r="F15" s="218" t="s">
        <v>66</v>
      </c>
      <c r="G15" s="218" t="s">
        <v>67</v>
      </c>
    </row>
    <row r="16" spans="1:7" ht="13.5" customHeight="1">
      <c r="F16" s="218" t="s">
        <v>65</v>
      </c>
      <c r="G16" s="218" t="s">
        <v>64</v>
      </c>
    </row>
    <row r="20" spans="7:9" ht="13.5" customHeight="1">
      <c r="H20" s="220"/>
      <c r="I20" s="220"/>
    </row>
    <row r="21" spans="7:9" ht="13.5" customHeight="1">
      <c r="H21" s="220"/>
      <c r="I21" s="220"/>
    </row>
    <row r="22" spans="7:9" ht="13.5" customHeight="1">
      <c r="H22" s="220"/>
      <c r="I22" s="220"/>
    </row>
    <row r="23" spans="7:9" ht="13.5" customHeight="1">
      <c r="H23" s="220"/>
      <c r="I23" s="220"/>
    </row>
    <row r="24" spans="7:9" ht="13.5" customHeight="1">
      <c r="H24" s="220"/>
      <c r="I24" s="220"/>
    </row>
    <row r="25" spans="7:9" ht="13.5" customHeight="1">
      <c r="H25" s="220"/>
      <c r="I25" s="220"/>
    </row>
    <row r="26" spans="7:9" ht="13.5" customHeight="1">
      <c r="H26" s="220"/>
      <c r="I26" s="220"/>
    </row>
    <row r="27" spans="7:9" ht="13.5" customHeight="1">
      <c r="H27" s="220"/>
      <c r="I27" s="220"/>
    </row>
    <row r="28" spans="7:9" ht="13.5" customHeight="1">
      <c r="G28" s="221"/>
      <c r="H28" s="220"/>
      <c r="I28" s="220"/>
    </row>
    <row r="29" spans="7:9" ht="13.5" customHeight="1">
      <c r="H29" s="220"/>
      <c r="I29" s="220"/>
    </row>
  </sheetData>
  <phoneticPr fontId="3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Button 2">
              <controlPr defaultSize="0" print="0" autoFill="0" autoPict="0" macro="[0]!dd">
                <anchor moveWithCells="1" sizeWithCells="1">
                  <from>
                    <xdr:col>1</xdr:col>
                    <xdr:colOff>0</xdr:colOff>
                    <xdr:row>0</xdr:row>
                    <xdr:rowOff>0</xdr:rowOff>
                  </from>
                  <to>
                    <xdr:col>1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Button 3">
              <controlPr defaultSize="0" print="0" autoFill="0" autoPict="0" macro="[0]!Anulik">
                <anchor moveWithCells="1" sizeWithCells="1">
                  <from>
                    <xdr:col>4</xdr:col>
                    <xdr:colOff>123825</xdr:colOff>
                    <xdr:row>4</xdr:row>
                    <xdr:rowOff>38100</xdr:rowOff>
                  </from>
                  <to>
                    <xdr:col>4</xdr:col>
                    <xdr:colOff>571500</xdr:colOff>
                    <xdr:row>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0"/>
  <dimension ref="A1:P130"/>
  <sheetViews>
    <sheetView view="pageBreakPreview" zoomScale="95" zoomScaleSheetLayoutView="95" workbookViewId="0">
      <selection activeCell="I25" sqref="I25"/>
    </sheetView>
  </sheetViews>
  <sheetFormatPr defaultColWidth="9.140625" defaultRowHeight="12.75"/>
  <cols>
    <col min="1" max="1" width="4.85546875" style="51" customWidth="1"/>
    <col min="2" max="2" width="5.140625" style="52" hidden="1" customWidth="1"/>
    <col min="3" max="3" width="48.140625" style="51" customWidth="1"/>
    <col min="4" max="4" width="5.140625" style="52" customWidth="1"/>
    <col min="5" max="5" width="17.85546875" style="51" customWidth="1"/>
    <col min="6" max="9" width="16.7109375" style="51" customWidth="1"/>
    <col min="10" max="13" width="15" style="51" customWidth="1"/>
    <col min="14" max="14" width="18.42578125" style="51" customWidth="1"/>
    <col min="15" max="15" width="18.28515625" style="51" customWidth="1"/>
    <col min="16" max="16" width="10.7109375" style="51" customWidth="1"/>
    <col min="17" max="16384" width="9.140625" style="51"/>
  </cols>
  <sheetData>
    <row r="1" spans="1:16" ht="15.75" customHeight="1">
      <c r="E1" s="410"/>
      <c r="F1" s="410"/>
      <c r="G1" s="410"/>
      <c r="H1" s="410"/>
      <c r="I1" s="410"/>
      <c r="J1" s="410"/>
      <c r="K1" s="410" t="s">
        <v>366</v>
      </c>
      <c r="L1" s="410"/>
      <c r="M1" s="410"/>
    </row>
    <row r="2" spans="1:16" ht="15.75" customHeight="1">
      <c r="E2" s="410"/>
      <c r="F2" s="410"/>
      <c r="G2" s="410"/>
      <c r="H2" s="410"/>
      <c r="I2" s="410"/>
      <c r="J2" s="410"/>
      <c r="K2" s="410" t="s">
        <v>367</v>
      </c>
      <c r="L2" s="410"/>
      <c r="M2" s="410"/>
    </row>
    <row r="3" spans="1:16" ht="15.75" customHeight="1">
      <c r="E3" s="410"/>
      <c r="F3" s="410"/>
      <c r="G3" s="410"/>
      <c r="H3" s="410"/>
      <c r="I3" s="410"/>
      <c r="J3" s="410"/>
      <c r="K3" s="410" t="s">
        <v>368</v>
      </c>
      <c r="L3" s="410"/>
      <c r="M3" s="410"/>
    </row>
    <row r="4" spans="1:16" ht="15.75" customHeight="1">
      <c r="E4" s="410"/>
      <c r="F4" s="410"/>
      <c r="G4" s="410"/>
      <c r="H4" s="410"/>
      <c r="I4" s="410"/>
      <c r="J4" s="410"/>
      <c r="K4" s="410" t="s">
        <v>369</v>
      </c>
      <c r="L4" s="410"/>
      <c r="M4" s="410"/>
    </row>
    <row r="6" spans="1:16" ht="38.25" customHeight="1">
      <c r="A6" s="411" t="s">
        <v>370</v>
      </c>
      <c r="B6" s="411"/>
      <c r="C6" s="411"/>
      <c r="D6" s="411"/>
      <c r="E6" s="411"/>
      <c r="F6" s="411"/>
      <c r="G6" s="411"/>
      <c r="H6" s="411"/>
      <c r="I6" s="411"/>
      <c r="J6" s="411"/>
      <c r="K6" s="411"/>
      <c r="L6" s="411"/>
      <c r="M6" s="411"/>
      <c r="N6" s="53"/>
      <c r="O6" s="53"/>
      <c r="P6" s="53"/>
    </row>
    <row r="7" spans="1:16" ht="15.75">
      <c r="A7" s="54"/>
      <c r="B7" s="54"/>
      <c r="C7" s="54"/>
      <c r="D7" s="54"/>
    </row>
    <row r="8" spans="1:16">
      <c r="A8" s="55"/>
      <c r="B8" s="56"/>
      <c r="C8" s="55"/>
      <c r="D8" s="56"/>
      <c r="F8" s="412" t="s">
        <v>97</v>
      </c>
      <c r="G8" s="412"/>
      <c r="H8" s="412"/>
      <c r="I8" s="412"/>
      <c r="J8" s="412"/>
      <c r="K8" s="412"/>
      <c r="L8" s="412"/>
      <c r="M8" s="412"/>
    </row>
    <row r="9" spans="1:16" ht="16.5" customHeight="1">
      <c r="A9" s="413" t="s">
        <v>371</v>
      </c>
      <c r="B9" s="409" t="s">
        <v>372</v>
      </c>
      <c r="C9" s="414" t="s">
        <v>373</v>
      </c>
      <c r="D9" s="409" t="s">
        <v>372</v>
      </c>
      <c r="E9" s="415" t="s">
        <v>374</v>
      </c>
      <c r="F9" s="416" t="s">
        <v>375</v>
      </c>
      <c r="G9" s="417"/>
      <c r="H9" s="417"/>
      <c r="I9" s="417"/>
      <c r="J9" s="417"/>
      <c r="K9" s="417"/>
      <c r="L9" s="417"/>
      <c r="M9" s="418"/>
    </row>
    <row r="10" spans="1:16" ht="20.25" customHeight="1">
      <c r="A10" s="413"/>
      <c r="B10" s="409"/>
      <c r="C10" s="414"/>
      <c r="D10" s="409"/>
      <c r="E10" s="415"/>
      <c r="F10" s="415" t="s">
        <v>376</v>
      </c>
      <c r="G10" s="415"/>
      <c r="H10" s="415"/>
      <c r="I10" s="415"/>
      <c r="J10" s="415" t="s">
        <v>377</v>
      </c>
      <c r="K10" s="415"/>
      <c r="L10" s="415"/>
      <c r="M10" s="415"/>
    </row>
    <row r="11" spans="1:16">
      <c r="A11" s="413"/>
      <c r="B11" s="409"/>
      <c r="C11" s="414"/>
      <c r="D11" s="409"/>
      <c r="E11" s="415"/>
      <c r="F11" s="2" t="s">
        <v>378</v>
      </c>
      <c r="G11" s="2" t="s">
        <v>379</v>
      </c>
      <c r="H11" s="2" t="s">
        <v>380</v>
      </c>
      <c r="I11" s="2" t="s">
        <v>381</v>
      </c>
      <c r="J11" s="2" t="s">
        <v>378</v>
      </c>
      <c r="K11" s="2" t="s">
        <v>379</v>
      </c>
      <c r="L11" s="2" t="s">
        <v>380</v>
      </c>
      <c r="M11" s="2" t="s">
        <v>381</v>
      </c>
    </row>
    <row r="12" spans="1:16">
      <c r="A12" s="57">
        <v>1</v>
      </c>
      <c r="B12" s="57">
        <v>3</v>
      </c>
      <c r="C12" s="57">
        <v>2</v>
      </c>
      <c r="D12" s="57">
        <v>3</v>
      </c>
      <c r="E12" s="58">
        <v>4</v>
      </c>
      <c r="F12" s="58">
        <v>5</v>
      </c>
      <c r="G12" s="57">
        <v>6</v>
      </c>
      <c r="H12" s="57">
        <v>7</v>
      </c>
      <c r="I12" s="57">
        <v>8</v>
      </c>
      <c r="J12" s="58">
        <v>9</v>
      </c>
      <c r="K12" s="58">
        <v>10</v>
      </c>
      <c r="L12" s="57">
        <v>11</v>
      </c>
      <c r="M12" s="57">
        <v>12</v>
      </c>
    </row>
    <row r="13" spans="1:16" ht="24.75" customHeight="1">
      <c r="A13" s="59">
        <v>4000</v>
      </c>
      <c r="B13" s="60"/>
      <c r="C13" s="61" t="s">
        <v>382</v>
      </c>
      <c r="D13" s="60"/>
      <c r="E13" s="15"/>
      <c r="F13" s="15"/>
      <c r="G13" s="15"/>
      <c r="H13" s="15"/>
      <c r="I13" s="15"/>
      <c r="J13" s="15"/>
      <c r="K13" s="15"/>
      <c r="L13" s="15"/>
      <c r="M13" s="15"/>
    </row>
    <row r="14" spans="1:16">
      <c r="A14" s="62"/>
      <c r="B14" s="63"/>
      <c r="C14" s="64" t="s">
        <v>383</v>
      </c>
      <c r="D14" s="63"/>
      <c r="E14" s="65"/>
      <c r="F14" s="65"/>
      <c r="G14" s="65"/>
      <c r="H14" s="65"/>
      <c r="I14" s="65"/>
      <c r="J14" s="20"/>
      <c r="K14" s="20"/>
      <c r="L14" s="20"/>
      <c r="M14" s="20"/>
      <c r="N14" s="66" t="s">
        <v>384</v>
      </c>
      <c r="O14" s="67" t="s">
        <v>385</v>
      </c>
    </row>
    <row r="15" spans="1:16" ht="22.5" customHeight="1">
      <c r="A15" s="68">
        <v>4050</v>
      </c>
      <c r="B15" s="69" t="s">
        <v>361</v>
      </c>
      <c r="C15" s="70" t="s">
        <v>386</v>
      </c>
      <c r="D15" s="69" t="s">
        <v>361</v>
      </c>
      <c r="E15" s="71"/>
      <c r="F15" s="71"/>
      <c r="G15" s="71"/>
      <c r="H15" s="71"/>
      <c r="I15" s="71"/>
      <c r="J15" s="71"/>
      <c r="K15" s="71"/>
      <c r="L15" s="71"/>
      <c r="M15" s="71"/>
      <c r="N15" s="72" t="e">
        <f>+F21+F22+#REF!+F27+F28+F29+F30+F31+F34+F35+F38+F39+F40+F41+F42+F43+F44+F47+F50+F51+F54+F55+F56+F57+F62+F66+F74+F75+F76+F79+F85+F90+F93+F96+F99+F100+F71</f>
        <v>#REF!</v>
      </c>
      <c r="O15" s="72">
        <f>+J99+J108+J109+J112+J113+J114+J117+J119+J122+J127+J130+J107</f>
        <v>0</v>
      </c>
      <c r="P15" s="66"/>
    </row>
    <row r="16" spans="1:16">
      <c r="A16" s="62"/>
      <c r="B16" s="63"/>
      <c r="C16" s="64" t="s">
        <v>383</v>
      </c>
      <c r="D16" s="63"/>
      <c r="E16" s="65"/>
      <c r="F16" s="65"/>
      <c r="G16" s="65"/>
      <c r="H16" s="65"/>
      <c r="I16" s="65"/>
      <c r="J16" s="65"/>
      <c r="K16" s="65"/>
      <c r="L16" s="65"/>
      <c r="M16" s="65"/>
      <c r="N16" s="72"/>
      <c r="O16" s="72"/>
      <c r="P16" s="73"/>
    </row>
    <row r="17" spans="1:16" ht="17.25" customHeight="1">
      <c r="A17" s="74">
        <v>4100</v>
      </c>
      <c r="B17" s="75" t="s">
        <v>361</v>
      </c>
      <c r="C17" s="76" t="s">
        <v>387</v>
      </c>
      <c r="D17" s="75" t="s">
        <v>361</v>
      </c>
      <c r="E17" s="21"/>
      <c r="F17" s="21"/>
      <c r="G17" s="21"/>
      <c r="H17" s="21"/>
      <c r="I17" s="21"/>
      <c r="J17" s="21"/>
      <c r="K17" s="21"/>
      <c r="L17" s="21"/>
      <c r="M17" s="21"/>
      <c r="N17" s="72"/>
      <c r="O17" s="72"/>
      <c r="P17" s="73"/>
    </row>
    <row r="18" spans="1:16">
      <c r="A18" s="62"/>
      <c r="B18" s="63"/>
      <c r="C18" s="64" t="s">
        <v>383</v>
      </c>
      <c r="D18" s="63"/>
      <c r="E18" s="65"/>
      <c r="F18" s="65"/>
      <c r="G18" s="65"/>
      <c r="H18" s="65"/>
      <c r="I18" s="65"/>
      <c r="J18" s="65"/>
      <c r="K18" s="65"/>
      <c r="L18" s="65"/>
      <c r="M18" s="65"/>
      <c r="N18" s="72"/>
      <c r="O18" s="72"/>
      <c r="P18" s="73"/>
    </row>
    <row r="19" spans="1:16" ht="27">
      <c r="A19" s="77">
        <v>4110</v>
      </c>
      <c r="B19" s="78" t="s">
        <v>361</v>
      </c>
      <c r="C19" s="79" t="s">
        <v>388</v>
      </c>
      <c r="D19" s="78" t="s">
        <v>361</v>
      </c>
      <c r="E19" s="23"/>
      <c r="F19" s="23"/>
      <c r="G19" s="23"/>
      <c r="H19" s="23"/>
      <c r="I19" s="23"/>
      <c r="J19" s="23"/>
      <c r="K19" s="23"/>
      <c r="L19" s="23"/>
      <c r="M19" s="23"/>
    </row>
    <row r="20" spans="1:16">
      <c r="A20" s="57"/>
      <c r="B20" s="80"/>
      <c r="C20" s="64" t="s">
        <v>110</v>
      </c>
      <c r="D20" s="80"/>
      <c r="E20" s="65"/>
      <c r="F20" s="65"/>
      <c r="G20" s="65"/>
      <c r="H20" s="65"/>
      <c r="I20" s="65"/>
      <c r="J20" s="81"/>
      <c r="K20" s="81"/>
      <c r="L20" s="81"/>
      <c r="M20" s="81"/>
    </row>
    <row r="21" spans="1:16" ht="21" customHeight="1">
      <c r="A21" s="82">
        <v>4111</v>
      </c>
      <c r="B21" s="83">
        <v>4111</v>
      </c>
      <c r="C21" s="84" t="s">
        <v>112</v>
      </c>
      <c r="D21" s="83">
        <v>4111</v>
      </c>
      <c r="E21" s="33"/>
      <c r="F21" s="33"/>
      <c r="G21" s="33"/>
      <c r="H21" s="33"/>
      <c r="I21" s="33"/>
      <c r="J21" s="33"/>
      <c r="K21" s="33"/>
      <c r="L21" s="33"/>
      <c r="M21" s="33"/>
    </row>
    <row r="22" spans="1:16" ht="29.25" customHeight="1">
      <c r="A22" s="82">
        <v>4112</v>
      </c>
      <c r="B22" s="85">
        <v>4112</v>
      </c>
      <c r="C22" s="84" t="s">
        <v>113</v>
      </c>
      <c r="D22" s="85">
        <v>4112</v>
      </c>
      <c r="E22" s="33"/>
      <c r="F22" s="33"/>
      <c r="G22" s="33"/>
      <c r="H22" s="33"/>
      <c r="I22" s="33"/>
      <c r="J22" s="33"/>
      <c r="K22" s="33"/>
      <c r="L22" s="33"/>
      <c r="M22" s="33"/>
    </row>
    <row r="23" spans="1:16" ht="25.5">
      <c r="A23" s="74">
        <v>4200</v>
      </c>
      <c r="B23" s="75" t="s">
        <v>361</v>
      </c>
      <c r="C23" s="86" t="s">
        <v>389</v>
      </c>
      <c r="D23" s="75" t="s">
        <v>361</v>
      </c>
      <c r="E23" s="21"/>
      <c r="F23" s="21"/>
      <c r="G23" s="21"/>
      <c r="H23" s="21"/>
      <c r="I23" s="21"/>
      <c r="J23" s="21"/>
      <c r="K23" s="21"/>
      <c r="L23" s="21"/>
      <c r="M23" s="21"/>
    </row>
    <row r="24" spans="1:16">
      <c r="A24" s="62"/>
      <c r="B24" s="63"/>
      <c r="C24" s="64" t="s">
        <v>383</v>
      </c>
      <c r="D24" s="63"/>
      <c r="E24" s="65"/>
      <c r="F24" s="65"/>
      <c r="G24" s="65"/>
      <c r="H24" s="65"/>
      <c r="I24" s="65"/>
      <c r="J24" s="65"/>
      <c r="K24" s="65"/>
      <c r="L24" s="65"/>
      <c r="M24" s="65"/>
    </row>
    <row r="25" spans="1:16" ht="13.5">
      <c r="A25" s="77">
        <v>4210</v>
      </c>
      <c r="B25" s="78" t="s">
        <v>361</v>
      </c>
      <c r="C25" s="87" t="s">
        <v>390</v>
      </c>
      <c r="D25" s="78" t="s">
        <v>361</v>
      </c>
      <c r="E25" s="23"/>
      <c r="F25" s="23"/>
      <c r="G25" s="23"/>
      <c r="H25" s="23"/>
      <c r="I25" s="23"/>
      <c r="J25" s="23"/>
      <c r="K25" s="23"/>
      <c r="L25" s="23"/>
      <c r="M25" s="23"/>
    </row>
    <row r="26" spans="1:16">
      <c r="A26" s="57"/>
      <c r="B26" s="80"/>
      <c r="C26" s="64" t="s">
        <v>110</v>
      </c>
      <c r="D26" s="80"/>
      <c r="E26" s="65"/>
      <c r="F26" s="65"/>
      <c r="G26" s="65"/>
      <c r="H26" s="65"/>
      <c r="I26" s="65"/>
      <c r="J26" s="65"/>
      <c r="K26" s="65"/>
      <c r="L26" s="65"/>
      <c r="M26" s="65"/>
    </row>
    <row r="27" spans="1:16" ht="16.5" customHeight="1">
      <c r="A27" s="82">
        <v>4212</v>
      </c>
      <c r="B27" s="85">
        <v>4212</v>
      </c>
      <c r="C27" s="84" t="s">
        <v>114</v>
      </c>
      <c r="D27" s="85">
        <v>4212</v>
      </c>
      <c r="E27" s="33"/>
      <c r="F27" s="33"/>
      <c r="G27" s="33"/>
      <c r="H27" s="33"/>
      <c r="I27" s="33"/>
      <c r="J27" s="33"/>
      <c r="K27" s="33"/>
      <c r="L27" s="33"/>
      <c r="M27" s="33"/>
    </row>
    <row r="28" spans="1:16" ht="16.5" customHeight="1">
      <c r="A28" s="82">
        <v>4213</v>
      </c>
      <c r="B28" s="85">
        <v>4213</v>
      </c>
      <c r="C28" s="84" t="s">
        <v>115</v>
      </c>
      <c r="D28" s="85">
        <v>4213</v>
      </c>
      <c r="E28" s="33"/>
      <c r="F28" s="33"/>
      <c r="G28" s="33"/>
      <c r="H28" s="33"/>
      <c r="I28" s="33"/>
      <c r="J28" s="33"/>
      <c r="K28" s="33"/>
      <c r="L28" s="33"/>
      <c r="M28" s="33"/>
    </row>
    <row r="29" spans="1:16" ht="16.5" customHeight="1">
      <c r="A29" s="82">
        <v>4214</v>
      </c>
      <c r="B29" s="85">
        <v>4214</v>
      </c>
      <c r="C29" s="84" t="s">
        <v>116</v>
      </c>
      <c r="D29" s="85">
        <v>4214</v>
      </c>
      <c r="E29" s="33"/>
      <c r="F29" s="33"/>
      <c r="G29" s="33"/>
      <c r="H29" s="33"/>
      <c r="I29" s="33"/>
      <c r="J29" s="33"/>
      <c r="K29" s="33"/>
      <c r="L29" s="33"/>
      <c r="M29" s="33"/>
    </row>
    <row r="30" spans="1:16" ht="16.5" customHeight="1">
      <c r="A30" s="82">
        <v>4215</v>
      </c>
      <c r="B30" s="85">
        <v>4215</v>
      </c>
      <c r="C30" s="84" t="s">
        <v>117</v>
      </c>
      <c r="D30" s="85">
        <v>4215</v>
      </c>
      <c r="E30" s="33"/>
      <c r="F30" s="33"/>
      <c r="G30" s="33"/>
      <c r="H30" s="33"/>
      <c r="I30" s="33"/>
      <c r="J30" s="33"/>
      <c r="K30" s="33"/>
      <c r="L30" s="33"/>
      <c r="M30" s="33"/>
    </row>
    <row r="31" spans="1:16" ht="16.5" customHeight="1">
      <c r="A31" s="82">
        <v>4216</v>
      </c>
      <c r="B31" s="85">
        <v>4216</v>
      </c>
      <c r="C31" s="84" t="s">
        <v>118</v>
      </c>
      <c r="D31" s="85">
        <v>4216</v>
      </c>
      <c r="E31" s="33"/>
      <c r="F31" s="33"/>
      <c r="G31" s="33"/>
      <c r="H31" s="33"/>
      <c r="I31" s="33"/>
      <c r="J31" s="33"/>
      <c r="K31" s="33"/>
      <c r="L31" s="33"/>
      <c r="M31" s="33"/>
    </row>
    <row r="32" spans="1:16" ht="27">
      <c r="A32" s="77">
        <v>4220</v>
      </c>
      <c r="B32" s="78" t="s">
        <v>361</v>
      </c>
      <c r="C32" s="87" t="s">
        <v>391</v>
      </c>
      <c r="D32" s="78" t="s">
        <v>361</v>
      </c>
      <c r="E32" s="23"/>
      <c r="F32" s="23"/>
      <c r="G32" s="23"/>
      <c r="H32" s="23"/>
      <c r="I32" s="23"/>
      <c r="J32" s="23"/>
      <c r="K32" s="23"/>
      <c r="L32" s="23"/>
      <c r="M32" s="23"/>
    </row>
    <row r="33" spans="1:13">
      <c r="A33" s="57"/>
      <c r="B33" s="80"/>
      <c r="C33" s="64" t="s">
        <v>110</v>
      </c>
      <c r="D33" s="80"/>
      <c r="E33" s="65"/>
      <c r="F33" s="65"/>
      <c r="G33" s="65"/>
      <c r="H33" s="65"/>
      <c r="I33" s="65"/>
      <c r="J33" s="65"/>
      <c r="K33" s="65"/>
      <c r="L33" s="65"/>
      <c r="M33" s="65"/>
    </row>
    <row r="34" spans="1:13" ht="16.5" customHeight="1">
      <c r="A34" s="82">
        <v>4221</v>
      </c>
      <c r="B34" s="82">
        <v>4221</v>
      </c>
      <c r="C34" s="84" t="s">
        <v>392</v>
      </c>
      <c r="D34" s="82">
        <v>4221</v>
      </c>
      <c r="E34" s="33"/>
      <c r="F34" s="33"/>
      <c r="G34" s="33"/>
      <c r="H34" s="33"/>
      <c r="I34" s="33"/>
      <c r="J34" s="33"/>
      <c r="K34" s="33"/>
      <c r="L34" s="33"/>
      <c r="M34" s="33"/>
    </row>
    <row r="35" spans="1:13" ht="16.5" customHeight="1">
      <c r="A35" s="82">
        <v>4222</v>
      </c>
      <c r="B35" s="85">
        <v>4222</v>
      </c>
      <c r="C35" s="84" t="s">
        <v>119</v>
      </c>
      <c r="D35" s="85">
        <v>4222</v>
      </c>
      <c r="E35" s="33"/>
      <c r="F35" s="33"/>
      <c r="G35" s="33"/>
      <c r="H35" s="33"/>
      <c r="I35" s="33"/>
      <c r="J35" s="33"/>
      <c r="K35" s="33"/>
      <c r="L35" s="33"/>
      <c r="M35" s="33"/>
    </row>
    <row r="36" spans="1:13" ht="27">
      <c r="A36" s="77">
        <v>4230</v>
      </c>
      <c r="B36" s="78" t="s">
        <v>361</v>
      </c>
      <c r="C36" s="87" t="s">
        <v>393</v>
      </c>
      <c r="D36" s="78" t="s">
        <v>361</v>
      </c>
      <c r="E36" s="23"/>
      <c r="F36" s="23"/>
      <c r="G36" s="23"/>
      <c r="H36" s="23"/>
      <c r="I36" s="23"/>
      <c r="J36" s="23"/>
      <c r="K36" s="23"/>
      <c r="L36" s="23"/>
      <c r="M36" s="23"/>
    </row>
    <row r="37" spans="1:13">
      <c r="A37" s="57"/>
      <c r="B37" s="80"/>
      <c r="C37" s="64" t="s">
        <v>110</v>
      </c>
      <c r="D37" s="80"/>
      <c r="E37" s="65"/>
      <c r="F37" s="65"/>
      <c r="G37" s="65"/>
      <c r="H37" s="65"/>
      <c r="I37" s="65"/>
      <c r="J37" s="65"/>
      <c r="K37" s="65"/>
      <c r="L37" s="65"/>
      <c r="M37" s="65"/>
    </row>
    <row r="38" spans="1:13" ht="17.25" customHeight="1">
      <c r="A38" s="82">
        <v>4231</v>
      </c>
      <c r="B38" s="85">
        <v>4231</v>
      </c>
      <c r="C38" s="84" t="s">
        <v>120</v>
      </c>
      <c r="D38" s="85">
        <v>4231</v>
      </c>
      <c r="E38" s="33"/>
      <c r="F38" s="33"/>
      <c r="G38" s="33"/>
      <c r="H38" s="33"/>
      <c r="I38" s="33"/>
      <c r="J38" s="33"/>
      <c r="K38" s="33"/>
      <c r="L38" s="33"/>
      <c r="M38" s="33"/>
    </row>
    <row r="39" spans="1:13" ht="17.25" customHeight="1">
      <c r="A39" s="82">
        <v>4232</v>
      </c>
      <c r="B39" s="85">
        <v>4232</v>
      </c>
      <c r="C39" s="84" t="s">
        <v>121</v>
      </c>
      <c r="D39" s="85">
        <v>4232</v>
      </c>
      <c r="E39" s="33"/>
      <c r="F39" s="33"/>
      <c r="G39" s="33"/>
      <c r="H39" s="33"/>
      <c r="I39" s="33"/>
      <c r="J39" s="33"/>
      <c r="K39" s="33"/>
      <c r="L39" s="33"/>
      <c r="M39" s="33"/>
    </row>
    <row r="40" spans="1:13" ht="29.25" customHeight="1">
      <c r="A40" s="82">
        <v>4233</v>
      </c>
      <c r="B40" s="85">
        <v>4233</v>
      </c>
      <c r="C40" s="84" t="s">
        <v>394</v>
      </c>
      <c r="D40" s="85">
        <v>4233</v>
      </c>
      <c r="E40" s="33"/>
      <c r="F40" s="33"/>
      <c r="G40" s="33"/>
      <c r="H40" s="33"/>
      <c r="I40" s="33"/>
      <c r="J40" s="33"/>
      <c r="K40" s="33"/>
      <c r="L40" s="33"/>
      <c r="M40" s="33"/>
    </row>
    <row r="41" spans="1:13" ht="17.25" customHeight="1">
      <c r="A41" s="82">
        <v>4234</v>
      </c>
      <c r="B41" s="85">
        <v>4234</v>
      </c>
      <c r="C41" s="84" t="s">
        <v>122</v>
      </c>
      <c r="D41" s="85">
        <v>4234</v>
      </c>
      <c r="E41" s="33"/>
      <c r="F41" s="33"/>
      <c r="G41" s="33"/>
      <c r="H41" s="33"/>
      <c r="I41" s="33"/>
      <c r="J41" s="33"/>
      <c r="K41" s="33"/>
      <c r="L41" s="33"/>
      <c r="M41" s="33"/>
    </row>
    <row r="42" spans="1:13" ht="17.25" customHeight="1">
      <c r="A42" s="82">
        <v>4235</v>
      </c>
      <c r="B42" s="85">
        <v>4235</v>
      </c>
      <c r="C42" s="84" t="s">
        <v>123</v>
      </c>
      <c r="D42" s="85">
        <v>4235</v>
      </c>
      <c r="E42" s="33"/>
      <c r="F42" s="33"/>
      <c r="G42" s="33"/>
      <c r="H42" s="33"/>
      <c r="I42" s="33"/>
      <c r="J42" s="33"/>
      <c r="K42" s="33"/>
      <c r="L42" s="33"/>
      <c r="M42" s="33"/>
    </row>
    <row r="43" spans="1:13" ht="17.25" customHeight="1">
      <c r="A43" s="82">
        <v>4237</v>
      </c>
      <c r="B43" s="85">
        <v>4237</v>
      </c>
      <c r="C43" s="84" t="s">
        <v>124</v>
      </c>
      <c r="D43" s="85">
        <v>4237</v>
      </c>
      <c r="E43" s="33"/>
      <c r="F43" s="33"/>
      <c r="G43" s="33"/>
      <c r="H43" s="33"/>
      <c r="I43" s="33"/>
      <c r="J43" s="33"/>
      <c r="K43" s="33"/>
      <c r="L43" s="33"/>
      <c r="M43" s="33"/>
    </row>
    <row r="44" spans="1:13" ht="17.25" customHeight="1">
      <c r="A44" s="82">
        <v>4238</v>
      </c>
      <c r="B44" s="85">
        <v>4239</v>
      </c>
      <c r="C44" s="84" t="s">
        <v>125</v>
      </c>
      <c r="D44" s="85">
        <v>4239</v>
      </c>
      <c r="E44" s="33"/>
      <c r="F44" s="33"/>
      <c r="G44" s="33"/>
      <c r="H44" s="33"/>
      <c r="I44" s="33"/>
      <c r="J44" s="33"/>
      <c r="K44" s="33"/>
      <c r="L44" s="33"/>
      <c r="M44" s="33"/>
    </row>
    <row r="45" spans="1:13" ht="27">
      <c r="A45" s="77">
        <v>4240</v>
      </c>
      <c r="B45" s="78" t="s">
        <v>361</v>
      </c>
      <c r="C45" s="87" t="s">
        <v>395</v>
      </c>
      <c r="D45" s="78" t="s">
        <v>361</v>
      </c>
      <c r="E45" s="23"/>
      <c r="F45" s="23"/>
      <c r="G45" s="23"/>
      <c r="H45" s="23"/>
      <c r="I45" s="23"/>
      <c r="J45" s="23"/>
      <c r="K45" s="23"/>
      <c r="L45" s="23"/>
      <c r="M45" s="23"/>
    </row>
    <row r="46" spans="1:13">
      <c r="A46" s="57"/>
      <c r="B46" s="80"/>
      <c r="C46" s="64" t="s">
        <v>110</v>
      </c>
      <c r="D46" s="80"/>
      <c r="E46" s="65"/>
      <c r="F46" s="65"/>
      <c r="G46" s="65"/>
      <c r="H46" s="65"/>
      <c r="I46" s="65"/>
      <c r="J46" s="65"/>
      <c r="K46" s="65"/>
      <c r="L46" s="65"/>
      <c r="M46" s="65"/>
    </row>
    <row r="47" spans="1:13" ht="18.75" customHeight="1">
      <c r="A47" s="82">
        <v>4241</v>
      </c>
      <c r="B47" s="85">
        <v>4241</v>
      </c>
      <c r="C47" s="84" t="s">
        <v>396</v>
      </c>
      <c r="D47" s="85">
        <v>4241</v>
      </c>
      <c r="E47" s="33"/>
      <c r="F47" s="33"/>
      <c r="G47" s="33"/>
      <c r="H47" s="33"/>
      <c r="I47" s="33"/>
      <c r="J47" s="33"/>
      <c r="K47" s="33"/>
      <c r="L47" s="33"/>
      <c r="M47" s="33"/>
    </row>
    <row r="48" spans="1:13" ht="27">
      <c r="A48" s="77">
        <v>4250</v>
      </c>
      <c r="B48" s="78" t="s">
        <v>361</v>
      </c>
      <c r="C48" s="87" t="s">
        <v>397</v>
      </c>
      <c r="D48" s="78" t="s">
        <v>361</v>
      </c>
      <c r="E48" s="23"/>
      <c r="F48" s="23"/>
      <c r="G48" s="23"/>
      <c r="H48" s="23"/>
      <c r="I48" s="23"/>
      <c r="J48" s="23"/>
      <c r="K48" s="23"/>
      <c r="L48" s="23"/>
      <c r="M48" s="23"/>
    </row>
    <row r="49" spans="1:13">
      <c r="A49" s="57"/>
      <c r="B49" s="80"/>
      <c r="C49" s="64" t="s">
        <v>110</v>
      </c>
      <c r="D49" s="80"/>
      <c r="E49" s="65"/>
      <c r="F49" s="65"/>
      <c r="G49" s="65"/>
      <c r="H49" s="65"/>
      <c r="I49" s="65"/>
      <c r="J49" s="65"/>
      <c r="K49" s="65"/>
      <c r="L49" s="65"/>
      <c r="M49" s="65"/>
    </row>
    <row r="50" spans="1:13" ht="29.25" customHeight="1">
      <c r="A50" s="82">
        <v>4251</v>
      </c>
      <c r="B50" s="85">
        <v>4251</v>
      </c>
      <c r="C50" s="84" t="s">
        <v>142</v>
      </c>
      <c r="D50" s="85">
        <v>4251</v>
      </c>
      <c r="E50" s="33"/>
      <c r="F50" s="33"/>
      <c r="G50" s="33"/>
      <c r="H50" s="33"/>
      <c r="I50" s="33"/>
      <c r="J50" s="33"/>
      <c r="K50" s="33"/>
      <c r="L50" s="33"/>
      <c r="M50" s="33"/>
    </row>
    <row r="51" spans="1:13" ht="29.25" customHeight="1">
      <c r="A51" s="82">
        <v>4252</v>
      </c>
      <c r="B51" s="85">
        <v>4252</v>
      </c>
      <c r="C51" s="84" t="s">
        <v>127</v>
      </c>
      <c r="D51" s="85">
        <v>4252</v>
      </c>
      <c r="E51" s="33"/>
      <c r="F51" s="33"/>
      <c r="G51" s="33"/>
      <c r="H51" s="33"/>
      <c r="I51" s="33"/>
      <c r="J51" s="33"/>
      <c r="K51" s="33"/>
      <c r="L51" s="33"/>
      <c r="M51" s="33"/>
    </row>
    <row r="52" spans="1:13" ht="17.25" customHeight="1">
      <c r="A52" s="77">
        <v>4260</v>
      </c>
      <c r="B52" s="78" t="s">
        <v>361</v>
      </c>
      <c r="C52" s="87" t="s">
        <v>398</v>
      </c>
      <c r="D52" s="78" t="s">
        <v>361</v>
      </c>
      <c r="E52" s="23"/>
      <c r="F52" s="23"/>
      <c r="G52" s="23"/>
      <c r="H52" s="23"/>
      <c r="I52" s="23"/>
      <c r="J52" s="23"/>
      <c r="K52" s="23"/>
      <c r="L52" s="23"/>
      <c r="M52" s="23"/>
    </row>
    <row r="53" spans="1:13">
      <c r="A53" s="57"/>
      <c r="B53" s="80"/>
      <c r="C53" s="64" t="s">
        <v>110</v>
      </c>
      <c r="D53" s="80"/>
      <c r="E53" s="65"/>
      <c r="F53" s="65"/>
      <c r="G53" s="65"/>
      <c r="H53" s="65"/>
      <c r="I53" s="65"/>
      <c r="J53" s="65"/>
      <c r="K53" s="65"/>
      <c r="L53" s="65"/>
      <c r="M53" s="65"/>
    </row>
    <row r="54" spans="1:13" ht="17.25" customHeight="1">
      <c r="A54" s="82">
        <v>4261</v>
      </c>
      <c r="B54" s="85">
        <v>4261</v>
      </c>
      <c r="C54" s="84" t="s">
        <v>128</v>
      </c>
      <c r="D54" s="85">
        <v>4261</v>
      </c>
      <c r="E54" s="33"/>
      <c r="F54" s="33"/>
      <c r="G54" s="33"/>
      <c r="H54" s="33"/>
      <c r="I54" s="33"/>
      <c r="J54" s="33"/>
      <c r="K54" s="33"/>
      <c r="L54" s="33"/>
      <c r="M54" s="33"/>
    </row>
    <row r="55" spans="1:13" ht="17.25" customHeight="1">
      <c r="A55" s="82">
        <v>4264</v>
      </c>
      <c r="B55" s="85">
        <v>4264</v>
      </c>
      <c r="C55" s="88" t="s">
        <v>129</v>
      </c>
      <c r="D55" s="85">
        <v>4264</v>
      </c>
      <c r="E55" s="33"/>
      <c r="F55" s="33"/>
      <c r="G55" s="33"/>
      <c r="H55" s="33"/>
      <c r="I55" s="33"/>
      <c r="J55" s="33"/>
      <c r="K55" s="33"/>
      <c r="L55" s="33"/>
      <c r="M55" s="33"/>
    </row>
    <row r="56" spans="1:13" ht="17.25" customHeight="1">
      <c r="A56" s="82">
        <v>4267</v>
      </c>
      <c r="B56" s="85">
        <v>4267</v>
      </c>
      <c r="C56" s="88" t="s">
        <v>130</v>
      </c>
      <c r="D56" s="85">
        <v>4267</v>
      </c>
      <c r="E56" s="33"/>
      <c r="F56" s="33"/>
      <c r="G56" s="33"/>
      <c r="H56" s="33"/>
      <c r="I56" s="33"/>
      <c r="J56" s="33"/>
      <c r="K56" s="33"/>
      <c r="L56" s="33"/>
      <c r="M56" s="33"/>
    </row>
    <row r="57" spans="1:13" ht="17.25" customHeight="1">
      <c r="A57" s="82">
        <v>4268</v>
      </c>
      <c r="B57" s="85">
        <v>4269</v>
      </c>
      <c r="C57" s="88" t="s">
        <v>240</v>
      </c>
      <c r="D57" s="85">
        <v>4269</v>
      </c>
      <c r="E57" s="33"/>
      <c r="F57" s="33"/>
      <c r="G57" s="33"/>
      <c r="H57" s="33"/>
      <c r="I57" s="33"/>
      <c r="J57" s="33"/>
      <c r="K57" s="33"/>
      <c r="L57" s="33"/>
      <c r="M57" s="33"/>
    </row>
    <row r="58" spans="1:13" ht="17.25" customHeight="1">
      <c r="A58" s="74">
        <v>4400</v>
      </c>
      <c r="B58" s="75" t="s">
        <v>361</v>
      </c>
      <c r="C58" s="89" t="s">
        <v>399</v>
      </c>
      <c r="D58" s="75" t="s">
        <v>361</v>
      </c>
      <c r="E58" s="21"/>
      <c r="F58" s="21"/>
      <c r="G58" s="21"/>
      <c r="H58" s="21"/>
      <c r="I58" s="21"/>
      <c r="J58" s="21"/>
      <c r="K58" s="21"/>
      <c r="L58" s="21"/>
      <c r="M58" s="21"/>
    </row>
    <row r="59" spans="1:13">
      <c r="A59" s="62"/>
      <c r="B59" s="63"/>
      <c r="C59" s="64" t="s">
        <v>383</v>
      </c>
      <c r="D59" s="63"/>
      <c r="E59" s="81"/>
      <c r="F59" s="65"/>
      <c r="G59" s="65"/>
      <c r="H59" s="65"/>
      <c r="I59" s="65"/>
      <c r="J59" s="65"/>
      <c r="K59" s="65"/>
      <c r="L59" s="65"/>
      <c r="M59" s="65"/>
    </row>
    <row r="60" spans="1:13" ht="27">
      <c r="A60" s="77">
        <v>4410</v>
      </c>
      <c r="B60" s="78" t="s">
        <v>361</v>
      </c>
      <c r="C60" s="90" t="s">
        <v>400</v>
      </c>
      <c r="D60" s="78" t="s">
        <v>361</v>
      </c>
      <c r="E60" s="23"/>
      <c r="F60" s="23"/>
      <c r="G60" s="23"/>
      <c r="H60" s="23"/>
      <c r="I60" s="23"/>
      <c r="J60" s="23"/>
      <c r="K60" s="23"/>
      <c r="L60" s="23"/>
      <c r="M60" s="23"/>
    </row>
    <row r="61" spans="1:13">
      <c r="A61" s="57"/>
      <c r="B61" s="80"/>
      <c r="C61" s="64" t="s">
        <v>110</v>
      </c>
      <c r="D61" s="80"/>
      <c r="E61" s="65"/>
      <c r="F61" s="65"/>
      <c r="G61" s="65"/>
      <c r="H61" s="65"/>
      <c r="I61" s="65"/>
      <c r="J61" s="65"/>
      <c r="K61" s="65"/>
      <c r="L61" s="65"/>
      <c r="M61" s="65"/>
    </row>
    <row r="62" spans="1:13" ht="30.75" customHeight="1">
      <c r="A62" s="82">
        <v>4411</v>
      </c>
      <c r="B62" s="85">
        <v>4511</v>
      </c>
      <c r="C62" s="88" t="s">
        <v>217</v>
      </c>
      <c r="D62" s="85">
        <v>4511</v>
      </c>
      <c r="E62" s="33"/>
      <c r="F62" s="33"/>
      <c r="G62" s="33"/>
      <c r="H62" s="33"/>
      <c r="I62" s="33"/>
      <c r="J62" s="33"/>
      <c r="K62" s="33"/>
      <c r="L62" s="33"/>
      <c r="M62" s="33"/>
    </row>
    <row r="63" spans="1:13" ht="30.75" customHeight="1">
      <c r="A63" s="82">
        <v>4412</v>
      </c>
      <c r="B63" s="85">
        <v>4512</v>
      </c>
      <c r="C63" s="88" t="s">
        <v>230</v>
      </c>
      <c r="D63" s="85">
        <v>4512</v>
      </c>
      <c r="E63" s="33"/>
      <c r="F63" s="33"/>
      <c r="G63" s="33"/>
      <c r="H63" s="33"/>
      <c r="I63" s="33"/>
      <c r="J63" s="33"/>
      <c r="K63" s="33"/>
      <c r="L63" s="33"/>
      <c r="M63" s="33"/>
    </row>
    <row r="64" spans="1:13" ht="27">
      <c r="A64" s="77">
        <v>4420</v>
      </c>
      <c r="B64" s="78" t="s">
        <v>361</v>
      </c>
      <c r="C64" s="90" t="s">
        <v>401</v>
      </c>
      <c r="D64" s="78" t="s">
        <v>361</v>
      </c>
      <c r="E64" s="23"/>
      <c r="F64" s="23"/>
      <c r="G64" s="23"/>
      <c r="H64" s="23"/>
      <c r="I64" s="23"/>
      <c r="J64" s="23"/>
      <c r="K64" s="23"/>
      <c r="L64" s="23"/>
      <c r="M64" s="23"/>
    </row>
    <row r="65" spans="1:13">
      <c r="A65" s="57"/>
      <c r="B65" s="80"/>
      <c r="C65" s="64" t="s">
        <v>110</v>
      </c>
      <c r="D65" s="80"/>
      <c r="E65" s="65"/>
      <c r="F65" s="65"/>
      <c r="G65" s="65"/>
      <c r="H65" s="65"/>
      <c r="I65" s="65"/>
      <c r="J65" s="65"/>
      <c r="K65" s="65"/>
      <c r="L65" s="65"/>
      <c r="M65" s="65"/>
    </row>
    <row r="66" spans="1:13" ht="30" customHeight="1">
      <c r="A66" s="82">
        <v>4421</v>
      </c>
      <c r="B66" s="85">
        <v>4521</v>
      </c>
      <c r="C66" s="88" t="s">
        <v>267</v>
      </c>
      <c r="D66" s="85">
        <v>4521</v>
      </c>
      <c r="E66" s="33"/>
      <c r="F66" s="33"/>
      <c r="G66" s="33"/>
      <c r="H66" s="33"/>
      <c r="I66" s="33"/>
      <c r="J66" s="33"/>
      <c r="K66" s="33"/>
      <c r="L66" s="33"/>
      <c r="M66" s="33"/>
    </row>
    <row r="67" spans="1:13" ht="15.75" customHeight="1">
      <c r="A67" s="74">
        <v>4500</v>
      </c>
      <c r="B67" s="75" t="s">
        <v>361</v>
      </c>
      <c r="C67" s="89" t="s">
        <v>402</v>
      </c>
      <c r="D67" s="75" t="s">
        <v>361</v>
      </c>
      <c r="E67" s="21"/>
      <c r="F67" s="21"/>
      <c r="G67" s="21"/>
      <c r="H67" s="21"/>
      <c r="I67" s="21"/>
      <c r="J67" s="21"/>
      <c r="K67" s="21"/>
      <c r="L67" s="21"/>
      <c r="M67" s="21"/>
    </row>
    <row r="68" spans="1:13">
      <c r="A68" s="62"/>
      <c r="B68" s="63"/>
      <c r="C68" s="64" t="s">
        <v>383</v>
      </c>
      <c r="D68" s="63"/>
      <c r="E68" s="65"/>
      <c r="F68" s="65"/>
      <c r="G68" s="65"/>
      <c r="H68" s="65"/>
      <c r="I68" s="65"/>
      <c r="J68" s="65"/>
      <c r="K68" s="65"/>
      <c r="L68" s="65"/>
      <c r="M68" s="65"/>
    </row>
    <row r="69" spans="1:13" ht="27">
      <c r="A69" s="77">
        <v>4520</v>
      </c>
      <c r="B69" s="78" t="s">
        <v>361</v>
      </c>
      <c r="C69" s="90" t="s">
        <v>403</v>
      </c>
      <c r="D69" s="78" t="s">
        <v>361</v>
      </c>
      <c r="E69" s="23"/>
      <c r="F69" s="23"/>
      <c r="G69" s="23"/>
      <c r="H69" s="23"/>
      <c r="I69" s="23"/>
      <c r="J69" s="23"/>
      <c r="K69" s="23"/>
      <c r="L69" s="23"/>
      <c r="M69" s="23"/>
    </row>
    <row r="70" spans="1:13">
      <c r="A70" s="57"/>
      <c r="B70" s="80"/>
      <c r="C70" s="64" t="s">
        <v>110</v>
      </c>
      <c r="D70" s="80"/>
      <c r="E70" s="65"/>
      <c r="F70" s="65"/>
      <c r="G70" s="65"/>
      <c r="H70" s="65"/>
      <c r="I70" s="65"/>
      <c r="J70" s="65"/>
      <c r="K70" s="65"/>
      <c r="L70" s="65"/>
      <c r="M70" s="65"/>
    </row>
    <row r="71" spans="1:13" ht="32.25" customHeight="1">
      <c r="A71" s="82">
        <v>4522</v>
      </c>
      <c r="B71" s="85">
        <v>4622</v>
      </c>
      <c r="C71" s="88" t="s">
        <v>404</v>
      </c>
      <c r="D71" s="85">
        <v>4622</v>
      </c>
      <c r="E71" s="33"/>
      <c r="F71" s="33"/>
      <c r="G71" s="33"/>
      <c r="H71" s="33"/>
      <c r="I71" s="33"/>
      <c r="J71" s="33"/>
      <c r="K71" s="33"/>
      <c r="L71" s="33"/>
      <c r="M71" s="33"/>
    </row>
    <row r="72" spans="1:13" ht="27">
      <c r="A72" s="77">
        <v>4530</v>
      </c>
      <c r="B72" s="78" t="s">
        <v>361</v>
      </c>
      <c r="C72" s="90" t="s">
        <v>405</v>
      </c>
      <c r="D72" s="78" t="s">
        <v>361</v>
      </c>
      <c r="E72" s="23"/>
      <c r="F72" s="23"/>
      <c r="G72" s="23"/>
      <c r="H72" s="23"/>
      <c r="I72" s="23"/>
      <c r="J72" s="23"/>
      <c r="K72" s="23"/>
      <c r="L72" s="23"/>
      <c r="M72" s="23"/>
    </row>
    <row r="73" spans="1:13">
      <c r="A73" s="57"/>
      <c r="B73" s="80"/>
      <c r="C73" s="64" t="s">
        <v>110</v>
      </c>
      <c r="D73" s="80"/>
      <c r="E73" s="65"/>
      <c r="F73" s="65"/>
      <c r="G73" s="65"/>
      <c r="H73" s="65"/>
      <c r="I73" s="65"/>
      <c r="J73" s="65"/>
      <c r="K73" s="65"/>
      <c r="L73" s="65"/>
      <c r="M73" s="65"/>
    </row>
    <row r="74" spans="1:13" ht="31.5" customHeight="1">
      <c r="A74" s="82">
        <v>4531</v>
      </c>
      <c r="B74" s="91">
        <v>4637</v>
      </c>
      <c r="C74" s="92" t="s">
        <v>215</v>
      </c>
      <c r="D74" s="91">
        <v>4637</v>
      </c>
      <c r="E74" s="33"/>
      <c r="F74" s="33"/>
      <c r="G74" s="33"/>
      <c r="H74" s="33"/>
      <c r="I74" s="33"/>
      <c r="J74" s="33"/>
      <c r="K74" s="33"/>
      <c r="L74" s="33"/>
      <c r="M74" s="33"/>
    </row>
    <row r="75" spans="1:13" ht="31.5" customHeight="1">
      <c r="A75" s="82">
        <v>4532</v>
      </c>
      <c r="B75" s="91">
        <v>4638</v>
      </c>
      <c r="C75" s="92" t="s">
        <v>241</v>
      </c>
      <c r="D75" s="91">
        <v>4638</v>
      </c>
      <c r="E75" s="33"/>
      <c r="F75" s="33"/>
      <c r="G75" s="33"/>
      <c r="H75" s="33"/>
      <c r="I75" s="33"/>
      <c r="J75" s="33"/>
      <c r="K75" s="33"/>
      <c r="L75" s="33"/>
      <c r="M75" s="33"/>
    </row>
    <row r="76" spans="1:13" ht="17.25" customHeight="1">
      <c r="A76" s="82">
        <v>4533</v>
      </c>
      <c r="B76" s="85">
        <v>4639</v>
      </c>
      <c r="C76" s="93" t="s">
        <v>167</v>
      </c>
      <c r="D76" s="85">
        <v>4639</v>
      </c>
      <c r="E76" s="33"/>
      <c r="F76" s="33"/>
      <c r="G76" s="33"/>
      <c r="H76" s="33"/>
      <c r="I76" s="33"/>
      <c r="J76" s="33"/>
      <c r="K76" s="33"/>
      <c r="L76" s="33"/>
      <c r="M76" s="33"/>
    </row>
    <row r="77" spans="1:13" ht="25.5">
      <c r="A77" s="77">
        <v>4540</v>
      </c>
      <c r="B77" s="78" t="s">
        <v>361</v>
      </c>
      <c r="C77" s="94" t="s">
        <v>406</v>
      </c>
      <c r="D77" s="78" t="s">
        <v>361</v>
      </c>
      <c r="E77" s="23"/>
      <c r="F77" s="23"/>
      <c r="G77" s="23"/>
      <c r="H77" s="23"/>
      <c r="I77" s="23"/>
      <c r="J77" s="23"/>
      <c r="K77" s="23"/>
      <c r="L77" s="23"/>
      <c r="M77" s="23"/>
    </row>
    <row r="78" spans="1:13">
      <c r="A78" s="95"/>
      <c r="B78" s="13"/>
      <c r="C78" s="64" t="s">
        <v>110</v>
      </c>
      <c r="D78" s="13"/>
      <c r="E78" s="20"/>
      <c r="F78" s="20"/>
      <c r="G78" s="20"/>
      <c r="H78" s="20"/>
      <c r="I78" s="20"/>
      <c r="J78" s="20"/>
      <c r="K78" s="20"/>
      <c r="L78" s="20"/>
      <c r="M78" s="20"/>
    </row>
    <row r="79" spans="1:13" ht="30" customHeight="1">
      <c r="A79" s="82">
        <v>4542</v>
      </c>
      <c r="B79" s="85">
        <v>4656</v>
      </c>
      <c r="C79" s="93" t="s">
        <v>407</v>
      </c>
      <c r="D79" s="85">
        <v>4656</v>
      </c>
      <c r="E79" s="33"/>
      <c r="F79" s="33"/>
      <c r="G79" s="33"/>
      <c r="H79" s="33"/>
      <c r="I79" s="33"/>
      <c r="J79" s="33"/>
      <c r="K79" s="33"/>
      <c r="L79" s="33"/>
      <c r="M79" s="33"/>
    </row>
    <row r="80" spans="1:13" ht="19.5" customHeight="1">
      <c r="A80" s="82">
        <v>4543</v>
      </c>
      <c r="B80" s="85">
        <v>4657</v>
      </c>
      <c r="C80" s="93" t="s">
        <v>408</v>
      </c>
      <c r="D80" s="85">
        <v>4657</v>
      </c>
      <c r="E80" s="33"/>
      <c r="F80" s="33"/>
      <c r="G80" s="33"/>
      <c r="H80" s="33"/>
      <c r="I80" s="33"/>
      <c r="J80" s="33"/>
      <c r="K80" s="33"/>
      <c r="L80" s="33"/>
      <c r="M80" s="33"/>
    </row>
    <row r="81" spans="1:13" ht="27">
      <c r="A81" s="74">
        <v>4600</v>
      </c>
      <c r="B81" s="75" t="s">
        <v>361</v>
      </c>
      <c r="C81" s="96" t="s">
        <v>409</v>
      </c>
      <c r="D81" s="75" t="s">
        <v>361</v>
      </c>
      <c r="E81" s="21"/>
      <c r="F81" s="21"/>
      <c r="G81" s="21"/>
      <c r="H81" s="21"/>
      <c r="I81" s="21"/>
      <c r="J81" s="21"/>
      <c r="K81" s="21"/>
      <c r="L81" s="21"/>
      <c r="M81" s="21"/>
    </row>
    <row r="82" spans="1:13">
      <c r="A82" s="62"/>
      <c r="B82" s="63"/>
      <c r="C82" s="64" t="s">
        <v>383</v>
      </c>
      <c r="D82" s="63"/>
      <c r="E82" s="65"/>
      <c r="F82" s="65"/>
      <c r="G82" s="65"/>
      <c r="H82" s="65"/>
      <c r="I82" s="65"/>
      <c r="J82" s="65"/>
      <c r="K82" s="65"/>
      <c r="L82" s="65"/>
      <c r="M82" s="65"/>
    </row>
    <row r="83" spans="1:13" ht="27">
      <c r="A83" s="77">
        <v>4630</v>
      </c>
      <c r="B83" s="78" t="s">
        <v>361</v>
      </c>
      <c r="C83" s="90" t="s">
        <v>410</v>
      </c>
      <c r="D83" s="78" t="s">
        <v>361</v>
      </c>
      <c r="E83" s="97"/>
      <c r="F83" s="23"/>
      <c r="G83" s="23"/>
      <c r="H83" s="23"/>
      <c r="I83" s="23"/>
      <c r="J83" s="23"/>
      <c r="K83" s="23"/>
      <c r="L83" s="23"/>
      <c r="M83" s="23"/>
    </row>
    <row r="84" spans="1:13">
      <c r="A84" s="57"/>
      <c r="B84" s="80"/>
      <c r="C84" s="64" t="s">
        <v>110</v>
      </c>
      <c r="D84" s="80"/>
      <c r="E84" s="65"/>
      <c r="F84" s="65"/>
      <c r="G84" s="65"/>
      <c r="H84" s="65"/>
      <c r="I84" s="65"/>
      <c r="J84" s="65"/>
      <c r="K84" s="65"/>
      <c r="L84" s="65"/>
      <c r="M84" s="65"/>
    </row>
    <row r="85" spans="1:13" ht="18" customHeight="1">
      <c r="A85" s="82">
        <v>4634</v>
      </c>
      <c r="B85" s="85">
        <v>4729</v>
      </c>
      <c r="C85" s="88" t="s">
        <v>348</v>
      </c>
      <c r="D85" s="85">
        <v>4729</v>
      </c>
      <c r="E85" s="33"/>
      <c r="F85" s="33"/>
      <c r="G85" s="33"/>
      <c r="H85" s="33"/>
      <c r="I85" s="33"/>
      <c r="J85" s="33"/>
      <c r="K85" s="33"/>
      <c r="L85" s="33"/>
      <c r="M85" s="33"/>
    </row>
    <row r="86" spans="1:13" ht="16.5" customHeight="1">
      <c r="A86" s="74">
        <v>4700</v>
      </c>
      <c r="B86" s="75" t="s">
        <v>361</v>
      </c>
      <c r="C86" s="98" t="s">
        <v>411</v>
      </c>
      <c r="D86" s="75" t="s">
        <v>361</v>
      </c>
      <c r="E86" s="21"/>
      <c r="F86" s="21"/>
      <c r="G86" s="21"/>
      <c r="H86" s="21"/>
      <c r="I86" s="21"/>
      <c r="J86" s="21"/>
      <c r="K86" s="21"/>
      <c r="L86" s="21"/>
      <c r="M86" s="21"/>
    </row>
    <row r="87" spans="1:13">
      <c r="A87" s="62"/>
      <c r="B87" s="63"/>
      <c r="C87" s="64" t="s">
        <v>383</v>
      </c>
      <c r="D87" s="63"/>
      <c r="E87" s="65"/>
      <c r="F87" s="65"/>
      <c r="G87" s="65"/>
      <c r="H87" s="65"/>
      <c r="I87" s="65"/>
      <c r="J87" s="65"/>
      <c r="K87" s="65"/>
      <c r="L87" s="65"/>
      <c r="M87" s="65"/>
    </row>
    <row r="88" spans="1:13" ht="27">
      <c r="A88" s="77">
        <v>4710</v>
      </c>
      <c r="B88" s="78" t="s">
        <v>361</v>
      </c>
      <c r="C88" s="87" t="s">
        <v>412</v>
      </c>
      <c r="D88" s="78" t="s">
        <v>361</v>
      </c>
      <c r="E88" s="23"/>
      <c r="F88" s="23"/>
      <c r="G88" s="23"/>
      <c r="H88" s="23"/>
      <c r="I88" s="23"/>
      <c r="J88" s="23"/>
      <c r="K88" s="23"/>
      <c r="L88" s="23"/>
      <c r="M88" s="23"/>
    </row>
    <row r="89" spans="1:13">
      <c r="A89" s="57"/>
      <c r="B89" s="80"/>
      <c r="C89" s="64" t="s">
        <v>110</v>
      </c>
      <c r="D89" s="80"/>
      <c r="E89" s="65"/>
      <c r="F89" s="65"/>
      <c r="G89" s="65"/>
      <c r="H89" s="65"/>
      <c r="I89" s="65"/>
      <c r="J89" s="65"/>
      <c r="K89" s="65"/>
      <c r="L89" s="65"/>
      <c r="M89" s="65"/>
    </row>
    <row r="90" spans="1:13" ht="30.75" customHeight="1">
      <c r="A90" s="82">
        <v>4712</v>
      </c>
      <c r="B90" s="85">
        <v>4819</v>
      </c>
      <c r="C90" s="88" t="s">
        <v>219</v>
      </c>
      <c r="D90" s="85">
        <v>4819</v>
      </c>
      <c r="E90" s="33"/>
      <c r="F90" s="33"/>
      <c r="G90" s="33"/>
      <c r="H90" s="33"/>
      <c r="I90" s="33"/>
      <c r="J90" s="33"/>
      <c r="K90" s="33"/>
      <c r="L90" s="33"/>
      <c r="M90" s="33"/>
    </row>
    <row r="91" spans="1:13" ht="54">
      <c r="A91" s="77">
        <v>4720</v>
      </c>
      <c r="B91" s="78" t="s">
        <v>361</v>
      </c>
      <c r="C91" s="90" t="s">
        <v>413</v>
      </c>
      <c r="D91" s="78" t="s">
        <v>361</v>
      </c>
      <c r="E91" s="99"/>
      <c r="F91" s="99"/>
      <c r="G91" s="99"/>
      <c r="H91" s="99"/>
      <c r="I91" s="99"/>
      <c r="J91" s="99"/>
      <c r="K91" s="99"/>
      <c r="L91" s="99"/>
      <c r="M91" s="99"/>
    </row>
    <row r="92" spans="1:13">
      <c r="A92" s="57"/>
      <c r="B92" s="80"/>
      <c r="C92" s="64" t="s">
        <v>110</v>
      </c>
      <c r="D92" s="80"/>
      <c r="E92" s="65"/>
      <c r="F92" s="65"/>
      <c r="G92" s="65"/>
      <c r="H92" s="65"/>
      <c r="I92" s="65"/>
      <c r="J92" s="65"/>
      <c r="K92" s="65"/>
      <c r="L92" s="65"/>
      <c r="M92" s="65"/>
    </row>
    <row r="93" spans="1:13" ht="19.5" customHeight="1">
      <c r="A93" s="82">
        <v>4723</v>
      </c>
      <c r="B93" s="85">
        <v>4823</v>
      </c>
      <c r="C93" s="88" t="s">
        <v>133</v>
      </c>
      <c r="D93" s="85">
        <v>4823</v>
      </c>
      <c r="E93" s="33"/>
      <c r="F93" s="33"/>
      <c r="G93" s="33"/>
      <c r="H93" s="33"/>
      <c r="I93" s="33"/>
      <c r="J93" s="33"/>
      <c r="K93" s="33"/>
      <c r="L93" s="33"/>
      <c r="M93" s="33"/>
    </row>
    <row r="94" spans="1:13" ht="18" customHeight="1">
      <c r="A94" s="77">
        <v>4760</v>
      </c>
      <c r="B94" s="78" t="s">
        <v>361</v>
      </c>
      <c r="C94" s="90" t="s">
        <v>414</v>
      </c>
      <c r="D94" s="78" t="s">
        <v>361</v>
      </c>
      <c r="E94" s="99"/>
      <c r="F94" s="99"/>
      <c r="G94" s="99"/>
      <c r="H94" s="99"/>
      <c r="I94" s="99"/>
      <c r="J94" s="99"/>
      <c r="K94" s="99"/>
      <c r="L94" s="99"/>
      <c r="M94" s="99"/>
    </row>
    <row r="95" spans="1:13">
      <c r="A95" s="57"/>
      <c r="B95" s="80"/>
      <c r="C95" s="64" t="s">
        <v>110</v>
      </c>
      <c r="D95" s="80"/>
      <c r="E95" s="65"/>
      <c r="F95" s="65"/>
      <c r="G95" s="65"/>
      <c r="H95" s="65"/>
      <c r="I95" s="65"/>
      <c r="J95" s="65"/>
      <c r="K95" s="65"/>
      <c r="L95" s="65"/>
      <c r="M95" s="65"/>
    </row>
    <row r="96" spans="1:13" ht="16.5" customHeight="1">
      <c r="A96" s="82">
        <v>4761</v>
      </c>
      <c r="B96" s="85">
        <v>4861</v>
      </c>
      <c r="C96" s="88" t="s">
        <v>134</v>
      </c>
      <c r="D96" s="85">
        <v>4861</v>
      </c>
      <c r="E96" s="33"/>
      <c r="F96" s="33"/>
      <c r="G96" s="33"/>
      <c r="H96" s="33"/>
      <c r="I96" s="33"/>
      <c r="J96" s="33"/>
      <c r="K96" s="33"/>
      <c r="L96" s="33"/>
      <c r="M96" s="33"/>
    </row>
    <row r="97" spans="1:13" ht="16.5" customHeight="1">
      <c r="A97" s="77">
        <v>4770</v>
      </c>
      <c r="B97" s="78" t="s">
        <v>361</v>
      </c>
      <c r="C97" s="90" t="s">
        <v>415</v>
      </c>
      <c r="D97" s="78" t="s">
        <v>361</v>
      </c>
      <c r="E97" s="99"/>
      <c r="F97" s="99"/>
      <c r="G97" s="99"/>
      <c r="H97" s="99"/>
      <c r="I97" s="99"/>
      <c r="J97" s="99"/>
      <c r="K97" s="99"/>
      <c r="L97" s="99"/>
      <c r="M97" s="99"/>
    </row>
    <row r="98" spans="1:13">
      <c r="A98" s="57"/>
      <c r="B98" s="80"/>
      <c r="C98" s="64" t="s">
        <v>110</v>
      </c>
      <c r="D98" s="80"/>
      <c r="E98" s="65"/>
      <c r="F98" s="65"/>
      <c r="G98" s="65"/>
      <c r="H98" s="65"/>
      <c r="I98" s="65"/>
      <c r="J98" s="65"/>
      <c r="K98" s="65"/>
      <c r="L98" s="65"/>
      <c r="M98" s="65"/>
    </row>
    <row r="99" spans="1:13" ht="17.25" customHeight="1">
      <c r="A99" s="82">
        <v>4771</v>
      </c>
      <c r="B99" s="85">
        <v>4891</v>
      </c>
      <c r="C99" s="100" t="s">
        <v>416</v>
      </c>
      <c r="D99" s="85">
        <v>4891</v>
      </c>
      <c r="E99" s="33"/>
      <c r="F99" s="33"/>
      <c r="G99" s="33"/>
      <c r="H99" s="33"/>
      <c r="I99" s="33"/>
      <c r="J99" s="33"/>
      <c r="K99" s="33"/>
      <c r="L99" s="33"/>
      <c r="M99" s="33"/>
    </row>
    <row r="100" spans="1:13" ht="42.75" customHeight="1">
      <c r="A100" s="82">
        <v>4772</v>
      </c>
      <c r="B100" s="101" t="s">
        <v>361</v>
      </c>
      <c r="C100" s="88" t="s">
        <v>417</v>
      </c>
      <c r="D100" s="101" t="s">
        <v>361</v>
      </c>
      <c r="E100" s="33"/>
      <c r="F100" s="33"/>
      <c r="G100" s="33"/>
      <c r="H100" s="33"/>
      <c r="I100" s="33"/>
      <c r="J100" s="33"/>
      <c r="K100" s="33"/>
      <c r="L100" s="33"/>
      <c r="M100" s="33"/>
    </row>
    <row r="101" spans="1:13" s="55" customFormat="1" ht="28.5">
      <c r="A101" s="68">
        <v>5000</v>
      </c>
      <c r="B101" s="102" t="s">
        <v>361</v>
      </c>
      <c r="C101" s="103" t="s">
        <v>418</v>
      </c>
      <c r="D101" s="102" t="s">
        <v>361</v>
      </c>
      <c r="E101" s="104"/>
      <c r="F101" s="104"/>
      <c r="G101" s="104"/>
      <c r="H101" s="104"/>
      <c r="I101" s="104"/>
      <c r="J101" s="104"/>
      <c r="K101" s="104"/>
      <c r="L101" s="104"/>
      <c r="M101" s="104"/>
    </row>
    <row r="102" spans="1:13">
      <c r="A102" s="62"/>
      <c r="B102" s="63"/>
      <c r="C102" s="64" t="s">
        <v>383</v>
      </c>
      <c r="D102" s="63"/>
      <c r="E102" s="65"/>
      <c r="F102" s="65"/>
      <c r="G102" s="65"/>
      <c r="H102" s="65"/>
      <c r="I102" s="65"/>
      <c r="J102" s="65"/>
      <c r="K102" s="65"/>
      <c r="L102" s="65"/>
      <c r="M102" s="65"/>
    </row>
    <row r="103" spans="1:13" ht="20.25" customHeight="1">
      <c r="A103" s="74">
        <v>5100</v>
      </c>
      <c r="B103" s="75" t="s">
        <v>361</v>
      </c>
      <c r="C103" s="89" t="s">
        <v>419</v>
      </c>
      <c r="D103" s="75" t="s">
        <v>361</v>
      </c>
      <c r="E103" s="21"/>
      <c r="F103" s="21"/>
      <c r="G103" s="21"/>
      <c r="H103" s="21"/>
      <c r="I103" s="21"/>
      <c r="J103" s="21"/>
      <c r="K103" s="21"/>
      <c r="L103" s="21"/>
      <c r="M103" s="21"/>
    </row>
    <row r="104" spans="1:13">
      <c r="A104" s="62"/>
      <c r="B104" s="63"/>
      <c r="C104" s="64" t="s">
        <v>383</v>
      </c>
      <c r="D104" s="63"/>
      <c r="E104" s="65"/>
      <c r="F104" s="65"/>
      <c r="G104" s="65"/>
      <c r="H104" s="65"/>
      <c r="I104" s="65"/>
      <c r="J104" s="65"/>
      <c r="K104" s="65"/>
      <c r="L104" s="65"/>
      <c r="M104" s="65"/>
    </row>
    <row r="105" spans="1:13" ht="18.75" customHeight="1">
      <c r="A105" s="77">
        <v>5110</v>
      </c>
      <c r="B105" s="78" t="s">
        <v>361</v>
      </c>
      <c r="C105" s="90" t="s">
        <v>420</v>
      </c>
      <c r="D105" s="78" t="s">
        <v>361</v>
      </c>
      <c r="E105" s="23"/>
      <c r="F105" s="23"/>
      <c r="G105" s="23"/>
      <c r="H105" s="23"/>
      <c r="I105" s="23"/>
      <c r="J105" s="23"/>
      <c r="K105" s="23"/>
      <c r="L105" s="23"/>
      <c r="M105" s="23"/>
    </row>
    <row r="106" spans="1:13" ht="13.5" customHeight="1">
      <c r="A106" s="57"/>
      <c r="B106" s="80"/>
      <c r="C106" s="64" t="s">
        <v>110</v>
      </c>
      <c r="D106" s="80"/>
      <c r="E106" s="65"/>
      <c r="F106" s="65"/>
      <c r="G106" s="65"/>
      <c r="H106" s="65"/>
      <c r="I106" s="65"/>
      <c r="J106" s="65"/>
      <c r="K106" s="65"/>
      <c r="L106" s="65"/>
      <c r="M106" s="65"/>
    </row>
    <row r="107" spans="1:13" ht="18" customHeight="1">
      <c r="A107" s="82">
        <v>5111</v>
      </c>
      <c r="B107" s="85">
        <v>5111</v>
      </c>
      <c r="C107" s="88" t="s">
        <v>421</v>
      </c>
      <c r="D107" s="85">
        <v>5111</v>
      </c>
      <c r="E107" s="33"/>
      <c r="F107" s="105"/>
      <c r="G107" s="105"/>
      <c r="H107" s="105"/>
      <c r="I107" s="105"/>
      <c r="J107" s="105"/>
      <c r="K107" s="105"/>
      <c r="L107" s="105"/>
      <c r="M107" s="105"/>
    </row>
    <row r="108" spans="1:13" ht="18" customHeight="1">
      <c r="A108" s="82">
        <v>5112</v>
      </c>
      <c r="B108" s="85">
        <v>5112</v>
      </c>
      <c r="C108" s="88" t="s">
        <v>173</v>
      </c>
      <c r="D108" s="85">
        <v>5112</v>
      </c>
      <c r="E108" s="33"/>
      <c r="F108" s="105"/>
      <c r="G108" s="105"/>
      <c r="H108" s="105"/>
      <c r="I108" s="105"/>
      <c r="J108" s="105"/>
      <c r="K108" s="105"/>
      <c r="L108" s="105"/>
      <c r="M108" s="105"/>
    </row>
    <row r="109" spans="1:13" ht="18" customHeight="1">
      <c r="A109" s="82">
        <v>5113</v>
      </c>
      <c r="B109" s="85">
        <v>5113</v>
      </c>
      <c r="C109" s="88" t="s">
        <v>174</v>
      </c>
      <c r="D109" s="85">
        <v>5113</v>
      </c>
      <c r="E109" s="33"/>
      <c r="F109" s="105"/>
      <c r="G109" s="105"/>
      <c r="H109" s="105"/>
      <c r="I109" s="105"/>
      <c r="J109" s="105"/>
      <c r="K109" s="105"/>
      <c r="L109" s="105"/>
      <c r="M109" s="105"/>
    </row>
    <row r="110" spans="1:13" ht="19.5" customHeight="1">
      <c r="A110" s="77">
        <v>5120</v>
      </c>
      <c r="B110" s="78" t="s">
        <v>361</v>
      </c>
      <c r="C110" s="90" t="s">
        <v>422</v>
      </c>
      <c r="D110" s="78" t="s">
        <v>361</v>
      </c>
      <c r="E110" s="23"/>
      <c r="F110" s="23"/>
      <c r="G110" s="23"/>
      <c r="H110" s="23"/>
      <c r="I110" s="23"/>
      <c r="J110" s="23"/>
      <c r="K110" s="23"/>
      <c r="L110" s="23"/>
      <c r="M110" s="23"/>
    </row>
    <row r="111" spans="1:13">
      <c r="A111" s="57"/>
      <c r="B111" s="80"/>
      <c r="C111" s="106" t="s">
        <v>110</v>
      </c>
      <c r="D111" s="80"/>
      <c r="E111" s="65"/>
      <c r="F111" s="65"/>
      <c r="G111" s="65"/>
      <c r="H111" s="65"/>
      <c r="I111" s="65"/>
      <c r="J111" s="65"/>
      <c r="K111" s="65"/>
      <c r="L111" s="65"/>
      <c r="M111" s="65"/>
    </row>
    <row r="112" spans="1:13" ht="17.25" customHeight="1">
      <c r="A112" s="82">
        <v>5121</v>
      </c>
      <c r="B112" s="85">
        <v>5121</v>
      </c>
      <c r="C112" s="88" t="s">
        <v>423</v>
      </c>
      <c r="D112" s="85">
        <v>5121</v>
      </c>
      <c r="E112" s="33"/>
      <c r="F112" s="105"/>
      <c r="G112" s="105"/>
      <c r="H112" s="105"/>
      <c r="I112" s="105"/>
      <c r="J112" s="105"/>
      <c r="K112" s="105"/>
      <c r="L112" s="105"/>
      <c r="M112" s="105"/>
    </row>
    <row r="113" spans="1:13" ht="17.25" customHeight="1">
      <c r="A113" s="82">
        <v>5122</v>
      </c>
      <c r="B113" s="85">
        <v>5122</v>
      </c>
      <c r="C113" s="88" t="s">
        <v>332</v>
      </c>
      <c r="D113" s="85">
        <v>5122</v>
      </c>
      <c r="E113" s="33"/>
      <c r="F113" s="105"/>
      <c r="G113" s="105"/>
      <c r="H113" s="105"/>
      <c r="I113" s="105"/>
      <c r="J113" s="105"/>
      <c r="K113" s="105"/>
      <c r="L113" s="105"/>
      <c r="M113" s="105"/>
    </row>
    <row r="114" spans="1:13" ht="17.25" customHeight="1">
      <c r="A114" s="82">
        <v>5123</v>
      </c>
      <c r="B114" s="85">
        <v>5129</v>
      </c>
      <c r="C114" s="88" t="s">
        <v>424</v>
      </c>
      <c r="D114" s="85">
        <v>5129</v>
      </c>
      <c r="E114" s="33"/>
      <c r="F114" s="105"/>
      <c r="G114" s="105"/>
      <c r="H114" s="105"/>
      <c r="I114" s="105"/>
      <c r="J114" s="105"/>
      <c r="K114" s="105"/>
      <c r="L114" s="105"/>
      <c r="M114" s="105"/>
    </row>
    <row r="115" spans="1:13" ht="17.25" customHeight="1">
      <c r="A115" s="77">
        <v>5130</v>
      </c>
      <c r="B115" s="78" t="s">
        <v>361</v>
      </c>
      <c r="C115" s="90" t="s">
        <v>425</v>
      </c>
      <c r="D115" s="78" t="s">
        <v>361</v>
      </c>
      <c r="E115" s="23"/>
      <c r="F115" s="23"/>
      <c r="G115" s="23"/>
      <c r="H115" s="23"/>
      <c r="I115" s="23"/>
      <c r="J115" s="23"/>
      <c r="K115" s="23"/>
      <c r="L115" s="23"/>
      <c r="M115" s="23"/>
    </row>
    <row r="116" spans="1:13">
      <c r="A116" s="57"/>
      <c r="B116" s="80"/>
      <c r="C116" s="64" t="s">
        <v>110</v>
      </c>
      <c r="D116" s="80"/>
      <c r="E116" s="65"/>
      <c r="F116" s="65"/>
      <c r="G116" s="65"/>
      <c r="H116" s="65"/>
      <c r="I116" s="65"/>
      <c r="J116" s="65"/>
      <c r="K116" s="65"/>
      <c r="L116" s="65"/>
      <c r="M116" s="65"/>
    </row>
    <row r="117" spans="1:13" ht="16.5" customHeight="1">
      <c r="A117" s="82">
        <v>5132</v>
      </c>
      <c r="B117" s="85">
        <v>5132</v>
      </c>
      <c r="C117" s="88" t="s">
        <v>426</v>
      </c>
      <c r="D117" s="85">
        <v>5132</v>
      </c>
      <c r="E117" s="33"/>
      <c r="F117" s="105"/>
      <c r="G117" s="105"/>
      <c r="H117" s="105"/>
      <c r="I117" s="105"/>
      <c r="J117" s="105"/>
      <c r="K117" s="105"/>
      <c r="L117" s="105"/>
      <c r="M117" s="105"/>
    </row>
    <row r="118" spans="1:13" ht="16.5" customHeight="1">
      <c r="A118" s="82">
        <v>5133</v>
      </c>
      <c r="B118" s="85">
        <v>5133</v>
      </c>
      <c r="C118" s="88" t="s">
        <v>197</v>
      </c>
      <c r="D118" s="85">
        <v>5133</v>
      </c>
      <c r="E118" s="33"/>
      <c r="F118" s="105"/>
      <c r="G118" s="105"/>
      <c r="H118" s="105"/>
      <c r="I118" s="105"/>
      <c r="J118" s="105"/>
      <c r="K118" s="105"/>
      <c r="L118" s="105"/>
      <c r="M118" s="105"/>
    </row>
    <row r="119" spans="1:13" ht="16.5" customHeight="1">
      <c r="A119" s="82">
        <v>5134</v>
      </c>
      <c r="B119" s="85">
        <v>5134</v>
      </c>
      <c r="C119" s="88" t="s">
        <v>139</v>
      </c>
      <c r="D119" s="85">
        <v>5134</v>
      </c>
      <c r="E119" s="33"/>
      <c r="F119" s="105"/>
      <c r="G119" s="105"/>
      <c r="H119" s="105"/>
      <c r="I119" s="105"/>
      <c r="J119" s="105"/>
      <c r="K119" s="105"/>
      <c r="L119" s="105"/>
      <c r="M119" s="105"/>
    </row>
    <row r="120" spans="1:13" ht="16.5" customHeight="1">
      <c r="A120" s="74">
        <v>5200</v>
      </c>
      <c r="B120" s="75" t="s">
        <v>361</v>
      </c>
      <c r="C120" s="96" t="s">
        <v>427</v>
      </c>
      <c r="D120" s="75" t="s">
        <v>361</v>
      </c>
      <c r="E120" s="21"/>
      <c r="F120" s="21"/>
      <c r="G120" s="21"/>
      <c r="H120" s="21"/>
      <c r="I120" s="21"/>
      <c r="J120" s="21"/>
      <c r="K120" s="21"/>
      <c r="L120" s="21"/>
      <c r="M120" s="21"/>
    </row>
    <row r="121" spans="1:13">
      <c r="A121" s="62"/>
      <c r="B121" s="63"/>
      <c r="C121" s="64" t="s">
        <v>383</v>
      </c>
      <c r="D121" s="63"/>
      <c r="E121" s="65"/>
      <c r="F121" s="20"/>
      <c r="G121" s="20"/>
      <c r="H121" s="20"/>
      <c r="I121" s="20"/>
      <c r="J121" s="20"/>
      <c r="K121" s="20"/>
      <c r="L121" s="20"/>
      <c r="M121" s="20"/>
    </row>
    <row r="122" spans="1:13" ht="19.5" customHeight="1">
      <c r="A122" s="82">
        <v>5221</v>
      </c>
      <c r="B122" s="85">
        <v>5221</v>
      </c>
      <c r="C122" s="88" t="s">
        <v>428</v>
      </c>
      <c r="D122" s="85">
        <v>5221</v>
      </c>
      <c r="E122" s="33"/>
      <c r="F122" s="105"/>
      <c r="G122" s="105"/>
      <c r="H122" s="105"/>
      <c r="I122" s="105"/>
      <c r="J122" s="105"/>
      <c r="K122" s="105"/>
      <c r="L122" s="105"/>
      <c r="M122" s="105"/>
    </row>
    <row r="123" spans="1:13" ht="28.5">
      <c r="A123" s="102" t="s">
        <v>429</v>
      </c>
      <c r="B123" s="107" t="s">
        <v>361</v>
      </c>
      <c r="C123" s="108" t="s">
        <v>430</v>
      </c>
      <c r="D123" s="107" t="s">
        <v>361</v>
      </c>
      <c r="E123" s="104"/>
      <c r="F123" s="104"/>
      <c r="G123" s="104"/>
      <c r="H123" s="104"/>
      <c r="I123" s="104"/>
      <c r="J123" s="104"/>
      <c r="K123" s="104"/>
      <c r="L123" s="104"/>
      <c r="M123" s="104"/>
    </row>
    <row r="124" spans="1:13">
      <c r="A124" s="13"/>
      <c r="B124" s="80"/>
      <c r="C124" s="106" t="s">
        <v>108</v>
      </c>
      <c r="D124" s="80"/>
      <c r="E124" s="65"/>
      <c r="F124" s="65"/>
      <c r="G124" s="65"/>
      <c r="H124" s="65"/>
      <c r="I124" s="65"/>
      <c r="J124" s="65"/>
      <c r="K124" s="65"/>
      <c r="L124" s="65"/>
      <c r="M124" s="65"/>
    </row>
    <row r="125" spans="1:13" ht="29.25" customHeight="1">
      <c r="A125" s="75" t="s">
        <v>431</v>
      </c>
      <c r="B125" s="75" t="s">
        <v>361</v>
      </c>
      <c r="C125" s="86" t="s">
        <v>432</v>
      </c>
      <c r="D125" s="75" t="s">
        <v>361</v>
      </c>
      <c r="E125" s="109"/>
      <c r="F125" s="109"/>
      <c r="G125" s="109"/>
      <c r="H125" s="109"/>
      <c r="I125" s="109"/>
      <c r="J125" s="109"/>
      <c r="K125" s="109"/>
      <c r="L125" s="109"/>
      <c r="M125" s="109"/>
    </row>
    <row r="126" spans="1:13">
      <c r="A126" s="13"/>
      <c r="B126" s="13"/>
      <c r="C126" s="106" t="s">
        <v>108</v>
      </c>
      <c r="D126" s="13"/>
      <c r="E126" s="20"/>
      <c r="F126" s="20"/>
      <c r="G126" s="20"/>
      <c r="H126" s="20"/>
      <c r="I126" s="20"/>
      <c r="J126" s="20"/>
      <c r="K126" s="20"/>
      <c r="L126" s="20"/>
      <c r="M126" s="20"/>
    </row>
    <row r="127" spans="1:13" ht="18.75" customHeight="1">
      <c r="A127" s="101" t="s">
        <v>433</v>
      </c>
      <c r="B127" s="85">
        <v>8111</v>
      </c>
      <c r="C127" s="110" t="s">
        <v>434</v>
      </c>
      <c r="D127" s="85">
        <v>8111</v>
      </c>
      <c r="E127" s="33"/>
      <c r="F127" s="33"/>
      <c r="G127" s="33"/>
      <c r="H127" s="33"/>
      <c r="I127" s="33"/>
      <c r="J127" s="33"/>
      <c r="K127" s="33"/>
      <c r="L127" s="33"/>
      <c r="M127" s="33"/>
    </row>
    <row r="128" spans="1:13" ht="29.25" customHeight="1">
      <c r="A128" s="111" t="s">
        <v>435</v>
      </c>
      <c r="B128" s="75" t="s">
        <v>361</v>
      </c>
      <c r="C128" s="86" t="s">
        <v>436</v>
      </c>
      <c r="D128" s="75" t="s">
        <v>361</v>
      </c>
      <c r="E128" s="109"/>
      <c r="F128" s="109"/>
      <c r="G128" s="109"/>
      <c r="H128" s="109"/>
      <c r="I128" s="109"/>
      <c r="J128" s="109"/>
      <c r="K128" s="109"/>
      <c r="L128" s="109"/>
      <c r="M128" s="109"/>
    </row>
    <row r="129" spans="1:13">
      <c r="A129" s="112"/>
      <c r="B129" s="80"/>
      <c r="C129" s="106" t="s">
        <v>108</v>
      </c>
      <c r="D129" s="80"/>
      <c r="E129" s="65"/>
      <c r="F129" s="65"/>
      <c r="G129" s="65"/>
      <c r="H129" s="65"/>
      <c r="I129" s="65"/>
      <c r="J129" s="65"/>
      <c r="K129" s="65"/>
      <c r="L129" s="65"/>
      <c r="M129" s="65"/>
    </row>
    <row r="130" spans="1:13" ht="18.75" customHeight="1">
      <c r="A130" s="113" t="s">
        <v>437</v>
      </c>
      <c r="B130" s="85">
        <v>8411</v>
      </c>
      <c r="C130" s="110" t="s">
        <v>438</v>
      </c>
      <c r="D130" s="85">
        <v>8411</v>
      </c>
      <c r="E130" s="33"/>
      <c r="F130" s="33"/>
      <c r="G130" s="33"/>
      <c r="H130" s="33"/>
      <c r="I130" s="33"/>
      <c r="J130" s="33"/>
      <c r="K130" s="33"/>
      <c r="L130" s="33"/>
      <c r="M130" s="33"/>
    </row>
  </sheetData>
  <mergeCells count="18">
    <mergeCell ref="E1:J1"/>
    <mergeCell ref="K1:M1"/>
    <mergeCell ref="E2:J2"/>
    <mergeCell ref="K2:M2"/>
    <mergeCell ref="E3:J3"/>
    <mergeCell ref="K3:M3"/>
    <mergeCell ref="B9:B11"/>
    <mergeCell ref="E4:J4"/>
    <mergeCell ref="K4:M4"/>
    <mergeCell ref="A6:M6"/>
    <mergeCell ref="F8:M8"/>
    <mergeCell ref="A9:A11"/>
    <mergeCell ref="C9:C11"/>
    <mergeCell ref="D9:D11"/>
    <mergeCell ref="E9:E11"/>
    <mergeCell ref="F9:M9"/>
    <mergeCell ref="F10:I10"/>
    <mergeCell ref="J10:M10"/>
  </mergeCells>
  <phoneticPr fontId="3" type="noConversion"/>
  <pageMargins left="0.35" right="0.17" top="0.17" bottom="0.14000000000000001" header="0.15" footer="0.14000000000000001"/>
  <pageSetup paperSize="9" scale="71" firstPageNumber="14" orientation="landscape" useFirstPageNumber="1" r:id="rId1"/>
  <headerFooter alignWithMargins="0"/>
  <rowBreaks count="1" manualBreakCount="1">
    <brk id="11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E21"/>
  <sheetViews>
    <sheetView view="pageBreakPreview" zoomScale="140" zoomScaleSheetLayoutView="140" workbookViewId="0">
      <selection activeCell="C6" sqref="C6"/>
    </sheetView>
  </sheetViews>
  <sheetFormatPr defaultRowHeight="12.75"/>
  <cols>
    <col min="1" max="1" width="4.7109375" bestFit="1" customWidth="1"/>
    <col min="2" max="2" width="25.7109375" bestFit="1" customWidth="1"/>
    <col min="3" max="3" width="19.28515625" customWidth="1"/>
    <col min="4" max="4" width="18.28515625" customWidth="1"/>
    <col min="5" max="5" width="23.85546875" customWidth="1"/>
  </cols>
  <sheetData>
    <row r="1" spans="1:5" ht="21.75">
      <c r="A1" s="419" t="s">
        <v>465</v>
      </c>
      <c r="B1" s="419"/>
      <c r="C1" s="419"/>
      <c r="D1" s="143" t="s">
        <v>588</v>
      </c>
      <c r="E1" s="144">
        <v>15</v>
      </c>
    </row>
    <row r="2" spans="1:5" ht="62.25" customHeight="1">
      <c r="A2" s="420" t="s">
        <v>466</v>
      </c>
      <c r="B2" s="420"/>
      <c r="C2" s="420"/>
    </row>
    <row r="3" spans="1:5" ht="14.25">
      <c r="A3" s="3"/>
      <c r="B3" s="3"/>
      <c r="C3" s="3"/>
    </row>
    <row r="4" spans="1:5" ht="14.25">
      <c r="A4" s="3"/>
      <c r="B4" s="3"/>
      <c r="C4" s="137" t="s">
        <v>467</v>
      </c>
    </row>
    <row r="5" spans="1:5" ht="14.25">
      <c r="A5" s="138" t="s">
        <v>468</v>
      </c>
      <c r="B5" s="138" t="s">
        <v>469</v>
      </c>
      <c r="C5" s="138" t="s">
        <v>470</v>
      </c>
      <c r="D5" s="222" t="s">
        <v>574</v>
      </c>
      <c r="E5" s="222" t="s">
        <v>575</v>
      </c>
    </row>
    <row r="6" spans="1:5" ht="14.25">
      <c r="A6" s="139">
        <v>1</v>
      </c>
      <c r="B6" s="140" t="s">
        <v>471</v>
      </c>
      <c r="C6" s="141" t="e">
        <f>VLOOKUP($D$1,#REF!,Hashvt!$E$1)</f>
        <v>#REF!</v>
      </c>
      <c r="D6">
        <v>0</v>
      </c>
      <c r="E6" s="213" t="e">
        <f>+D6+C6</f>
        <v>#REF!</v>
      </c>
    </row>
    <row r="7" spans="1:5" ht="14.25">
      <c r="A7" s="139">
        <v>2</v>
      </c>
      <c r="B7" s="140" t="s">
        <v>472</v>
      </c>
      <c r="C7" s="141">
        <f>VLOOKUP($D$1,'havelvac 7.2'!$A$13:$AC$1480,Hashvt!$E$1)</f>
        <v>0</v>
      </c>
      <c r="D7" s="213">
        <v>11189.2</v>
      </c>
      <c r="E7" s="213">
        <f t="shared" ref="E7:E18" si="0">+D7+C7</f>
        <v>11189.2</v>
      </c>
    </row>
    <row r="8" spans="1:5" ht="14.25">
      <c r="A8" s="139">
        <v>3</v>
      </c>
      <c r="B8" s="140" t="s">
        <v>473</v>
      </c>
      <c r="C8" s="141">
        <f>VLOOKUP($D$1,'havelvac 7.3'!$A$13:$AC$795,Hashvt!$E$1)</f>
        <v>0</v>
      </c>
      <c r="D8" s="213">
        <v>7303.8</v>
      </c>
      <c r="E8" s="213">
        <f t="shared" si="0"/>
        <v>7303.8</v>
      </c>
    </row>
    <row r="9" spans="1:5" ht="14.25">
      <c r="A9" s="139">
        <v>4</v>
      </c>
      <c r="B9" s="140" t="s">
        <v>474</v>
      </c>
      <c r="C9" s="141">
        <f>VLOOKUP($D$1,'havelvac 7.4'!$A$13:$AC$794,Hashvt!$E$1)</f>
        <v>0</v>
      </c>
      <c r="D9" s="213">
        <v>11189.2</v>
      </c>
      <c r="E9" s="213">
        <f t="shared" si="0"/>
        <v>11189.2</v>
      </c>
    </row>
    <row r="10" spans="1:5" ht="14.25">
      <c r="A10" s="139">
        <v>5</v>
      </c>
      <c r="B10" s="140" t="s">
        <v>475</v>
      </c>
      <c r="C10" s="141">
        <f>VLOOKUP($D$1,'havelvac 7.5'!$A$13:$AC$1480,Hashvt!$E$1)</f>
        <v>0</v>
      </c>
      <c r="D10" s="213">
        <v>0</v>
      </c>
      <c r="E10" s="213">
        <f t="shared" si="0"/>
        <v>0</v>
      </c>
    </row>
    <row r="11" spans="1:5" ht="14.25">
      <c r="A11" s="139">
        <v>6</v>
      </c>
      <c r="B11" s="140" t="s">
        <v>476</v>
      </c>
      <c r="C11" s="141">
        <f>VLOOKUP($D$1,'havelvac 7.6'!$A$13:$AC$1480,Hashvt!$E$1)</f>
        <v>0</v>
      </c>
      <c r="D11" s="213">
        <v>11189.2</v>
      </c>
      <c r="E11" s="213">
        <f t="shared" si="0"/>
        <v>11189.2</v>
      </c>
    </row>
    <row r="12" spans="1:5" ht="14.25">
      <c r="A12" s="139">
        <v>7</v>
      </c>
      <c r="B12" s="140" t="s">
        <v>477</v>
      </c>
      <c r="C12" s="141">
        <f>VLOOKUP($D$1,'havelvac 7.7'!$A$13:$AC$1480,Hashvt!$E$1)</f>
        <v>0</v>
      </c>
      <c r="D12" s="213">
        <v>11189.1001</v>
      </c>
      <c r="E12" s="213">
        <f t="shared" si="0"/>
        <v>11189.1001</v>
      </c>
    </row>
    <row r="13" spans="1:5" ht="14.25">
      <c r="A13" s="139">
        <v>8</v>
      </c>
      <c r="B13" s="140" t="s">
        <v>478</v>
      </c>
      <c r="C13" s="141">
        <f>VLOOKUP($D$1,'havelvac 7.9'!$A$13:$AC$1480,Hashvt!$E$1)</f>
        <v>0</v>
      </c>
      <c r="D13" s="213">
        <v>11189.1</v>
      </c>
      <c r="E13" s="213">
        <f t="shared" si="0"/>
        <v>11189.1</v>
      </c>
    </row>
    <row r="14" spans="1:5" ht="14.25">
      <c r="A14" s="139">
        <v>9</v>
      </c>
      <c r="B14" s="140" t="s">
        <v>479</v>
      </c>
      <c r="C14" s="141">
        <f>VLOOKUP($D$1,'havelvac 7.8'!$A$13:$AC$1480,Hashvt!$E$1)</f>
        <v>0</v>
      </c>
      <c r="D14" s="213">
        <v>11189.1</v>
      </c>
      <c r="E14" s="213">
        <f t="shared" si="0"/>
        <v>11189.1</v>
      </c>
    </row>
    <row r="15" spans="1:5" ht="14.25">
      <c r="A15" s="139">
        <v>10</v>
      </c>
      <c r="B15" s="140" t="s">
        <v>480</v>
      </c>
      <c r="C15" s="141">
        <f>VLOOKUP($D$1,'havelvac 7.10'!$A$13:$AC$1480,Hashvt!$E$1)</f>
        <v>0</v>
      </c>
      <c r="D15" s="213">
        <v>0</v>
      </c>
      <c r="E15" s="213">
        <f t="shared" si="0"/>
        <v>0</v>
      </c>
    </row>
    <row r="16" spans="1:5" ht="14.25">
      <c r="A16" s="139">
        <v>11</v>
      </c>
      <c r="B16" s="140" t="s">
        <v>481</v>
      </c>
      <c r="C16" s="141">
        <f>VLOOKUP($D$1,'havelvac 7.11'!$A$13:$AC$1480,Hashvt!$E$1)</f>
        <v>0</v>
      </c>
      <c r="D16" s="213">
        <v>0</v>
      </c>
      <c r="E16" s="213">
        <f t="shared" si="0"/>
        <v>0</v>
      </c>
    </row>
    <row r="17" spans="1:5" ht="14.25">
      <c r="A17" s="139">
        <v>12</v>
      </c>
      <c r="B17" s="140" t="s">
        <v>482</v>
      </c>
      <c r="C17" s="141">
        <f>VLOOKUP($D$1,'havelvac 7.12'!$A$13:$P$1480,Hashvt!$E$1)</f>
        <v>0</v>
      </c>
      <c r="D17" s="213">
        <v>11189.2</v>
      </c>
      <c r="E17" s="213">
        <f t="shared" si="0"/>
        <v>11189.2</v>
      </c>
    </row>
    <row r="18" spans="1:5" ht="14.25">
      <c r="A18" s="139">
        <v>13</v>
      </c>
      <c r="B18" s="140" t="s">
        <v>483</v>
      </c>
      <c r="C18" s="141">
        <f>VLOOKUP($D$1,'havelvac 7.13'!$A$13:$P$1476,Hashvt!$E$1)</f>
        <v>0</v>
      </c>
      <c r="D18" s="213">
        <v>7303.8</v>
      </c>
      <c r="E18" s="213">
        <f t="shared" si="0"/>
        <v>7303.8</v>
      </c>
    </row>
    <row r="19" spans="1:5" ht="22.5" customHeight="1">
      <c r="A19" s="421" t="s">
        <v>484</v>
      </c>
      <c r="B19" s="422"/>
      <c r="C19" s="142" t="e">
        <f>SUM(C6:C18)</f>
        <v>#REF!</v>
      </c>
      <c r="D19" s="142">
        <f>SUM(D7:D18)</f>
        <v>92931.700100000002</v>
      </c>
      <c r="E19" s="142">
        <f>SUM(E7:E18)</f>
        <v>92931.700100000002</v>
      </c>
    </row>
    <row r="20" spans="1:5" ht="14.25">
      <c r="C20" s="142"/>
    </row>
    <row r="21" spans="1:5">
      <c r="C21" s="213"/>
    </row>
  </sheetData>
  <mergeCells count="3">
    <mergeCell ref="A1:C1"/>
    <mergeCell ref="A2:C2"/>
    <mergeCell ref="A19:B19"/>
  </mergeCells>
  <phoneticPr fontId="63" type="noConversion"/>
  <pageMargins left="0.7" right="0.7" top="0.75" bottom="0.75" header="0.3" footer="0.3"/>
  <pageSetup paperSize="9" scale="1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9937" r:id="rId4" name="Button 1">
              <controlPr defaultSize="0" print="0" autoFill="0" autoPict="0" macro="[0]!resetHshvt">
                <anchor moveWithCells="1" sizeWithCells="1">
                  <from>
                    <xdr:col>3</xdr:col>
                    <xdr:colOff>209550</xdr:colOff>
                    <xdr:row>1</xdr:row>
                    <xdr:rowOff>95250</xdr:rowOff>
                  </from>
                  <to>
                    <xdr:col>3</xdr:col>
                    <xdr:colOff>800100</xdr:colOff>
                    <xdr:row>1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8">
    <tabColor rgb="FF00B050"/>
  </sheetPr>
  <dimension ref="A1:IV1307"/>
  <sheetViews>
    <sheetView view="pageBreakPreview" topLeftCell="H16" zoomScale="80" zoomScaleNormal="120" zoomScaleSheetLayoutView="80" workbookViewId="0">
      <selection activeCell="O353" sqref="O353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5.140625" style="119" hidden="1" customWidth="1"/>
    <col min="7" max="7" width="5.5703125" style="120" hidden="1" customWidth="1"/>
    <col min="8" max="8" width="1.71093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85546875" style="209" customWidth="1"/>
    <col min="14" max="14" width="16.140625" style="38" customWidth="1"/>
    <col min="15" max="15" width="16.5703125" style="38" customWidth="1"/>
    <col min="16" max="16" width="7.85546875" style="4" customWidth="1"/>
    <col min="17" max="17" width="14.85546875" style="4" customWidth="1"/>
    <col min="18" max="18" width="7.85546875" style="4" customWidth="1"/>
    <col min="19" max="19" width="16.7109375" style="4" customWidth="1"/>
    <col min="20" max="20" width="8.140625" style="4" customWidth="1"/>
    <col min="21" max="21" width="16.42578125" style="4" customWidth="1"/>
    <col min="22" max="22" width="15.28515625" style="4" customWidth="1"/>
    <col min="23" max="23" width="8" style="4" customWidth="1"/>
    <col min="24" max="24" width="13.140625" style="4" customWidth="1"/>
    <col min="25" max="25" width="8.28515625" style="4" customWidth="1"/>
    <col min="26" max="26" width="13" style="4" customWidth="1"/>
    <col min="27" max="27" width="8.42578125" style="4" customWidth="1"/>
    <col min="28" max="28" width="13" style="4" customWidth="1"/>
    <col min="29" max="16384" width="9.140625" style="4"/>
  </cols>
  <sheetData>
    <row r="1" spans="1:28" ht="39.75" customHeight="1">
      <c r="A1" s="121" t="s">
        <v>490</v>
      </c>
      <c r="H1" s="423" t="s">
        <v>43</v>
      </c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</row>
    <row r="2" spans="1:28" hidden="1">
      <c r="A2" s="122"/>
      <c r="H2" s="136"/>
      <c r="I2" s="136"/>
      <c r="J2" s="136"/>
      <c r="K2" s="136"/>
      <c r="L2" s="136"/>
      <c r="M2" s="210"/>
      <c r="N2" s="136"/>
      <c r="O2" s="136"/>
      <c r="P2" s="136"/>
      <c r="Q2" s="136"/>
    </row>
    <row r="3" spans="1:28">
      <c r="A3" s="122"/>
      <c r="I3" s="6"/>
      <c r="J3" s="42"/>
      <c r="K3" s="42"/>
      <c r="L3" s="7"/>
      <c r="M3" s="208"/>
      <c r="N3" s="8"/>
      <c r="O3" s="8"/>
      <c r="P3" s="8"/>
      <c r="Q3" s="8"/>
      <c r="R3" s="8"/>
    </row>
    <row r="4" spans="1:28" ht="15.75" customHeight="1">
      <c r="A4" s="122"/>
      <c r="H4" s="433" t="s">
        <v>98</v>
      </c>
      <c r="I4" s="433" t="s">
        <v>99</v>
      </c>
      <c r="J4" s="436" t="s">
        <v>100</v>
      </c>
      <c r="K4" s="436" t="s">
        <v>101</v>
      </c>
      <c r="L4" s="439" t="s">
        <v>102</v>
      </c>
      <c r="M4" s="442" t="s">
        <v>103</v>
      </c>
      <c r="N4" s="430" t="s">
        <v>585</v>
      </c>
      <c r="O4" s="424" t="s">
        <v>586</v>
      </c>
      <c r="P4" s="425"/>
      <c r="Q4" s="425"/>
      <c r="R4" s="425"/>
      <c r="S4" s="425"/>
      <c r="T4" s="425"/>
      <c r="U4" s="426"/>
      <c r="V4" s="424" t="s">
        <v>587</v>
      </c>
      <c r="W4" s="425"/>
      <c r="X4" s="425"/>
      <c r="Y4" s="425"/>
      <c r="Z4" s="425"/>
      <c r="AA4" s="425"/>
      <c r="AB4" s="426"/>
    </row>
    <row r="5" spans="1:28" s="9" customFormat="1" ht="5.25" customHeight="1">
      <c r="A5" s="122"/>
      <c r="B5" s="115"/>
      <c r="C5" s="116"/>
      <c r="D5" s="117"/>
      <c r="E5" s="118"/>
      <c r="F5" s="119"/>
      <c r="G5" s="120"/>
      <c r="H5" s="434"/>
      <c r="I5" s="434"/>
      <c r="J5" s="437"/>
      <c r="K5" s="437"/>
      <c r="L5" s="440"/>
      <c r="M5" s="443"/>
      <c r="N5" s="431"/>
      <c r="O5" s="427"/>
      <c r="P5" s="428"/>
      <c r="Q5" s="428"/>
      <c r="R5" s="428"/>
      <c r="S5" s="428"/>
      <c r="T5" s="428"/>
      <c r="U5" s="429"/>
      <c r="V5" s="427"/>
      <c r="W5" s="428"/>
      <c r="X5" s="428"/>
      <c r="Y5" s="428"/>
      <c r="Z5" s="428"/>
      <c r="AA5" s="428"/>
      <c r="AB5" s="429"/>
    </row>
    <row r="6" spans="1:28" s="10" customFormat="1" ht="31.5" customHeight="1">
      <c r="A6" s="122"/>
      <c r="B6" s="123"/>
      <c r="C6" s="124"/>
      <c r="D6" s="125"/>
      <c r="E6" s="126"/>
      <c r="F6" s="127"/>
      <c r="G6" s="128"/>
      <c r="H6" s="435"/>
      <c r="I6" s="435"/>
      <c r="J6" s="438"/>
      <c r="K6" s="438"/>
      <c r="L6" s="441"/>
      <c r="M6" s="444"/>
      <c r="N6" s="432"/>
      <c r="O6" s="2" t="s">
        <v>378</v>
      </c>
      <c r="P6" s="223" t="s">
        <v>42</v>
      </c>
      <c r="Q6" s="2" t="s">
        <v>379</v>
      </c>
      <c r="R6" s="223" t="s">
        <v>42</v>
      </c>
      <c r="S6" s="2" t="s">
        <v>380</v>
      </c>
      <c r="T6" s="223" t="s">
        <v>42</v>
      </c>
      <c r="U6" s="2" t="s">
        <v>381</v>
      </c>
      <c r="V6" s="2" t="s">
        <v>378</v>
      </c>
      <c r="W6" s="223" t="s">
        <v>42</v>
      </c>
      <c r="X6" s="2" t="s">
        <v>379</v>
      </c>
      <c r="Y6" s="223" t="s">
        <v>42</v>
      </c>
      <c r="Z6" s="2" t="s">
        <v>380</v>
      </c>
      <c r="AA6" s="223" t="s">
        <v>42</v>
      </c>
      <c r="AB6" s="2" t="s">
        <v>381</v>
      </c>
    </row>
    <row r="7" spans="1:28" s="14" customFormat="1">
      <c r="A7" s="122"/>
      <c r="B7" s="123"/>
      <c r="C7" s="124"/>
      <c r="D7" s="125"/>
      <c r="E7" s="126"/>
      <c r="F7" s="127"/>
      <c r="G7" s="128"/>
      <c r="H7" s="134">
        <v>1</v>
      </c>
      <c r="I7" s="134">
        <v>2</v>
      </c>
      <c r="J7" s="134">
        <v>3</v>
      </c>
      <c r="K7" s="134">
        <v>4</v>
      </c>
      <c r="L7" s="134">
        <v>5</v>
      </c>
      <c r="M7" s="135">
        <v>6</v>
      </c>
      <c r="N7" s="134">
        <v>7</v>
      </c>
      <c r="O7" s="134">
        <v>8</v>
      </c>
      <c r="P7" s="134">
        <v>9</v>
      </c>
      <c r="Q7" s="134">
        <v>10</v>
      </c>
      <c r="R7" s="134">
        <v>11</v>
      </c>
      <c r="S7" s="134">
        <v>12</v>
      </c>
      <c r="T7" s="134">
        <v>13</v>
      </c>
      <c r="U7" s="134">
        <v>14</v>
      </c>
      <c r="V7" s="134">
        <v>15</v>
      </c>
      <c r="W7" s="134">
        <v>16</v>
      </c>
      <c r="X7" s="134">
        <v>17</v>
      </c>
      <c r="Y7" s="134">
        <v>18</v>
      </c>
      <c r="Z7" s="134">
        <v>19</v>
      </c>
      <c r="AA7" s="134">
        <v>20</v>
      </c>
      <c r="AB7" s="134">
        <v>21</v>
      </c>
    </row>
    <row r="8" spans="1:28" s="160" customFormat="1" ht="29.25" customHeight="1">
      <c r="A8" s="121" t="str">
        <f t="shared" ref="A8:A76" si="0">CONCATENATE(B8,C8,D8,E8,F8,G8)</f>
        <v>71000000000000</v>
      </c>
      <c r="B8" s="123" t="s">
        <v>439</v>
      </c>
      <c r="C8" s="124" t="s">
        <v>441</v>
      </c>
      <c r="D8" s="125" t="s">
        <v>441</v>
      </c>
      <c r="E8" s="126" t="s">
        <v>441</v>
      </c>
      <c r="F8" s="127" t="s">
        <v>441</v>
      </c>
      <c r="G8" s="128" t="s">
        <v>440</v>
      </c>
      <c r="H8" s="170"/>
      <c r="I8" s="156"/>
      <c r="J8" s="157"/>
      <c r="K8" s="157"/>
      <c r="L8" s="158" t="s">
        <v>105</v>
      </c>
      <c r="M8" s="171"/>
      <c r="N8" s="159">
        <f>+'havelvac 7.2'!N13+'havelvac 7.3'!N13+'havelvac 7.4'!N13+'havelvac 7.5'!N13+'havelvac 7.6'!N13+'havelvac 7.7'!N13+'havelvac 7.9'!N13+'havelvac 7.8'!N13+'havelvac 7.10'!N13+'havelvac 7.11'!N13+'havelvac 7.12'!N13+'havelvac 7.13'!N13</f>
        <v>0</v>
      </c>
      <c r="O8" s="159">
        <f>+'havelvac 7.2'!O13+'havelvac 7.3'!O13+'havelvac 7.4'!O13+'havelvac 7.5'!O13+'havelvac 7.6'!O13+'havelvac 7.7'!O13+'havelvac 7.9'!O13+'havelvac 7.8'!O13+'havelvac 7.10'!O13+'havelvac 7.11'!O13+'havelvac 7.12'!O13+'havelvac 7.13'!O13</f>
        <v>0</v>
      </c>
      <c r="P8" s="224" t="str">
        <f>IFERROR(Q8/O8, " ")</f>
        <v xml:space="preserve"> </v>
      </c>
      <c r="Q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" s="224" t="str">
        <f>IFERROR(S8/O8, " ")</f>
        <v xml:space="preserve"> </v>
      </c>
      <c r="S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" s="224" t="str">
        <f>IFERROR(U8/O8, " ")</f>
        <v xml:space="preserve"> </v>
      </c>
      <c r="U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" s="159">
        <f>+'havelvac 7.2'!P13+'havelvac 7.3'!P13+'havelvac 7.4'!P13+'havelvac 7.5'!P13+'havelvac 7.6'!P13+'havelvac 7.7'!P13+'havelvac 7.9'!P13+'havelvac 7.8'!P13+'havelvac 7.10'!P13+'havelvac 7.11'!P13+'havelvac 7.12'!P13+'havelvac 7.13'!P13</f>
        <v>0</v>
      </c>
      <c r="W8" s="224" t="str">
        <f>IFERROR(X8/V8, " ")</f>
        <v xml:space="preserve"> </v>
      </c>
      <c r="X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" s="224" t="str">
        <f>IFERROR(Z8/V8, " ")</f>
        <v xml:space="preserve"> </v>
      </c>
      <c r="Z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" s="224" t="str">
        <f>IFERROR(AB8/V8, " ")</f>
        <v xml:space="preserve"> </v>
      </c>
      <c r="AB8" s="15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" spans="1:28" s="160" customFormat="1" ht="29.25" customHeight="1">
      <c r="A9" s="121"/>
      <c r="B9" s="123"/>
      <c r="C9" s="124"/>
      <c r="D9" s="125"/>
      <c r="E9" s="126"/>
      <c r="F9" s="127"/>
      <c r="G9" s="128"/>
      <c r="H9" s="170"/>
      <c r="I9" s="156"/>
      <c r="J9" s="157"/>
      <c r="K9" s="157"/>
      <c r="L9" s="158" t="s">
        <v>63</v>
      </c>
      <c r="M9" s="171"/>
      <c r="N9" s="159">
        <f>+N8-N54-N593</f>
        <v>0</v>
      </c>
      <c r="O9" s="159">
        <f t="shared" ref="O9:AB9" si="1">+O8-O54-O593</f>
        <v>0</v>
      </c>
      <c r="P9" s="224" t="str">
        <f>IFERROR(Q9/O9, " ")</f>
        <v xml:space="preserve"> </v>
      </c>
      <c r="Q9" s="159" t="e">
        <f t="shared" si="1"/>
        <v>#REF!</v>
      </c>
      <c r="R9" s="224" t="str">
        <f>IFERROR(S9/O9, " ")</f>
        <v xml:space="preserve"> </v>
      </c>
      <c r="S9" s="159" t="e">
        <f t="shared" si="1"/>
        <v>#REF!</v>
      </c>
      <c r="T9" s="224" t="str">
        <f>IFERROR(U9/O9, " ")</f>
        <v xml:space="preserve"> </v>
      </c>
      <c r="U9" s="159" t="e">
        <f t="shared" si="1"/>
        <v>#REF!</v>
      </c>
      <c r="V9" s="159">
        <f t="shared" si="1"/>
        <v>0</v>
      </c>
      <c r="W9" s="224" t="str">
        <f>IFERROR(X9/V9, " ")</f>
        <v xml:space="preserve"> </v>
      </c>
      <c r="X9" s="159" t="e">
        <f t="shared" si="1"/>
        <v>#REF!</v>
      </c>
      <c r="Y9" s="224" t="str">
        <f>IFERROR(Z9/V9, " ")</f>
        <v xml:space="preserve"> </v>
      </c>
      <c r="Z9" s="159" t="e">
        <f t="shared" si="1"/>
        <v>#REF!</v>
      </c>
      <c r="AA9" s="224" t="str">
        <f>IFERROR(AB9/V9, " ")</f>
        <v xml:space="preserve"> </v>
      </c>
      <c r="AB9" s="159" t="e">
        <f t="shared" si="1"/>
        <v>#REF!</v>
      </c>
    </row>
    <row r="10" spans="1:28" s="163" customFormat="1" ht="28.5">
      <c r="A10" s="121" t="str">
        <f t="shared" si="0"/>
        <v>71010000000000</v>
      </c>
      <c r="B10" s="123" t="s">
        <v>439</v>
      </c>
      <c r="C10" s="116" t="s">
        <v>106</v>
      </c>
      <c r="D10" s="117" t="s">
        <v>441</v>
      </c>
      <c r="E10" s="126" t="s">
        <v>441</v>
      </c>
      <c r="F10" s="127" t="s">
        <v>441</v>
      </c>
      <c r="G10" s="128" t="s">
        <v>440</v>
      </c>
      <c r="H10" s="172">
        <v>2100</v>
      </c>
      <c r="I10" s="211" t="s">
        <v>106</v>
      </c>
      <c r="J10" s="212">
        <v>0</v>
      </c>
      <c r="K10" s="212">
        <v>0</v>
      </c>
      <c r="L10" s="161" t="s">
        <v>107</v>
      </c>
      <c r="M10" s="173"/>
      <c r="N10" s="162">
        <f>+'havelvac 7.2'!N14+'havelvac 7.3'!N14+'havelvac 7.4'!N14+'havelvac 7.5'!N14+'havelvac 7.6'!N14+'havelvac 7.7'!N14+'havelvac 7.9'!N14+'havelvac 7.8'!N14+'havelvac 7.10'!N14+'havelvac 7.11'!N14+'havelvac 7.12'!N14+'havelvac 7.13'!N14</f>
        <v>0</v>
      </c>
      <c r="O10" s="162">
        <f>+'havelvac 7.2'!O14+'havelvac 7.3'!O14+'havelvac 7.4'!O14+'havelvac 7.5'!O14+'havelvac 7.6'!O14+'havelvac 7.7'!O14+'havelvac 7.9'!O14+'havelvac 7.8'!O14+'havelvac 7.10'!O14+'havelvac 7.11'!O14+'havelvac 7.12'!O14+'havelvac 7.13'!O14</f>
        <v>0</v>
      </c>
      <c r="P10" s="225" t="str">
        <f>IFERROR(Q10/O10, " ")</f>
        <v xml:space="preserve"> </v>
      </c>
      <c r="Q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" s="225" t="str">
        <f>IFERROR(S10/O10, " ")</f>
        <v xml:space="preserve"> </v>
      </c>
      <c r="S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" s="225" t="str">
        <f>IFERROR(U10/O10, " ")</f>
        <v xml:space="preserve"> </v>
      </c>
      <c r="U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" s="162">
        <f>+'havelvac 7.2'!P14+'havelvac 7.3'!P14+'havelvac 7.4'!P14+'havelvac 7.5'!P14+'havelvac 7.6'!P14+'havelvac 7.7'!P14+'havelvac 7.9'!P14+'havelvac 7.8'!P14+'havelvac 7.10'!P14+'havelvac 7.11'!P14+'havelvac 7.12'!P14+'havelvac 7.13'!P14</f>
        <v>0</v>
      </c>
      <c r="W10" s="225" t="str">
        <f>IFERROR(X10/V10, " ")</f>
        <v xml:space="preserve"> </v>
      </c>
      <c r="X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" s="225" t="str">
        <f>IFERROR(Z10/V10, " ")</f>
        <v xml:space="preserve"> </v>
      </c>
      <c r="Z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" s="225" t="str">
        <f>IFERROR(AB10/V10, " ")</f>
        <v xml:space="preserve"> </v>
      </c>
      <c r="AB10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" spans="1:28" s="206" customFormat="1" ht="13.5">
      <c r="A11" s="183" t="str">
        <f t="shared" si="0"/>
        <v>71010000000001</v>
      </c>
      <c r="B11" s="184" t="s">
        <v>439</v>
      </c>
      <c r="C11" s="133" t="s">
        <v>106</v>
      </c>
      <c r="D11" s="132" t="s">
        <v>441</v>
      </c>
      <c r="E11" s="204" t="s">
        <v>441</v>
      </c>
      <c r="F11" s="205" t="s">
        <v>441</v>
      </c>
      <c r="G11" s="186" t="s">
        <v>96</v>
      </c>
      <c r="H11" s="16"/>
      <c r="I11" s="17"/>
      <c r="J11" s="18"/>
      <c r="K11" s="18"/>
      <c r="L11" s="19" t="s">
        <v>108</v>
      </c>
      <c r="M11" s="43"/>
      <c r="N11" s="189"/>
      <c r="O11" s="189"/>
      <c r="P11" s="226"/>
      <c r="Q11" s="189"/>
      <c r="R11" s="226"/>
      <c r="S11" s="189"/>
      <c r="T11" s="226"/>
      <c r="U11" s="189"/>
      <c r="V11" s="189"/>
      <c r="W11" s="226"/>
      <c r="X11" s="189"/>
      <c r="Y11" s="226"/>
      <c r="Z11" s="189"/>
      <c r="AA11" s="226"/>
      <c r="AB11" s="189"/>
    </row>
    <row r="12" spans="1:28" s="207" customFormat="1" ht="39" customHeight="1">
      <c r="A12" s="183" t="str">
        <f t="shared" si="0"/>
        <v>71010100000000</v>
      </c>
      <c r="B12" s="184" t="s">
        <v>439</v>
      </c>
      <c r="C12" s="133" t="s">
        <v>106</v>
      </c>
      <c r="D12" s="132" t="s">
        <v>106</v>
      </c>
      <c r="E12" s="204" t="s">
        <v>441</v>
      </c>
      <c r="F12" s="205" t="s">
        <v>441</v>
      </c>
      <c r="G12" s="186" t="s">
        <v>440</v>
      </c>
      <c r="H12" s="174">
        <v>2110</v>
      </c>
      <c r="I12" s="165" t="s">
        <v>106</v>
      </c>
      <c r="J12" s="166">
        <v>1</v>
      </c>
      <c r="K12" s="166">
        <v>0</v>
      </c>
      <c r="L12" s="167" t="s">
        <v>109</v>
      </c>
      <c r="M12" s="175"/>
      <c r="N12" s="187">
        <f>+'havelvac 7.2'!N16+'havelvac 7.3'!N16+'havelvac 7.4'!N16+'havelvac 7.5'!N16+'havelvac 7.6'!N16+'havelvac 7.7'!N16+'havelvac 7.9'!N16+'havelvac 7.8'!N16+'havelvac 7.10'!N16+'havelvac 7.11'!N16+'havelvac 7.12'!N16+'havelvac 7.13'!N16</f>
        <v>0</v>
      </c>
      <c r="O12" s="187">
        <f>+'havelvac 7.2'!O16+'havelvac 7.3'!O16+'havelvac 7.4'!O16+'havelvac 7.5'!O16+'havelvac 7.6'!O16+'havelvac 7.7'!O16+'havelvac 7.9'!O16+'havelvac 7.8'!O16+'havelvac 7.10'!O16+'havelvac 7.11'!O16+'havelvac 7.12'!O16+'havelvac 7.13'!O16</f>
        <v>0</v>
      </c>
      <c r="P12" s="227" t="str">
        <f>IFERROR(Q12/O12, " ")</f>
        <v xml:space="preserve"> </v>
      </c>
      <c r="Q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" s="227" t="str">
        <f>IFERROR(S12/O12, " ")</f>
        <v xml:space="preserve"> </v>
      </c>
      <c r="S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" s="227" t="str">
        <f>IFERROR(U12/O12, " ")</f>
        <v xml:space="preserve"> </v>
      </c>
      <c r="U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" s="187">
        <f>+'havelvac 7.2'!P16+'havelvac 7.3'!P16+'havelvac 7.4'!P16+'havelvac 7.5'!P16+'havelvac 7.6'!P16+'havelvac 7.7'!P16+'havelvac 7.9'!P16+'havelvac 7.8'!P16+'havelvac 7.10'!P16+'havelvac 7.11'!P16+'havelvac 7.12'!P16+'havelvac 7.13'!P16</f>
        <v>0</v>
      </c>
      <c r="W12" s="227" t="str">
        <f>IFERROR(X12/V12, " ")</f>
        <v xml:space="preserve"> </v>
      </c>
      <c r="X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" s="227" t="str">
        <f>IFERROR(Z12/V12, " ")</f>
        <v xml:space="preserve"> </v>
      </c>
      <c r="Z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" s="227" t="str">
        <f>IFERROR(AB12/V12, " ")</f>
        <v xml:space="preserve"> </v>
      </c>
      <c r="AB1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" spans="1:28" s="206" customFormat="1" ht="13.5">
      <c r="A13" s="183" t="str">
        <f t="shared" si="0"/>
        <v>71010100000001</v>
      </c>
      <c r="B13" s="184" t="s">
        <v>439</v>
      </c>
      <c r="C13" s="133" t="s">
        <v>106</v>
      </c>
      <c r="D13" s="132" t="s">
        <v>106</v>
      </c>
      <c r="E13" s="204" t="s">
        <v>441</v>
      </c>
      <c r="F13" s="205" t="s">
        <v>441</v>
      </c>
      <c r="G13" s="186" t="s">
        <v>96</v>
      </c>
      <c r="H13" s="16"/>
      <c r="I13" s="17"/>
      <c r="J13" s="18"/>
      <c r="K13" s="18"/>
      <c r="L13" s="19" t="s">
        <v>110</v>
      </c>
      <c r="M13" s="34"/>
      <c r="N13" s="189"/>
      <c r="O13" s="189"/>
      <c r="P13" s="226"/>
      <c r="Q13" s="189"/>
      <c r="R13" s="226"/>
      <c r="S13" s="189"/>
      <c r="T13" s="226"/>
      <c r="U13" s="189"/>
      <c r="V13" s="189"/>
      <c r="W13" s="226"/>
      <c r="X13" s="189"/>
      <c r="Y13" s="226"/>
      <c r="Z13" s="189"/>
      <c r="AA13" s="226"/>
      <c r="AB13" s="189"/>
    </row>
    <row r="14" spans="1:28" s="192" customFormat="1" ht="25.5">
      <c r="A14" s="183" t="str">
        <f t="shared" si="0"/>
        <v>71010101000000</v>
      </c>
      <c r="B14" s="184" t="s">
        <v>439</v>
      </c>
      <c r="C14" s="133" t="s">
        <v>106</v>
      </c>
      <c r="D14" s="132" t="s">
        <v>106</v>
      </c>
      <c r="E14" s="131" t="s">
        <v>106</v>
      </c>
      <c r="F14" s="205" t="s">
        <v>441</v>
      </c>
      <c r="G14" s="186" t="s">
        <v>440</v>
      </c>
      <c r="H14" s="150">
        <v>2111</v>
      </c>
      <c r="I14" s="151" t="s">
        <v>106</v>
      </c>
      <c r="J14" s="152">
        <v>1</v>
      </c>
      <c r="K14" s="152">
        <v>1</v>
      </c>
      <c r="L14" s="153" t="s">
        <v>363</v>
      </c>
      <c r="M14" s="154"/>
      <c r="N14" s="191">
        <f>+'havelvac 7.2'!N18+'havelvac 7.3'!N18+'havelvac 7.4'!N18+'havelvac 7.5'!N18+'havelvac 7.6'!N18+'havelvac 7.7'!N18+'havelvac 7.9'!N18+'havelvac 7.8'!N18+'havelvac 7.10'!N18+'havelvac 7.11'!N18+'havelvac 7.12'!N18+'havelvac 7.13'!N18</f>
        <v>0</v>
      </c>
      <c r="O14" s="191">
        <f>+'havelvac 7.2'!O18+'havelvac 7.3'!O18+'havelvac 7.4'!O18+'havelvac 7.5'!O18+'havelvac 7.6'!O18+'havelvac 7.7'!O18+'havelvac 7.9'!O18+'havelvac 7.8'!O18+'havelvac 7.10'!O18+'havelvac 7.11'!O18+'havelvac 7.12'!O18+'havelvac 7.13'!O18</f>
        <v>0</v>
      </c>
      <c r="P14" s="228" t="str">
        <f>IFERROR(Q14/O14, " ")</f>
        <v xml:space="preserve"> </v>
      </c>
      <c r="Q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" s="228" t="str">
        <f>IFERROR(S14/O14, " ")</f>
        <v xml:space="preserve"> </v>
      </c>
      <c r="S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" s="228" t="str">
        <f>IFERROR(U14/O14, " ")</f>
        <v xml:space="preserve"> </v>
      </c>
      <c r="U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" s="191">
        <f>+'havelvac 7.2'!P18+'havelvac 7.3'!P18+'havelvac 7.4'!P18+'havelvac 7.5'!P18+'havelvac 7.6'!P18+'havelvac 7.7'!P18+'havelvac 7.9'!P18+'havelvac 7.8'!P18+'havelvac 7.10'!P18+'havelvac 7.11'!P18+'havelvac 7.12'!P18+'havelvac 7.13'!P18</f>
        <v>0</v>
      </c>
      <c r="W14" s="228" t="str">
        <f>IFERROR(X14/V14, " ")</f>
        <v xml:space="preserve"> </v>
      </c>
      <c r="X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" s="228" t="str">
        <f>IFERROR(Z14/V14, " ")</f>
        <v xml:space="preserve"> </v>
      </c>
      <c r="Z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" s="228" t="str">
        <f>IFERROR(AB14/V14, " ")</f>
        <v xml:space="preserve"> </v>
      </c>
      <c r="AB1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" spans="1:28" s="136" customFormat="1" ht="12.75">
      <c r="A15" s="183" t="str">
        <f t="shared" si="0"/>
        <v>71010101000001</v>
      </c>
      <c r="B15" s="184" t="s">
        <v>439</v>
      </c>
      <c r="C15" s="133" t="s">
        <v>106</v>
      </c>
      <c r="D15" s="132" t="s">
        <v>106</v>
      </c>
      <c r="E15" s="131" t="s">
        <v>106</v>
      </c>
      <c r="F15" s="205" t="s">
        <v>441</v>
      </c>
      <c r="G15" s="186" t="s">
        <v>96</v>
      </c>
      <c r="H15" s="16"/>
      <c r="I15" s="24"/>
      <c r="J15" s="25"/>
      <c r="K15" s="25"/>
      <c r="L15" s="19" t="s">
        <v>108</v>
      </c>
      <c r="M15" s="43"/>
      <c r="N15" s="189"/>
      <c r="O15" s="189"/>
      <c r="P15" s="226"/>
      <c r="Q15" s="189"/>
      <c r="R15" s="226"/>
      <c r="S15" s="189"/>
      <c r="T15" s="226"/>
      <c r="U15" s="189"/>
      <c r="V15" s="189"/>
      <c r="W15" s="226"/>
      <c r="X15" s="189"/>
      <c r="Y15" s="226"/>
      <c r="Z15" s="189"/>
      <c r="AA15" s="226"/>
      <c r="AB15" s="189"/>
    </row>
    <row r="16" spans="1:28" s="197" customFormat="1" ht="13.5">
      <c r="A16" s="183" t="str">
        <f t="shared" si="0"/>
        <v>71010101010000</v>
      </c>
      <c r="B16" s="184" t="s">
        <v>439</v>
      </c>
      <c r="C16" s="133" t="s">
        <v>106</v>
      </c>
      <c r="D16" s="132" t="s">
        <v>106</v>
      </c>
      <c r="E16" s="131" t="s">
        <v>106</v>
      </c>
      <c r="F16" s="205" t="s">
        <v>106</v>
      </c>
      <c r="G16" s="186" t="s">
        <v>440</v>
      </c>
      <c r="H16" s="145"/>
      <c r="I16" s="146"/>
      <c r="J16" s="147"/>
      <c r="K16" s="147"/>
      <c r="L16" s="26" t="s">
        <v>111</v>
      </c>
      <c r="M16" s="27"/>
      <c r="N16" s="196">
        <f>+'havelvac 7.2'!N20+'havelvac 7.3'!N20+'havelvac 7.4'!N20+'havelvac 7.5'!N20+'havelvac 7.6'!N20+'havelvac 7.7'!N20+'havelvac 7.9'!N20+'havelvac 7.8'!N20+'havelvac 7.10'!N20+'havelvac 7.11'!N20+'havelvac 7.12'!N20+'havelvac 7.13'!N20</f>
        <v>0</v>
      </c>
      <c r="O16" s="196">
        <f>+'havelvac 7.2'!O20+'havelvac 7.3'!O20+'havelvac 7.4'!O20+'havelvac 7.5'!O20+'havelvac 7.6'!O20+'havelvac 7.7'!O20+'havelvac 7.9'!O20+'havelvac 7.8'!O20+'havelvac 7.10'!O20+'havelvac 7.11'!O20+'havelvac 7.12'!O20+'havelvac 7.13'!O20</f>
        <v>0</v>
      </c>
      <c r="P16" s="229" t="str">
        <f t="shared" ref="P16:P79" si="2">IFERROR(Q16/O16, " ")</f>
        <v xml:space="preserve"> </v>
      </c>
      <c r="Q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" s="229" t="str">
        <f t="shared" ref="R16:R79" si="3">IFERROR(S16/O16, " ")</f>
        <v xml:space="preserve"> </v>
      </c>
      <c r="S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" s="229" t="str">
        <f t="shared" ref="T16:T79" si="4">IFERROR(U16/O16, " ")</f>
        <v xml:space="preserve"> </v>
      </c>
      <c r="U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" s="196">
        <f>+'havelvac 7.2'!P20+'havelvac 7.3'!P20+'havelvac 7.4'!P20+'havelvac 7.5'!P20+'havelvac 7.6'!P20+'havelvac 7.7'!P20+'havelvac 7.9'!P20+'havelvac 7.8'!P20+'havelvac 7.10'!P20+'havelvac 7.11'!P20+'havelvac 7.12'!P20+'havelvac 7.13'!P20</f>
        <v>0</v>
      </c>
      <c r="W16" s="229" t="str">
        <f t="shared" ref="W16:W79" si="5">IFERROR(X16/V16, " ")</f>
        <v xml:space="preserve"> </v>
      </c>
      <c r="X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" s="229" t="str">
        <f t="shared" ref="Y16:Y79" si="6">IFERROR(Z16/V16, " ")</f>
        <v xml:space="preserve"> </v>
      </c>
      <c r="Z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" s="229" t="str">
        <f t="shared" ref="AA16:AA79" si="7">IFERROR(AB16/V16, " ")</f>
        <v xml:space="preserve"> </v>
      </c>
      <c r="AB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" spans="1:28" s="206" customFormat="1">
      <c r="A17" s="183" t="str">
        <f t="shared" si="0"/>
        <v>71010101014111</v>
      </c>
      <c r="B17" s="184" t="s">
        <v>439</v>
      </c>
      <c r="C17" s="133" t="s">
        <v>106</v>
      </c>
      <c r="D17" s="132" t="s">
        <v>106</v>
      </c>
      <c r="E17" s="131" t="s">
        <v>106</v>
      </c>
      <c r="F17" s="205" t="s">
        <v>106</v>
      </c>
      <c r="G17" s="186">
        <v>4111</v>
      </c>
      <c r="H17" s="24"/>
      <c r="I17" s="24"/>
      <c r="J17" s="25"/>
      <c r="K17" s="25"/>
      <c r="L17" s="35" t="s">
        <v>112</v>
      </c>
      <c r="M17" s="11">
        <v>4111</v>
      </c>
      <c r="N17" s="182">
        <f>+'havelvac 7.2'!N21+'havelvac 7.3'!N21+'havelvac 7.4'!N21+'havelvac 7.5'!N21+'havelvac 7.6'!N21+'havelvac 7.7'!N21+'havelvac 7.9'!N21+'havelvac 7.8'!N21+'havelvac 7.10'!N21+'havelvac 7.11'!N21+'havelvac 7.12'!N21+'havelvac 7.13'!N21</f>
        <v>0</v>
      </c>
      <c r="O17" s="182">
        <f>+'havelvac 7.2'!O21+'havelvac 7.3'!O21+'havelvac 7.4'!O21+'havelvac 7.5'!O21+'havelvac 7.6'!O21+'havelvac 7.7'!O21+'havelvac 7.9'!O21+'havelvac 7.8'!O21+'havelvac 7.10'!O21+'havelvac 7.11'!O21+'havelvac 7.12'!O21+'havelvac 7.13'!O21</f>
        <v>0</v>
      </c>
      <c r="P17" s="230" t="str">
        <f t="shared" si="2"/>
        <v xml:space="preserve"> </v>
      </c>
      <c r="Q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" s="230" t="str">
        <f t="shared" si="3"/>
        <v xml:space="preserve"> </v>
      </c>
      <c r="S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" s="230" t="str">
        <f t="shared" si="4"/>
        <v xml:space="preserve"> </v>
      </c>
      <c r="U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" s="182">
        <f>+'havelvac 7.2'!P21+'havelvac 7.3'!P21+'havelvac 7.4'!P21+'havelvac 7.5'!P21+'havelvac 7.6'!P21+'havelvac 7.7'!P21+'havelvac 7.9'!P21+'havelvac 7.8'!P21+'havelvac 7.10'!P21+'havelvac 7.11'!P21+'havelvac 7.12'!P21+'havelvac 7.13'!P21</f>
        <v>0</v>
      </c>
      <c r="W17" s="230" t="str">
        <f t="shared" si="5"/>
        <v xml:space="preserve"> </v>
      </c>
      <c r="X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" s="230" t="str">
        <f t="shared" si="6"/>
        <v xml:space="preserve"> </v>
      </c>
      <c r="Z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" s="230" t="str">
        <f t="shared" si="7"/>
        <v xml:space="preserve"> </v>
      </c>
      <c r="AB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" spans="1:28" s="136" customFormat="1" ht="25.5">
      <c r="A18" s="183" t="str">
        <f t="shared" si="0"/>
        <v>71010101014112</v>
      </c>
      <c r="B18" s="184" t="s">
        <v>439</v>
      </c>
      <c r="C18" s="133" t="s">
        <v>106</v>
      </c>
      <c r="D18" s="132" t="s">
        <v>106</v>
      </c>
      <c r="E18" s="131" t="s">
        <v>106</v>
      </c>
      <c r="F18" s="205" t="s">
        <v>106</v>
      </c>
      <c r="G18" s="186">
        <v>4112</v>
      </c>
      <c r="H18" s="24"/>
      <c r="I18" s="24"/>
      <c r="J18" s="25"/>
      <c r="K18" s="25"/>
      <c r="L18" s="35" t="s">
        <v>113</v>
      </c>
      <c r="M18" s="11">
        <v>4112</v>
      </c>
      <c r="N18" s="182">
        <f>+'havelvac 7.2'!N22+'havelvac 7.3'!N22+'havelvac 7.4'!N22+'havelvac 7.5'!N22+'havelvac 7.6'!N22+'havelvac 7.7'!N22+'havelvac 7.9'!N22+'havelvac 7.8'!N22+'havelvac 7.10'!N22+'havelvac 7.11'!N22+'havelvac 7.12'!N22+'havelvac 7.13'!N22</f>
        <v>0</v>
      </c>
      <c r="O18" s="182">
        <f>+'havelvac 7.2'!O22+'havelvac 7.3'!O22+'havelvac 7.4'!O22+'havelvac 7.5'!O22+'havelvac 7.6'!O22+'havelvac 7.7'!O22+'havelvac 7.9'!O22+'havelvac 7.8'!O22+'havelvac 7.10'!O22+'havelvac 7.11'!O22+'havelvac 7.12'!O22+'havelvac 7.13'!O22</f>
        <v>0</v>
      </c>
      <c r="P18" s="230" t="str">
        <f t="shared" si="2"/>
        <v xml:space="preserve"> </v>
      </c>
      <c r="Q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" s="230" t="str">
        <f t="shared" si="3"/>
        <v xml:space="preserve"> </v>
      </c>
      <c r="S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" s="230" t="str">
        <f t="shared" si="4"/>
        <v xml:space="preserve"> </v>
      </c>
      <c r="U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" s="182">
        <f>+'havelvac 7.2'!P22+'havelvac 7.3'!P22+'havelvac 7.4'!P22+'havelvac 7.5'!P22+'havelvac 7.6'!P22+'havelvac 7.7'!P22+'havelvac 7.9'!P22+'havelvac 7.8'!P22+'havelvac 7.10'!P22+'havelvac 7.11'!P22+'havelvac 7.12'!P22+'havelvac 7.13'!P22</f>
        <v>0</v>
      </c>
      <c r="W18" s="230" t="str">
        <f t="shared" si="5"/>
        <v xml:space="preserve"> </v>
      </c>
      <c r="X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" s="230" t="str">
        <f t="shared" si="6"/>
        <v xml:space="preserve"> </v>
      </c>
      <c r="Z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" s="230" t="str">
        <f t="shared" si="7"/>
        <v xml:space="preserve"> </v>
      </c>
      <c r="AB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" spans="1:28" s="206" customFormat="1">
      <c r="A19" s="183" t="str">
        <f t="shared" si="0"/>
        <v>71010101014212</v>
      </c>
      <c r="B19" s="184" t="s">
        <v>439</v>
      </c>
      <c r="C19" s="133" t="s">
        <v>106</v>
      </c>
      <c r="D19" s="132" t="s">
        <v>106</v>
      </c>
      <c r="E19" s="131" t="s">
        <v>106</v>
      </c>
      <c r="F19" s="185" t="s">
        <v>106</v>
      </c>
      <c r="G19" s="130">
        <v>4212</v>
      </c>
      <c r="H19" s="24"/>
      <c r="I19" s="24"/>
      <c r="J19" s="25"/>
      <c r="K19" s="25"/>
      <c r="L19" s="28" t="s">
        <v>114</v>
      </c>
      <c r="M19" s="11">
        <v>4212</v>
      </c>
      <c r="N19" s="182">
        <f>+'havelvac 7.2'!N23+'havelvac 7.3'!N23+'havelvac 7.4'!N23+'havelvac 7.5'!N23+'havelvac 7.6'!N23+'havelvac 7.7'!N23+'havelvac 7.9'!N23+'havelvac 7.8'!N23+'havelvac 7.10'!N23+'havelvac 7.11'!N23+'havelvac 7.12'!N23+'havelvac 7.13'!N23</f>
        <v>0</v>
      </c>
      <c r="O19" s="182">
        <f>+'havelvac 7.2'!O23+'havelvac 7.3'!O23+'havelvac 7.4'!O23+'havelvac 7.5'!O23+'havelvac 7.6'!O23+'havelvac 7.7'!O23+'havelvac 7.9'!O23+'havelvac 7.8'!O23+'havelvac 7.10'!O23+'havelvac 7.11'!O23+'havelvac 7.12'!O23+'havelvac 7.13'!O23</f>
        <v>0</v>
      </c>
      <c r="P19" s="230" t="str">
        <f t="shared" si="2"/>
        <v xml:space="preserve"> </v>
      </c>
      <c r="Q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" s="230" t="str">
        <f t="shared" si="3"/>
        <v xml:space="preserve"> </v>
      </c>
      <c r="S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" s="230" t="str">
        <f t="shared" si="4"/>
        <v xml:space="preserve"> </v>
      </c>
      <c r="U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" s="182">
        <f>+'havelvac 7.2'!P23+'havelvac 7.3'!P23+'havelvac 7.4'!P23+'havelvac 7.5'!P23+'havelvac 7.6'!P23+'havelvac 7.7'!P23+'havelvac 7.9'!P23+'havelvac 7.8'!P23+'havelvac 7.10'!P23+'havelvac 7.11'!P23+'havelvac 7.12'!P23+'havelvac 7.13'!P23</f>
        <v>0</v>
      </c>
      <c r="W19" s="230" t="str">
        <f t="shared" si="5"/>
        <v xml:space="preserve"> </v>
      </c>
      <c r="X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" s="230" t="str">
        <f t="shared" si="6"/>
        <v xml:space="preserve"> </v>
      </c>
      <c r="Z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" s="230" t="str">
        <f t="shared" si="7"/>
        <v xml:space="preserve"> </v>
      </c>
      <c r="AB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" spans="1:28" s="136" customFormat="1">
      <c r="A20" s="183" t="str">
        <f t="shared" si="0"/>
        <v>71010101014213</v>
      </c>
      <c r="B20" s="184" t="s">
        <v>439</v>
      </c>
      <c r="C20" s="133" t="s">
        <v>106</v>
      </c>
      <c r="D20" s="132" t="s">
        <v>106</v>
      </c>
      <c r="E20" s="131" t="s">
        <v>106</v>
      </c>
      <c r="F20" s="185" t="s">
        <v>106</v>
      </c>
      <c r="G20" s="130">
        <v>4213</v>
      </c>
      <c r="H20" s="24"/>
      <c r="I20" s="24"/>
      <c r="J20" s="25"/>
      <c r="K20" s="25"/>
      <c r="L20" s="29" t="s">
        <v>115</v>
      </c>
      <c r="M20" s="30">
        <v>4213</v>
      </c>
      <c r="N20" s="182">
        <f>+'havelvac 7.2'!N24+'havelvac 7.3'!N24+'havelvac 7.4'!N24+'havelvac 7.5'!N24+'havelvac 7.6'!N24+'havelvac 7.7'!N24+'havelvac 7.9'!N24+'havelvac 7.8'!N24+'havelvac 7.10'!N24+'havelvac 7.11'!N24+'havelvac 7.12'!N24+'havelvac 7.13'!N24</f>
        <v>0</v>
      </c>
      <c r="O20" s="182">
        <f>+'havelvac 7.2'!O24+'havelvac 7.3'!O24+'havelvac 7.4'!O24+'havelvac 7.5'!O24+'havelvac 7.6'!O24+'havelvac 7.7'!O24+'havelvac 7.9'!O24+'havelvac 7.8'!O24+'havelvac 7.10'!O24+'havelvac 7.11'!O24+'havelvac 7.12'!O24+'havelvac 7.13'!O24</f>
        <v>0</v>
      </c>
      <c r="P20" s="230" t="str">
        <f t="shared" si="2"/>
        <v xml:space="preserve"> </v>
      </c>
      <c r="Q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" s="230" t="str">
        <f t="shared" si="3"/>
        <v xml:space="preserve"> </v>
      </c>
      <c r="S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" s="230" t="str">
        <f t="shared" si="4"/>
        <v xml:space="preserve"> </v>
      </c>
      <c r="U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" s="182">
        <f>+'havelvac 7.2'!P24+'havelvac 7.3'!P24+'havelvac 7.4'!P24+'havelvac 7.5'!P24+'havelvac 7.6'!P24+'havelvac 7.7'!P24+'havelvac 7.9'!P24+'havelvac 7.8'!P24+'havelvac 7.10'!P24+'havelvac 7.11'!P24+'havelvac 7.12'!P24+'havelvac 7.13'!P24</f>
        <v>0</v>
      </c>
      <c r="W20" s="230" t="str">
        <f t="shared" si="5"/>
        <v xml:space="preserve"> </v>
      </c>
      <c r="X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" s="230" t="str">
        <f t="shared" si="6"/>
        <v xml:space="preserve"> </v>
      </c>
      <c r="Z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" s="230" t="str">
        <f t="shared" si="7"/>
        <v xml:space="preserve"> </v>
      </c>
      <c r="AB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" spans="1:28" s="206" customFormat="1">
      <c r="A21" s="183" t="str">
        <f t="shared" si="0"/>
        <v>71010101014214</v>
      </c>
      <c r="B21" s="184" t="s">
        <v>439</v>
      </c>
      <c r="C21" s="133" t="s">
        <v>106</v>
      </c>
      <c r="D21" s="132" t="s">
        <v>106</v>
      </c>
      <c r="E21" s="131" t="s">
        <v>106</v>
      </c>
      <c r="F21" s="185" t="s">
        <v>106</v>
      </c>
      <c r="G21" s="130">
        <v>4214</v>
      </c>
      <c r="H21" s="24"/>
      <c r="I21" s="24"/>
      <c r="J21" s="25"/>
      <c r="K21" s="25"/>
      <c r="L21" s="29" t="s">
        <v>116</v>
      </c>
      <c r="M21" s="30">
        <v>4214</v>
      </c>
      <c r="N21" s="182">
        <f>+'havelvac 7.2'!N25+'havelvac 7.3'!N25+'havelvac 7.4'!N25+'havelvac 7.5'!N25+'havelvac 7.6'!N25+'havelvac 7.7'!N25+'havelvac 7.9'!N25+'havelvac 7.8'!N25+'havelvac 7.10'!N25+'havelvac 7.11'!N25+'havelvac 7.12'!N25+'havelvac 7.13'!N25</f>
        <v>0</v>
      </c>
      <c r="O21" s="182">
        <f>+'havelvac 7.2'!O25+'havelvac 7.3'!O25+'havelvac 7.4'!O25+'havelvac 7.5'!O25+'havelvac 7.6'!O25+'havelvac 7.7'!O25+'havelvac 7.9'!O25+'havelvac 7.8'!O25+'havelvac 7.10'!O25+'havelvac 7.11'!O25+'havelvac 7.12'!O25+'havelvac 7.13'!O25</f>
        <v>0</v>
      </c>
      <c r="P21" s="230" t="str">
        <f t="shared" si="2"/>
        <v xml:space="preserve"> </v>
      </c>
      <c r="Q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" s="230" t="str">
        <f t="shared" si="3"/>
        <v xml:space="preserve"> </v>
      </c>
      <c r="S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" s="230" t="str">
        <f t="shared" si="4"/>
        <v xml:space="preserve"> </v>
      </c>
      <c r="U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" s="182">
        <f>+'havelvac 7.2'!P25+'havelvac 7.3'!P25+'havelvac 7.4'!P25+'havelvac 7.5'!P25+'havelvac 7.6'!P25+'havelvac 7.7'!P25+'havelvac 7.9'!P25+'havelvac 7.8'!P25+'havelvac 7.10'!P25+'havelvac 7.11'!P25+'havelvac 7.12'!P25+'havelvac 7.13'!P25</f>
        <v>0</v>
      </c>
      <c r="W21" s="230" t="str">
        <f t="shared" si="5"/>
        <v xml:space="preserve"> </v>
      </c>
      <c r="X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" s="230" t="str">
        <f t="shared" si="6"/>
        <v xml:space="preserve"> </v>
      </c>
      <c r="Z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" s="230" t="str">
        <f t="shared" si="7"/>
        <v xml:space="preserve"> </v>
      </c>
      <c r="AB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" spans="1:28" s="136" customFormat="1">
      <c r="A22" s="183" t="str">
        <f t="shared" si="0"/>
        <v>71010101014215</v>
      </c>
      <c r="B22" s="184" t="s">
        <v>439</v>
      </c>
      <c r="C22" s="133" t="s">
        <v>106</v>
      </c>
      <c r="D22" s="132" t="s">
        <v>106</v>
      </c>
      <c r="E22" s="131" t="s">
        <v>106</v>
      </c>
      <c r="F22" s="185" t="s">
        <v>106</v>
      </c>
      <c r="G22" s="130">
        <v>4215</v>
      </c>
      <c r="H22" s="24"/>
      <c r="I22" s="24"/>
      <c r="J22" s="25"/>
      <c r="K22" s="25"/>
      <c r="L22" s="28" t="s">
        <v>117</v>
      </c>
      <c r="M22" s="11">
        <v>4215</v>
      </c>
      <c r="N22" s="182">
        <f>+'havelvac 7.2'!N26+'havelvac 7.3'!N26+'havelvac 7.4'!N26+'havelvac 7.5'!N26+'havelvac 7.6'!N26+'havelvac 7.7'!N26+'havelvac 7.9'!N26+'havelvac 7.8'!N26+'havelvac 7.10'!N26+'havelvac 7.11'!N26+'havelvac 7.12'!N26+'havelvac 7.13'!N26</f>
        <v>0</v>
      </c>
      <c r="O22" s="182">
        <f>+'havelvac 7.2'!O26+'havelvac 7.3'!O26+'havelvac 7.4'!O26+'havelvac 7.5'!O26+'havelvac 7.6'!O26+'havelvac 7.7'!O26+'havelvac 7.9'!O26+'havelvac 7.8'!O26+'havelvac 7.10'!O26+'havelvac 7.11'!O26+'havelvac 7.12'!O26+'havelvac 7.13'!O26</f>
        <v>0</v>
      </c>
      <c r="P22" s="230" t="str">
        <f t="shared" si="2"/>
        <v xml:space="preserve"> </v>
      </c>
      <c r="Q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" s="230" t="str">
        <f t="shared" si="3"/>
        <v xml:space="preserve"> </v>
      </c>
      <c r="S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" s="230" t="str">
        <f t="shared" si="4"/>
        <v xml:space="preserve"> </v>
      </c>
      <c r="U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" s="182">
        <f>+'havelvac 7.2'!P26+'havelvac 7.3'!P26+'havelvac 7.4'!P26+'havelvac 7.5'!P26+'havelvac 7.6'!P26+'havelvac 7.7'!P26+'havelvac 7.9'!P26+'havelvac 7.8'!P26+'havelvac 7.10'!P26+'havelvac 7.11'!P26+'havelvac 7.12'!P26+'havelvac 7.13'!P26</f>
        <v>0</v>
      </c>
      <c r="W22" s="230" t="str">
        <f t="shared" si="5"/>
        <v xml:space="preserve"> </v>
      </c>
      <c r="X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" s="230" t="str">
        <f t="shared" si="6"/>
        <v xml:space="preserve"> </v>
      </c>
      <c r="Z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" s="230" t="str">
        <f t="shared" si="7"/>
        <v xml:space="preserve"> </v>
      </c>
      <c r="AB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" spans="1:28" s="136" customFormat="1">
      <c r="A23" s="183" t="str">
        <f t="shared" si="0"/>
        <v>71010101014216</v>
      </c>
      <c r="B23" s="184" t="s">
        <v>439</v>
      </c>
      <c r="C23" s="133" t="s">
        <v>106</v>
      </c>
      <c r="D23" s="132" t="s">
        <v>106</v>
      </c>
      <c r="E23" s="131" t="s">
        <v>106</v>
      </c>
      <c r="F23" s="185" t="s">
        <v>106</v>
      </c>
      <c r="G23" s="130">
        <v>4216</v>
      </c>
      <c r="H23" s="24"/>
      <c r="I23" s="24"/>
      <c r="J23" s="25"/>
      <c r="K23" s="25"/>
      <c r="L23" s="28" t="s">
        <v>447</v>
      </c>
      <c r="M23" s="11">
        <v>4216</v>
      </c>
      <c r="N23" s="182">
        <f>+'havelvac 7.2'!N27+'havelvac 7.3'!N27+'havelvac 7.4'!N27+'havelvac 7.5'!N27+'havelvac 7.6'!N27+'havelvac 7.7'!N27+'havelvac 7.9'!N27+'havelvac 7.8'!N27+'havelvac 7.10'!N27+'havelvac 7.11'!N27+'havelvac 7.12'!N27+'havelvac 7.13'!N27</f>
        <v>0</v>
      </c>
      <c r="O23" s="182">
        <f>+'havelvac 7.2'!O27+'havelvac 7.3'!O27+'havelvac 7.4'!O27+'havelvac 7.5'!O27+'havelvac 7.6'!O27+'havelvac 7.7'!O27+'havelvac 7.9'!O27+'havelvac 7.8'!O27+'havelvac 7.10'!O27+'havelvac 7.11'!O27+'havelvac 7.12'!O27+'havelvac 7.13'!O27</f>
        <v>0</v>
      </c>
      <c r="P23" s="230" t="str">
        <f t="shared" si="2"/>
        <v xml:space="preserve"> </v>
      </c>
      <c r="Q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" s="230" t="str">
        <f t="shared" si="3"/>
        <v xml:space="preserve"> </v>
      </c>
      <c r="S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" s="230" t="str">
        <f t="shared" si="4"/>
        <v xml:space="preserve"> </v>
      </c>
      <c r="U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" s="182">
        <f>+'havelvac 7.2'!P27+'havelvac 7.3'!P27+'havelvac 7.4'!P27+'havelvac 7.5'!P27+'havelvac 7.6'!P27+'havelvac 7.7'!P27+'havelvac 7.9'!P27+'havelvac 7.8'!P27+'havelvac 7.10'!P27+'havelvac 7.11'!P27+'havelvac 7.12'!P27+'havelvac 7.13'!P27</f>
        <v>0</v>
      </c>
      <c r="W23" s="230" t="str">
        <f t="shared" si="5"/>
        <v xml:space="preserve"> </v>
      </c>
      <c r="X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" s="230" t="str">
        <f t="shared" si="6"/>
        <v xml:space="preserve"> </v>
      </c>
      <c r="Z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" s="230" t="str">
        <f t="shared" si="7"/>
        <v xml:space="preserve"> </v>
      </c>
      <c r="AB2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" spans="1:28" s="136" customFormat="1">
      <c r="A24" s="183" t="str">
        <f t="shared" si="0"/>
        <v>71010101014222</v>
      </c>
      <c r="B24" s="184" t="s">
        <v>439</v>
      </c>
      <c r="C24" s="133" t="s">
        <v>106</v>
      </c>
      <c r="D24" s="132" t="s">
        <v>106</v>
      </c>
      <c r="E24" s="131" t="s">
        <v>106</v>
      </c>
      <c r="F24" s="185" t="s">
        <v>106</v>
      </c>
      <c r="G24" s="130">
        <v>4222</v>
      </c>
      <c r="H24" s="24"/>
      <c r="I24" s="24"/>
      <c r="J24" s="25"/>
      <c r="K24" s="25"/>
      <c r="L24" s="28" t="s">
        <v>119</v>
      </c>
      <c r="M24" s="11">
        <v>4222</v>
      </c>
      <c r="N24" s="182">
        <f>+'havelvac 7.2'!N28+'havelvac 7.3'!N28+'havelvac 7.4'!N28+'havelvac 7.5'!N28+'havelvac 7.6'!N28+'havelvac 7.7'!N28+'havelvac 7.9'!N28+'havelvac 7.8'!N28+'havelvac 7.10'!N28+'havelvac 7.11'!N28+'havelvac 7.12'!N28+'havelvac 7.13'!N28</f>
        <v>0</v>
      </c>
      <c r="O24" s="182">
        <f>+'havelvac 7.2'!O28+'havelvac 7.3'!O28+'havelvac 7.4'!O28+'havelvac 7.5'!O28+'havelvac 7.6'!O28+'havelvac 7.7'!O28+'havelvac 7.9'!O28+'havelvac 7.8'!O28+'havelvac 7.10'!O28+'havelvac 7.11'!O28+'havelvac 7.12'!O28+'havelvac 7.13'!O28</f>
        <v>0</v>
      </c>
      <c r="P24" s="230" t="str">
        <f t="shared" si="2"/>
        <v xml:space="preserve"> </v>
      </c>
      <c r="Q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" s="230" t="str">
        <f t="shared" si="3"/>
        <v xml:space="preserve"> </v>
      </c>
      <c r="S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" s="230" t="str">
        <f t="shared" si="4"/>
        <v xml:space="preserve"> </v>
      </c>
      <c r="U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" s="182">
        <f>+'havelvac 7.2'!P28+'havelvac 7.3'!P28+'havelvac 7.4'!P28+'havelvac 7.5'!P28+'havelvac 7.6'!P28+'havelvac 7.7'!P28+'havelvac 7.9'!P28+'havelvac 7.8'!P28+'havelvac 7.10'!P28+'havelvac 7.11'!P28+'havelvac 7.12'!P28+'havelvac 7.13'!P28</f>
        <v>0</v>
      </c>
      <c r="W24" s="230" t="str">
        <f t="shared" si="5"/>
        <v xml:space="preserve"> </v>
      </c>
      <c r="X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" s="230" t="str">
        <f t="shared" si="6"/>
        <v xml:space="preserve"> </v>
      </c>
      <c r="Z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" s="230" t="str">
        <f t="shared" si="7"/>
        <v xml:space="preserve"> </v>
      </c>
      <c r="AB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" spans="1:28" s="136" customFormat="1">
      <c r="A25" s="183" t="str">
        <f t="shared" si="0"/>
        <v>71010101014231</v>
      </c>
      <c r="B25" s="184" t="s">
        <v>439</v>
      </c>
      <c r="C25" s="133" t="s">
        <v>106</v>
      </c>
      <c r="D25" s="132" t="s">
        <v>106</v>
      </c>
      <c r="E25" s="131" t="s">
        <v>106</v>
      </c>
      <c r="F25" s="185" t="s">
        <v>106</v>
      </c>
      <c r="G25" s="130">
        <v>4231</v>
      </c>
      <c r="H25" s="24"/>
      <c r="I25" s="24"/>
      <c r="J25" s="25"/>
      <c r="K25" s="25"/>
      <c r="L25" s="28" t="s">
        <v>448</v>
      </c>
      <c r="M25" s="11">
        <v>4231</v>
      </c>
      <c r="N25" s="182">
        <f>+'havelvac 7.2'!N29+'havelvac 7.3'!N29+'havelvac 7.4'!N29+'havelvac 7.5'!N29+'havelvac 7.6'!N29+'havelvac 7.7'!N29+'havelvac 7.9'!N29+'havelvac 7.8'!N29+'havelvac 7.10'!N29+'havelvac 7.11'!N29+'havelvac 7.12'!N29+'havelvac 7.13'!N29</f>
        <v>0</v>
      </c>
      <c r="O25" s="182">
        <f>+'havelvac 7.2'!O29+'havelvac 7.3'!O29+'havelvac 7.4'!O29+'havelvac 7.5'!O29+'havelvac 7.6'!O29+'havelvac 7.7'!O29+'havelvac 7.9'!O29+'havelvac 7.8'!O29+'havelvac 7.10'!O29+'havelvac 7.11'!O29+'havelvac 7.12'!O29+'havelvac 7.13'!O29</f>
        <v>0</v>
      </c>
      <c r="P25" s="230" t="str">
        <f t="shared" si="2"/>
        <v xml:space="preserve"> </v>
      </c>
      <c r="Q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" s="230" t="str">
        <f t="shared" si="3"/>
        <v xml:space="preserve"> </v>
      </c>
      <c r="S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" s="230" t="str">
        <f t="shared" si="4"/>
        <v xml:space="preserve"> </v>
      </c>
      <c r="U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" s="182">
        <f>+'havelvac 7.2'!P29+'havelvac 7.3'!P29+'havelvac 7.4'!P29+'havelvac 7.5'!P29+'havelvac 7.6'!P29+'havelvac 7.7'!P29+'havelvac 7.9'!P29+'havelvac 7.8'!P29+'havelvac 7.10'!P29+'havelvac 7.11'!P29+'havelvac 7.12'!P29+'havelvac 7.13'!P29</f>
        <v>0</v>
      </c>
      <c r="W25" s="230" t="str">
        <f t="shared" si="5"/>
        <v xml:space="preserve"> </v>
      </c>
      <c r="X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" s="230" t="str">
        <f t="shared" si="6"/>
        <v xml:space="preserve"> </v>
      </c>
      <c r="Z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" s="230" t="str">
        <f t="shared" si="7"/>
        <v xml:space="preserve"> </v>
      </c>
      <c r="AB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" spans="1:28" s="136" customFormat="1">
      <c r="A26" s="183" t="str">
        <f t="shared" si="0"/>
        <v>71010101014232</v>
      </c>
      <c r="B26" s="184" t="s">
        <v>439</v>
      </c>
      <c r="C26" s="133" t="s">
        <v>106</v>
      </c>
      <c r="D26" s="132" t="s">
        <v>106</v>
      </c>
      <c r="E26" s="131" t="s">
        <v>106</v>
      </c>
      <c r="F26" s="185" t="s">
        <v>106</v>
      </c>
      <c r="G26" s="130">
        <v>4232</v>
      </c>
      <c r="H26" s="24"/>
      <c r="I26" s="24"/>
      <c r="J26" s="25"/>
      <c r="K26" s="25"/>
      <c r="L26" s="28" t="s">
        <v>121</v>
      </c>
      <c r="M26" s="11">
        <v>4232</v>
      </c>
      <c r="N26" s="182">
        <f>+'havelvac 7.2'!N30+'havelvac 7.3'!N30+'havelvac 7.4'!N30+'havelvac 7.5'!N30+'havelvac 7.6'!N30+'havelvac 7.7'!N30+'havelvac 7.9'!N30+'havelvac 7.8'!N30+'havelvac 7.10'!N30+'havelvac 7.11'!N30+'havelvac 7.12'!N30+'havelvac 7.13'!N30</f>
        <v>0</v>
      </c>
      <c r="O26" s="182">
        <f>+'havelvac 7.2'!O30+'havelvac 7.3'!O30+'havelvac 7.4'!O30+'havelvac 7.5'!O30+'havelvac 7.6'!O30+'havelvac 7.7'!O30+'havelvac 7.9'!O30+'havelvac 7.8'!O30+'havelvac 7.10'!O30+'havelvac 7.11'!O30+'havelvac 7.12'!O30+'havelvac 7.13'!O30</f>
        <v>0</v>
      </c>
      <c r="P26" s="230" t="str">
        <f t="shared" si="2"/>
        <v xml:space="preserve"> </v>
      </c>
      <c r="Q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" s="230" t="str">
        <f t="shared" si="3"/>
        <v xml:space="preserve"> </v>
      </c>
      <c r="S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" s="230" t="str">
        <f t="shared" si="4"/>
        <v xml:space="preserve"> </v>
      </c>
      <c r="U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" s="182">
        <f>+'havelvac 7.2'!P30+'havelvac 7.3'!P30+'havelvac 7.4'!P30+'havelvac 7.5'!P30+'havelvac 7.6'!P30+'havelvac 7.7'!P30+'havelvac 7.9'!P30+'havelvac 7.8'!P30+'havelvac 7.10'!P30+'havelvac 7.11'!P30+'havelvac 7.12'!P30+'havelvac 7.13'!P30</f>
        <v>0</v>
      </c>
      <c r="W26" s="230" t="str">
        <f t="shared" si="5"/>
        <v xml:space="preserve"> </v>
      </c>
      <c r="X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" s="230" t="str">
        <f t="shared" si="6"/>
        <v xml:space="preserve"> </v>
      </c>
      <c r="Z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" s="230" t="str">
        <f t="shared" si="7"/>
        <v xml:space="preserve"> </v>
      </c>
      <c r="AB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" spans="1:28" s="136" customFormat="1" ht="25.5" hidden="1">
      <c r="A27" s="183" t="str">
        <f t="shared" si="0"/>
        <v>71010101014233</v>
      </c>
      <c r="B27" s="184" t="s">
        <v>439</v>
      </c>
      <c r="C27" s="133" t="s">
        <v>106</v>
      </c>
      <c r="D27" s="132" t="s">
        <v>106</v>
      </c>
      <c r="E27" s="131" t="s">
        <v>106</v>
      </c>
      <c r="F27" s="185" t="s">
        <v>106</v>
      </c>
      <c r="G27" s="130">
        <v>4233</v>
      </c>
      <c r="H27" s="24"/>
      <c r="I27" s="24"/>
      <c r="J27" s="25"/>
      <c r="K27" s="25"/>
      <c r="L27" s="28" t="s">
        <v>449</v>
      </c>
      <c r="M27" s="11">
        <v>4233</v>
      </c>
      <c r="N27" s="182">
        <f>+'havelvac 7.2'!N31+'havelvac 7.3'!N31+'havelvac 7.4'!N31+'havelvac 7.5'!N31+'havelvac 7.6'!N31+'havelvac 7.7'!N31+'havelvac 7.9'!N31+'havelvac 7.8'!N31+'havelvac 7.10'!N31+'havelvac 7.11'!N31+'havelvac 7.12'!N31+'havelvac 7.13'!N31</f>
        <v>0</v>
      </c>
      <c r="O27" s="182">
        <f>+'havelvac 7.2'!O31+'havelvac 7.3'!O31+'havelvac 7.4'!O31+'havelvac 7.5'!O31+'havelvac 7.6'!O31+'havelvac 7.7'!O31+'havelvac 7.9'!O31+'havelvac 7.8'!O31+'havelvac 7.10'!O31+'havelvac 7.11'!O31+'havelvac 7.12'!O31+'havelvac 7.13'!O31</f>
        <v>0</v>
      </c>
      <c r="P27" s="230" t="str">
        <f t="shared" si="2"/>
        <v xml:space="preserve"> </v>
      </c>
      <c r="Q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" s="230" t="str">
        <f t="shared" si="3"/>
        <v xml:space="preserve"> </v>
      </c>
      <c r="S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" s="230" t="str">
        <f t="shared" si="4"/>
        <v xml:space="preserve"> </v>
      </c>
      <c r="U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" s="182">
        <f>+'havelvac 7.2'!P31+'havelvac 7.3'!P31+'havelvac 7.4'!P31+'havelvac 7.5'!P31+'havelvac 7.6'!P31+'havelvac 7.7'!P31+'havelvac 7.9'!P31+'havelvac 7.8'!P31+'havelvac 7.10'!P31+'havelvac 7.11'!P31+'havelvac 7.12'!P31+'havelvac 7.13'!P31</f>
        <v>0</v>
      </c>
      <c r="W27" s="230" t="str">
        <f t="shared" si="5"/>
        <v xml:space="preserve"> </v>
      </c>
      <c r="X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" s="230" t="str">
        <f t="shared" si="6"/>
        <v xml:space="preserve"> </v>
      </c>
      <c r="Z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" s="230" t="str">
        <f t="shared" si="7"/>
        <v xml:space="preserve"> </v>
      </c>
      <c r="AB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" spans="1:28" s="136" customFormat="1">
      <c r="A28" s="183" t="str">
        <f t="shared" si="0"/>
        <v>71010101014234</v>
      </c>
      <c r="B28" s="184" t="s">
        <v>439</v>
      </c>
      <c r="C28" s="133" t="s">
        <v>106</v>
      </c>
      <c r="D28" s="132" t="s">
        <v>106</v>
      </c>
      <c r="E28" s="131" t="s">
        <v>106</v>
      </c>
      <c r="F28" s="185" t="s">
        <v>106</v>
      </c>
      <c r="G28" s="130">
        <v>4234</v>
      </c>
      <c r="H28" s="24"/>
      <c r="I28" s="24"/>
      <c r="J28" s="25"/>
      <c r="K28" s="25"/>
      <c r="L28" s="28" t="s">
        <v>122</v>
      </c>
      <c r="M28" s="11">
        <v>4234</v>
      </c>
      <c r="N28" s="182">
        <f>+'havelvac 7.2'!N32+'havelvac 7.3'!N32+'havelvac 7.4'!N32+'havelvac 7.5'!N32+'havelvac 7.6'!N32+'havelvac 7.7'!N32+'havelvac 7.9'!N32+'havelvac 7.8'!N32+'havelvac 7.10'!N32+'havelvac 7.11'!N32+'havelvac 7.12'!N32+'havelvac 7.13'!N32</f>
        <v>0</v>
      </c>
      <c r="O28" s="182">
        <f>+'havelvac 7.2'!O32+'havelvac 7.3'!O32+'havelvac 7.4'!O32+'havelvac 7.5'!O32+'havelvac 7.6'!O32+'havelvac 7.7'!O32+'havelvac 7.9'!O32+'havelvac 7.8'!O32+'havelvac 7.10'!O32+'havelvac 7.11'!O32+'havelvac 7.12'!O32+'havelvac 7.13'!O32</f>
        <v>0</v>
      </c>
      <c r="P28" s="230" t="str">
        <f t="shared" si="2"/>
        <v xml:space="preserve"> </v>
      </c>
      <c r="Q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" s="230" t="str">
        <f t="shared" si="3"/>
        <v xml:space="preserve"> </v>
      </c>
      <c r="S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" s="230" t="str">
        <f t="shared" si="4"/>
        <v xml:space="preserve"> </v>
      </c>
      <c r="U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" s="182">
        <f>+'havelvac 7.2'!P32+'havelvac 7.3'!P32+'havelvac 7.4'!P32+'havelvac 7.5'!P32+'havelvac 7.6'!P32+'havelvac 7.7'!P32+'havelvac 7.9'!P32+'havelvac 7.8'!P32+'havelvac 7.10'!P32+'havelvac 7.11'!P32+'havelvac 7.12'!P32+'havelvac 7.13'!P32</f>
        <v>0</v>
      </c>
      <c r="W28" s="230" t="str">
        <f t="shared" si="5"/>
        <v xml:space="preserve"> </v>
      </c>
      <c r="X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" s="230" t="str">
        <f t="shared" si="6"/>
        <v xml:space="preserve"> </v>
      </c>
      <c r="Z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" s="230" t="str">
        <f t="shared" si="7"/>
        <v xml:space="preserve"> </v>
      </c>
      <c r="AB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" spans="1:28" s="136" customFormat="1" hidden="1">
      <c r="A29" s="183" t="str">
        <f t="shared" si="0"/>
        <v>71010101014235</v>
      </c>
      <c r="B29" s="184" t="s">
        <v>439</v>
      </c>
      <c r="C29" s="133" t="s">
        <v>106</v>
      </c>
      <c r="D29" s="132" t="s">
        <v>106</v>
      </c>
      <c r="E29" s="131" t="s">
        <v>106</v>
      </c>
      <c r="F29" s="185" t="s">
        <v>106</v>
      </c>
      <c r="G29" s="130">
        <v>4235</v>
      </c>
      <c r="H29" s="24"/>
      <c r="I29" s="24"/>
      <c r="J29" s="25"/>
      <c r="K29" s="25"/>
      <c r="L29" s="28" t="s">
        <v>123</v>
      </c>
      <c r="M29" s="11">
        <v>4235</v>
      </c>
      <c r="N29" s="182">
        <f>+'havelvac 7.2'!N33+'havelvac 7.3'!N33+'havelvac 7.4'!N33+'havelvac 7.5'!N33+'havelvac 7.6'!N33+'havelvac 7.7'!N33+'havelvac 7.9'!N33+'havelvac 7.8'!N33+'havelvac 7.10'!N33+'havelvac 7.11'!N33+'havelvac 7.12'!N33+'havelvac 7.13'!N33</f>
        <v>0</v>
      </c>
      <c r="O29" s="182">
        <f>+'havelvac 7.2'!O33+'havelvac 7.3'!O33+'havelvac 7.4'!O33+'havelvac 7.5'!O33+'havelvac 7.6'!O33+'havelvac 7.7'!O33+'havelvac 7.9'!O33+'havelvac 7.8'!O33+'havelvac 7.10'!O33+'havelvac 7.11'!O33+'havelvac 7.12'!O33+'havelvac 7.13'!O33</f>
        <v>0</v>
      </c>
      <c r="P29" s="230" t="str">
        <f t="shared" si="2"/>
        <v xml:space="preserve"> </v>
      </c>
      <c r="Q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" s="230" t="str">
        <f t="shared" si="3"/>
        <v xml:space="preserve"> </v>
      </c>
      <c r="S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" s="230" t="str">
        <f t="shared" si="4"/>
        <v xml:space="preserve"> </v>
      </c>
      <c r="U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" s="182">
        <f>+'havelvac 7.2'!P33+'havelvac 7.3'!P33+'havelvac 7.4'!P33+'havelvac 7.5'!P33+'havelvac 7.6'!P33+'havelvac 7.7'!P33+'havelvac 7.9'!P33+'havelvac 7.8'!P33+'havelvac 7.10'!P33+'havelvac 7.11'!P33+'havelvac 7.12'!P33+'havelvac 7.13'!P33</f>
        <v>0</v>
      </c>
      <c r="W29" s="230" t="str">
        <f t="shared" si="5"/>
        <v xml:space="preserve"> </v>
      </c>
      <c r="X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" s="230" t="str">
        <f t="shared" si="6"/>
        <v xml:space="preserve"> </v>
      </c>
      <c r="Z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" s="230" t="str">
        <f t="shared" si="7"/>
        <v xml:space="preserve"> </v>
      </c>
      <c r="AB2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" spans="1:28" s="136" customFormat="1">
      <c r="A30" s="183" t="str">
        <f t="shared" si="0"/>
        <v>71010101014237</v>
      </c>
      <c r="B30" s="184" t="s">
        <v>439</v>
      </c>
      <c r="C30" s="133" t="s">
        <v>106</v>
      </c>
      <c r="D30" s="132" t="s">
        <v>106</v>
      </c>
      <c r="E30" s="131" t="s">
        <v>106</v>
      </c>
      <c r="F30" s="185" t="s">
        <v>106</v>
      </c>
      <c r="G30" s="130">
        <v>4237</v>
      </c>
      <c r="H30" s="24"/>
      <c r="I30" s="24"/>
      <c r="J30" s="25"/>
      <c r="K30" s="25"/>
      <c r="L30" s="28" t="s">
        <v>124</v>
      </c>
      <c r="M30" s="11">
        <v>4237</v>
      </c>
      <c r="N30" s="182">
        <f>+'havelvac 7.2'!N35+'havelvac 7.3'!N35+'havelvac 7.4'!N35+'havelvac 7.5'!N35+'havelvac 7.6'!N35+'havelvac 7.7'!N35+'havelvac 7.9'!N35+'havelvac 7.8'!N35+'havelvac 7.10'!N35+'havelvac 7.11'!N35+'havelvac 7.12'!N35+'havelvac 7.13'!N35</f>
        <v>0</v>
      </c>
      <c r="O30" s="182">
        <f>+'havelvac 7.2'!O35+'havelvac 7.3'!O35+'havelvac 7.4'!O35+'havelvac 7.5'!O35+'havelvac 7.6'!O35+'havelvac 7.7'!O35+'havelvac 7.9'!O35+'havelvac 7.8'!O35+'havelvac 7.10'!O35+'havelvac 7.11'!O35+'havelvac 7.12'!O35+'havelvac 7.13'!O35</f>
        <v>0</v>
      </c>
      <c r="P30" s="230" t="str">
        <f t="shared" si="2"/>
        <v xml:space="preserve"> </v>
      </c>
      <c r="Q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" s="230" t="str">
        <f t="shared" si="3"/>
        <v xml:space="preserve"> </v>
      </c>
      <c r="S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" s="230" t="str">
        <f t="shared" si="4"/>
        <v xml:space="preserve"> </v>
      </c>
      <c r="U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" s="182">
        <f>+'havelvac 7.2'!P35+'havelvac 7.3'!P35+'havelvac 7.4'!P35+'havelvac 7.5'!P35+'havelvac 7.6'!P35+'havelvac 7.7'!P35+'havelvac 7.9'!P35+'havelvac 7.8'!P35+'havelvac 7.10'!P35+'havelvac 7.11'!P35+'havelvac 7.12'!P35+'havelvac 7.13'!P35</f>
        <v>0</v>
      </c>
      <c r="W30" s="230" t="str">
        <f t="shared" si="5"/>
        <v xml:space="preserve"> </v>
      </c>
      <c r="X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" s="230" t="str">
        <f t="shared" si="6"/>
        <v xml:space="preserve"> </v>
      </c>
      <c r="Z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" s="230" t="str">
        <f t="shared" si="7"/>
        <v xml:space="preserve"> </v>
      </c>
      <c r="AB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" spans="1:28" s="136" customFormat="1">
      <c r="A31" s="183" t="str">
        <f t="shared" si="0"/>
        <v>71010101014239</v>
      </c>
      <c r="B31" s="184" t="s">
        <v>439</v>
      </c>
      <c r="C31" s="133" t="s">
        <v>106</v>
      </c>
      <c r="D31" s="132" t="s">
        <v>106</v>
      </c>
      <c r="E31" s="131" t="s">
        <v>106</v>
      </c>
      <c r="F31" s="185" t="s">
        <v>106</v>
      </c>
      <c r="G31" s="130">
        <v>4239</v>
      </c>
      <c r="H31" s="24"/>
      <c r="I31" s="24"/>
      <c r="J31" s="25"/>
      <c r="K31" s="25"/>
      <c r="L31" s="28" t="s">
        <v>125</v>
      </c>
      <c r="M31" s="11">
        <v>4239</v>
      </c>
      <c r="N31" s="182">
        <f>+'havelvac 7.2'!N36+'havelvac 7.3'!N36+'havelvac 7.4'!N36+'havelvac 7.5'!N36+'havelvac 7.6'!N36+'havelvac 7.7'!N36+'havelvac 7.9'!N36+'havelvac 7.8'!N36+'havelvac 7.10'!N36+'havelvac 7.11'!N36+'havelvac 7.12'!N36+'havelvac 7.13'!N36</f>
        <v>0</v>
      </c>
      <c r="O31" s="182">
        <f>+'havelvac 7.2'!O36+'havelvac 7.3'!O36+'havelvac 7.4'!O36+'havelvac 7.5'!O36+'havelvac 7.6'!O36+'havelvac 7.7'!O36+'havelvac 7.9'!O36+'havelvac 7.8'!O36+'havelvac 7.10'!O36+'havelvac 7.11'!O36+'havelvac 7.12'!O36+'havelvac 7.13'!O36</f>
        <v>0</v>
      </c>
      <c r="P31" s="230" t="str">
        <f t="shared" si="2"/>
        <v xml:space="preserve"> </v>
      </c>
      <c r="Q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" s="230" t="str">
        <f t="shared" si="3"/>
        <v xml:space="preserve"> </v>
      </c>
      <c r="S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" s="230" t="str">
        <f t="shared" si="4"/>
        <v xml:space="preserve"> </v>
      </c>
      <c r="U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" s="182">
        <f>+'havelvac 7.2'!P36+'havelvac 7.3'!P36+'havelvac 7.4'!P36+'havelvac 7.5'!P36+'havelvac 7.6'!P36+'havelvac 7.7'!P36+'havelvac 7.9'!P36+'havelvac 7.8'!P36+'havelvac 7.10'!P36+'havelvac 7.11'!P36+'havelvac 7.12'!P36+'havelvac 7.13'!P36</f>
        <v>0</v>
      </c>
      <c r="W31" s="230" t="str">
        <f t="shared" si="5"/>
        <v xml:space="preserve"> </v>
      </c>
      <c r="X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" s="230" t="str">
        <f t="shared" si="6"/>
        <v xml:space="preserve"> </v>
      </c>
      <c r="Z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" s="230" t="str">
        <f t="shared" si="7"/>
        <v xml:space="preserve"> </v>
      </c>
      <c r="AB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" spans="1:28" s="136" customFormat="1">
      <c r="A32" s="183" t="str">
        <f t="shared" si="0"/>
        <v>71010101014241</v>
      </c>
      <c r="B32" s="184" t="s">
        <v>439</v>
      </c>
      <c r="C32" s="133" t="s">
        <v>106</v>
      </c>
      <c r="D32" s="132" t="s">
        <v>106</v>
      </c>
      <c r="E32" s="131" t="s">
        <v>106</v>
      </c>
      <c r="F32" s="185" t="s">
        <v>106</v>
      </c>
      <c r="G32" s="130">
        <v>4241</v>
      </c>
      <c r="H32" s="24"/>
      <c r="I32" s="24"/>
      <c r="J32" s="25"/>
      <c r="K32" s="25"/>
      <c r="L32" s="28" t="s">
        <v>126</v>
      </c>
      <c r="M32" s="11">
        <v>4241</v>
      </c>
      <c r="N32" s="182">
        <f>+'havelvac 7.2'!N37+'havelvac 7.3'!N37+'havelvac 7.4'!N37+'havelvac 7.5'!N37+'havelvac 7.6'!N37+'havelvac 7.7'!N37+'havelvac 7.9'!N37+'havelvac 7.8'!N37+'havelvac 7.10'!N37+'havelvac 7.11'!N37+'havelvac 7.12'!N37+'havelvac 7.13'!N37</f>
        <v>0</v>
      </c>
      <c r="O32" s="182">
        <f>+'havelvac 7.2'!O37+'havelvac 7.3'!O37+'havelvac 7.4'!O37+'havelvac 7.5'!O37+'havelvac 7.6'!O37+'havelvac 7.7'!O37+'havelvac 7.9'!O37+'havelvac 7.8'!O37+'havelvac 7.10'!O37+'havelvac 7.11'!O37+'havelvac 7.12'!O37+'havelvac 7.13'!O37</f>
        <v>0</v>
      </c>
      <c r="P32" s="230" t="str">
        <f t="shared" si="2"/>
        <v xml:space="preserve"> </v>
      </c>
      <c r="Q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" s="230" t="str">
        <f t="shared" si="3"/>
        <v xml:space="preserve"> </v>
      </c>
      <c r="S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" s="230" t="str">
        <f t="shared" si="4"/>
        <v xml:space="preserve"> </v>
      </c>
      <c r="U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" s="182">
        <f>+'havelvac 7.2'!P37+'havelvac 7.3'!P37+'havelvac 7.4'!P37+'havelvac 7.5'!P37+'havelvac 7.6'!P37+'havelvac 7.7'!P37+'havelvac 7.9'!P37+'havelvac 7.8'!P37+'havelvac 7.10'!P37+'havelvac 7.11'!P37+'havelvac 7.12'!P37+'havelvac 7.13'!P37</f>
        <v>0</v>
      </c>
      <c r="W32" s="230" t="str">
        <f t="shared" si="5"/>
        <v xml:space="preserve"> </v>
      </c>
      <c r="X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" s="230" t="str">
        <f t="shared" si="6"/>
        <v xml:space="preserve"> </v>
      </c>
      <c r="Z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" s="230" t="str">
        <f t="shared" si="7"/>
        <v xml:space="preserve"> </v>
      </c>
      <c r="AB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" spans="1:28" s="136" customFormat="1" ht="25.5">
      <c r="A33" s="183" t="str">
        <f t="shared" si="0"/>
        <v>71010101014252</v>
      </c>
      <c r="B33" s="184" t="s">
        <v>439</v>
      </c>
      <c r="C33" s="133" t="s">
        <v>106</v>
      </c>
      <c r="D33" s="132" t="s">
        <v>106</v>
      </c>
      <c r="E33" s="131" t="s">
        <v>106</v>
      </c>
      <c r="F33" s="185" t="s">
        <v>106</v>
      </c>
      <c r="G33" s="130">
        <v>4252</v>
      </c>
      <c r="H33" s="24"/>
      <c r="I33" s="24"/>
      <c r="J33" s="25"/>
      <c r="K33" s="25"/>
      <c r="L33" s="28" t="s">
        <v>127</v>
      </c>
      <c r="M33" s="11">
        <v>4252</v>
      </c>
      <c r="N33" s="182">
        <f>+'havelvac 7.2'!N38+'havelvac 7.3'!N38+'havelvac 7.4'!N38+'havelvac 7.5'!N38+'havelvac 7.6'!N38+'havelvac 7.7'!N38+'havelvac 7.9'!N38+'havelvac 7.8'!N38+'havelvac 7.10'!N38+'havelvac 7.11'!N38+'havelvac 7.12'!N38+'havelvac 7.13'!N38</f>
        <v>0</v>
      </c>
      <c r="O33" s="182">
        <f>+'havelvac 7.2'!O38+'havelvac 7.3'!O38+'havelvac 7.4'!O38+'havelvac 7.5'!O38+'havelvac 7.6'!O38+'havelvac 7.7'!O38+'havelvac 7.9'!O38+'havelvac 7.8'!O38+'havelvac 7.10'!O38+'havelvac 7.11'!O38+'havelvac 7.12'!O38+'havelvac 7.13'!O38</f>
        <v>0</v>
      </c>
      <c r="P33" s="230" t="str">
        <f t="shared" si="2"/>
        <v xml:space="preserve"> </v>
      </c>
      <c r="Q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" s="230" t="str">
        <f t="shared" si="3"/>
        <v xml:space="preserve"> </v>
      </c>
      <c r="S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" s="230" t="str">
        <f t="shared" si="4"/>
        <v xml:space="preserve"> </v>
      </c>
      <c r="U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" s="182">
        <f>+'havelvac 7.2'!P38+'havelvac 7.3'!P38+'havelvac 7.4'!P38+'havelvac 7.5'!P38+'havelvac 7.6'!P38+'havelvac 7.7'!P38+'havelvac 7.9'!P38+'havelvac 7.8'!P38+'havelvac 7.10'!P38+'havelvac 7.11'!P38+'havelvac 7.12'!P38+'havelvac 7.13'!P38</f>
        <v>0</v>
      </c>
      <c r="W33" s="230" t="str">
        <f t="shared" si="5"/>
        <v xml:space="preserve"> </v>
      </c>
      <c r="X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" s="230" t="str">
        <f t="shared" si="6"/>
        <v xml:space="preserve"> </v>
      </c>
      <c r="Z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" s="230" t="str">
        <f t="shared" si="7"/>
        <v xml:space="preserve"> </v>
      </c>
      <c r="AB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" spans="1:28" s="136" customFormat="1">
      <c r="A34" s="183" t="str">
        <f t="shared" si="0"/>
        <v>71010101014261</v>
      </c>
      <c r="B34" s="184" t="s">
        <v>439</v>
      </c>
      <c r="C34" s="133" t="s">
        <v>106</v>
      </c>
      <c r="D34" s="132" t="s">
        <v>106</v>
      </c>
      <c r="E34" s="131" t="s">
        <v>106</v>
      </c>
      <c r="F34" s="185" t="s">
        <v>106</v>
      </c>
      <c r="G34" s="130">
        <v>4261</v>
      </c>
      <c r="H34" s="24"/>
      <c r="I34" s="24"/>
      <c r="J34" s="25"/>
      <c r="K34" s="25"/>
      <c r="L34" s="29" t="s">
        <v>128</v>
      </c>
      <c r="M34" s="30">
        <v>4261</v>
      </c>
      <c r="N34" s="182">
        <f>+'havelvac 7.2'!N39+'havelvac 7.3'!N39+'havelvac 7.4'!N39+'havelvac 7.5'!N39+'havelvac 7.6'!N39+'havelvac 7.7'!N39+'havelvac 7.9'!N39+'havelvac 7.8'!N39+'havelvac 7.10'!N39+'havelvac 7.11'!N39+'havelvac 7.12'!N39+'havelvac 7.13'!N39</f>
        <v>0</v>
      </c>
      <c r="O34" s="182">
        <f>+'havelvac 7.2'!O39+'havelvac 7.3'!O39+'havelvac 7.4'!O39+'havelvac 7.5'!O39+'havelvac 7.6'!O39+'havelvac 7.7'!O39+'havelvac 7.9'!O39+'havelvac 7.8'!O39+'havelvac 7.10'!O39+'havelvac 7.11'!O39+'havelvac 7.12'!O39+'havelvac 7.13'!O39</f>
        <v>0</v>
      </c>
      <c r="P34" s="230" t="str">
        <f t="shared" si="2"/>
        <v xml:space="preserve"> </v>
      </c>
      <c r="Q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" s="230" t="str">
        <f t="shared" si="3"/>
        <v xml:space="preserve"> </v>
      </c>
      <c r="S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" s="230" t="str">
        <f t="shared" si="4"/>
        <v xml:space="preserve"> </v>
      </c>
      <c r="U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" s="182">
        <f>+'havelvac 7.2'!P39+'havelvac 7.3'!P39+'havelvac 7.4'!P39+'havelvac 7.5'!P39+'havelvac 7.6'!P39+'havelvac 7.7'!P39+'havelvac 7.9'!P39+'havelvac 7.8'!P39+'havelvac 7.10'!P39+'havelvac 7.11'!P39+'havelvac 7.12'!P39+'havelvac 7.13'!P39</f>
        <v>0</v>
      </c>
      <c r="W34" s="230" t="str">
        <f t="shared" si="5"/>
        <v xml:space="preserve"> </v>
      </c>
      <c r="X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" s="230" t="str">
        <f t="shared" si="6"/>
        <v xml:space="preserve"> </v>
      </c>
      <c r="Z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" s="230" t="str">
        <f t="shared" si="7"/>
        <v xml:space="preserve"> </v>
      </c>
      <c r="AB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" spans="1:28" s="136" customFormat="1">
      <c r="A35" s="183" t="str">
        <f t="shared" si="0"/>
        <v>71010101014264</v>
      </c>
      <c r="B35" s="184" t="s">
        <v>439</v>
      </c>
      <c r="C35" s="133" t="s">
        <v>106</v>
      </c>
      <c r="D35" s="132" t="s">
        <v>106</v>
      </c>
      <c r="E35" s="131" t="s">
        <v>106</v>
      </c>
      <c r="F35" s="185" t="s">
        <v>106</v>
      </c>
      <c r="G35" s="130">
        <v>4264</v>
      </c>
      <c r="H35" s="24"/>
      <c r="I35" s="24"/>
      <c r="J35" s="25"/>
      <c r="K35" s="25"/>
      <c r="L35" s="31" t="s">
        <v>129</v>
      </c>
      <c r="M35" s="47">
        <v>4264</v>
      </c>
      <c r="N35" s="182">
        <f>+'havelvac 7.2'!N40+'havelvac 7.3'!N40+'havelvac 7.4'!N40+'havelvac 7.5'!N40+'havelvac 7.6'!N40+'havelvac 7.7'!N40+'havelvac 7.9'!N40+'havelvac 7.8'!N40+'havelvac 7.10'!N40+'havelvac 7.11'!N40+'havelvac 7.12'!N40+'havelvac 7.13'!N40</f>
        <v>0</v>
      </c>
      <c r="O35" s="182">
        <f>+'havelvac 7.2'!O40+'havelvac 7.3'!O40+'havelvac 7.4'!O40+'havelvac 7.5'!O40+'havelvac 7.6'!O40+'havelvac 7.7'!O40+'havelvac 7.9'!O40+'havelvac 7.8'!O40+'havelvac 7.10'!O40+'havelvac 7.11'!O40+'havelvac 7.12'!O40+'havelvac 7.13'!O40</f>
        <v>0</v>
      </c>
      <c r="P35" s="230" t="str">
        <f t="shared" si="2"/>
        <v xml:space="preserve"> </v>
      </c>
      <c r="Q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" s="230" t="str">
        <f t="shared" si="3"/>
        <v xml:space="preserve"> </v>
      </c>
      <c r="S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" s="230" t="str">
        <f t="shared" si="4"/>
        <v xml:space="preserve"> </v>
      </c>
      <c r="U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" s="182">
        <f>+'havelvac 7.2'!P40+'havelvac 7.3'!P40+'havelvac 7.4'!P40+'havelvac 7.5'!P40+'havelvac 7.6'!P40+'havelvac 7.7'!P40+'havelvac 7.9'!P40+'havelvac 7.8'!P40+'havelvac 7.10'!P40+'havelvac 7.11'!P40+'havelvac 7.12'!P40+'havelvac 7.13'!P40</f>
        <v>0</v>
      </c>
      <c r="W35" s="230" t="str">
        <f t="shared" si="5"/>
        <v xml:space="preserve"> </v>
      </c>
      <c r="X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" s="230" t="str">
        <f t="shared" si="6"/>
        <v xml:space="preserve"> </v>
      </c>
      <c r="Z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" s="230" t="str">
        <f t="shared" si="7"/>
        <v xml:space="preserve"> </v>
      </c>
      <c r="AB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" spans="1:28" s="136" customFormat="1">
      <c r="A36" s="183" t="str">
        <f t="shared" si="0"/>
        <v>71010101014267</v>
      </c>
      <c r="B36" s="184" t="s">
        <v>439</v>
      </c>
      <c r="C36" s="133" t="s">
        <v>106</v>
      </c>
      <c r="D36" s="132" t="s">
        <v>106</v>
      </c>
      <c r="E36" s="131" t="s">
        <v>106</v>
      </c>
      <c r="F36" s="185" t="s">
        <v>106</v>
      </c>
      <c r="G36" s="130">
        <v>4267</v>
      </c>
      <c r="H36" s="24"/>
      <c r="I36" s="24"/>
      <c r="J36" s="25"/>
      <c r="K36" s="25"/>
      <c r="L36" s="31" t="s">
        <v>130</v>
      </c>
      <c r="M36" s="47">
        <v>4267</v>
      </c>
      <c r="N36" s="182">
        <f>+'havelvac 7.2'!N41+'havelvac 7.3'!N41+'havelvac 7.4'!N41+'havelvac 7.5'!N41+'havelvac 7.6'!N41+'havelvac 7.7'!N41+'havelvac 7.9'!N41+'havelvac 7.8'!N41+'havelvac 7.10'!N41+'havelvac 7.11'!N41+'havelvac 7.12'!N41+'havelvac 7.13'!N41</f>
        <v>0</v>
      </c>
      <c r="O36" s="182">
        <f>+'havelvac 7.2'!O41+'havelvac 7.3'!O41+'havelvac 7.4'!O41+'havelvac 7.5'!O41+'havelvac 7.6'!O41+'havelvac 7.7'!O41+'havelvac 7.9'!O41+'havelvac 7.8'!O41+'havelvac 7.10'!O41+'havelvac 7.11'!O41+'havelvac 7.12'!O41+'havelvac 7.13'!O41</f>
        <v>0</v>
      </c>
      <c r="P36" s="230" t="str">
        <f t="shared" si="2"/>
        <v xml:space="preserve"> </v>
      </c>
      <c r="Q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" s="230" t="str">
        <f t="shared" si="3"/>
        <v xml:space="preserve"> </v>
      </c>
      <c r="S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" s="230" t="str">
        <f t="shared" si="4"/>
        <v xml:space="preserve"> </v>
      </c>
      <c r="U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" s="182">
        <f>+'havelvac 7.2'!P41+'havelvac 7.3'!P41+'havelvac 7.4'!P41+'havelvac 7.5'!P41+'havelvac 7.6'!P41+'havelvac 7.7'!P41+'havelvac 7.9'!P41+'havelvac 7.8'!P41+'havelvac 7.10'!P41+'havelvac 7.11'!P41+'havelvac 7.12'!P41+'havelvac 7.13'!P41</f>
        <v>0</v>
      </c>
      <c r="W36" s="230" t="str">
        <f t="shared" si="5"/>
        <v xml:space="preserve"> </v>
      </c>
      <c r="X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" s="230" t="str">
        <f t="shared" si="6"/>
        <v xml:space="preserve"> </v>
      </c>
      <c r="Z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" s="230" t="str">
        <f t="shared" si="7"/>
        <v xml:space="preserve"> </v>
      </c>
      <c r="AB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" spans="1:28" s="136" customFormat="1">
      <c r="A37" s="183" t="str">
        <f t="shared" si="0"/>
        <v>71010101014269</v>
      </c>
      <c r="B37" s="184" t="s">
        <v>439</v>
      </c>
      <c r="C37" s="133" t="s">
        <v>106</v>
      </c>
      <c r="D37" s="132" t="s">
        <v>106</v>
      </c>
      <c r="E37" s="131" t="s">
        <v>106</v>
      </c>
      <c r="F37" s="185" t="s">
        <v>106</v>
      </c>
      <c r="G37" s="130">
        <v>4269</v>
      </c>
      <c r="H37" s="24"/>
      <c r="I37" s="24"/>
      <c r="J37" s="25"/>
      <c r="K37" s="25"/>
      <c r="L37" s="31" t="s">
        <v>364</v>
      </c>
      <c r="M37" s="47">
        <v>4269</v>
      </c>
      <c r="N37" s="182">
        <f>+'havelvac 7.2'!N42+'havelvac 7.3'!N42+'havelvac 7.4'!N42+'havelvac 7.5'!N42+'havelvac 7.6'!N42+'havelvac 7.7'!N42+'havelvac 7.9'!N42+'havelvac 7.8'!N42+'havelvac 7.10'!N42+'havelvac 7.11'!N42+'havelvac 7.12'!N42+'havelvac 7.13'!N42</f>
        <v>0</v>
      </c>
      <c r="O37" s="182">
        <f>+'havelvac 7.2'!O42+'havelvac 7.3'!O42+'havelvac 7.4'!O42+'havelvac 7.5'!O42+'havelvac 7.6'!O42+'havelvac 7.7'!O42+'havelvac 7.9'!O42+'havelvac 7.8'!O42+'havelvac 7.10'!O42+'havelvac 7.11'!O42+'havelvac 7.12'!O42+'havelvac 7.13'!O42</f>
        <v>0</v>
      </c>
      <c r="P37" s="230" t="str">
        <f t="shared" si="2"/>
        <v xml:space="preserve"> </v>
      </c>
      <c r="Q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" s="230" t="str">
        <f t="shared" si="3"/>
        <v xml:space="preserve"> </v>
      </c>
      <c r="S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" s="230" t="str">
        <f t="shared" si="4"/>
        <v xml:space="preserve"> </v>
      </c>
      <c r="U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" s="182">
        <f>+'havelvac 7.2'!P42+'havelvac 7.3'!P42+'havelvac 7.4'!P42+'havelvac 7.5'!P42+'havelvac 7.6'!P42+'havelvac 7.7'!P42+'havelvac 7.9'!P42+'havelvac 7.8'!P42+'havelvac 7.10'!P42+'havelvac 7.11'!P42+'havelvac 7.12'!P42+'havelvac 7.13'!P42</f>
        <v>0</v>
      </c>
      <c r="W37" s="230" t="str">
        <f t="shared" si="5"/>
        <v xml:space="preserve"> </v>
      </c>
      <c r="X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" s="230" t="str">
        <f t="shared" si="6"/>
        <v xml:space="preserve"> </v>
      </c>
      <c r="Z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" s="230" t="str">
        <f t="shared" si="7"/>
        <v xml:space="preserve"> </v>
      </c>
      <c r="AB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" spans="1:28" s="136" customFormat="1" ht="25.5" hidden="1">
      <c r="A38" s="183" t="str">
        <f t="shared" si="0"/>
        <v>71010101014511</v>
      </c>
      <c r="B38" s="184" t="s">
        <v>439</v>
      </c>
      <c r="C38" s="133" t="s">
        <v>106</v>
      </c>
      <c r="D38" s="132" t="s">
        <v>106</v>
      </c>
      <c r="E38" s="131" t="s">
        <v>106</v>
      </c>
      <c r="F38" s="205" t="s">
        <v>106</v>
      </c>
      <c r="G38" s="186">
        <v>4511</v>
      </c>
      <c r="H38" s="24"/>
      <c r="I38" s="24"/>
      <c r="J38" s="25"/>
      <c r="K38" s="25"/>
      <c r="L38" s="28" t="s">
        <v>131</v>
      </c>
      <c r="M38" s="11">
        <v>4511</v>
      </c>
      <c r="N38" s="182">
        <f>+'havelvac 7.2'!N43+'havelvac 7.3'!N43+'havelvac 7.4'!N43+'havelvac 7.5'!N43+'havelvac 7.6'!N43+'havelvac 7.7'!N43+'havelvac 7.9'!N43+'havelvac 7.8'!N43+'havelvac 7.10'!N43+'havelvac 7.11'!N43+'havelvac 7.12'!N43+'havelvac 7.13'!N43</f>
        <v>0</v>
      </c>
      <c r="O38" s="182">
        <f>+'havelvac 7.2'!O43+'havelvac 7.3'!O43+'havelvac 7.4'!O43+'havelvac 7.5'!O43+'havelvac 7.6'!O43+'havelvac 7.7'!O43+'havelvac 7.9'!O43+'havelvac 7.8'!O43+'havelvac 7.10'!O43+'havelvac 7.11'!O43+'havelvac 7.12'!O43+'havelvac 7.13'!O43</f>
        <v>0</v>
      </c>
      <c r="P38" s="230" t="str">
        <f t="shared" si="2"/>
        <v xml:space="preserve"> </v>
      </c>
      <c r="Q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" s="230" t="str">
        <f t="shared" si="3"/>
        <v xml:space="preserve"> </v>
      </c>
      <c r="S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" s="230" t="str">
        <f t="shared" si="4"/>
        <v xml:space="preserve"> </v>
      </c>
      <c r="U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" s="182">
        <f>+'havelvac 7.2'!P43+'havelvac 7.3'!P43+'havelvac 7.4'!P43+'havelvac 7.5'!P43+'havelvac 7.6'!P43+'havelvac 7.7'!P43+'havelvac 7.9'!P43+'havelvac 7.8'!P43+'havelvac 7.10'!P43+'havelvac 7.11'!P43+'havelvac 7.12'!P43+'havelvac 7.13'!P43</f>
        <v>0</v>
      </c>
      <c r="W38" s="230" t="str">
        <f t="shared" si="5"/>
        <v xml:space="preserve"> </v>
      </c>
      <c r="X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" s="230" t="str">
        <f t="shared" si="6"/>
        <v xml:space="preserve"> </v>
      </c>
      <c r="Z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" s="230" t="str">
        <f t="shared" si="7"/>
        <v xml:space="preserve"> </v>
      </c>
      <c r="AB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" spans="1:28" s="136" customFormat="1">
      <c r="A39" s="183" t="str">
        <f t="shared" si="0"/>
        <v>71010101014729</v>
      </c>
      <c r="B39" s="184" t="s">
        <v>439</v>
      </c>
      <c r="C39" s="133" t="s">
        <v>106</v>
      </c>
      <c r="D39" s="132" t="s">
        <v>106</v>
      </c>
      <c r="E39" s="131" t="s">
        <v>106</v>
      </c>
      <c r="F39" s="185" t="s">
        <v>106</v>
      </c>
      <c r="G39" s="130">
        <v>4729</v>
      </c>
      <c r="H39" s="24"/>
      <c r="I39" s="24"/>
      <c r="J39" s="25"/>
      <c r="K39" s="25"/>
      <c r="L39" s="28" t="s">
        <v>132</v>
      </c>
      <c r="M39" s="11">
        <v>4729</v>
      </c>
      <c r="N39" s="182">
        <f>+'havelvac 7.2'!N45+'havelvac 7.3'!N45+'havelvac 7.4'!N45+'havelvac 7.5'!N45+'havelvac 7.6'!N45+'havelvac 7.7'!N45+'havelvac 7.9'!N45+'havelvac 7.8'!N45+'havelvac 7.10'!N45+'havelvac 7.11'!N45+'havelvac 7.12'!N45+'havelvac 7.13'!N45</f>
        <v>0</v>
      </c>
      <c r="O39" s="182">
        <f>+'havelvac 7.2'!O45+'havelvac 7.3'!O45+'havelvac 7.4'!O45+'havelvac 7.5'!O45+'havelvac 7.6'!O45+'havelvac 7.7'!O45+'havelvac 7.9'!O45+'havelvac 7.8'!O45+'havelvac 7.10'!O45+'havelvac 7.11'!O45+'havelvac 7.12'!O45+'havelvac 7.13'!O45</f>
        <v>0</v>
      </c>
      <c r="P39" s="230" t="str">
        <f t="shared" si="2"/>
        <v xml:space="preserve"> </v>
      </c>
      <c r="Q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" s="230" t="str">
        <f t="shared" si="3"/>
        <v xml:space="preserve"> </v>
      </c>
      <c r="S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" s="230" t="str">
        <f t="shared" si="4"/>
        <v xml:space="preserve"> </v>
      </c>
      <c r="U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" s="182">
        <f>+'havelvac 7.2'!P45+'havelvac 7.3'!P45+'havelvac 7.4'!P45+'havelvac 7.5'!P45+'havelvac 7.6'!P45+'havelvac 7.7'!P45+'havelvac 7.9'!P45+'havelvac 7.8'!P45+'havelvac 7.10'!P45+'havelvac 7.11'!P45+'havelvac 7.12'!P45+'havelvac 7.13'!P45</f>
        <v>0</v>
      </c>
      <c r="W39" s="230" t="str">
        <f t="shared" si="5"/>
        <v xml:space="preserve"> </v>
      </c>
      <c r="X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" s="230" t="str">
        <f t="shared" si="6"/>
        <v xml:space="preserve"> </v>
      </c>
      <c r="Z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" s="230" t="str">
        <f t="shared" si="7"/>
        <v xml:space="preserve"> </v>
      </c>
      <c r="AB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" spans="1:28" s="136" customFormat="1">
      <c r="A40" s="183" t="str">
        <f t="shared" si="0"/>
        <v>71010101014823</v>
      </c>
      <c r="B40" s="184" t="s">
        <v>439</v>
      </c>
      <c r="C40" s="133" t="s">
        <v>106</v>
      </c>
      <c r="D40" s="132" t="s">
        <v>106</v>
      </c>
      <c r="E40" s="131" t="s">
        <v>106</v>
      </c>
      <c r="F40" s="185" t="s">
        <v>106</v>
      </c>
      <c r="G40" s="130">
        <v>4823</v>
      </c>
      <c r="H40" s="24"/>
      <c r="I40" s="24"/>
      <c r="J40" s="25"/>
      <c r="K40" s="25"/>
      <c r="L40" s="28" t="s">
        <v>133</v>
      </c>
      <c r="M40" s="11">
        <v>4823</v>
      </c>
      <c r="N40" s="182">
        <f>+'havelvac 7.2'!N46+'havelvac 7.3'!N46+'havelvac 7.4'!N46+'havelvac 7.5'!N46+'havelvac 7.6'!N46+'havelvac 7.7'!N46+'havelvac 7.9'!N46+'havelvac 7.8'!N46+'havelvac 7.10'!N46+'havelvac 7.11'!N46+'havelvac 7.12'!N46+'havelvac 7.13'!N46</f>
        <v>0</v>
      </c>
      <c r="O40" s="182">
        <f>+'havelvac 7.2'!O46+'havelvac 7.3'!O46+'havelvac 7.4'!O46+'havelvac 7.5'!O46+'havelvac 7.6'!O46+'havelvac 7.7'!O46+'havelvac 7.9'!O46+'havelvac 7.8'!O46+'havelvac 7.10'!O46+'havelvac 7.11'!O46+'havelvac 7.12'!O46+'havelvac 7.13'!O46</f>
        <v>0</v>
      </c>
      <c r="P40" s="230" t="str">
        <f t="shared" si="2"/>
        <v xml:space="preserve"> </v>
      </c>
      <c r="Q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" s="230" t="str">
        <f t="shared" si="3"/>
        <v xml:space="preserve"> </v>
      </c>
      <c r="S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" s="230" t="str">
        <f t="shared" si="4"/>
        <v xml:space="preserve"> </v>
      </c>
      <c r="U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" s="182">
        <f>+'havelvac 7.2'!P46+'havelvac 7.3'!P46+'havelvac 7.4'!P46+'havelvac 7.5'!P46+'havelvac 7.6'!P46+'havelvac 7.7'!P46+'havelvac 7.9'!P46+'havelvac 7.8'!P46+'havelvac 7.10'!P46+'havelvac 7.11'!P46+'havelvac 7.12'!P46+'havelvac 7.13'!P46</f>
        <v>0</v>
      </c>
      <c r="W40" s="230" t="str">
        <f t="shared" si="5"/>
        <v xml:space="preserve"> </v>
      </c>
      <c r="X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" s="230" t="str">
        <f t="shared" si="6"/>
        <v xml:space="preserve"> </v>
      </c>
      <c r="Z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" s="230" t="str">
        <f t="shared" si="7"/>
        <v xml:space="preserve"> </v>
      </c>
      <c r="AB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" spans="1:28" s="136" customFormat="1">
      <c r="A41" s="183" t="str">
        <f t="shared" si="0"/>
        <v>71010101014861</v>
      </c>
      <c r="B41" s="184" t="s">
        <v>439</v>
      </c>
      <c r="C41" s="133" t="s">
        <v>106</v>
      </c>
      <c r="D41" s="132" t="s">
        <v>106</v>
      </c>
      <c r="E41" s="131" t="s">
        <v>106</v>
      </c>
      <c r="F41" s="185" t="s">
        <v>106</v>
      </c>
      <c r="G41" s="130">
        <v>4861</v>
      </c>
      <c r="H41" s="24"/>
      <c r="I41" s="24"/>
      <c r="J41" s="25"/>
      <c r="K41" s="25"/>
      <c r="L41" s="31" t="s">
        <v>134</v>
      </c>
      <c r="M41" s="47">
        <v>4861</v>
      </c>
      <c r="N41" s="182">
        <f>+'havelvac 7.2'!N48+'havelvac 7.3'!N48+'havelvac 7.4'!N48+'havelvac 7.5'!N48+'havelvac 7.6'!N48+'havelvac 7.7'!N48+'havelvac 7.9'!N48+'havelvac 7.8'!N48+'havelvac 7.10'!N48+'havelvac 7.11'!N48+'havelvac 7.12'!N48+'havelvac 7.13'!N48</f>
        <v>0</v>
      </c>
      <c r="O41" s="182">
        <f>+'havelvac 7.2'!O48+'havelvac 7.3'!O48+'havelvac 7.4'!O48+'havelvac 7.5'!O48+'havelvac 7.6'!O48+'havelvac 7.7'!O48+'havelvac 7.9'!O48+'havelvac 7.8'!O48+'havelvac 7.10'!O48+'havelvac 7.11'!O48+'havelvac 7.12'!O48+'havelvac 7.13'!O48</f>
        <v>0</v>
      </c>
      <c r="P41" s="230" t="str">
        <f t="shared" si="2"/>
        <v xml:space="preserve"> </v>
      </c>
      <c r="Q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" s="230" t="str">
        <f t="shared" si="3"/>
        <v xml:space="preserve"> </v>
      </c>
      <c r="S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" s="230" t="str">
        <f t="shared" si="4"/>
        <v xml:space="preserve"> </v>
      </c>
      <c r="U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" s="182">
        <f>+'havelvac 7.2'!P48+'havelvac 7.3'!P48+'havelvac 7.4'!P48+'havelvac 7.5'!P48+'havelvac 7.6'!P48+'havelvac 7.7'!P48+'havelvac 7.9'!P48+'havelvac 7.8'!P48+'havelvac 7.10'!P48+'havelvac 7.11'!P48+'havelvac 7.12'!P48+'havelvac 7.13'!P48</f>
        <v>0</v>
      </c>
      <c r="W41" s="230" t="str">
        <f t="shared" si="5"/>
        <v xml:space="preserve"> </v>
      </c>
      <c r="X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" s="230" t="str">
        <f t="shared" si="6"/>
        <v xml:space="preserve"> </v>
      </c>
      <c r="Z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" s="230" t="str">
        <f t="shared" si="7"/>
        <v xml:space="preserve"> </v>
      </c>
      <c r="AB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" spans="1:28" s="136" customFormat="1" hidden="1">
      <c r="A42" s="183" t="str">
        <f t="shared" si="0"/>
        <v>71010101015121</v>
      </c>
      <c r="B42" s="184" t="s">
        <v>439</v>
      </c>
      <c r="C42" s="133" t="s">
        <v>106</v>
      </c>
      <c r="D42" s="132" t="s">
        <v>106</v>
      </c>
      <c r="E42" s="131" t="s">
        <v>106</v>
      </c>
      <c r="F42" s="185" t="s">
        <v>106</v>
      </c>
      <c r="G42" s="130">
        <v>5121</v>
      </c>
      <c r="H42" s="24"/>
      <c r="I42" s="24"/>
      <c r="J42" s="25"/>
      <c r="K42" s="25"/>
      <c r="L42" s="28" t="s">
        <v>135</v>
      </c>
      <c r="M42" s="11">
        <v>5121</v>
      </c>
      <c r="N42" s="182">
        <f>+'havelvac 7.2'!N49+'havelvac 7.3'!N49+'havelvac 7.4'!N49+'havelvac 7.5'!N49+'havelvac 7.6'!N49+'havelvac 7.7'!N49+'havelvac 7.9'!N49+'havelvac 7.8'!N49+'havelvac 7.10'!N49+'havelvac 7.11'!N49+'havelvac 7.12'!N49+'havelvac 7.13'!N49</f>
        <v>0</v>
      </c>
      <c r="O42" s="182">
        <f>+'havelvac 7.2'!O49+'havelvac 7.3'!O49+'havelvac 7.4'!O49+'havelvac 7.5'!O49+'havelvac 7.6'!O49+'havelvac 7.7'!O49+'havelvac 7.9'!O49+'havelvac 7.8'!O49+'havelvac 7.10'!O49+'havelvac 7.11'!O49+'havelvac 7.12'!O49+'havelvac 7.13'!O49</f>
        <v>0</v>
      </c>
      <c r="P42" s="230" t="str">
        <f t="shared" si="2"/>
        <v xml:space="preserve"> </v>
      </c>
      <c r="Q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" s="230" t="str">
        <f t="shared" si="3"/>
        <v xml:space="preserve"> </v>
      </c>
      <c r="S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" s="230" t="str">
        <f t="shared" si="4"/>
        <v xml:space="preserve"> </v>
      </c>
      <c r="U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" s="182">
        <f>+'havelvac 7.2'!P49+'havelvac 7.3'!P49+'havelvac 7.4'!P49+'havelvac 7.5'!P49+'havelvac 7.6'!P49+'havelvac 7.7'!P49+'havelvac 7.9'!P49+'havelvac 7.8'!P49+'havelvac 7.10'!P49+'havelvac 7.11'!P49+'havelvac 7.12'!P49+'havelvac 7.13'!P49</f>
        <v>0</v>
      </c>
      <c r="W42" s="230" t="str">
        <f t="shared" si="5"/>
        <v xml:space="preserve"> </v>
      </c>
      <c r="X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" s="230" t="str">
        <f t="shared" si="6"/>
        <v xml:space="preserve"> </v>
      </c>
      <c r="Z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" s="230" t="str">
        <f t="shared" si="7"/>
        <v xml:space="preserve"> </v>
      </c>
      <c r="AB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" spans="1:28" s="136" customFormat="1">
      <c r="A43" s="183" t="str">
        <f t="shared" si="0"/>
        <v>71010101015122</v>
      </c>
      <c r="B43" s="184" t="s">
        <v>439</v>
      </c>
      <c r="C43" s="133" t="s">
        <v>106</v>
      </c>
      <c r="D43" s="132" t="s">
        <v>106</v>
      </c>
      <c r="E43" s="131" t="s">
        <v>106</v>
      </c>
      <c r="F43" s="185" t="s">
        <v>106</v>
      </c>
      <c r="G43" s="130">
        <v>5122</v>
      </c>
      <c r="H43" s="24"/>
      <c r="I43" s="24"/>
      <c r="J43" s="25"/>
      <c r="K43" s="25"/>
      <c r="L43" s="28" t="s">
        <v>136</v>
      </c>
      <c r="M43" s="11">
        <v>5122</v>
      </c>
      <c r="N43" s="182">
        <f>+'havelvac 7.2'!N50+'havelvac 7.3'!N50+'havelvac 7.4'!N50+'havelvac 7.5'!N50+'havelvac 7.6'!N50+'havelvac 7.7'!N50+'havelvac 7.9'!N50+'havelvac 7.8'!N50+'havelvac 7.10'!N50+'havelvac 7.11'!N50+'havelvac 7.12'!N50+'havelvac 7.13'!N50</f>
        <v>0</v>
      </c>
      <c r="O43" s="182">
        <f>+'havelvac 7.2'!O50+'havelvac 7.3'!O50+'havelvac 7.4'!O50+'havelvac 7.5'!O50+'havelvac 7.6'!O50+'havelvac 7.7'!O50+'havelvac 7.9'!O50+'havelvac 7.8'!O50+'havelvac 7.10'!O50+'havelvac 7.11'!O50+'havelvac 7.12'!O50+'havelvac 7.13'!O50</f>
        <v>0</v>
      </c>
      <c r="P43" s="230" t="str">
        <f t="shared" si="2"/>
        <v xml:space="preserve"> </v>
      </c>
      <c r="Q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" s="230" t="str">
        <f t="shared" si="3"/>
        <v xml:space="preserve"> </v>
      </c>
      <c r="S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" s="230" t="str">
        <f t="shared" si="4"/>
        <v xml:space="preserve"> </v>
      </c>
      <c r="U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" s="182">
        <f>+'havelvac 7.2'!P50+'havelvac 7.3'!P50+'havelvac 7.4'!P50+'havelvac 7.5'!P50+'havelvac 7.6'!P50+'havelvac 7.7'!P50+'havelvac 7.9'!P50+'havelvac 7.8'!P50+'havelvac 7.10'!P50+'havelvac 7.11'!P50+'havelvac 7.12'!P50+'havelvac 7.13'!P50</f>
        <v>0</v>
      </c>
      <c r="W43" s="230" t="str">
        <f t="shared" si="5"/>
        <v xml:space="preserve"> </v>
      </c>
      <c r="X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" s="230" t="str">
        <f t="shared" si="6"/>
        <v xml:space="preserve"> </v>
      </c>
      <c r="Z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" s="230" t="str">
        <f t="shared" si="7"/>
        <v xml:space="preserve"> </v>
      </c>
      <c r="AB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" spans="1:28" s="136" customFormat="1" hidden="1">
      <c r="A44" s="183" t="str">
        <f t="shared" si="0"/>
        <v>71010101015129</v>
      </c>
      <c r="B44" s="184" t="s">
        <v>439</v>
      </c>
      <c r="C44" s="133" t="s">
        <v>106</v>
      </c>
      <c r="D44" s="132" t="s">
        <v>106</v>
      </c>
      <c r="E44" s="131" t="s">
        <v>106</v>
      </c>
      <c r="F44" s="185" t="s">
        <v>106</v>
      </c>
      <c r="G44" s="130">
        <v>5129</v>
      </c>
      <c r="H44" s="24"/>
      <c r="I44" s="24"/>
      <c r="J44" s="25"/>
      <c r="K44" s="25"/>
      <c r="L44" s="28" t="s">
        <v>137</v>
      </c>
      <c r="M44" s="11">
        <v>5129</v>
      </c>
      <c r="N44" s="182">
        <f>+'havelvac 7.2'!N51+'havelvac 7.3'!N51+'havelvac 7.4'!N51+'havelvac 7.5'!N51+'havelvac 7.6'!N51+'havelvac 7.7'!N51+'havelvac 7.9'!N51+'havelvac 7.8'!N51+'havelvac 7.10'!N51+'havelvac 7.11'!N51+'havelvac 7.12'!N51+'havelvac 7.13'!N51</f>
        <v>0</v>
      </c>
      <c r="O44" s="182">
        <f>+'havelvac 7.2'!O51+'havelvac 7.3'!O51+'havelvac 7.4'!O51+'havelvac 7.5'!O51+'havelvac 7.6'!O51+'havelvac 7.7'!O51+'havelvac 7.9'!O51+'havelvac 7.8'!O51+'havelvac 7.10'!O51+'havelvac 7.11'!O51+'havelvac 7.12'!O51+'havelvac 7.13'!O51</f>
        <v>0</v>
      </c>
      <c r="P44" s="230" t="str">
        <f t="shared" si="2"/>
        <v xml:space="preserve"> </v>
      </c>
      <c r="Q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" s="230" t="str">
        <f t="shared" si="3"/>
        <v xml:space="preserve"> </v>
      </c>
      <c r="S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" s="230" t="str">
        <f t="shared" si="4"/>
        <v xml:space="preserve"> </v>
      </c>
      <c r="U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" s="182">
        <f>+'havelvac 7.2'!P51+'havelvac 7.3'!P51+'havelvac 7.4'!P51+'havelvac 7.5'!P51+'havelvac 7.6'!P51+'havelvac 7.7'!P51+'havelvac 7.9'!P51+'havelvac 7.8'!P51+'havelvac 7.10'!P51+'havelvac 7.11'!P51+'havelvac 7.12'!P51+'havelvac 7.13'!P51</f>
        <v>0</v>
      </c>
      <c r="W44" s="230" t="str">
        <f t="shared" si="5"/>
        <v xml:space="preserve"> </v>
      </c>
      <c r="X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" s="230" t="str">
        <f t="shared" si="6"/>
        <v xml:space="preserve"> </v>
      </c>
      <c r="Z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" s="230" t="str">
        <f t="shared" si="7"/>
        <v xml:space="preserve"> </v>
      </c>
      <c r="AB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" spans="1:28" s="136" customFormat="1">
      <c r="A45" s="183" t="str">
        <f t="shared" si="0"/>
        <v>71010101015132</v>
      </c>
      <c r="B45" s="184" t="s">
        <v>439</v>
      </c>
      <c r="C45" s="133" t="s">
        <v>106</v>
      </c>
      <c r="D45" s="132" t="s">
        <v>106</v>
      </c>
      <c r="E45" s="131" t="s">
        <v>106</v>
      </c>
      <c r="F45" s="185" t="s">
        <v>106</v>
      </c>
      <c r="G45" s="130">
        <v>5132</v>
      </c>
      <c r="H45" s="24"/>
      <c r="I45" s="24"/>
      <c r="J45" s="25"/>
      <c r="K45" s="25"/>
      <c r="L45" s="28" t="s">
        <v>138</v>
      </c>
      <c r="M45" s="11">
        <v>5132</v>
      </c>
      <c r="N45" s="182">
        <f>+'havelvac 7.2'!N52+'havelvac 7.3'!N52+'havelvac 7.4'!N52+'havelvac 7.5'!N52+'havelvac 7.6'!N52+'havelvac 7.7'!N52+'havelvac 7.9'!N52+'havelvac 7.8'!N52+'havelvac 7.10'!N52+'havelvac 7.11'!N52+'havelvac 7.12'!N52+'havelvac 7.13'!N52</f>
        <v>0</v>
      </c>
      <c r="O45" s="182">
        <f>+'havelvac 7.2'!O52+'havelvac 7.3'!O52+'havelvac 7.4'!O52+'havelvac 7.5'!O52+'havelvac 7.6'!O52+'havelvac 7.7'!O52+'havelvac 7.9'!O52+'havelvac 7.8'!O52+'havelvac 7.10'!O52+'havelvac 7.11'!O52+'havelvac 7.12'!O52+'havelvac 7.13'!O52</f>
        <v>0</v>
      </c>
      <c r="P45" s="230" t="str">
        <f t="shared" si="2"/>
        <v xml:space="preserve"> </v>
      </c>
      <c r="Q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" s="230" t="str">
        <f t="shared" si="3"/>
        <v xml:space="preserve"> </v>
      </c>
      <c r="S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" s="230" t="str">
        <f t="shared" si="4"/>
        <v xml:space="preserve"> </v>
      </c>
      <c r="U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" s="182">
        <f>+'havelvac 7.2'!P52+'havelvac 7.3'!P52+'havelvac 7.4'!P52+'havelvac 7.5'!P52+'havelvac 7.6'!P52+'havelvac 7.7'!P52+'havelvac 7.9'!P52+'havelvac 7.8'!P52+'havelvac 7.10'!P52+'havelvac 7.11'!P52+'havelvac 7.12'!P52+'havelvac 7.13'!P52</f>
        <v>0</v>
      </c>
      <c r="W45" s="230" t="str">
        <f t="shared" si="5"/>
        <v xml:space="preserve"> </v>
      </c>
      <c r="X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" s="230" t="str">
        <f t="shared" si="6"/>
        <v xml:space="preserve"> </v>
      </c>
      <c r="Z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" s="230" t="str">
        <f t="shared" si="7"/>
        <v xml:space="preserve"> </v>
      </c>
      <c r="AB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" spans="1:28" s="136" customFormat="1" hidden="1">
      <c r="A46" s="183" t="str">
        <f t="shared" si="0"/>
        <v>71010101015134</v>
      </c>
      <c r="B46" s="184" t="s">
        <v>439</v>
      </c>
      <c r="C46" s="133" t="s">
        <v>106</v>
      </c>
      <c r="D46" s="132" t="s">
        <v>106</v>
      </c>
      <c r="E46" s="131" t="s">
        <v>106</v>
      </c>
      <c r="F46" s="205" t="s">
        <v>106</v>
      </c>
      <c r="G46" s="186">
        <v>5134</v>
      </c>
      <c r="H46" s="24"/>
      <c r="I46" s="24"/>
      <c r="J46" s="25"/>
      <c r="K46" s="25"/>
      <c r="L46" s="28" t="s">
        <v>139</v>
      </c>
      <c r="M46" s="11">
        <v>5134</v>
      </c>
      <c r="N46" s="182">
        <f>+'havelvac 7.2'!N53+'havelvac 7.3'!N53+'havelvac 7.4'!N53+'havelvac 7.5'!N53+'havelvac 7.6'!N53+'havelvac 7.7'!N53+'havelvac 7.9'!N53+'havelvac 7.8'!N53+'havelvac 7.10'!N53+'havelvac 7.11'!N53+'havelvac 7.12'!N53+'havelvac 7.13'!N53</f>
        <v>0</v>
      </c>
      <c r="O46" s="182">
        <f>+'havelvac 7.2'!O53+'havelvac 7.3'!O53+'havelvac 7.4'!O53+'havelvac 7.5'!O53+'havelvac 7.6'!O53+'havelvac 7.7'!O53+'havelvac 7.9'!O53+'havelvac 7.8'!O53+'havelvac 7.10'!O53+'havelvac 7.11'!O53+'havelvac 7.12'!O53+'havelvac 7.13'!O53</f>
        <v>0</v>
      </c>
      <c r="P46" s="230" t="str">
        <f t="shared" si="2"/>
        <v xml:space="preserve"> </v>
      </c>
      <c r="Q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" s="230" t="str">
        <f t="shared" si="3"/>
        <v xml:space="preserve"> </v>
      </c>
      <c r="S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" s="230" t="str">
        <f t="shared" si="4"/>
        <v xml:space="preserve"> </v>
      </c>
      <c r="U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" s="182">
        <f>+'havelvac 7.2'!P53+'havelvac 7.3'!P53+'havelvac 7.4'!P53+'havelvac 7.5'!P53+'havelvac 7.6'!P53+'havelvac 7.7'!P53+'havelvac 7.9'!P53+'havelvac 7.8'!P53+'havelvac 7.10'!P53+'havelvac 7.11'!P53+'havelvac 7.12'!P53+'havelvac 7.13'!P53</f>
        <v>0</v>
      </c>
      <c r="W46" s="230" t="str">
        <f t="shared" si="5"/>
        <v xml:space="preserve"> </v>
      </c>
      <c r="X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" s="230" t="str">
        <f t="shared" si="6"/>
        <v xml:space="preserve"> </v>
      </c>
      <c r="Z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" s="230" t="str">
        <f t="shared" si="7"/>
        <v xml:space="preserve"> </v>
      </c>
      <c r="AB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" spans="1:28" s="197" customFormat="1" ht="13.5">
      <c r="A47" s="183" t="str">
        <f t="shared" si="0"/>
        <v>71010101020000</v>
      </c>
      <c r="B47" s="184" t="s">
        <v>439</v>
      </c>
      <c r="C47" s="133" t="s">
        <v>106</v>
      </c>
      <c r="D47" s="132" t="s">
        <v>106</v>
      </c>
      <c r="E47" s="131" t="s">
        <v>106</v>
      </c>
      <c r="F47" s="205" t="s">
        <v>140</v>
      </c>
      <c r="G47" s="186" t="s">
        <v>440</v>
      </c>
      <c r="H47" s="145"/>
      <c r="I47" s="146"/>
      <c r="J47" s="147"/>
      <c r="K47" s="147"/>
      <c r="L47" s="26" t="s">
        <v>141</v>
      </c>
      <c r="M47" s="27"/>
      <c r="N47" s="196">
        <f>+'havelvac 7.2'!N54+'havelvac 7.3'!N54+'havelvac 7.4'!N54+'havelvac 7.5'!N54+'havelvac 7.6'!N54+'havelvac 7.7'!N54+'havelvac 7.9'!N54+'havelvac 7.8'!N54+'havelvac 7.10'!N54+'havelvac 7.11'!N54+'havelvac 7.12'!N54+'havelvac 7.13'!N54</f>
        <v>0</v>
      </c>
      <c r="O47" s="196">
        <f>+'havelvac 7.2'!O54+'havelvac 7.3'!O54+'havelvac 7.4'!O54+'havelvac 7.5'!O54+'havelvac 7.6'!O54+'havelvac 7.7'!O54+'havelvac 7.9'!O54+'havelvac 7.8'!O54+'havelvac 7.10'!O54+'havelvac 7.11'!O54+'havelvac 7.12'!O54+'havelvac 7.13'!O54</f>
        <v>0</v>
      </c>
      <c r="P47" s="229" t="str">
        <f t="shared" si="2"/>
        <v xml:space="preserve"> </v>
      </c>
      <c r="Q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" s="229" t="str">
        <f t="shared" si="3"/>
        <v xml:space="preserve"> </v>
      </c>
      <c r="S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" s="229" t="str">
        <f t="shared" si="4"/>
        <v xml:space="preserve"> </v>
      </c>
      <c r="U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" s="196">
        <f>+'havelvac 7.2'!P54+'havelvac 7.3'!P54+'havelvac 7.4'!P54+'havelvac 7.5'!P54+'havelvac 7.6'!P54+'havelvac 7.7'!P54+'havelvac 7.9'!P54+'havelvac 7.8'!P54+'havelvac 7.10'!P54+'havelvac 7.11'!P54+'havelvac 7.12'!P54+'havelvac 7.13'!P54</f>
        <v>0</v>
      </c>
      <c r="W47" s="229" t="str">
        <f t="shared" si="5"/>
        <v xml:space="preserve"> </v>
      </c>
      <c r="X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" s="229" t="str">
        <f t="shared" si="6"/>
        <v xml:space="preserve"> </v>
      </c>
      <c r="Z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" s="229" t="str">
        <f t="shared" si="7"/>
        <v xml:space="preserve"> </v>
      </c>
      <c r="AB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" spans="1:28" s="136" customFormat="1" ht="25.5">
      <c r="A48" s="183" t="str">
        <f t="shared" si="0"/>
        <v>71010101024251</v>
      </c>
      <c r="B48" s="184" t="s">
        <v>439</v>
      </c>
      <c r="C48" s="133" t="s">
        <v>106</v>
      </c>
      <c r="D48" s="132" t="s">
        <v>106</v>
      </c>
      <c r="E48" s="131" t="s">
        <v>106</v>
      </c>
      <c r="F48" s="185" t="s">
        <v>140</v>
      </c>
      <c r="G48" s="130">
        <v>4251</v>
      </c>
      <c r="H48" s="16"/>
      <c r="I48" s="24"/>
      <c r="J48" s="25"/>
      <c r="K48" s="25"/>
      <c r="L48" s="29" t="s">
        <v>142</v>
      </c>
      <c r="M48" s="12">
        <v>4251</v>
      </c>
      <c r="N48" s="182">
        <f>+'havelvac 7.2'!N55+'havelvac 7.3'!N55+'havelvac 7.4'!N55+'havelvac 7.5'!N55+'havelvac 7.6'!N55+'havelvac 7.7'!N55+'havelvac 7.9'!N55+'havelvac 7.8'!N55+'havelvac 7.10'!N55+'havelvac 7.11'!N55+'havelvac 7.12'!N55+'havelvac 7.13'!N55</f>
        <v>0</v>
      </c>
      <c r="O48" s="182">
        <f>+'havelvac 7.2'!O55+'havelvac 7.3'!O55+'havelvac 7.4'!O55+'havelvac 7.5'!O55+'havelvac 7.6'!O55+'havelvac 7.7'!O55+'havelvac 7.9'!O55+'havelvac 7.8'!O55+'havelvac 7.10'!O55+'havelvac 7.11'!O55+'havelvac 7.12'!O55+'havelvac 7.13'!O55</f>
        <v>0</v>
      </c>
      <c r="P48" s="230" t="str">
        <f t="shared" si="2"/>
        <v xml:space="preserve"> </v>
      </c>
      <c r="Q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" s="230" t="str">
        <f t="shared" si="3"/>
        <v xml:space="preserve"> </v>
      </c>
      <c r="S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" s="230" t="str">
        <f t="shared" si="4"/>
        <v xml:space="preserve"> </v>
      </c>
      <c r="U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" s="182">
        <f>+'havelvac 7.2'!P55+'havelvac 7.3'!P55+'havelvac 7.4'!P55+'havelvac 7.5'!P55+'havelvac 7.6'!P55+'havelvac 7.7'!P55+'havelvac 7.9'!P55+'havelvac 7.8'!P55+'havelvac 7.10'!P55+'havelvac 7.11'!P55+'havelvac 7.12'!P55+'havelvac 7.13'!P55</f>
        <v>0</v>
      </c>
      <c r="W48" s="230" t="str">
        <f t="shared" si="5"/>
        <v xml:space="preserve"> </v>
      </c>
      <c r="X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" s="230" t="str">
        <f t="shared" si="6"/>
        <v xml:space="preserve"> </v>
      </c>
      <c r="Z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" s="230" t="str">
        <f t="shared" si="7"/>
        <v xml:space="preserve"> </v>
      </c>
      <c r="AB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" spans="1:28" s="192" customFormat="1" ht="12.75" hidden="1">
      <c r="A49" s="183">
        <v>71010103000000</v>
      </c>
      <c r="B49" s="184" t="s">
        <v>439</v>
      </c>
      <c r="C49" s="133" t="s">
        <v>106</v>
      </c>
      <c r="D49" s="132" t="s">
        <v>106</v>
      </c>
      <c r="E49" s="131" t="s">
        <v>442</v>
      </c>
      <c r="F49" s="205" t="s">
        <v>441</v>
      </c>
      <c r="G49" s="186" t="s">
        <v>440</v>
      </c>
      <c r="H49" s="150"/>
      <c r="I49" s="151"/>
      <c r="J49" s="152"/>
      <c r="K49" s="152"/>
      <c r="L49" s="153" t="s">
        <v>581</v>
      </c>
      <c r="M49" s="154"/>
      <c r="N49" s="191"/>
      <c r="O49" s="191"/>
      <c r="P49" s="228" t="str">
        <f t="shared" si="2"/>
        <v xml:space="preserve"> </v>
      </c>
      <c r="Q49" s="191"/>
      <c r="R49" s="228" t="str">
        <f t="shared" si="3"/>
        <v xml:space="preserve"> </v>
      </c>
      <c r="S49" s="191"/>
      <c r="T49" s="228" t="str">
        <f t="shared" si="4"/>
        <v xml:space="preserve"> </v>
      </c>
      <c r="U49" s="191"/>
      <c r="V49" s="191"/>
      <c r="W49" s="228" t="str">
        <f t="shared" si="5"/>
        <v xml:space="preserve"> </v>
      </c>
      <c r="X49" s="191"/>
      <c r="Y49" s="228" t="str">
        <f t="shared" si="6"/>
        <v xml:space="preserve"> </v>
      </c>
      <c r="Z49" s="191"/>
      <c r="AA49" s="228" t="str">
        <f t="shared" si="7"/>
        <v xml:space="preserve"> </v>
      </c>
      <c r="AB49" s="191"/>
    </row>
    <row r="50" spans="1:28" s="136" customFormat="1" hidden="1">
      <c r="A50" s="183">
        <v>71010103000001</v>
      </c>
      <c r="B50" s="184" t="s">
        <v>439</v>
      </c>
      <c r="C50" s="133" t="s">
        <v>106</v>
      </c>
      <c r="D50" s="132" t="s">
        <v>106</v>
      </c>
      <c r="E50" s="131" t="s">
        <v>442</v>
      </c>
      <c r="F50" s="185" t="s">
        <v>441</v>
      </c>
      <c r="G50" s="130" t="s">
        <v>96</v>
      </c>
      <c r="H50" s="16"/>
      <c r="I50" s="24"/>
      <c r="J50" s="25"/>
      <c r="K50" s="25"/>
      <c r="L50" s="29" t="s">
        <v>108</v>
      </c>
      <c r="M50" s="12"/>
      <c r="N50" s="182"/>
      <c r="O50" s="182"/>
      <c r="P50" s="230" t="str">
        <f t="shared" si="2"/>
        <v xml:space="preserve"> </v>
      </c>
      <c r="Q50" s="182"/>
      <c r="R50" s="230" t="str">
        <f t="shared" si="3"/>
        <v xml:space="preserve"> </v>
      </c>
      <c r="S50" s="182"/>
      <c r="T50" s="230" t="str">
        <f t="shared" si="4"/>
        <v xml:space="preserve"> </v>
      </c>
      <c r="U50" s="182"/>
      <c r="V50" s="182"/>
      <c r="W50" s="230" t="str">
        <f t="shared" si="5"/>
        <v xml:space="preserve"> </v>
      </c>
      <c r="X50" s="182"/>
      <c r="Y50" s="230" t="str">
        <f t="shared" si="6"/>
        <v xml:space="preserve"> </v>
      </c>
      <c r="Z50" s="182"/>
      <c r="AA50" s="230" t="str">
        <f t="shared" si="7"/>
        <v xml:space="preserve"> </v>
      </c>
      <c r="AB50" s="182"/>
    </row>
    <row r="51" spans="1:28" s="197" customFormat="1" ht="27" hidden="1">
      <c r="A51" s="183">
        <v>71010103010000</v>
      </c>
      <c r="B51" s="184" t="s">
        <v>439</v>
      </c>
      <c r="C51" s="133" t="s">
        <v>106</v>
      </c>
      <c r="D51" s="132" t="s">
        <v>106</v>
      </c>
      <c r="E51" s="131" t="s">
        <v>442</v>
      </c>
      <c r="F51" s="205" t="s">
        <v>106</v>
      </c>
      <c r="G51" s="186" t="s">
        <v>440</v>
      </c>
      <c r="H51" s="145"/>
      <c r="I51" s="146"/>
      <c r="J51" s="147"/>
      <c r="K51" s="147"/>
      <c r="L51" s="26" t="s">
        <v>582</v>
      </c>
      <c r="M51" s="27"/>
      <c r="N51" s="196"/>
      <c r="O51" s="196"/>
      <c r="P51" s="229" t="str">
        <f t="shared" si="2"/>
        <v xml:space="preserve"> </v>
      </c>
      <c r="Q51" s="196"/>
      <c r="R51" s="229" t="str">
        <f t="shared" si="3"/>
        <v xml:space="preserve"> </v>
      </c>
      <c r="S51" s="196"/>
      <c r="T51" s="229" t="str">
        <f t="shared" si="4"/>
        <v xml:space="preserve"> </v>
      </c>
      <c r="U51" s="196"/>
      <c r="V51" s="196"/>
      <c r="W51" s="229" t="str">
        <f t="shared" si="5"/>
        <v xml:space="preserve"> </v>
      </c>
      <c r="X51" s="196"/>
      <c r="Y51" s="229" t="str">
        <f t="shared" si="6"/>
        <v xml:space="preserve"> </v>
      </c>
      <c r="Z51" s="196"/>
      <c r="AA51" s="229" t="str">
        <f t="shared" si="7"/>
        <v xml:space="preserve"> </v>
      </c>
      <c r="AB51" s="196"/>
    </row>
    <row r="52" spans="1:28" s="136" customFormat="1" hidden="1">
      <c r="A52" s="183">
        <v>71010103014239</v>
      </c>
      <c r="B52" s="184" t="s">
        <v>439</v>
      </c>
      <c r="C52" s="133" t="s">
        <v>106</v>
      </c>
      <c r="D52" s="132" t="s">
        <v>106</v>
      </c>
      <c r="E52" s="131" t="s">
        <v>442</v>
      </c>
      <c r="F52" s="185" t="s">
        <v>106</v>
      </c>
      <c r="G52" s="130">
        <v>4239</v>
      </c>
      <c r="H52" s="16"/>
      <c r="I52" s="24"/>
      <c r="J52" s="25"/>
      <c r="K52" s="25"/>
      <c r="L52" s="29" t="s">
        <v>125</v>
      </c>
      <c r="M52" s="12">
        <v>4239</v>
      </c>
      <c r="N52" s="182"/>
      <c r="O52" s="182"/>
      <c r="P52" s="230" t="str">
        <f t="shared" si="2"/>
        <v xml:space="preserve"> </v>
      </c>
      <c r="Q52" s="182"/>
      <c r="R52" s="230" t="str">
        <f t="shared" si="3"/>
        <v xml:space="preserve"> </v>
      </c>
      <c r="S52" s="182"/>
      <c r="T52" s="230" t="str">
        <f t="shared" si="4"/>
        <v xml:space="preserve"> </v>
      </c>
      <c r="U52" s="182"/>
      <c r="V52" s="182"/>
      <c r="W52" s="230" t="str">
        <f t="shared" si="5"/>
        <v xml:space="preserve"> </v>
      </c>
      <c r="X52" s="182"/>
      <c r="Y52" s="230" t="str">
        <f t="shared" si="6"/>
        <v xml:space="preserve"> </v>
      </c>
      <c r="Z52" s="182"/>
      <c r="AA52" s="230" t="str">
        <f t="shared" si="7"/>
        <v xml:space="preserve"> </v>
      </c>
      <c r="AB52" s="182"/>
    </row>
    <row r="53" spans="1:28" s="136" customFormat="1">
      <c r="A53" s="183" t="str">
        <f t="shared" si="0"/>
        <v>71010101025113</v>
      </c>
      <c r="B53" s="184" t="s">
        <v>439</v>
      </c>
      <c r="C53" s="133" t="s">
        <v>106</v>
      </c>
      <c r="D53" s="132" t="s">
        <v>106</v>
      </c>
      <c r="E53" s="131" t="s">
        <v>106</v>
      </c>
      <c r="F53" s="185" t="s">
        <v>140</v>
      </c>
      <c r="G53" s="130">
        <v>5113</v>
      </c>
      <c r="H53" s="24"/>
      <c r="I53" s="24"/>
      <c r="J53" s="25"/>
      <c r="K53" s="25"/>
      <c r="L53" s="28" t="s">
        <v>143</v>
      </c>
      <c r="M53" s="11">
        <v>5113</v>
      </c>
      <c r="N53" s="182">
        <f>+'havelvac 7.2'!N56+'havelvac 7.3'!N56+'havelvac 7.4'!N56+'havelvac 7.5'!N56+'havelvac 7.6'!N56+'havelvac 7.7'!N56+'havelvac 7.9'!N56+'havelvac 7.8'!N56+'havelvac 7.10'!N56+'havelvac 7.11'!N56+'havelvac 7.12'!N56+'havelvac 7.13'!N56</f>
        <v>0</v>
      </c>
      <c r="O53" s="182">
        <f>+'havelvac 7.2'!O56+'havelvac 7.3'!O56+'havelvac 7.4'!O56+'havelvac 7.5'!O56+'havelvac 7.6'!O56+'havelvac 7.7'!O56+'havelvac 7.9'!O56+'havelvac 7.8'!O56+'havelvac 7.10'!O56+'havelvac 7.11'!O56+'havelvac 7.12'!O56+'havelvac 7.13'!O56</f>
        <v>0</v>
      </c>
      <c r="P53" s="230" t="str">
        <f t="shared" si="2"/>
        <v xml:space="preserve"> </v>
      </c>
      <c r="Q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" s="230" t="str">
        <f t="shared" si="3"/>
        <v xml:space="preserve"> </v>
      </c>
      <c r="S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" s="230" t="str">
        <f t="shared" si="4"/>
        <v xml:space="preserve"> </v>
      </c>
      <c r="U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" s="182">
        <f>+'havelvac 7.2'!P56+'havelvac 7.3'!P56+'havelvac 7.4'!P56+'havelvac 7.5'!P56+'havelvac 7.6'!P56+'havelvac 7.7'!P56+'havelvac 7.9'!P56+'havelvac 7.8'!P56+'havelvac 7.10'!P56+'havelvac 7.11'!P56+'havelvac 7.12'!P56+'havelvac 7.13'!P56</f>
        <v>0</v>
      </c>
      <c r="W53" s="230" t="str">
        <f t="shared" si="5"/>
        <v xml:space="preserve"> </v>
      </c>
      <c r="X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" s="230" t="str">
        <f t="shared" si="6"/>
        <v xml:space="preserve"> </v>
      </c>
      <c r="Z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" s="230" t="str">
        <f t="shared" si="7"/>
        <v xml:space="preserve"> </v>
      </c>
      <c r="AB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" spans="1:28" s="207" customFormat="1" ht="13.5">
      <c r="A54" s="183" t="str">
        <f t="shared" si="0"/>
        <v>71010300000000</v>
      </c>
      <c r="B54" s="184" t="s">
        <v>439</v>
      </c>
      <c r="C54" s="133" t="s">
        <v>106</v>
      </c>
      <c r="D54" s="132" t="s">
        <v>442</v>
      </c>
      <c r="E54" s="204" t="s">
        <v>441</v>
      </c>
      <c r="F54" s="205" t="s">
        <v>441</v>
      </c>
      <c r="G54" s="186" t="s">
        <v>440</v>
      </c>
      <c r="H54" s="174">
        <v>2130</v>
      </c>
      <c r="I54" s="165" t="s">
        <v>106</v>
      </c>
      <c r="J54" s="166">
        <v>3</v>
      </c>
      <c r="K54" s="166">
        <v>0</v>
      </c>
      <c r="L54" s="167" t="s">
        <v>144</v>
      </c>
      <c r="M54" s="175"/>
      <c r="N54" s="187">
        <f>+'havelvac 7.2'!N62+'havelvac 7.3'!N62+'havelvac 7.4'!N62+'havelvac 7.5'!N62+'havelvac 7.6'!N62+'havelvac 7.7'!N62+'havelvac 7.9'!N62+'havelvac 7.8'!N62+'havelvac 7.10'!N62+'havelvac 7.11'!N62+'havelvac 7.12'!N62+'havelvac 7.13'!N62</f>
        <v>0</v>
      </c>
      <c r="O54" s="187">
        <f>+'havelvac 7.2'!O62+'havelvac 7.3'!O62+'havelvac 7.4'!O62+'havelvac 7.5'!O62+'havelvac 7.6'!O62+'havelvac 7.7'!O62+'havelvac 7.9'!O62+'havelvac 7.8'!O62+'havelvac 7.10'!O62+'havelvac 7.11'!O62+'havelvac 7.12'!O62+'havelvac 7.13'!O62</f>
        <v>0</v>
      </c>
      <c r="P54" s="227" t="str">
        <f t="shared" si="2"/>
        <v xml:space="preserve"> </v>
      </c>
      <c r="Q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" s="227" t="str">
        <f t="shared" si="3"/>
        <v xml:space="preserve"> </v>
      </c>
      <c r="S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" s="227" t="str">
        <f t="shared" si="4"/>
        <v xml:space="preserve"> </v>
      </c>
      <c r="U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" s="187">
        <f>+'havelvac 7.2'!P62+'havelvac 7.3'!P62+'havelvac 7.4'!P62+'havelvac 7.5'!P62+'havelvac 7.6'!P62+'havelvac 7.7'!P62+'havelvac 7.9'!P62+'havelvac 7.8'!P62+'havelvac 7.10'!P62+'havelvac 7.11'!P62+'havelvac 7.12'!P62+'havelvac 7.13'!P62</f>
        <v>0</v>
      </c>
      <c r="W54" s="227" t="str">
        <f t="shared" si="5"/>
        <v xml:space="preserve"> </v>
      </c>
      <c r="X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" s="227" t="str">
        <f t="shared" si="6"/>
        <v xml:space="preserve"> </v>
      </c>
      <c r="Z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" s="227" t="str">
        <f t="shared" si="7"/>
        <v xml:space="preserve"> </v>
      </c>
      <c r="AB5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" spans="1:28" s="136" customFormat="1" ht="13.5">
      <c r="A55" s="183" t="str">
        <f t="shared" si="0"/>
        <v>71010300000001</v>
      </c>
      <c r="B55" s="184" t="s">
        <v>439</v>
      </c>
      <c r="C55" s="133" t="s">
        <v>106</v>
      </c>
      <c r="D55" s="132" t="s">
        <v>442</v>
      </c>
      <c r="E55" s="131" t="s">
        <v>441</v>
      </c>
      <c r="F55" s="205" t="s">
        <v>441</v>
      </c>
      <c r="G55" s="186" t="s">
        <v>96</v>
      </c>
      <c r="H55" s="16"/>
      <c r="I55" s="17"/>
      <c r="J55" s="18"/>
      <c r="K55" s="18"/>
      <c r="L55" s="29" t="s">
        <v>110</v>
      </c>
      <c r="M55" s="48"/>
      <c r="N55" s="189">
        <f>+'havelvac 7.2'!N63+'havelvac 7.3'!N63+'havelvac 7.4'!N63+'havelvac 7.5'!N63+'havelvac 7.6'!N63+'havelvac 7.7'!N63+'havelvac 7.9'!N63+'havelvac 7.8'!N63+'havelvac 7.10'!N63+'havelvac 7.11'!N63+'havelvac 7.12'!N63+'havelvac 7.13'!N63</f>
        <v>0</v>
      </c>
      <c r="O55" s="189">
        <f>+'havelvac 7.2'!O63+'havelvac 7.3'!O63+'havelvac 7.4'!O63+'havelvac 7.5'!O63+'havelvac 7.6'!O63+'havelvac 7.7'!O63+'havelvac 7.9'!O63+'havelvac 7.8'!O63+'havelvac 7.10'!O63+'havelvac 7.11'!O63+'havelvac 7.12'!O63+'havelvac 7.13'!O63</f>
        <v>0</v>
      </c>
      <c r="P55" s="226" t="str">
        <f t="shared" si="2"/>
        <v xml:space="preserve"> </v>
      </c>
      <c r="Q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" s="226" t="str">
        <f t="shared" si="3"/>
        <v xml:space="preserve"> </v>
      </c>
      <c r="S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" s="226" t="str">
        <f t="shared" si="4"/>
        <v xml:space="preserve"> </v>
      </c>
      <c r="U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" s="189">
        <f>+'havelvac 7.2'!P63+'havelvac 7.3'!P63+'havelvac 7.4'!P63+'havelvac 7.5'!P63+'havelvac 7.6'!P63+'havelvac 7.7'!P63+'havelvac 7.9'!P63+'havelvac 7.8'!P63+'havelvac 7.10'!P63+'havelvac 7.11'!P63+'havelvac 7.12'!P63+'havelvac 7.13'!P63</f>
        <v>0</v>
      </c>
      <c r="W55" s="226" t="str">
        <f t="shared" si="5"/>
        <v xml:space="preserve"> </v>
      </c>
      <c r="X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" s="226" t="str">
        <f t="shared" si="6"/>
        <v xml:space="preserve"> </v>
      </c>
      <c r="Z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" s="226" t="str">
        <f t="shared" si="7"/>
        <v xml:space="preserve"> </v>
      </c>
      <c r="AB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" spans="1:28" s="192" customFormat="1" ht="25.5">
      <c r="A56" s="183" t="str">
        <f t="shared" si="0"/>
        <v>71010301000000</v>
      </c>
      <c r="B56" s="184" t="s">
        <v>439</v>
      </c>
      <c r="C56" s="133" t="s">
        <v>106</v>
      </c>
      <c r="D56" s="132" t="s">
        <v>442</v>
      </c>
      <c r="E56" s="131" t="s">
        <v>106</v>
      </c>
      <c r="F56" s="205" t="s">
        <v>441</v>
      </c>
      <c r="G56" s="186" t="s">
        <v>440</v>
      </c>
      <c r="H56" s="150">
        <v>2133</v>
      </c>
      <c r="I56" s="151" t="s">
        <v>106</v>
      </c>
      <c r="J56" s="152">
        <v>3</v>
      </c>
      <c r="K56" s="152">
        <v>1</v>
      </c>
      <c r="L56" s="153" t="s">
        <v>145</v>
      </c>
      <c r="M56" s="154"/>
      <c r="N56" s="191">
        <f>+'havelvac 7.2'!N66+'havelvac 7.3'!N66+'havelvac 7.4'!N66+'havelvac 7.5'!N66+'havelvac 7.6'!N66+'havelvac 7.7'!N66+'havelvac 7.9'!N66+'havelvac 7.8'!N66+'havelvac 7.10'!N66+'havelvac 7.11'!N66+'havelvac 7.12'!N66+'havelvac 7.13'!N66</f>
        <v>0</v>
      </c>
      <c r="O56" s="191">
        <f>+'havelvac 7.2'!O66+'havelvac 7.3'!O66+'havelvac 7.4'!O66+'havelvac 7.5'!O66+'havelvac 7.6'!O66+'havelvac 7.7'!O66+'havelvac 7.9'!O66+'havelvac 7.8'!O66+'havelvac 7.10'!O66+'havelvac 7.11'!O66+'havelvac 7.12'!O66+'havelvac 7.13'!O66</f>
        <v>0</v>
      </c>
      <c r="P56" s="228" t="str">
        <f t="shared" si="2"/>
        <v xml:space="preserve"> </v>
      </c>
      <c r="Q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" s="228" t="str">
        <f t="shared" si="3"/>
        <v xml:space="preserve"> </v>
      </c>
      <c r="S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" s="228" t="str">
        <f t="shared" si="4"/>
        <v xml:space="preserve"> </v>
      </c>
      <c r="U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" s="191">
        <f>+'havelvac 7.2'!P66+'havelvac 7.3'!P66+'havelvac 7.4'!P66+'havelvac 7.5'!P66+'havelvac 7.6'!P66+'havelvac 7.7'!P66+'havelvac 7.9'!P66+'havelvac 7.8'!P66+'havelvac 7.10'!P66+'havelvac 7.11'!P66+'havelvac 7.12'!P66+'havelvac 7.13'!P66</f>
        <v>0</v>
      </c>
      <c r="W56" s="228" t="str">
        <f t="shared" si="5"/>
        <v xml:space="preserve"> </v>
      </c>
      <c r="X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" s="228" t="str">
        <f t="shared" si="6"/>
        <v xml:space="preserve"> </v>
      </c>
      <c r="Z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" s="228" t="str">
        <f t="shared" si="7"/>
        <v xml:space="preserve"> </v>
      </c>
      <c r="AB5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" spans="1:28" s="136" customFormat="1" ht="12.75">
      <c r="A57" s="183" t="str">
        <f t="shared" si="0"/>
        <v>71010301000001</v>
      </c>
      <c r="B57" s="184" t="s">
        <v>439</v>
      </c>
      <c r="C57" s="133" t="s">
        <v>106</v>
      </c>
      <c r="D57" s="132" t="s">
        <v>442</v>
      </c>
      <c r="E57" s="131" t="s">
        <v>106</v>
      </c>
      <c r="F57" s="205" t="s">
        <v>441</v>
      </c>
      <c r="G57" s="186" t="s">
        <v>96</v>
      </c>
      <c r="H57" s="16"/>
      <c r="I57" s="24"/>
      <c r="J57" s="25"/>
      <c r="K57" s="25"/>
      <c r="L57" s="19" t="s">
        <v>108</v>
      </c>
      <c r="M57" s="43"/>
      <c r="N57" s="189">
        <f>+'havelvac 7.2'!N67+'havelvac 7.3'!N67+'havelvac 7.4'!N67+'havelvac 7.5'!N67+'havelvac 7.6'!N67+'havelvac 7.7'!N67+'havelvac 7.9'!N67+'havelvac 7.8'!N67+'havelvac 7.10'!N67+'havelvac 7.11'!N67+'havelvac 7.12'!N67+'havelvac 7.13'!N67</f>
        <v>0</v>
      </c>
      <c r="O57" s="189">
        <f>+'havelvac 7.2'!O67+'havelvac 7.3'!O67+'havelvac 7.4'!O67+'havelvac 7.5'!O67+'havelvac 7.6'!O67+'havelvac 7.7'!O67+'havelvac 7.9'!O67+'havelvac 7.8'!O67+'havelvac 7.10'!O67+'havelvac 7.11'!O67+'havelvac 7.12'!O67+'havelvac 7.13'!O67</f>
        <v>0</v>
      </c>
      <c r="P57" s="226" t="str">
        <f t="shared" si="2"/>
        <v xml:space="preserve"> </v>
      </c>
      <c r="Q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" s="226" t="str">
        <f t="shared" si="3"/>
        <v xml:space="preserve"> </v>
      </c>
      <c r="S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" s="226" t="str">
        <f t="shared" si="4"/>
        <v xml:space="preserve"> </v>
      </c>
      <c r="U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" s="189">
        <f>+'havelvac 7.2'!P67+'havelvac 7.3'!P67+'havelvac 7.4'!P67+'havelvac 7.5'!P67+'havelvac 7.6'!P67+'havelvac 7.7'!P67+'havelvac 7.9'!P67+'havelvac 7.8'!P67+'havelvac 7.10'!P67+'havelvac 7.11'!P67+'havelvac 7.12'!P67+'havelvac 7.13'!P67</f>
        <v>0</v>
      </c>
      <c r="W57" s="226" t="str">
        <f t="shared" si="5"/>
        <v xml:space="preserve"> </v>
      </c>
      <c r="X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" s="226" t="str">
        <f t="shared" si="6"/>
        <v xml:space="preserve"> </v>
      </c>
      <c r="Z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" s="226" t="str">
        <f t="shared" si="7"/>
        <v xml:space="preserve"> </v>
      </c>
      <c r="AB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" spans="1:28" s="197" customFormat="1" ht="40.5">
      <c r="A58" s="183" t="str">
        <f t="shared" si="0"/>
        <v>71010301010000</v>
      </c>
      <c r="B58" s="184" t="s">
        <v>439</v>
      </c>
      <c r="C58" s="133" t="s">
        <v>106</v>
      </c>
      <c r="D58" s="132" t="s">
        <v>442</v>
      </c>
      <c r="E58" s="131" t="s">
        <v>106</v>
      </c>
      <c r="F58" s="205" t="s">
        <v>106</v>
      </c>
      <c r="G58" s="186" t="s">
        <v>440</v>
      </c>
      <c r="H58" s="145"/>
      <c r="I58" s="146"/>
      <c r="J58" s="147"/>
      <c r="K58" s="147"/>
      <c r="L58" s="26" t="s">
        <v>146</v>
      </c>
      <c r="M58" s="27"/>
      <c r="N58" s="196">
        <f>+'havelvac 7.2'!N68+'havelvac 7.3'!N68+'havelvac 7.4'!N68+'havelvac 7.5'!N68+'havelvac 7.6'!N68+'havelvac 7.7'!N68+'havelvac 7.9'!N68+'havelvac 7.8'!N68+'havelvac 7.10'!N68+'havelvac 7.11'!N68+'havelvac 7.12'!N68+'havelvac 7.13'!N68</f>
        <v>0</v>
      </c>
      <c r="O58" s="196">
        <f>+'havelvac 7.2'!O68+'havelvac 7.3'!O68+'havelvac 7.4'!O68+'havelvac 7.5'!O68+'havelvac 7.6'!O68+'havelvac 7.7'!O68+'havelvac 7.9'!O68+'havelvac 7.8'!O68+'havelvac 7.10'!O68+'havelvac 7.11'!O68+'havelvac 7.12'!O68+'havelvac 7.13'!O68</f>
        <v>0</v>
      </c>
      <c r="P58" s="229" t="str">
        <f t="shared" si="2"/>
        <v xml:space="preserve"> </v>
      </c>
      <c r="Q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" s="229" t="str">
        <f t="shared" si="3"/>
        <v xml:space="preserve"> </v>
      </c>
      <c r="S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" s="229" t="str">
        <f t="shared" si="4"/>
        <v xml:space="preserve"> </v>
      </c>
      <c r="U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" s="196">
        <f>+'havelvac 7.2'!P68+'havelvac 7.3'!P68+'havelvac 7.4'!P68+'havelvac 7.5'!P68+'havelvac 7.6'!P68+'havelvac 7.7'!P68+'havelvac 7.9'!P68+'havelvac 7.8'!P68+'havelvac 7.10'!P68+'havelvac 7.11'!P68+'havelvac 7.12'!P68+'havelvac 7.13'!P68</f>
        <v>0</v>
      </c>
      <c r="W58" s="229" t="str">
        <f t="shared" si="5"/>
        <v xml:space="preserve"> </v>
      </c>
      <c r="X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" s="229" t="str">
        <f t="shared" si="6"/>
        <v xml:space="preserve"> </v>
      </c>
      <c r="Z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" s="229" t="str">
        <f t="shared" si="7"/>
        <v xml:space="preserve"> </v>
      </c>
      <c r="AB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" spans="1:28" s="136" customFormat="1">
      <c r="A59" s="183" t="str">
        <f t="shared" si="0"/>
        <v>71010301014111</v>
      </c>
      <c r="B59" s="184" t="s">
        <v>439</v>
      </c>
      <c r="C59" s="133" t="s">
        <v>106</v>
      </c>
      <c r="D59" s="132" t="s">
        <v>442</v>
      </c>
      <c r="E59" s="131" t="s">
        <v>106</v>
      </c>
      <c r="F59" s="185" t="s">
        <v>106</v>
      </c>
      <c r="G59" s="130">
        <v>4111</v>
      </c>
      <c r="H59" s="16"/>
      <c r="I59" s="24"/>
      <c r="J59" s="25"/>
      <c r="K59" s="25"/>
      <c r="L59" s="28" t="s">
        <v>112</v>
      </c>
      <c r="M59" s="12">
        <v>4111</v>
      </c>
      <c r="N59" s="182">
        <f>+'havelvac 7.2'!N69+'havelvac 7.3'!N69+'havelvac 7.4'!N69+'havelvac 7.5'!N69+'havelvac 7.6'!N69+'havelvac 7.7'!N69+'havelvac 7.9'!N69+'havelvac 7.8'!N69+'havelvac 7.10'!N69+'havelvac 7.11'!N69+'havelvac 7.12'!N69+'havelvac 7.13'!N69</f>
        <v>0</v>
      </c>
      <c r="O59" s="182">
        <f>+'havelvac 7.2'!O69+'havelvac 7.3'!O69+'havelvac 7.4'!O69+'havelvac 7.5'!O69+'havelvac 7.6'!O69+'havelvac 7.7'!O69+'havelvac 7.9'!O69+'havelvac 7.8'!O69+'havelvac 7.10'!O69+'havelvac 7.11'!O69+'havelvac 7.12'!O69+'havelvac 7.13'!O69</f>
        <v>0</v>
      </c>
      <c r="P59" s="230" t="str">
        <f t="shared" si="2"/>
        <v xml:space="preserve"> </v>
      </c>
      <c r="Q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" s="230" t="str">
        <f t="shared" si="3"/>
        <v xml:space="preserve"> </v>
      </c>
      <c r="S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" s="230" t="str">
        <f t="shared" si="4"/>
        <v xml:space="preserve"> </v>
      </c>
      <c r="U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" s="182">
        <f>+'havelvac 7.2'!P69+'havelvac 7.3'!P69+'havelvac 7.4'!P69+'havelvac 7.5'!P69+'havelvac 7.6'!P69+'havelvac 7.7'!P69+'havelvac 7.9'!P69+'havelvac 7.8'!P69+'havelvac 7.10'!P69+'havelvac 7.11'!P69+'havelvac 7.12'!P69+'havelvac 7.13'!P69</f>
        <v>0</v>
      </c>
      <c r="W59" s="230" t="str">
        <f t="shared" si="5"/>
        <v xml:space="preserve"> </v>
      </c>
      <c r="X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" s="230" t="str">
        <f t="shared" si="6"/>
        <v xml:space="preserve"> </v>
      </c>
      <c r="Z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" s="230" t="str">
        <f t="shared" si="7"/>
        <v xml:space="preserve"> </v>
      </c>
      <c r="AB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" spans="1:28" s="136" customFormat="1">
      <c r="A60" s="183" t="str">
        <f t="shared" si="0"/>
        <v>71010301014212</v>
      </c>
      <c r="B60" s="184" t="s">
        <v>439</v>
      </c>
      <c r="C60" s="133" t="s">
        <v>106</v>
      </c>
      <c r="D60" s="132" t="s">
        <v>442</v>
      </c>
      <c r="E60" s="131" t="s">
        <v>106</v>
      </c>
      <c r="F60" s="185" t="s">
        <v>106</v>
      </c>
      <c r="G60" s="130">
        <v>4212</v>
      </c>
      <c r="H60" s="16"/>
      <c r="I60" s="24"/>
      <c r="J60" s="25"/>
      <c r="K60" s="25"/>
      <c r="L60" s="28" t="s">
        <v>114</v>
      </c>
      <c r="M60" s="32">
        <v>4212</v>
      </c>
      <c r="N60" s="182">
        <f>+'havelvac 7.2'!N70+'havelvac 7.3'!N70+'havelvac 7.4'!N70+'havelvac 7.5'!N70+'havelvac 7.6'!N70+'havelvac 7.7'!N70+'havelvac 7.9'!N70+'havelvac 7.8'!N70+'havelvac 7.10'!N70+'havelvac 7.11'!N70+'havelvac 7.12'!N70+'havelvac 7.13'!N70</f>
        <v>0</v>
      </c>
      <c r="O60" s="182">
        <f>+'havelvac 7.2'!O70+'havelvac 7.3'!O70+'havelvac 7.4'!O70+'havelvac 7.5'!O70+'havelvac 7.6'!O70+'havelvac 7.7'!O70+'havelvac 7.9'!O70+'havelvac 7.8'!O70+'havelvac 7.10'!O70+'havelvac 7.11'!O70+'havelvac 7.12'!O70+'havelvac 7.13'!O70</f>
        <v>0</v>
      </c>
      <c r="P60" s="230" t="str">
        <f t="shared" si="2"/>
        <v xml:space="preserve"> </v>
      </c>
      <c r="Q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" s="230" t="str">
        <f t="shared" si="3"/>
        <v xml:space="preserve"> </v>
      </c>
      <c r="S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" s="230" t="str">
        <f t="shared" si="4"/>
        <v xml:space="preserve"> </v>
      </c>
      <c r="U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" s="182">
        <f>+'havelvac 7.2'!P70+'havelvac 7.3'!P70+'havelvac 7.4'!P70+'havelvac 7.5'!P70+'havelvac 7.6'!P70+'havelvac 7.7'!P70+'havelvac 7.9'!P70+'havelvac 7.8'!P70+'havelvac 7.10'!P70+'havelvac 7.11'!P70+'havelvac 7.12'!P70+'havelvac 7.13'!P70</f>
        <v>0</v>
      </c>
      <c r="W60" s="230" t="str">
        <f t="shared" si="5"/>
        <v xml:space="preserve"> </v>
      </c>
      <c r="X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" s="230" t="str">
        <f t="shared" si="6"/>
        <v xml:space="preserve"> </v>
      </c>
      <c r="Z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" s="230" t="str">
        <f t="shared" si="7"/>
        <v xml:space="preserve"> </v>
      </c>
      <c r="AB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" spans="1:28" s="136" customFormat="1">
      <c r="A61" s="183" t="str">
        <f t="shared" si="0"/>
        <v>71010301014213</v>
      </c>
      <c r="B61" s="184" t="s">
        <v>439</v>
      </c>
      <c r="C61" s="133" t="s">
        <v>106</v>
      </c>
      <c r="D61" s="132" t="s">
        <v>442</v>
      </c>
      <c r="E61" s="131" t="s">
        <v>106</v>
      </c>
      <c r="F61" s="185" t="s">
        <v>106</v>
      </c>
      <c r="G61" s="130">
        <v>4213</v>
      </c>
      <c r="H61" s="16"/>
      <c r="I61" s="24"/>
      <c r="J61" s="25"/>
      <c r="K61" s="25"/>
      <c r="L61" s="28" t="s">
        <v>115</v>
      </c>
      <c r="M61" s="32">
        <v>4213</v>
      </c>
      <c r="N61" s="182">
        <f>+'havelvac 7.2'!N71+'havelvac 7.3'!N71+'havelvac 7.4'!N71+'havelvac 7.5'!N71+'havelvac 7.6'!N71+'havelvac 7.7'!N71+'havelvac 7.9'!N71+'havelvac 7.8'!N71+'havelvac 7.10'!N71+'havelvac 7.11'!N71+'havelvac 7.12'!N71+'havelvac 7.13'!N71</f>
        <v>0</v>
      </c>
      <c r="O61" s="182">
        <f>+'havelvac 7.2'!O71+'havelvac 7.3'!O71+'havelvac 7.4'!O71+'havelvac 7.5'!O71+'havelvac 7.6'!O71+'havelvac 7.7'!O71+'havelvac 7.9'!O71+'havelvac 7.8'!O71+'havelvac 7.10'!O71+'havelvac 7.11'!O71+'havelvac 7.12'!O71+'havelvac 7.13'!O71</f>
        <v>0</v>
      </c>
      <c r="P61" s="230" t="str">
        <f t="shared" si="2"/>
        <v xml:space="preserve"> </v>
      </c>
      <c r="Q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" s="230" t="str">
        <f t="shared" si="3"/>
        <v xml:space="preserve"> </v>
      </c>
      <c r="S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" s="230" t="str">
        <f t="shared" si="4"/>
        <v xml:space="preserve"> </v>
      </c>
      <c r="U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" s="182">
        <f>+'havelvac 7.2'!P71+'havelvac 7.3'!P71+'havelvac 7.4'!P71+'havelvac 7.5'!P71+'havelvac 7.6'!P71+'havelvac 7.7'!P71+'havelvac 7.9'!P71+'havelvac 7.8'!P71+'havelvac 7.10'!P71+'havelvac 7.11'!P71+'havelvac 7.12'!P71+'havelvac 7.13'!P71</f>
        <v>0</v>
      </c>
      <c r="W61" s="230" t="str">
        <f t="shared" si="5"/>
        <v xml:space="preserve"> </v>
      </c>
      <c r="X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" s="230" t="str">
        <f t="shared" si="6"/>
        <v xml:space="preserve"> </v>
      </c>
      <c r="Z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" s="230" t="str">
        <f t="shared" si="7"/>
        <v xml:space="preserve"> </v>
      </c>
      <c r="AB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" spans="1:28" s="136" customFormat="1">
      <c r="A62" s="183" t="str">
        <f t="shared" si="0"/>
        <v>71010301014214</v>
      </c>
      <c r="B62" s="184" t="s">
        <v>439</v>
      </c>
      <c r="C62" s="133" t="s">
        <v>106</v>
      </c>
      <c r="D62" s="132" t="s">
        <v>442</v>
      </c>
      <c r="E62" s="131" t="s">
        <v>106</v>
      </c>
      <c r="F62" s="185" t="s">
        <v>106</v>
      </c>
      <c r="G62" s="130">
        <v>4214</v>
      </c>
      <c r="H62" s="16"/>
      <c r="I62" s="24"/>
      <c r="J62" s="25"/>
      <c r="K62" s="25"/>
      <c r="L62" s="28" t="s">
        <v>116</v>
      </c>
      <c r="M62" s="32">
        <v>4214</v>
      </c>
      <c r="N62" s="182">
        <f>+'havelvac 7.2'!N72+'havelvac 7.3'!N72+'havelvac 7.4'!N72+'havelvac 7.5'!N72+'havelvac 7.6'!N72+'havelvac 7.7'!N72+'havelvac 7.9'!N72+'havelvac 7.8'!N72+'havelvac 7.10'!N72+'havelvac 7.11'!N72+'havelvac 7.12'!N72+'havelvac 7.13'!N72</f>
        <v>0</v>
      </c>
      <c r="O62" s="182">
        <f>+'havelvac 7.2'!O72+'havelvac 7.3'!O72+'havelvac 7.4'!O72+'havelvac 7.5'!O72+'havelvac 7.6'!O72+'havelvac 7.7'!O72+'havelvac 7.9'!O72+'havelvac 7.8'!O72+'havelvac 7.10'!O72+'havelvac 7.11'!O72+'havelvac 7.12'!O72+'havelvac 7.13'!O72</f>
        <v>0</v>
      </c>
      <c r="P62" s="230" t="str">
        <f t="shared" si="2"/>
        <v xml:space="preserve"> </v>
      </c>
      <c r="Q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" s="230" t="str">
        <f t="shared" si="3"/>
        <v xml:space="preserve"> </v>
      </c>
      <c r="S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" s="230" t="str">
        <f t="shared" si="4"/>
        <v xml:space="preserve"> </v>
      </c>
      <c r="U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" s="182">
        <f>+'havelvac 7.2'!P72+'havelvac 7.3'!P72+'havelvac 7.4'!P72+'havelvac 7.5'!P72+'havelvac 7.6'!P72+'havelvac 7.7'!P72+'havelvac 7.9'!P72+'havelvac 7.8'!P72+'havelvac 7.10'!P72+'havelvac 7.11'!P72+'havelvac 7.12'!P72+'havelvac 7.13'!P72</f>
        <v>0</v>
      </c>
      <c r="W62" s="230" t="str">
        <f t="shared" si="5"/>
        <v xml:space="preserve"> </v>
      </c>
      <c r="X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" s="230" t="str">
        <f t="shared" si="6"/>
        <v xml:space="preserve"> </v>
      </c>
      <c r="Z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" s="230" t="str">
        <f t="shared" si="7"/>
        <v xml:space="preserve"> </v>
      </c>
      <c r="AB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" spans="1:28" s="136" customFormat="1">
      <c r="A63" s="183" t="str">
        <f t="shared" si="0"/>
        <v>71010301014216</v>
      </c>
      <c r="B63" s="184" t="s">
        <v>439</v>
      </c>
      <c r="C63" s="133" t="s">
        <v>106</v>
      </c>
      <c r="D63" s="132" t="s">
        <v>442</v>
      </c>
      <c r="E63" s="131" t="s">
        <v>106</v>
      </c>
      <c r="F63" s="185" t="s">
        <v>106</v>
      </c>
      <c r="G63" s="130">
        <v>4216</v>
      </c>
      <c r="H63" s="16"/>
      <c r="I63" s="24"/>
      <c r="J63" s="25"/>
      <c r="K63" s="25"/>
      <c r="L63" s="28" t="s">
        <v>147</v>
      </c>
      <c r="M63" s="32">
        <v>4216</v>
      </c>
      <c r="N63" s="182">
        <f>+'havelvac 7.2'!N73+'havelvac 7.3'!N73+'havelvac 7.4'!N73+'havelvac 7.5'!N73+'havelvac 7.6'!N73+'havelvac 7.7'!N73+'havelvac 7.9'!N73+'havelvac 7.8'!N73+'havelvac 7.10'!N73+'havelvac 7.11'!N73+'havelvac 7.12'!N73+'havelvac 7.13'!N73</f>
        <v>0</v>
      </c>
      <c r="O63" s="182">
        <f>+'havelvac 7.2'!O73+'havelvac 7.3'!O73+'havelvac 7.4'!O73+'havelvac 7.5'!O73+'havelvac 7.6'!O73+'havelvac 7.7'!O73+'havelvac 7.9'!O73+'havelvac 7.8'!O73+'havelvac 7.10'!O73+'havelvac 7.11'!O73+'havelvac 7.12'!O73+'havelvac 7.13'!O73</f>
        <v>0</v>
      </c>
      <c r="P63" s="230" t="str">
        <f t="shared" si="2"/>
        <v xml:space="preserve"> </v>
      </c>
      <c r="Q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3" s="230" t="str">
        <f t="shared" si="3"/>
        <v xml:space="preserve"> </v>
      </c>
      <c r="S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3" s="230" t="str">
        <f t="shared" si="4"/>
        <v xml:space="preserve"> </v>
      </c>
      <c r="U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3" s="182">
        <f>+'havelvac 7.2'!P73+'havelvac 7.3'!P73+'havelvac 7.4'!P73+'havelvac 7.5'!P73+'havelvac 7.6'!P73+'havelvac 7.7'!P73+'havelvac 7.9'!P73+'havelvac 7.8'!P73+'havelvac 7.10'!P73+'havelvac 7.11'!P73+'havelvac 7.12'!P73+'havelvac 7.13'!P73</f>
        <v>0</v>
      </c>
      <c r="W63" s="230" t="str">
        <f t="shared" si="5"/>
        <v xml:space="preserve"> </v>
      </c>
      <c r="X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3" s="230" t="str">
        <f t="shared" si="6"/>
        <v xml:space="preserve"> </v>
      </c>
      <c r="Z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3" s="230" t="str">
        <f t="shared" si="7"/>
        <v xml:space="preserve"> </v>
      </c>
      <c r="AB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4" spans="1:28" s="136" customFormat="1">
      <c r="A64" s="183" t="str">
        <f t="shared" si="0"/>
        <v>71010301014231</v>
      </c>
      <c r="B64" s="184" t="s">
        <v>439</v>
      </c>
      <c r="C64" s="133" t="s">
        <v>106</v>
      </c>
      <c r="D64" s="132" t="s">
        <v>442</v>
      </c>
      <c r="E64" s="131" t="s">
        <v>106</v>
      </c>
      <c r="F64" s="185" t="s">
        <v>106</v>
      </c>
      <c r="G64" s="130">
        <v>4231</v>
      </c>
      <c r="H64" s="16"/>
      <c r="I64" s="24"/>
      <c r="J64" s="25"/>
      <c r="K64" s="25"/>
      <c r="L64" s="28" t="s">
        <v>148</v>
      </c>
      <c r="M64" s="32">
        <v>4231</v>
      </c>
      <c r="N64" s="182">
        <f>+'havelvac 7.2'!N74+'havelvac 7.3'!N74+'havelvac 7.4'!N74+'havelvac 7.5'!N74+'havelvac 7.6'!N74+'havelvac 7.7'!N74+'havelvac 7.9'!N74+'havelvac 7.8'!N74+'havelvac 7.10'!N74+'havelvac 7.11'!N74+'havelvac 7.12'!N74+'havelvac 7.13'!N74</f>
        <v>0</v>
      </c>
      <c r="O64" s="182">
        <f>+'havelvac 7.2'!O74+'havelvac 7.3'!O74+'havelvac 7.4'!O74+'havelvac 7.5'!O74+'havelvac 7.6'!O74+'havelvac 7.7'!O74+'havelvac 7.9'!O74+'havelvac 7.8'!O74+'havelvac 7.10'!O74+'havelvac 7.11'!O74+'havelvac 7.12'!O74+'havelvac 7.13'!O74</f>
        <v>0</v>
      </c>
      <c r="P64" s="230" t="str">
        <f t="shared" si="2"/>
        <v xml:space="preserve"> </v>
      </c>
      <c r="Q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4" s="230" t="str">
        <f t="shared" si="3"/>
        <v xml:space="preserve"> </v>
      </c>
      <c r="S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4" s="230" t="str">
        <f t="shared" si="4"/>
        <v xml:space="preserve"> </v>
      </c>
      <c r="U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4" s="182">
        <f>+'havelvac 7.2'!P74+'havelvac 7.3'!P74+'havelvac 7.4'!P74+'havelvac 7.5'!P74+'havelvac 7.6'!P74+'havelvac 7.7'!P74+'havelvac 7.9'!P74+'havelvac 7.8'!P74+'havelvac 7.10'!P74+'havelvac 7.11'!P74+'havelvac 7.12'!P74+'havelvac 7.13'!P74</f>
        <v>0</v>
      </c>
      <c r="W64" s="230" t="str">
        <f t="shared" si="5"/>
        <v xml:space="preserve"> </v>
      </c>
      <c r="X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4" s="230" t="str">
        <f t="shared" si="6"/>
        <v xml:space="preserve"> </v>
      </c>
      <c r="Z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4" s="230" t="str">
        <f t="shared" si="7"/>
        <v xml:space="preserve"> </v>
      </c>
      <c r="AB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5" spans="1:28" s="136" customFormat="1" ht="25.5">
      <c r="A65" s="183" t="str">
        <f t="shared" si="0"/>
        <v>71010301014252</v>
      </c>
      <c r="B65" s="184" t="s">
        <v>439</v>
      </c>
      <c r="C65" s="133" t="s">
        <v>106</v>
      </c>
      <c r="D65" s="132" t="s">
        <v>442</v>
      </c>
      <c r="E65" s="131" t="s">
        <v>106</v>
      </c>
      <c r="F65" s="185" t="s">
        <v>106</v>
      </c>
      <c r="G65" s="130">
        <v>4252</v>
      </c>
      <c r="H65" s="16"/>
      <c r="I65" s="24"/>
      <c r="J65" s="25"/>
      <c r="K65" s="25"/>
      <c r="L65" s="28" t="s">
        <v>127</v>
      </c>
      <c r="M65" s="32">
        <v>4252</v>
      </c>
      <c r="N65" s="182">
        <f>+'havelvac 7.2'!N75+'havelvac 7.3'!N75+'havelvac 7.4'!N75+'havelvac 7.5'!N75+'havelvac 7.6'!N75+'havelvac 7.7'!N75+'havelvac 7.9'!N75+'havelvac 7.8'!N75+'havelvac 7.10'!N75+'havelvac 7.11'!N75+'havelvac 7.12'!N75+'havelvac 7.13'!N75</f>
        <v>0</v>
      </c>
      <c r="O65" s="182">
        <f>+'havelvac 7.2'!O75+'havelvac 7.3'!O75+'havelvac 7.4'!O75+'havelvac 7.5'!O75+'havelvac 7.6'!O75+'havelvac 7.7'!O75+'havelvac 7.9'!O75+'havelvac 7.8'!O75+'havelvac 7.10'!O75+'havelvac 7.11'!O75+'havelvac 7.12'!O75+'havelvac 7.13'!O75</f>
        <v>0</v>
      </c>
      <c r="P65" s="230" t="str">
        <f t="shared" si="2"/>
        <v xml:space="preserve"> </v>
      </c>
      <c r="Q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5" s="230" t="str">
        <f t="shared" si="3"/>
        <v xml:space="preserve"> </v>
      </c>
      <c r="S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5" s="230" t="str">
        <f t="shared" si="4"/>
        <v xml:space="preserve"> </v>
      </c>
      <c r="U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5" s="182">
        <f>+'havelvac 7.2'!P75+'havelvac 7.3'!P75+'havelvac 7.4'!P75+'havelvac 7.5'!P75+'havelvac 7.6'!P75+'havelvac 7.7'!P75+'havelvac 7.9'!P75+'havelvac 7.8'!P75+'havelvac 7.10'!P75+'havelvac 7.11'!P75+'havelvac 7.12'!P75+'havelvac 7.13'!P75</f>
        <v>0</v>
      </c>
      <c r="W65" s="230" t="str">
        <f t="shared" si="5"/>
        <v xml:space="preserve"> </v>
      </c>
      <c r="X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5" s="230" t="str">
        <f t="shared" si="6"/>
        <v xml:space="preserve"> </v>
      </c>
      <c r="Z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5" s="230" t="str">
        <f t="shared" si="7"/>
        <v xml:space="preserve"> </v>
      </c>
      <c r="AB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6" spans="1:28" s="136" customFormat="1">
      <c r="A66" s="183" t="str">
        <f t="shared" si="0"/>
        <v>71010301014261</v>
      </c>
      <c r="B66" s="184" t="s">
        <v>439</v>
      </c>
      <c r="C66" s="133" t="s">
        <v>106</v>
      </c>
      <c r="D66" s="132" t="s">
        <v>442</v>
      </c>
      <c r="E66" s="131" t="s">
        <v>106</v>
      </c>
      <c r="F66" s="185" t="s">
        <v>106</v>
      </c>
      <c r="G66" s="130">
        <v>4261</v>
      </c>
      <c r="H66" s="16"/>
      <c r="I66" s="24"/>
      <c r="J66" s="25"/>
      <c r="K66" s="25"/>
      <c r="L66" s="28" t="s">
        <v>128</v>
      </c>
      <c r="M66" s="32">
        <v>4261</v>
      </c>
      <c r="N66" s="182">
        <f>+'havelvac 7.2'!N76+'havelvac 7.3'!N76+'havelvac 7.4'!N76+'havelvac 7.5'!N76+'havelvac 7.6'!N76+'havelvac 7.7'!N76+'havelvac 7.9'!N76+'havelvac 7.8'!N76+'havelvac 7.10'!N76+'havelvac 7.11'!N76+'havelvac 7.12'!N76+'havelvac 7.13'!N76</f>
        <v>0</v>
      </c>
      <c r="O66" s="182">
        <f>+'havelvac 7.2'!O76+'havelvac 7.3'!O76+'havelvac 7.4'!O76+'havelvac 7.5'!O76+'havelvac 7.6'!O76+'havelvac 7.7'!O76+'havelvac 7.9'!O76+'havelvac 7.8'!O76+'havelvac 7.10'!O76+'havelvac 7.11'!O76+'havelvac 7.12'!O76+'havelvac 7.13'!O76</f>
        <v>0</v>
      </c>
      <c r="P66" s="230" t="str">
        <f t="shared" si="2"/>
        <v xml:space="preserve"> </v>
      </c>
      <c r="Q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6" s="230" t="str">
        <f t="shared" si="3"/>
        <v xml:space="preserve"> </v>
      </c>
      <c r="S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6" s="230" t="str">
        <f t="shared" si="4"/>
        <v xml:space="preserve"> </v>
      </c>
      <c r="U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6" s="182">
        <f>+'havelvac 7.2'!P76+'havelvac 7.3'!P76+'havelvac 7.4'!P76+'havelvac 7.5'!P76+'havelvac 7.6'!P76+'havelvac 7.7'!P76+'havelvac 7.9'!P76+'havelvac 7.8'!P76+'havelvac 7.10'!P76+'havelvac 7.11'!P76+'havelvac 7.12'!P76+'havelvac 7.13'!P76</f>
        <v>0</v>
      </c>
      <c r="W66" s="230" t="str">
        <f t="shared" si="5"/>
        <v xml:space="preserve"> </v>
      </c>
      <c r="X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6" s="230" t="str">
        <f t="shared" si="6"/>
        <v xml:space="preserve"> </v>
      </c>
      <c r="Z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6" s="230" t="str">
        <f t="shared" si="7"/>
        <v xml:space="preserve"> </v>
      </c>
      <c r="AB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7" spans="1:28" s="136" customFormat="1">
      <c r="A67" s="183" t="str">
        <f t="shared" si="0"/>
        <v>71010301014267</v>
      </c>
      <c r="B67" s="184" t="s">
        <v>439</v>
      </c>
      <c r="C67" s="133" t="s">
        <v>106</v>
      </c>
      <c r="D67" s="132" t="s">
        <v>442</v>
      </c>
      <c r="E67" s="131" t="s">
        <v>106</v>
      </c>
      <c r="F67" s="185" t="s">
        <v>106</v>
      </c>
      <c r="G67" s="130">
        <v>4267</v>
      </c>
      <c r="H67" s="16"/>
      <c r="I67" s="24"/>
      <c r="J67" s="25"/>
      <c r="K67" s="25"/>
      <c r="L67" s="28" t="s">
        <v>130</v>
      </c>
      <c r="M67" s="32">
        <v>4267</v>
      </c>
      <c r="N67" s="182">
        <f>+'havelvac 7.2'!N77+'havelvac 7.3'!N77+'havelvac 7.4'!N77+'havelvac 7.5'!N77+'havelvac 7.6'!N77+'havelvac 7.7'!N77+'havelvac 7.9'!N77+'havelvac 7.8'!N77+'havelvac 7.10'!N77+'havelvac 7.11'!N77+'havelvac 7.12'!N77+'havelvac 7.13'!N77</f>
        <v>0</v>
      </c>
      <c r="O67" s="182">
        <f>+'havelvac 7.2'!O77+'havelvac 7.3'!O77+'havelvac 7.4'!O77+'havelvac 7.5'!O77+'havelvac 7.6'!O77+'havelvac 7.7'!O77+'havelvac 7.9'!O77+'havelvac 7.8'!O77+'havelvac 7.10'!O77+'havelvac 7.11'!O77+'havelvac 7.12'!O77+'havelvac 7.13'!O77</f>
        <v>0</v>
      </c>
      <c r="P67" s="230" t="str">
        <f t="shared" si="2"/>
        <v xml:space="preserve"> </v>
      </c>
      <c r="Q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7" s="230" t="str">
        <f t="shared" si="3"/>
        <v xml:space="preserve"> </v>
      </c>
      <c r="S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7" s="230" t="str">
        <f t="shared" si="4"/>
        <v xml:space="preserve"> </v>
      </c>
      <c r="U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7" s="182">
        <f>+'havelvac 7.2'!P77+'havelvac 7.3'!P77+'havelvac 7.4'!P77+'havelvac 7.5'!P77+'havelvac 7.6'!P77+'havelvac 7.7'!P77+'havelvac 7.9'!P77+'havelvac 7.8'!P77+'havelvac 7.10'!P77+'havelvac 7.11'!P77+'havelvac 7.12'!P77+'havelvac 7.13'!P77</f>
        <v>0</v>
      </c>
      <c r="W67" s="230" t="str">
        <f t="shared" si="5"/>
        <v xml:space="preserve"> </v>
      </c>
      <c r="X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7" s="230" t="str">
        <f t="shared" si="6"/>
        <v xml:space="preserve"> </v>
      </c>
      <c r="Z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7" s="230" t="str">
        <f t="shared" si="7"/>
        <v xml:space="preserve"> </v>
      </c>
      <c r="AB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8" spans="1:28" s="136" customFormat="1">
      <c r="A68" s="183" t="str">
        <f t="shared" si="0"/>
        <v>71010301014823</v>
      </c>
      <c r="B68" s="184" t="s">
        <v>439</v>
      </c>
      <c r="C68" s="133" t="s">
        <v>106</v>
      </c>
      <c r="D68" s="132" t="s">
        <v>442</v>
      </c>
      <c r="E68" s="131" t="s">
        <v>106</v>
      </c>
      <c r="F68" s="185" t="s">
        <v>106</v>
      </c>
      <c r="G68" s="130">
        <v>4823</v>
      </c>
      <c r="H68" s="16"/>
      <c r="I68" s="24"/>
      <c r="J68" s="25"/>
      <c r="K68" s="25"/>
      <c r="L68" s="31" t="s">
        <v>133</v>
      </c>
      <c r="M68" s="32">
        <v>4823</v>
      </c>
      <c r="N68" s="182">
        <f>+'havelvac 7.2'!N78+'havelvac 7.3'!N78+'havelvac 7.4'!N78+'havelvac 7.5'!N78+'havelvac 7.6'!N78+'havelvac 7.7'!N78+'havelvac 7.9'!N78+'havelvac 7.8'!N78+'havelvac 7.10'!N78+'havelvac 7.11'!N78+'havelvac 7.12'!N78+'havelvac 7.13'!N78</f>
        <v>0</v>
      </c>
      <c r="O68" s="182">
        <f>+'havelvac 7.2'!O78+'havelvac 7.3'!O78+'havelvac 7.4'!O78+'havelvac 7.5'!O78+'havelvac 7.6'!O78+'havelvac 7.7'!O78+'havelvac 7.9'!O78+'havelvac 7.8'!O78+'havelvac 7.10'!O78+'havelvac 7.11'!O78+'havelvac 7.12'!O78+'havelvac 7.13'!O78</f>
        <v>0</v>
      </c>
      <c r="P68" s="230" t="str">
        <f t="shared" si="2"/>
        <v xml:space="preserve"> </v>
      </c>
      <c r="Q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8" s="230" t="str">
        <f t="shared" si="3"/>
        <v xml:space="preserve"> </v>
      </c>
      <c r="S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8" s="230" t="str">
        <f t="shared" si="4"/>
        <v xml:space="preserve"> </v>
      </c>
      <c r="U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8" s="182">
        <f>+'havelvac 7.2'!P78+'havelvac 7.3'!P78+'havelvac 7.4'!P78+'havelvac 7.5'!P78+'havelvac 7.6'!P78+'havelvac 7.7'!P78+'havelvac 7.9'!P78+'havelvac 7.8'!P78+'havelvac 7.10'!P78+'havelvac 7.11'!P78+'havelvac 7.12'!P78+'havelvac 7.13'!P78</f>
        <v>0</v>
      </c>
      <c r="W68" s="230" t="str">
        <f t="shared" si="5"/>
        <v xml:space="preserve"> </v>
      </c>
      <c r="X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8" s="230" t="str">
        <f t="shared" si="6"/>
        <v xml:space="preserve"> </v>
      </c>
      <c r="Z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8" s="230" t="str">
        <f t="shared" si="7"/>
        <v xml:space="preserve"> </v>
      </c>
      <c r="AB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9" spans="1:28" s="136" customFormat="1" hidden="1">
      <c r="A69" s="183" t="str">
        <f t="shared" si="0"/>
        <v>71010301015122</v>
      </c>
      <c r="B69" s="184" t="s">
        <v>439</v>
      </c>
      <c r="C69" s="133" t="s">
        <v>106</v>
      </c>
      <c r="D69" s="132" t="s">
        <v>442</v>
      </c>
      <c r="E69" s="131" t="s">
        <v>106</v>
      </c>
      <c r="F69" s="185" t="s">
        <v>106</v>
      </c>
      <c r="G69" s="130">
        <v>5122</v>
      </c>
      <c r="H69" s="16"/>
      <c r="I69" s="24"/>
      <c r="J69" s="25"/>
      <c r="K69" s="25"/>
      <c r="L69" s="28" t="s">
        <v>136</v>
      </c>
      <c r="M69" s="11">
        <v>5122</v>
      </c>
      <c r="N69" s="182">
        <f>+'havelvac 7.2'!N79+'havelvac 7.3'!N79+'havelvac 7.4'!N79+'havelvac 7.5'!N79+'havelvac 7.6'!N79+'havelvac 7.7'!N79+'havelvac 7.9'!N79+'havelvac 7.8'!N79+'havelvac 7.10'!N79+'havelvac 7.11'!N79+'havelvac 7.12'!N79+'havelvac 7.13'!N79</f>
        <v>0</v>
      </c>
      <c r="O69" s="182">
        <f>+'havelvac 7.2'!O79+'havelvac 7.3'!O79+'havelvac 7.4'!O79+'havelvac 7.5'!O79+'havelvac 7.6'!O79+'havelvac 7.7'!O79+'havelvac 7.9'!O79+'havelvac 7.8'!O79+'havelvac 7.10'!O79+'havelvac 7.11'!O79+'havelvac 7.12'!O79+'havelvac 7.13'!O79</f>
        <v>0</v>
      </c>
      <c r="P69" s="230" t="str">
        <f t="shared" si="2"/>
        <v xml:space="preserve"> </v>
      </c>
      <c r="Q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9" s="230" t="str">
        <f t="shared" si="3"/>
        <v xml:space="preserve"> </v>
      </c>
      <c r="S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9" s="230" t="str">
        <f t="shared" si="4"/>
        <v xml:space="preserve"> </v>
      </c>
      <c r="U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9" s="182">
        <f>+'havelvac 7.2'!P79+'havelvac 7.3'!P79+'havelvac 7.4'!P79+'havelvac 7.5'!P79+'havelvac 7.6'!P79+'havelvac 7.7'!P79+'havelvac 7.9'!P79+'havelvac 7.8'!P79+'havelvac 7.10'!P79+'havelvac 7.11'!P79+'havelvac 7.12'!P79+'havelvac 7.13'!P79</f>
        <v>0</v>
      </c>
      <c r="W69" s="230" t="str">
        <f t="shared" si="5"/>
        <v xml:space="preserve"> </v>
      </c>
      <c r="X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9" s="230" t="str">
        <f t="shared" si="6"/>
        <v xml:space="preserve"> </v>
      </c>
      <c r="Z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9" s="230" t="str">
        <f t="shared" si="7"/>
        <v xml:space="preserve"> </v>
      </c>
      <c r="AB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0" spans="1:28" s="188" customFormat="1" ht="27.75" customHeight="1">
      <c r="A70" s="183" t="str">
        <f t="shared" si="0"/>
        <v>71010500000000</v>
      </c>
      <c r="B70" s="184" t="s">
        <v>439</v>
      </c>
      <c r="C70" s="133" t="s">
        <v>106</v>
      </c>
      <c r="D70" s="132" t="s">
        <v>149</v>
      </c>
      <c r="E70" s="131" t="s">
        <v>441</v>
      </c>
      <c r="F70" s="205" t="s">
        <v>441</v>
      </c>
      <c r="G70" s="186" t="s">
        <v>440</v>
      </c>
      <c r="H70" s="174">
        <v>2150</v>
      </c>
      <c r="I70" s="165" t="s">
        <v>106</v>
      </c>
      <c r="J70" s="166">
        <v>5</v>
      </c>
      <c r="K70" s="166">
        <v>0</v>
      </c>
      <c r="L70" s="167" t="s">
        <v>150</v>
      </c>
      <c r="M70" s="175"/>
      <c r="N70" s="187">
        <f>+'havelvac 7.2'!N80+'havelvac 7.3'!N80+'havelvac 7.4'!N80+'havelvac 7.5'!N80+'havelvac 7.6'!N80+'havelvac 7.7'!N80+'havelvac 7.9'!N80+'havelvac 7.8'!N80+'havelvac 7.10'!N80+'havelvac 7.11'!N80+'havelvac 7.12'!N80+'havelvac 7.13'!N80</f>
        <v>0</v>
      </c>
      <c r="O70" s="187">
        <f>+'havelvac 7.2'!O80+'havelvac 7.3'!O80+'havelvac 7.4'!O80+'havelvac 7.5'!O80+'havelvac 7.6'!O80+'havelvac 7.7'!O80+'havelvac 7.9'!O80+'havelvac 7.8'!O80+'havelvac 7.10'!O80+'havelvac 7.11'!O80+'havelvac 7.12'!O80+'havelvac 7.13'!O80</f>
        <v>0</v>
      </c>
      <c r="P70" s="227" t="str">
        <f t="shared" si="2"/>
        <v xml:space="preserve"> </v>
      </c>
      <c r="Q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0" s="227" t="str">
        <f t="shared" si="3"/>
        <v xml:space="preserve"> </v>
      </c>
      <c r="S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0" s="227" t="str">
        <f t="shared" si="4"/>
        <v xml:space="preserve"> </v>
      </c>
      <c r="U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0" s="187">
        <f>+'havelvac 7.2'!P80+'havelvac 7.3'!P80+'havelvac 7.4'!P80+'havelvac 7.5'!P80+'havelvac 7.6'!P80+'havelvac 7.7'!P80+'havelvac 7.9'!P80+'havelvac 7.8'!P80+'havelvac 7.10'!P80+'havelvac 7.11'!P80+'havelvac 7.12'!P80+'havelvac 7.13'!P80</f>
        <v>0</v>
      </c>
      <c r="W70" s="227" t="str">
        <f t="shared" si="5"/>
        <v xml:space="preserve"> </v>
      </c>
      <c r="X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0" s="227" t="str">
        <f t="shared" si="6"/>
        <v xml:space="preserve"> </v>
      </c>
      <c r="Z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0" s="227" t="str">
        <f t="shared" si="7"/>
        <v xml:space="preserve"> </v>
      </c>
      <c r="AB7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1" spans="1:28" s="136" customFormat="1" ht="12.75">
      <c r="A71" s="183" t="str">
        <f t="shared" si="0"/>
        <v>71010500000001</v>
      </c>
      <c r="B71" s="184" t="s">
        <v>439</v>
      </c>
      <c r="C71" s="133" t="s">
        <v>106</v>
      </c>
      <c r="D71" s="132" t="s">
        <v>149</v>
      </c>
      <c r="E71" s="131" t="s">
        <v>441</v>
      </c>
      <c r="F71" s="205" t="s">
        <v>441</v>
      </c>
      <c r="G71" s="186" t="s">
        <v>96</v>
      </c>
      <c r="H71" s="24"/>
      <c r="I71" s="17"/>
      <c r="J71" s="18"/>
      <c r="K71" s="18"/>
      <c r="L71" s="29" t="s">
        <v>110</v>
      </c>
      <c r="M71" s="30"/>
      <c r="N71" s="189">
        <f>+'havelvac 7.2'!N81+'havelvac 7.3'!N81+'havelvac 7.4'!N81+'havelvac 7.5'!N81+'havelvac 7.6'!N81+'havelvac 7.7'!N81+'havelvac 7.9'!N81+'havelvac 7.8'!N81+'havelvac 7.10'!N81+'havelvac 7.11'!N81+'havelvac 7.12'!N81+'havelvac 7.13'!N81</f>
        <v>0</v>
      </c>
      <c r="O71" s="189">
        <f>+'havelvac 7.2'!O81+'havelvac 7.3'!O81+'havelvac 7.4'!O81+'havelvac 7.5'!O81+'havelvac 7.6'!O81+'havelvac 7.7'!O81+'havelvac 7.9'!O81+'havelvac 7.8'!O81+'havelvac 7.10'!O81+'havelvac 7.11'!O81+'havelvac 7.12'!O81+'havelvac 7.13'!O81</f>
        <v>0</v>
      </c>
      <c r="P71" s="226" t="str">
        <f t="shared" si="2"/>
        <v xml:space="preserve"> </v>
      </c>
      <c r="Q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1" s="226" t="str">
        <f t="shared" si="3"/>
        <v xml:space="preserve"> </v>
      </c>
      <c r="S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1" s="226" t="str">
        <f t="shared" si="4"/>
        <v xml:space="preserve"> </v>
      </c>
      <c r="U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1" s="189">
        <f>+'havelvac 7.2'!P81+'havelvac 7.3'!P81+'havelvac 7.4'!P81+'havelvac 7.5'!P81+'havelvac 7.6'!P81+'havelvac 7.7'!P81+'havelvac 7.9'!P81+'havelvac 7.8'!P81+'havelvac 7.10'!P81+'havelvac 7.11'!P81+'havelvac 7.12'!P81+'havelvac 7.13'!P81</f>
        <v>0</v>
      </c>
      <c r="W71" s="226" t="str">
        <f t="shared" si="5"/>
        <v xml:space="preserve"> </v>
      </c>
      <c r="X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1" s="226" t="str">
        <f t="shared" si="6"/>
        <v xml:space="preserve"> </v>
      </c>
      <c r="Z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1" s="226" t="str">
        <f t="shared" si="7"/>
        <v xml:space="preserve"> </v>
      </c>
      <c r="AB7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2" spans="1:28" s="192" customFormat="1" ht="25.5">
      <c r="A72" s="183" t="str">
        <f t="shared" si="0"/>
        <v>71010501000000</v>
      </c>
      <c r="B72" s="184" t="s">
        <v>439</v>
      </c>
      <c r="C72" s="133" t="s">
        <v>106</v>
      </c>
      <c r="D72" s="132" t="s">
        <v>149</v>
      </c>
      <c r="E72" s="131" t="s">
        <v>106</v>
      </c>
      <c r="F72" s="205" t="s">
        <v>441</v>
      </c>
      <c r="G72" s="186" t="s">
        <v>440</v>
      </c>
      <c r="H72" s="150">
        <v>2151</v>
      </c>
      <c r="I72" s="151" t="s">
        <v>106</v>
      </c>
      <c r="J72" s="152" t="s">
        <v>151</v>
      </c>
      <c r="K72" s="152">
        <v>1</v>
      </c>
      <c r="L72" s="153" t="s">
        <v>150</v>
      </c>
      <c r="M72" s="154"/>
      <c r="N72" s="191">
        <f>+'havelvac 7.2'!N82+'havelvac 7.3'!N82+'havelvac 7.4'!N82+'havelvac 7.5'!N82+'havelvac 7.6'!N82+'havelvac 7.7'!N82+'havelvac 7.9'!N82+'havelvac 7.8'!N82+'havelvac 7.10'!N82+'havelvac 7.11'!N82+'havelvac 7.12'!N82+'havelvac 7.13'!N82</f>
        <v>0</v>
      </c>
      <c r="O72" s="191">
        <f>+'havelvac 7.2'!O82+'havelvac 7.3'!O82+'havelvac 7.4'!O82+'havelvac 7.5'!O82+'havelvac 7.6'!O82+'havelvac 7.7'!O82+'havelvac 7.9'!O82+'havelvac 7.8'!O82+'havelvac 7.10'!O82+'havelvac 7.11'!O82+'havelvac 7.12'!O82+'havelvac 7.13'!O82</f>
        <v>0</v>
      </c>
      <c r="P72" s="228" t="str">
        <f t="shared" si="2"/>
        <v xml:space="preserve"> </v>
      </c>
      <c r="Q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2" s="228" t="str">
        <f t="shared" si="3"/>
        <v xml:space="preserve"> </v>
      </c>
      <c r="S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2" s="228" t="str">
        <f t="shared" si="4"/>
        <v xml:space="preserve"> </v>
      </c>
      <c r="U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2" s="191">
        <f>+'havelvac 7.2'!P82+'havelvac 7.3'!P82+'havelvac 7.4'!P82+'havelvac 7.5'!P82+'havelvac 7.6'!P82+'havelvac 7.7'!P82+'havelvac 7.9'!P82+'havelvac 7.8'!P82+'havelvac 7.10'!P82+'havelvac 7.11'!P82+'havelvac 7.12'!P82+'havelvac 7.13'!P82</f>
        <v>0</v>
      </c>
      <c r="W72" s="228" t="str">
        <f t="shared" si="5"/>
        <v xml:space="preserve"> </v>
      </c>
      <c r="X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2" s="228" t="str">
        <f t="shared" si="6"/>
        <v xml:space="preserve"> </v>
      </c>
      <c r="Z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2" s="228" t="str">
        <f t="shared" si="7"/>
        <v xml:space="preserve"> </v>
      </c>
      <c r="AB7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3" spans="1:28" s="136" customFormat="1" ht="12.75">
      <c r="A73" s="183" t="str">
        <f t="shared" si="0"/>
        <v>71010501000001</v>
      </c>
      <c r="B73" s="184" t="s">
        <v>439</v>
      </c>
      <c r="C73" s="133" t="s">
        <v>106</v>
      </c>
      <c r="D73" s="132" t="s">
        <v>149</v>
      </c>
      <c r="E73" s="131" t="s">
        <v>106</v>
      </c>
      <c r="F73" s="205" t="s">
        <v>441</v>
      </c>
      <c r="G73" s="186" t="s">
        <v>96</v>
      </c>
      <c r="H73" s="24"/>
      <c r="I73" s="24"/>
      <c r="J73" s="25"/>
      <c r="K73" s="25"/>
      <c r="L73" s="29" t="s">
        <v>108</v>
      </c>
      <c r="M73" s="30"/>
      <c r="N73" s="189">
        <f>+'havelvac 7.2'!N83+'havelvac 7.3'!N83+'havelvac 7.4'!N83+'havelvac 7.5'!N83+'havelvac 7.6'!N83+'havelvac 7.7'!N83+'havelvac 7.9'!N83+'havelvac 7.8'!N83+'havelvac 7.10'!N83+'havelvac 7.11'!N83+'havelvac 7.12'!N83+'havelvac 7.13'!N83</f>
        <v>0</v>
      </c>
      <c r="O73" s="189">
        <f>+'havelvac 7.2'!O83+'havelvac 7.3'!O83+'havelvac 7.4'!O83+'havelvac 7.5'!O83+'havelvac 7.6'!O83+'havelvac 7.7'!O83+'havelvac 7.9'!O83+'havelvac 7.8'!O83+'havelvac 7.10'!O83+'havelvac 7.11'!O83+'havelvac 7.12'!O83+'havelvac 7.13'!O83</f>
        <v>0</v>
      </c>
      <c r="P73" s="226" t="str">
        <f t="shared" si="2"/>
        <v xml:space="preserve"> </v>
      </c>
      <c r="Q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3" s="226" t="str">
        <f t="shared" si="3"/>
        <v xml:space="preserve"> </v>
      </c>
      <c r="S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3" s="226" t="str">
        <f t="shared" si="4"/>
        <v xml:space="preserve"> </v>
      </c>
      <c r="U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3" s="189">
        <f>+'havelvac 7.2'!P83+'havelvac 7.3'!P83+'havelvac 7.4'!P83+'havelvac 7.5'!P83+'havelvac 7.6'!P83+'havelvac 7.7'!P83+'havelvac 7.9'!P83+'havelvac 7.8'!P83+'havelvac 7.10'!P83+'havelvac 7.11'!P83+'havelvac 7.12'!P83+'havelvac 7.13'!P83</f>
        <v>0</v>
      </c>
      <c r="W73" s="226" t="str">
        <f t="shared" si="5"/>
        <v xml:space="preserve"> </v>
      </c>
      <c r="X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3" s="226" t="str">
        <f t="shared" si="6"/>
        <v xml:space="preserve"> </v>
      </c>
      <c r="Z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3" s="226" t="str">
        <f t="shared" si="7"/>
        <v xml:space="preserve"> </v>
      </c>
      <c r="AB7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4" spans="1:28" s="197" customFormat="1" ht="13.5">
      <c r="A74" s="183" t="str">
        <f t="shared" si="0"/>
        <v>71010501010000</v>
      </c>
      <c r="B74" s="184" t="s">
        <v>439</v>
      </c>
      <c r="C74" s="133" t="s">
        <v>106</v>
      </c>
      <c r="D74" s="132" t="s">
        <v>149</v>
      </c>
      <c r="E74" s="131" t="s">
        <v>106</v>
      </c>
      <c r="F74" s="205" t="s">
        <v>106</v>
      </c>
      <c r="G74" s="186" t="s">
        <v>440</v>
      </c>
      <c r="H74" s="145"/>
      <c r="I74" s="146"/>
      <c r="J74" s="147"/>
      <c r="K74" s="147"/>
      <c r="L74" s="26" t="s">
        <v>152</v>
      </c>
      <c r="M74" s="27"/>
      <c r="N74" s="196">
        <f>+'havelvac 7.2'!N84+'havelvac 7.3'!N84+'havelvac 7.4'!N84+'havelvac 7.5'!N84+'havelvac 7.6'!N84+'havelvac 7.7'!N84+'havelvac 7.9'!N84+'havelvac 7.8'!N84+'havelvac 7.10'!N84+'havelvac 7.11'!N84+'havelvac 7.12'!N84+'havelvac 7.13'!N84</f>
        <v>0</v>
      </c>
      <c r="O74" s="196">
        <f>+'havelvac 7.2'!O84+'havelvac 7.3'!O84+'havelvac 7.4'!O84+'havelvac 7.5'!O84+'havelvac 7.6'!O84+'havelvac 7.7'!O84+'havelvac 7.9'!O84+'havelvac 7.8'!O84+'havelvac 7.10'!O84+'havelvac 7.11'!O84+'havelvac 7.12'!O84+'havelvac 7.13'!O84</f>
        <v>0</v>
      </c>
      <c r="P74" s="229" t="str">
        <f t="shared" si="2"/>
        <v xml:space="preserve"> </v>
      </c>
      <c r="Q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4" s="229" t="str">
        <f t="shared" si="3"/>
        <v xml:space="preserve"> </v>
      </c>
      <c r="S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4" s="229" t="str">
        <f t="shared" si="4"/>
        <v xml:space="preserve"> </v>
      </c>
      <c r="U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4" s="196">
        <f>+'havelvac 7.2'!P84+'havelvac 7.3'!P84+'havelvac 7.4'!P84+'havelvac 7.5'!P84+'havelvac 7.6'!P84+'havelvac 7.7'!P84+'havelvac 7.9'!P84+'havelvac 7.8'!P84+'havelvac 7.10'!P84+'havelvac 7.11'!P84+'havelvac 7.12'!P84+'havelvac 7.13'!P84</f>
        <v>0</v>
      </c>
      <c r="W74" s="229" t="str">
        <f t="shared" si="5"/>
        <v xml:space="preserve"> </v>
      </c>
      <c r="X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4" s="229" t="str">
        <f t="shared" si="6"/>
        <v xml:space="preserve"> </v>
      </c>
      <c r="Z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4" s="229" t="str">
        <f t="shared" si="7"/>
        <v xml:space="preserve"> </v>
      </c>
      <c r="AB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5" spans="1:28" s="136" customFormat="1">
      <c r="A75" s="183" t="str">
        <f t="shared" si="0"/>
        <v>71010501015134</v>
      </c>
      <c r="B75" s="184" t="s">
        <v>439</v>
      </c>
      <c r="C75" s="133" t="s">
        <v>106</v>
      </c>
      <c r="D75" s="132" t="s">
        <v>149</v>
      </c>
      <c r="E75" s="131" t="s">
        <v>106</v>
      </c>
      <c r="F75" s="185" t="s">
        <v>106</v>
      </c>
      <c r="G75" s="130">
        <v>5134</v>
      </c>
      <c r="H75" s="24"/>
      <c r="I75" s="24"/>
      <c r="J75" s="25"/>
      <c r="K75" s="25"/>
      <c r="L75" s="31" t="s">
        <v>139</v>
      </c>
      <c r="M75" s="47">
        <v>5134</v>
      </c>
      <c r="N75" s="182">
        <f>+'havelvac 7.2'!N85+'havelvac 7.3'!N85+'havelvac 7.4'!N85+'havelvac 7.5'!N85+'havelvac 7.6'!N85+'havelvac 7.7'!N85+'havelvac 7.9'!N85+'havelvac 7.8'!N85+'havelvac 7.10'!N85+'havelvac 7.11'!N85+'havelvac 7.12'!N85+'havelvac 7.13'!N85</f>
        <v>0</v>
      </c>
      <c r="O75" s="182">
        <f>+'havelvac 7.2'!O85+'havelvac 7.3'!O85+'havelvac 7.4'!O85+'havelvac 7.5'!O85+'havelvac 7.6'!O85+'havelvac 7.7'!O85+'havelvac 7.9'!O85+'havelvac 7.8'!O85+'havelvac 7.10'!O85+'havelvac 7.11'!O85+'havelvac 7.12'!O85+'havelvac 7.13'!O85</f>
        <v>0</v>
      </c>
      <c r="P75" s="230" t="str">
        <f t="shared" si="2"/>
        <v xml:space="preserve"> </v>
      </c>
      <c r="Q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5" s="230" t="str">
        <f t="shared" si="3"/>
        <v xml:space="preserve"> </v>
      </c>
      <c r="S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5" s="230" t="str">
        <f t="shared" si="4"/>
        <v xml:space="preserve"> </v>
      </c>
      <c r="U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5" s="182">
        <f>+'havelvac 7.2'!P85+'havelvac 7.3'!P85+'havelvac 7.4'!P85+'havelvac 7.5'!P85+'havelvac 7.6'!P85+'havelvac 7.7'!P85+'havelvac 7.9'!P85+'havelvac 7.8'!P85+'havelvac 7.10'!P85+'havelvac 7.11'!P85+'havelvac 7.12'!P85+'havelvac 7.13'!P85</f>
        <v>0</v>
      </c>
      <c r="W75" s="230" t="str">
        <f t="shared" si="5"/>
        <v xml:space="preserve"> </v>
      </c>
      <c r="X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5" s="230" t="str">
        <f t="shared" si="6"/>
        <v xml:space="preserve"> </v>
      </c>
      <c r="Z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5" s="230" t="str">
        <f t="shared" si="7"/>
        <v xml:space="preserve"> </v>
      </c>
      <c r="AB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6" spans="1:28" s="197" customFormat="1" ht="27" hidden="1">
      <c r="A76" s="183" t="str">
        <f t="shared" si="0"/>
        <v>71010501020000</v>
      </c>
      <c r="B76" s="184" t="s">
        <v>439</v>
      </c>
      <c r="C76" s="133" t="s">
        <v>106</v>
      </c>
      <c r="D76" s="132" t="s">
        <v>149</v>
      </c>
      <c r="E76" s="131" t="s">
        <v>106</v>
      </c>
      <c r="F76" s="205" t="s">
        <v>140</v>
      </c>
      <c r="G76" s="186" t="s">
        <v>440</v>
      </c>
      <c r="H76" s="145"/>
      <c r="I76" s="146"/>
      <c r="J76" s="147"/>
      <c r="K76" s="147"/>
      <c r="L76" s="26" t="s">
        <v>153</v>
      </c>
      <c r="M76" s="27"/>
      <c r="N76" s="196">
        <f>+'havelvac 7.2'!N86+'havelvac 7.3'!N86+'havelvac 7.4'!N86+'havelvac 7.5'!N86+'havelvac 7.6'!N86+'havelvac 7.7'!N86+'havelvac 7.9'!N86+'havelvac 7.8'!N86+'havelvac 7.10'!N86+'havelvac 7.11'!N86+'havelvac 7.12'!N86+'havelvac 7.13'!N86</f>
        <v>0</v>
      </c>
      <c r="O76" s="196">
        <f>+'havelvac 7.2'!O86+'havelvac 7.3'!O86+'havelvac 7.4'!O86+'havelvac 7.5'!O86+'havelvac 7.6'!O86+'havelvac 7.7'!O86+'havelvac 7.9'!O86+'havelvac 7.8'!O86+'havelvac 7.10'!O86+'havelvac 7.11'!O86+'havelvac 7.12'!O86+'havelvac 7.13'!O86</f>
        <v>0</v>
      </c>
      <c r="P76" s="229" t="str">
        <f t="shared" si="2"/>
        <v xml:space="preserve"> </v>
      </c>
      <c r="Q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6" s="229" t="str">
        <f t="shared" si="3"/>
        <v xml:space="preserve"> </v>
      </c>
      <c r="S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6" s="229" t="str">
        <f t="shared" si="4"/>
        <v xml:space="preserve"> </v>
      </c>
      <c r="U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6" s="196">
        <f>+'havelvac 7.2'!P86+'havelvac 7.3'!P86+'havelvac 7.4'!P86+'havelvac 7.5'!P86+'havelvac 7.6'!P86+'havelvac 7.7'!P86+'havelvac 7.9'!P86+'havelvac 7.8'!P86+'havelvac 7.10'!P86+'havelvac 7.11'!P86+'havelvac 7.12'!P86+'havelvac 7.13'!P86</f>
        <v>0</v>
      </c>
      <c r="W76" s="229" t="str">
        <f t="shared" si="5"/>
        <v xml:space="preserve"> </v>
      </c>
      <c r="X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6" s="229" t="str">
        <f t="shared" si="6"/>
        <v xml:space="preserve"> </v>
      </c>
      <c r="Z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6" s="229" t="str">
        <f t="shared" si="7"/>
        <v xml:space="preserve"> </v>
      </c>
      <c r="AB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7" spans="1:28" s="136" customFormat="1" hidden="1">
      <c r="A77" s="183" t="str">
        <f t="shared" ref="A77:A142" si="8">CONCATENATE(B77,C77,D77,E77,F77,G77)</f>
        <v>71010501025134</v>
      </c>
      <c r="B77" s="184" t="s">
        <v>439</v>
      </c>
      <c r="C77" s="133" t="s">
        <v>106</v>
      </c>
      <c r="D77" s="132" t="s">
        <v>149</v>
      </c>
      <c r="E77" s="131" t="s">
        <v>106</v>
      </c>
      <c r="F77" s="185" t="s">
        <v>140</v>
      </c>
      <c r="G77" s="130">
        <v>5134</v>
      </c>
      <c r="H77" s="24"/>
      <c r="I77" s="24"/>
      <c r="J77" s="25"/>
      <c r="K77" s="25"/>
      <c r="L77" s="31" t="s">
        <v>139</v>
      </c>
      <c r="M77" s="47">
        <v>5134</v>
      </c>
      <c r="N77" s="182">
        <f>+'havelvac 7.2'!N87+'havelvac 7.3'!N87+'havelvac 7.4'!N87+'havelvac 7.5'!N87+'havelvac 7.6'!N87+'havelvac 7.7'!N87+'havelvac 7.9'!N87+'havelvac 7.8'!N87+'havelvac 7.10'!N87+'havelvac 7.11'!N87+'havelvac 7.12'!N87+'havelvac 7.13'!N87</f>
        <v>0</v>
      </c>
      <c r="O77" s="182">
        <f>+'havelvac 7.2'!O87+'havelvac 7.3'!O87+'havelvac 7.4'!O87+'havelvac 7.5'!O87+'havelvac 7.6'!O87+'havelvac 7.7'!O87+'havelvac 7.9'!O87+'havelvac 7.8'!O87+'havelvac 7.10'!O87+'havelvac 7.11'!O87+'havelvac 7.12'!O87+'havelvac 7.13'!O87</f>
        <v>0</v>
      </c>
      <c r="P77" s="230" t="str">
        <f t="shared" si="2"/>
        <v xml:space="preserve"> </v>
      </c>
      <c r="Q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7" s="230" t="str">
        <f t="shared" si="3"/>
        <v xml:space="preserve"> </v>
      </c>
      <c r="S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7" s="230" t="str">
        <f t="shared" si="4"/>
        <v xml:space="preserve"> </v>
      </c>
      <c r="U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7" s="182">
        <f>+'havelvac 7.2'!P87+'havelvac 7.3'!P87+'havelvac 7.4'!P87+'havelvac 7.5'!P87+'havelvac 7.6'!P87+'havelvac 7.7'!P87+'havelvac 7.9'!P87+'havelvac 7.8'!P87+'havelvac 7.10'!P87+'havelvac 7.11'!P87+'havelvac 7.12'!P87+'havelvac 7.13'!P87</f>
        <v>0</v>
      </c>
      <c r="W77" s="230" t="str">
        <f t="shared" si="5"/>
        <v xml:space="preserve"> </v>
      </c>
      <c r="X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7" s="230" t="str">
        <f t="shared" si="6"/>
        <v xml:space="preserve"> </v>
      </c>
      <c r="Z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7" s="230" t="str">
        <f t="shared" si="7"/>
        <v xml:space="preserve"> </v>
      </c>
      <c r="AB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8" spans="1:28" s="197" customFormat="1" ht="27" hidden="1">
      <c r="A78" s="183" t="str">
        <f t="shared" si="8"/>
        <v>71010501030000</v>
      </c>
      <c r="B78" s="184" t="s">
        <v>439</v>
      </c>
      <c r="C78" s="133" t="s">
        <v>106</v>
      </c>
      <c r="D78" s="132" t="s">
        <v>149</v>
      </c>
      <c r="E78" s="131" t="s">
        <v>106</v>
      </c>
      <c r="F78" s="205" t="s">
        <v>442</v>
      </c>
      <c r="G78" s="186" t="s">
        <v>440</v>
      </c>
      <c r="H78" s="145"/>
      <c r="I78" s="146"/>
      <c r="J78" s="147"/>
      <c r="K78" s="147"/>
      <c r="L78" s="26" t="s">
        <v>154</v>
      </c>
      <c r="M78" s="27"/>
      <c r="N78" s="196">
        <f>+'havelvac 7.2'!N88+'havelvac 7.3'!N88+'havelvac 7.4'!N88+'havelvac 7.5'!N88+'havelvac 7.6'!N88+'havelvac 7.7'!N88+'havelvac 7.9'!N88+'havelvac 7.8'!N88+'havelvac 7.10'!N88+'havelvac 7.11'!N88+'havelvac 7.12'!N88+'havelvac 7.13'!N88</f>
        <v>0</v>
      </c>
      <c r="O78" s="196">
        <f>+'havelvac 7.2'!O88+'havelvac 7.3'!O88+'havelvac 7.4'!O88+'havelvac 7.5'!O88+'havelvac 7.6'!O88+'havelvac 7.7'!O88+'havelvac 7.9'!O88+'havelvac 7.8'!O88+'havelvac 7.10'!O88+'havelvac 7.11'!O88+'havelvac 7.12'!O88+'havelvac 7.13'!O88</f>
        <v>0</v>
      </c>
      <c r="P78" s="229" t="str">
        <f t="shared" si="2"/>
        <v xml:space="preserve"> </v>
      </c>
      <c r="Q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8" s="229" t="str">
        <f t="shared" si="3"/>
        <v xml:space="preserve"> </v>
      </c>
      <c r="S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8" s="229" t="str">
        <f t="shared" si="4"/>
        <v xml:space="preserve"> </v>
      </c>
      <c r="U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8" s="196">
        <f>+'havelvac 7.2'!P88+'havelvac 7.3'!P88+'havelvac 7.4'!P88+'havelvac 7.5'!P88+'havelvac 7.6'!P88+'havelvac 7.7'!P88+'havelvac 7.9'!P88+'havelvac 7.8'!P88+'havelvac 7.10'!P88+'havelvac 7.11'!P88+'havelvac 7.12'!P88+'havelvac 7.13'!P88</f>
        <v>0</v>
      </c>
      <c r="W78" s="229" t="str">
        <f t="shared" si="5"/>
        <v xml:space="preserve"> </v>
      </c>
      <c r="X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8" s="229" t="str">
        <f t="shared" si="6"/>
        <v xml:space="preserve"> </v>
      </c>
      <c r="Z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8" s="229" t="str">
        <f t="shared" si="7"/>
        <v xml:space="preserve"> </v>
      </c>
      <c r="AB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79" spans="1:28" s="136" customFormat="1" hidden="1">
      <c r="A79" s="183" t="str">
        <f t="shared" si="8"/>
        <v>71010501035134</v>
      </c>
      <c r="B79" s="184" t="s">
        <v>439</v>
      </c>
      <c r="C79" s="133" t="s">
        <v>106</v>
      </c>
      <c r="D79" s="132" t="s">
        <v>149</v>
      </c>
      <c r="E79" s="131" t="s">
        <v>106</v>
      </c>
      <c r="F79" s="185" t="s">
        <v>442</v>
      </c>
      <c r="G79" s="130">
        <v>5134</v>
      </c>
      <c r="H79" s="24"/>
      <c r="I79" s="24"/>
      <c r="J79" s="25"/>
      <c r="K79" s="25"/>
      <c r="L79" s="31" t="s">
        <v>139</v>
      </c>
      <c r="M79" s="47">
        <v>5134</v>
      </c>
      <c r="N79" s="182">
        <f>+'havelvac 7.2'!N90+'havelvac 7.3'!N90+'havelvac 7.4'!N90+'havelvac 7.5'!N90+'havelvac 7.6'!N90+'havelvac 7.7'!N90+'havelvac 7.9'!N90+'havelvac 7.8'!N90+'havelvac 7.10'!N90+'havelvac 7.11'!N90+'havelvac 7.12'!N90+'havelvac 7.13'!N90</f>
        <v>0</v>
      </c>
      <c r="O79" s="182">
        <f>+'havelvac 7.2'!O90+'havelvac 7.3'!O90+'havelvac 7.4'!O90+'havelvac 7.5'!O90+'havelvac 7.6'!O90+'havelvac 7.7'!O90+'havelvac 7.9'!O90+'havelvac 7.8'!O90+'havelvac 7.10'!O90+'havelvac 7.11'!O90+'havelvac 7.12'!O90+'havelvac 7.13'!O90</f>
        <v>0</v>
      </c>
      <c r="P79" s="230" t="str">
        <f t="shared" si="2"/>
        <v xml:space="preserve"> </v>
      </c>
      <c r="Q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79" s="230" t="str">
        <f t="shared" si="3"/>
        <v xml:space="preserve"> </v>
      </c>
      <c r="S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79" s="230" t="str">
        <f t="shared" si="4"/>
        <v xml:space="preserve"> </v>
      </c>
      <c r="U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79" s="182">
        <f>+'havelvac 7.2'!P90+'havelvac 7.3'!P90+'havelvac 7.4'!P90+'havelvac 7.5'!P90+'havelvac 7.6'!P90+'havelvac 7.7'!P90+'havelvac 7.9'!P90+'havelvac 7.8'!P90+'havelvac 7.10'!P90+'havelvac 7.11'!P90+'havelvac 7.12'!P90+'havelvac 7.13'!P90</f>
        <v>0</v>
      </c>
      <c r="W79" s="230" t="str">
        <f t="shared" si="5"/>
        <v xml:space="preserve"> </v>
      </c>
      <c r="X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79" s="230" t="str">
        <f t="shared" si="6"/>
        <v xml:space="preserve"> </v>
      </c>
      <c r="Z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79" s="230" t="str">
        <f t="shared" si="7"/>
        <v xml:space="preserve"> </v>
      </c>
      <c r="AB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0" spans="1:28" s="197" customFormat="1" ht="13.5" hidden="1">
      <c r="A80" s="183" t="str">
        <f t="shared" si="8"/>
        <v>71010501040000</v>
      </c>
      <c r="B80" s="184" t="s">
        <v>439</v>
      </c>
      <c r="C80" s="133" t="s">
        <v>106</v>
      </c>
      <c r="D80" s="132" t="s">
        <v>149</v>
      </c>
      <c r="E80" s="131" t="s">
        <v>106</v>
      </c>
      <c r="F80" s="205" t="s">
        <v>155</v>
      </c>
      <c r="G80" s="186" t="s">
        <v>440</v>
      </c>
      <c r="H80" s="145"/>
      <c r="I80" s="146"/>
      <c r="J80" s="147"/>
      <c r="K80" s="147"/>
      <c r="L80" s="26" t="s">
        <v>156</v>
      </c>
      <c r="M80" s="27"/>
      <c r="N80" s="196">
        <f>+'havelvac 7.2'!N91+'havelvac 7.3'!N91+'havelvac 7.4'!N91+'havelvac 7.5'!N91+'havelvac 7.6'!N91+'havelvac 7.7'!N91+'havelvac 7.9'!N91+'havelvac 7.8'!N91+'havelvac 7.10'!N91+'havelvac 7.11'!N91+'havelvac 7.12'!N91+'havelvac 7.13'!N91</f>
        <v>0</v>
      </c>
      <c r="O80" s="196">
        <f>+'havelvac 7.2'!O91+'havelvac 7.3'!O91+'havelvac 7.4'!O91+'havelvac 7.5'!O91+'havelvac 7.6'!O91+'havelvac 7.7'!O91+'havelvac 7.9'!O91+'havelvac 7.8'!O91+'havelvac 7.10'!O91+'havelvac 7.11'!O91+'havelvac 7.12'!O91+'havelvac 7.13'!O91</f>
        <v>0</v>
      </c>
      <c r="P80" s="229" t="str">
        <f t="shared" ref="P80:P143" si="9">IFERROR(Q80/O80, " ")</f>
        <v xml:space="preserve"> </v>
      </c>
      <c r="Q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0" s="229" t="str">
        <f t="shared" ref="R80:R143" si="10">IFERROR(S80/O80, " ")</f>
        <v xml:space="preserve"> </v>
      </c>
      <c r="S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0" s="229" t="str">
        <f t="shared" ref="T80:T143" si="11">IFERROR(U80/O80, " ")</f>
        <v xml:space="preserve"> </v>
      </c>
      <c r="U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0" s="196">
        <f>+'havelvac 7.2'!P91+'havelvac 7.3'!P91+'havelvac 7.4'!P91+'havelvac 7.5'!P91+'havelvac 7.6'!P91+'havelvac 7.7'!P91+'havelvac 7.9'!P91+'havelvac 7.8'!P91+'havelvac 7.10'!P91+'havelvac 7.11'!P91+'havelvac 7.12'!P91+'havelvac 7.13'!P91</f>
        <v>0</v>
      </c>
      <c r="W80" s="229" t="str">
        <f t="shared" ref="W80:W143" si="12">IFERROR(X80/V80, " ")</f>
        <v xml:space="preserve"> </v>
      </c>
      <c r="X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0" s="229" t="str">
        <f t="shared" ref="Y80:Y143" si="13">IFERROR(Z80/V80, " ")</f>
        <v xml:space="preserve"> </v>
      </c>
      <c r="Z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0" s="229" t="str">
        <f t="shared" ref="AA80:AA143" si="14">IFERROR(AB80/V80, " ")</f>
        <v xml:space="preserve"> </v>
      </c>
      <c r="AB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1" spans="1:28" s="136" customFormat="1" hidden="1">
      <c r="A81" s="183" t="str">
        <f t="shared" si="8"/>
        <v>71010501045134</v>
      </c>
      <c r="B81" s="184" t="s">
        <v>439</v>
      </c>
      <c r="C81" s="133" t="s">
        <v>106</v>
      </c>
      <c r="D81" s="132" t="s">
        <v>149</v>
      </c>
      <c r="E81" s="131" t="s">
        <v>106</v>
      </c>
      <c r="F81" s="185" t="s">
        <v>155</v>
      </c>
      <c r="G81" s="130">
        <v>5134</v>
      </c>
      <c r="H81" s="24"/>
      <c r="I81" s="24"/>
      <c r="J81" s="25"/>
      <c r="K81" s="25"/>
      <c r="L81" s="31" t="s">
        <v>139</v>
      </c>
      <c r="M81" s="47">
        <v>5134</v>
      </c>
      <c r="N81" s="182">
        <f>+'havelvac 7.2'!N92+'havelvac 7.3'!N92+'havelvac 7.4'!N92+'havelvac 7.5'!N92+'havelvac 7.6'!N92+'havelvac 7.7'!N92+'havelvac 7.9'!N92+'havelvac 7.8'!N92+'havelvac 7.10'!N92+'havelvac 7.11'!N92+'havelvac 7.12'!N92+'havelvac 7.13'!N92</f>
        <v>0</v>
      </c>
      <c r="O81" s="182">
        <f>+'havelvac 7.2'!O92+'havelvac 7.3'!O92+'havelvac 7.4'!O92+'havelvac 7.5'!O92+'havelvac 7.6'!O92+'havelvac 7.7'!O92+'havelvac 7.9'!O92+'havelvac 7.8'!O92+'havelvac 7.10'!O92+'havelvac 7.11'!O92+'havelvac 7.12'!O92+'havelvac 7.13'!O92</f>
        <v>0</v>
      </c>
      <c r="P81" s="230" t="str">
        <f t="shared" si="9"/>
        <v xml:space="preserve"> </v>
      </c>
      <c r="Q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1" s="230" t="str">
        <f t="shared" si="10"/>
        <v xml:space="preserve"> </v>
      </c>
      <c r="S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1" s="230" t="str">
        <f t="shared" si="11"/>
        <v xml:space="preserve"> </v>
      </c>
      <c r="U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1" s="182">
        <f>+'havelvac 7.2'!P92+'havelvac 7.3'!P92+'havelvac 7.4'!P92+'havelvac 7.5'!P92+'havelvac 7.6'!P92+'havelvac 7.7'!P92+'havelvac 7.9'!P92+'havelvac 7.8'!P92+'havelvac 7.10'!P92+'havelvac 7.11'!P92+'havelvac 7.12'!P92+'havelvac 7.13'!P92</f>
        <v>0</v>
      </c>
      <c r="W81" s="230" t="str">
        <f t="shared" si="12"/>
        <v xml:space="preserve"> </v>
      </c>
      <c r="X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1" s="230" t="str">
        <f t="shared" si="13"/>
        <v xml:space="preserve"> </v>
      </c>
      <c r="Z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1" s="230" t="str">
        <f t="shared" si="14"/>
        <v xml:space="preserve"> </v>
      </c>
      <c r="AB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2" spans="1:28" s="188" customFormat="1" ht="27">
      <c r="A82" s="183" t="str">
        <f t="shared" si="8"/>
        <v>71010600000000</v>
      </c>
      <c r="B82" s="184" t="s">
        <v>439</v>
      </c>
      <c r="C82" s="133" t="s">
        <v>106</v>
      </c>
      <c r="D82" s="132" t="s">
        <v>157</v>
      </c>
      <c r="E82" s="131" t="s">
        <v>441</v>
      </c>
      <c r="F82" s="205" t="s">
        <v>441</v>
      </c>
      <c r="G82" s="186" t="s">
        <v>440</v>
      </c>
      <c r="H82" s="174">
        <v>2160</v>
      </c>
      <c r="I82" s="165" t="s">
        <v>106</v>
      </c>
      <c r="J82" s="166">
        <v>6</v>
      </c>
      <c r="K82" s="166">
        <v>0</v>
      </c>
      <c r="L82" s="167" t="s">
        <v>158</v>
      </c>
      <c r="M82" s="175"/>
      <c r="N82" s="187">
        <f>+'havelvac 7.2'!N95+'havelvac 7.3'!N95+'havelvac 7.4'!N95+'havelvac 7.5'!N95+'havelvac 7.6'!N95+'havelvac 7.7'!N95+'havelvac 7.9'!N95+'havelvac 7.8'!N95+'havelvac 7.10'!N95+'havelvac 7.11'!N95+'havelvac 7.12'!N95+'havelvac 7.13'!N95</f>
        <v>0</v>
      </c>
      <c r="O82" s="187">
        <f>+'havelvac 7.2'!O95+'havelvac 7.3'!O95+'havelvac 7.4'!O95+'havelvac 7.5'!O95+'havelvac 7.6'!O95+'havelvac 7.7'!O95+'havelvac 7.9'!O95+'havelvac 7.8'!O95+'havelvac 7.10'!O95+'havelvac 7.11'!O95+'havelvac 7.12'!O95+'havelvac 7.13'!O95</f>
        <v>0</v>
      </c>
      <c r="P82" s="227" t="str">
        <f t="shared" si="9"/>
        <v xml:space="preserve"> </v>
      </c>
      <c r="Q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2" s="227" t="str">
        <f t="shared" si="10"/>
        <v xml:space="preserve"> </v>
      </c>
      <c r="S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2" s="227" t="str">
        <f t="shared" si="11"/>
        <v xml:space="preserve"> </v>
      </c>
      <c r="U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2" s="187">
        <f>+'havelvac 7.2'!P95+'havelvac 7.3'!P95+'havelvac 7.4'!P95+'havelvac 7.5'!P95+'havelvac 7.6'!P95+'havelvac 7.7'!P95+'havelvac 7.9'!P95+'havelvac 7.8'!P95+'havelvac 7.10'!P95+'havelvac 7.11'!P95+'havelvac 7.12'!P95+'havelvac 7.13'!P95</f>
        <v>0</v>
      </c>
      <c r="W82" s="227" t="str">
        <f t="shared" si="12"/>
        <v xml:space="preserve"> </v>
      </c>
      <c r="X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2" s="227" t="str">
        <f t="shared" si="13"/>
        <v xml:space="preserve"> </v>
      </c>
      <c r="Z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2" s="227" t="str">
        <f t="shared" si="14"/>
        <v xml:space="preserve"> </v>
      </c>
      <c r="AB82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3" spans="1:28" s="136" customFormat="1" ht="12.75">
      <c r="A83" s="183" t="str">
        <f t="shared" si="8"/>
        <v>71010600000001</v>
      </c>
      <c r="B83" s="184" t="s">
        <v>439</v>
      </c>
      <c r="C83" s="133" t="s">
        <v>106</v>
      </c>
      <c r="D83" s="132" t="s">
        <v>157</v>
      </c>
      <c r="E83" s="131" t="s">
        <v>441</v>
      </c>
      <c r="F83" s="205" t="s">
        <v>441</v>
      </c>
      <c r="G83" s="186" t="s">
        <v>96</v>
      </c>
      <c r="H83" s="24"/>
      <c r="I83" s="17"/>
      <c r="J83" s="18"/>
      <c r="K83" s="18"/>
      <c r="L83" s="29" t="s">
        <v>110</v>
      </c>
      <c r="M83" s="30"/>
      <c r="N83" s="189">
        <f>+'havelvac 7.2'!N96+'havelvac 7.3'!N96+'havelvac 7.4'!N96+'havelvac 7.5'!N96+'havelvac 7.6'!N96+'havelvac 7.7'!N96+'havelvac 7.9'!N96+'havelvac 7.8'!N96+'havelvac 7.10'!N96+'havelvac 7.11'!N96+'havelvac 7.12'!N96+'havelvac 7.13'!N96</f>
        <v>0</v>
      </c>
      <c r="O83" s="189">
        <f>+'havelvac 7.2'!O96+'havelvac 7.3'!O96+'havelvac 7.4'!O96+'havelvac 7.5'!O96+'havelvac 7.6'!O96+'havelvac 7.7'!O96+'havelvac 7.9'!O96+'havelvac 7.8'!O96+'havelvac 7.10'!O96+'havelvac 7.11'!O96+'havelvac 7.12'!O96+'havelvac 7.13'!O96</f>
        <v>0</v>
      </c>
      <c r="P83" s="226" t="str">
        <f t="shared" si="9"/>
        <v xml:space="preserve"> </v>
      </c>
      <c r="Q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3" s="226" t="str">
        <f t="shared" si="10"/>
        <v xml:space="preserve"> </v>
      </c>
      <c r="S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3" s="226" t="str">
        <f t="shared" si="11"/>
        <v xml:space="preserve"> </v>
      </c>
      <c r="U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3" s="189">
        <f>+'havelvac 7.2'!P96+'havelvac 7.3'!P96+'havelvac 7.4'!P96+'havelvac 7.5'!P96+'havelvac 7.6'!P96+'havelvac 7.7'!P96+'havelvac 7.9'!P96+'havelvac 7.8'!P96+'havelvac 7.10'!P96+'havelvac 7.11'!P96+'havelvac 7.12'!P96+'havelvac 7.13'!P96</f>
        <v>0</v>
      </c>
      <c r="W83" s="226" t="str">
        <f t="shared" si="12"/>
        <v xml:space="preserve"> </v>
      </c>
      <c r="X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3" s="226" t="str">
        <f t="shared" si="13"/>
        <v xml:space="preserve"> </v>
      </c>
      <c r="Z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3" s="226" t="str">
        <f t="shared" si="14"/>
        <v xml:space="preserve"> </v>
      </c>
      <c r="AB8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4" spans="1:28" s="192" customFormat="1" ht="25.5">
      <c r="A84" s="183" t="str">
        <f t="shared" si="8"/>
        <v>71010601000000</v>
      </c>
      <c r="B84" s="184" t="s">
        <v>439</v>
      </c>
      <c r="C84" s="133" t="s">
        <v>106</v>
      </c>
      <c r="D84" s="132" t="s">
        <v>157</v>
      </c>
      <c r="E84" s="131" t="s">
        <v>106</v>
      </c>
      <c r="F84" s="205" t="s">
        <v>441</v>
      </c>
      <c r="G84" s="186" t="s">
        <v>440</v>
      </c>
      <c r="H84" s="150">
        <v>2161</v>
      </c>
      <c r="I84" s="151" t="s">
        <v>106</v>
      </c>
      <c r="J84" s="152">
        <v>6</v>
      </c>
      <c r="K84" s="152">
        <v>1</v>
      </c>
      <c r="L84" s="153" t="s">
        <v>159</v>
      </c>
      <c r="M84" s="154"/>
      <c r="N84" s="191">
        <f>+'havelvac 7.2'!N97+'havelvac 7.3'!N97+'havelvac 7.4'!N97+'havelvac 7.5'!N97+'havelvac 7.6'!N97+'havelvac 7.7'!N97+'havelvac 7.9'!N97+'havelvac 7.8'!N97+'havelvac 7.10'!N97+'havelvac 7.11'!N97+'havelvac 7.12'!N97+'havelvac 7.13'!N97</f>
        <v>0</v>
      </c>
      <c r="O84" s="191">
        <f>+'havelvac 7.2'!O97+'havelvac 7.3'!O97+'havelvac 7.4'!O97+'havelvac 7.5'!O97+'havelvac 7.6'!O97+'havelvac 7.7'!O97+'havelvac 7.9'!O97+'havelvac 7.8'!O97+'havelvac 7.10'!O97+'havelvac 7.11'!O97+'havelvac 7.12'!O97+'havelvac 7.13'!O97</f>
        <v>0</v>
      </c>
      <c r="P84" s="228" t="str">
        <f t="shared" si="9"/>
        <v xml:space="preserve"> </v>
      </c>
      <c r="Q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4" s="228" t="str">
        <f t="shared" si="10"/>
        <v xml:space="preserve"> </v>
      </c>
      <c r="S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4" s="228" t="str">
        <f t="shared" si="11"/>
        <v xml:space="preserve"> </v>
      </c>
      <c r="U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4" s="191">
        <f>+'havelvac 7.2'!P97+'havelvac 7.3'!P97+'havelvac 7.4'!P97+'havelvac 7.5'!P97+'havelvac 7.6'!P97+'havelvac 7.7'!P97+'havelvac 7.9'!P97+'havelvac 7.8'!P97+'havelvac 7.10'!P97+'havelvac 7.11'!P97+'havelvac 7.12'!P97+'havelvac 7.13'!P97</f>
        <v>0</v>
      </c>
      <c r="W84" s="228" t="str">
        <f t="shared" si="12"/>
        <v xml:space="preserve"> </v>
      </c>
      <c r="X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4" s="228" t="str">
        <f t="shared" si="13"/>
        <v xml:space="preserve"> </v>
      </c>
      <c r="Z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4" s="228" t="str">
        <f t="shared" si="14"/>
        <v xml:space="preserve"> </v>
      </c>
      <c r="AB8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5" spans="1:28" s="136" customFormat="1" ht="12.75">
      <c r="A85" s="183" t="str">
        <f t="shared" si="8"/>
        <v>71010601000001</v>
      </c>
      <c r="B85" s="184" t="s">
        <v>439</v>
      </c>
      <c r="C85" s="133" t="s">
        <v>106</v>
      </c>
      <c r="D85" s="132" t="s">
        <v>157</v>
      </c>
      <c r="E85" s="131" t="s">
        <v>106</v>
      </c>
      <c r="F85" s="205" t="s">
        <v>441</v>
      </c>
      <c r="G85" s="186" t="s">
        <v>96</v>
      </c>
      <c r="H85" s="24"/>
      <c r="I85" s="24"/>
      <c r="J85" s="25"/>
      <c r="K85" s="25"/>
      <c r="L85" s="29" t="s">
        <v>108</v>
      </c>
      <c r="M85" s="30"/>
      <c r="N85" s="189">
        <f>+'havelvac 7.2'!N98+'havelvac 7.3'!N98+'havelvac 7.4'!N98+'havelvac 7.5'!N98+'havelvac 7.6'!N98+'havelvac 7.7'!N98+'havelvac 7.9'!N98+'havelvac 7.8'!N98+'havelvac 7.10'!N98+'havelvac 7.11'!N98+'havelvac 7.12'!N98+'havelvac 7.13'!N98</f>
        <v>0</v>
      </c>
      <c r="O85" s="189">
        <f>+'havelvac 7.2'!O98+'havelvac 7.3'!O98+'havelvac 7.4'!O98+'havelvac 7.5'!O98+'havelvac 7.6'!O98+'havelvac 7.7'!O98+'havelvac 7.9'!O98+'havelvac 7.8'!O98+'havelvac 7.10'!O98+'havelvac 7.11'!O98+'havelvac 7.12'!O98+'havelvac 7.13'!O98</f>
        <v>0</v>
      </c>
      <c r="P85" s="226" t="str">
        <f t="shared" si="9"/>
        <v xml:space="preserve"> </v>
      </c>
      <c r="Q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5" s="226" t="str">
        <f t="shared" si="10"/>
        <v xml:space="preserve"> </v>
      </c>
      <c r="S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5" s="226" t="str">
        <f t="shared" si="11"/>
        <v xml:space="preserve"> </v>
      </c>
      <c r="U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5" s="189">
        <f>+'havelvac 7.2'!P98+'havelvac 7.3'!P98+'havelvac 7.4'!P98+'havelvac 7.5'!P98+'havelvac 7.6'!P98+'havelvac 7.7'!P98+'havelvac 7.9'!P98+'havelvac 7.8'!P98+'havelvac 7.10'!P98+'havelvac 7.11'!P98+'havelvac 7.12'!P98+'havelvac 7.13'!P98</f>
        <v>0</v>
      </c>
      <c r="W85" s="226" t="str">
        <f t="shared" si="12"/>
        <v xml:space="preserve"> </v>
      </c>
      <c r="X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5" s="226" t="str">
        <f t="shared" si="13"/>
        <v xml:space="preserve"> </v>
      </c>
      <c r="Z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5" s="226" t="str">
        <f t="shared" si="14"/>
        <v xml:space="preserve"> </v>
      </c>
      <c r="AB8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6" spans="1:28" s="197" customFormat="1" ht="40.5">
      <c r="A86" s="183" t="str">
        <f t="shared" si="8"/>
        <v>71010601010000</v>
      </c>
      <c r="B86" s="184" t="s">
        <v>439</v>
      </c>
      <c r="C86" s="133" t="s">
        <v>106</v>
      </c>
      <c r="D86" s="132" t="s">
        <v>157</v>
      </c>
      <c r="E86" s="131" t="s">
        <v>106</v>
      </c>
      <c r="F86" s="205" t="s">
        <v>106</v>
      </c>
      <c r="G86" s="186" t="s">
        <v>440</v>
      </c>
      <c r="H86" s="145"/>
      <c r="I86" s="146"/>
      <c r="J86" s="147"/>
      <c r="K86" s="147"/>
      <c r="L86" s="26" t="s">
        <v>160</v>
      </c>
      <c r="M86" s="27"/>
      <c r="N86" s="196">
        <f>+'havelvac 7.2'!N99+'havelvac 7.3'!N99+'havelvac 7.4'!N99+'havelvac 7.5'!N99+'havelvac 7.6'!N99+'havelvac 7.7'!N99+'havelvac 7.9'!N99+'havelvac 7.8'!N99+'havelvac 7.10'!N99+'havelvac 7.11'!N99+'havelvac 7.12'!N99+'havelvac 7.13'!N99</f>
        <v>0</v>
      </c>
      <c r="O86" s="196">
        <f>+'havelvac 7.2'!O99+'havelvac 7.3'!O99+'havelvac 7.4'!O99+'havelvac 7.5'!O99+'havelvac 7.6'!O99+'havelvac 7.7'!O99+'havelvac 7.9'!O99+'havelvac 7.8'!O99+'havelvac 7.10'!O99+'havelvac 7.11'!O99+'havelvac 7.12'!O99+'havelvac 7.13'!O99</f>
        <v>0</v>
      </c>
      <c r="P86" s="229" t="str">
        <f t="shared" si="9"/>
        <v xml:space="preserve"> </v>
      </c>
      <c r="Q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6" s="229" t="str">
        <f t="shared" si="10"/>
        <v xml:space="preserve"> </v>
      </c>
      <c r="S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6" s="229" t="str">
        <f t="shared" si="11"/>
        <v xml:space="preserve"> </v>
      </c>
      <c r="U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6" s="196">
        <f>+'havelvac 7.2'!P99+'havelvac 7.3'!P99+'havelvac 7.4'!P99+'havelvac 7.5'!P99+'havelvac 7.6'!P99+'havelvac 7.7'!P99+'havelvac 7.9'!P99+'havelvac 7.8'!P99+'havelvac 7.10'!P99+'havelvac 7.11'!P99+'havelvac 7.12'!P99+'havelvac 7.13'!P99</f>
        <v>0</v>
      </c>
      <c r="W86" s="229" t="str">
        <f t="shared" si="12"/>
        <v xml:space="preserve"> </v>
      </c>
      <c r="X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6" s="229" t="str">
        <f t="shared" si="13"/>
        <v xml:space="preserve"> </v>
      </c>
      <c r="Z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6" s="229" t="str">
        <f t="shared" si="14"/>
        <v xml:space="preserve"> </v>
      </c>
      <c r="AB8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7" spans="1:28" s="136" customFormat="1" hidden="1">
      <c r="A87" s="183" t="str">
        <f t="shared" si="8"/>
        <v>71010601014729</v>
      </c>
      <c r="B87" s="184" t="s">
        <v>439</v>
      </c>
      <c r="C87" s="133" t="s">
        <v>106</v>
      </c>
      <c r="D87" s="132" t="s">
        <v>157</v>
      </c>
      <c r="E87" s="131" t="s">
        <v>106</v>
      </c>
      <c r="F87" s="185" t="s">
        <v>106</v>
      </c>
      <c r="G87" s="130">
        <v>4729</v>
      </c>
      <c r="H87" s="24"/>
      <c r="I87" s="24"/>
      <c r="J87" s="25"/>
      <c r="K87" s="25"/>
      <c r="L87" s="28" t="s">
        <v>161</v>
      </c>
      <c r="M87" s="11">
        <v>4729</v>
      </c>
      <c r="N87" s="182">
        <f>+'havelvac 7.2'!N100+'havelvac 7.3'!N100+'havelvac 7.4'!N100+'havelvac 7.5'!N100+'havelvac 7.6'!N100+'havelvac 7.7'!N100+'havelvac 7.9'!N100+'havelvac 7.8'!N100+'havelvac 7.10'!N100+'havelvac 7.11'!N100+'havelvac 7.12'!N100+'havelvac 7.13'!N100</f>
        <v>0</v>
      </c>
      <c r="O87" s="182">
        <f>+'havelvac 7.2'!O100+'havelvac 7.3'!O100+'havelvac 7.4'!O100+'havelvac 7.5'!O100+'havelvac 7.6'!O100+'havelvac 7.7'!O100+'havelvac 7.9'!O100+'havelvac 7.8'!O100+'havelvac 7.10'!O100+'havelvac 7.11'!O100+'havelvac 7.12'!O100+'havelvac 7.13'!O100</f>
        <v>0</v>
      </c>
      <c r="P87" s="230" t="str">
        <f t="shared" si="9"/>
        <v xml:space="preserve"> </v>
      </c>
      <c r="Q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7" s="230" t="str">
        <f t="shared" si="10"/>
        <v xml:space="preserve"> </v>
      </c>
      <c r="S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7" s="230" t="str">
        <f t="shared" si="11"/>
        <v xml:space="preserve"> </v>
      </c>
      <c r="U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7" s="182">
        <f>+'havelvac 7.2'!P100+'havelvac 7.3'!P100+'havelvac 7.4'!P100+'havelvac 7.5'!P100+'havelvac 7.6'!P100+'havelvac 7.7'!P100+'havelvac 7.9'!P100+'havelvac 7.8'!P100+'havelvac 7.10'!P100+'havelvac 7.11'!P100+'havelvac 7.12'!P100+'havelvac 7.13'!P100</f>
        <v>0</v>
      </c>
      <c r="W87" s="230" t="str">
        <f t="shared" si="12"/>
        <v xml:space="preserve"> </v>
      </c>
      <c r="X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7" s="230" t="str">
        <f t="shared" si="13"/>
        <v xml:space="preserve"> </v>
      </c>
      <c r="Z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7" s="230" t="str">
        <f t="shared" si="14"/>
        <v xml:space="preserve"> </v>
      </c>
      <c r="AB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8" spans="1:28" s="136" customFormat="1">
      <c r="A88" s="183" t="str">
        <f t="shared" si="8"/>
        <v>71010601014823</v>
      </c>
      <c r="B88" s="184" t="s">
        <v>439</v>
      </c>
      <c r="C88" s="133" t="s">
        <v>106</v>
      </c>
      <c r="D88" s="132" t="s">
        <v>157</v>
      </c>
      <c r="E88" s="131" t="s">
        <v>106</v>
      </c>
      <c r="F88" s="185" t="s">
        <v>106</v>
      </c>
      <c r="G88" s="130">
        <v>4823</v>
      </c>
      <c r="H88" s="24"/>
      <c r="I88" s="24"/>
      <c r="J88" s="25"/>
      <c r="K88" s="25"/>
      <c r="L88" s="28" t="s">
        <v>133</v>
      </c>
      <c r="M88" s="11">
        <v>4823</v>
      </c>
      <c r="N88" s="182">
        <f>+'havelvac 7.2'!N101+'havelvac 7.3'!N101+'havelvac 7.4'!N101+'havelvac 7.5'!N101+'havelvac 7.6'!N101+'havelvac 7.7'!N101+'havelvac 7.9'!N101+'havelvac 7.8'!N101+'havelvac 7.10'!N101+'havelvac 7.11'!N101+'havelvac 7.12'!N101+'havelvac 7.13'!N101</f>
        <v>0</v>
      </c>
      <c r="O88" s="182">
        <f>+'havelvac 7.2'!O101+'havelvac 7.3'!O101+'havelvac 7.4'!O101+'havelvac 7.5'!O101+'havelvac 7.6'!O101+'havelvac 7.7'!O101+'havelvac 7.9'!O101+'havelvac 7.8'!O101+'havelvac 7.10'!O101+'havelvac 7.11'!O101+'havelvac 7.12'!O101+'havelvac 7.13'!O101</f>
        <v>0</v>
      </c>
      <c r="P88" s="230" t="str">
        <f t="shared" si="9"/>
        <v xml:space="preserve"> </v>
      </c>
      <c r="Q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8" s="230" t="str">
        <f t="shared" si="10"/>
        <v xml:space="preserve"> </v>
      </c>
      <c r="S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8" s="230" t="str">
        <f t="shared" si="11"/>
        <v xml:space="preserve"> </v>
      </c>
      <c r="U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8" s="182">
        <f>+'havelvac 7.2'!P101+'havelvac 7.3'!P101+'havelvac 7.4'!P101+'havelvac 7.5'!P101+'havelvac 7.6'!P101+'havelvac 7.7'!P101+'havelvac 7.9'!P101+'havelvac 7.8'!P101+'havelvac 7.10'!P101+'havelvac 7.11'!P101+'havelvac 7.12'!P101+'havelvac 7.13'!P101</f>
        <v>0</v>
      </c>
      <c r="W88" s="230" t="str">
        <f t="shared" si="12"/>
        <v xml:space="preserve"> </v>
      </c>
      <c r="X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8" s="230" t="str">
        <f t="shared" si="13"/>
        <v xml:space="preserve"> </v>
      </c>
      <c r="Z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8" s="230" t="str">
        <f t="shared" si="14"/>
        <v xml:space="preserve"> </v>
      </c>
      <c r="AB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89" spans="1:28" s="197" customFormat="1" ht="40.5">
      <c r="A89" s="183" t="str">
        <f t="shared" si="8"/>
        <v>71010601020000</v>
      </c>
      <c r="B89" s="184" t="s">
        <v>439</v>
      </c>
      <c r="C89" s="133" t="s">
        <v>106</v>
      </c>
      <c r="D89" s="132" t="s">
        <v>157</v>
      </c>
      <c r="E89" s="131" t="s">
        <v>106</v>
      </c>
      <c r="F89" s="205" t="s">
        <v>140</v>
      </c>
      <c r="G89" s="186" t="s">
        <v>440</v>
      </c>
      <c r="H89" s="145"/>
      <c r="I89" s="146"/>
      <c r="J89" s="147"/>
      <c r="K89" s="147"/>
      <c r="L89" s="26" t="s">
        <v>162</v>
      </c>
      <c r="M89" s="27"/>
      <c r="N89" s="196">
        <f>+'havelvac 7.2'!N102+'havelvac 7.3'!N102+'havelvac 7.4'!N102+'havelvac 7.5'!N102+'havelvac 7.6'!N102+'havelvac 7.7'!N102+'havelvac 7.9'!N102+'havelvac 7.8'!N102+'havelvac 7.10'!N102+'havelvac 7.11'!N102+'havelvac 7.12'!N102+'havelvac 7.13'!N102</f>
        <v>0</v>
      </c>
      <c r="O89" s="196">
        <f>+'havelvac 7.2'!O102+'havelvac 7.3'!O102+'havelvac 7.4'!O102+'havelvac 7.5'!O102+'havelvac 7.6'!O102+'havelvac 7.7'!O102+'havelvac 7.9'!O102+'havelvac 7.8'!O102+'havelvac 7.10'!O102+'havelvac 7.11'!O102+'havelvac 7.12'!O102+'havelvac 7.13'!O102</f>
        <v>0</v>
      </c>
      <c r="P89" s="229" t="str">
        <f t="shared" si="9"/>
        <v xml:space="preserve"> </v>
      </c>
      <c r="Q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89" s="229" t="str">
        <f t="shared" si="10"/>
        <v xml:space="preserve"> </v>
      </c>
      <c r="S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89" s="229" t="str">
        <f t="shared" si="11"/>
        <v xml:space="preserve"> </v>
      </c>
      <c r="U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89" s="196">
        <f>+'havelvac 7.2'!P102+'havelvac 7.3'!P102+'havelvac 7.4'!P102+'havelvac 7.5'!P102+'havelvac 7.6'!P102+'havelvac 7.7'!P102+'havelvac 7.9'!P102+'havelvac 7.8'!P102+'havelvac 7.10'!P102+'havelvac 7.11'!P102+'havelvac 7.12'!P102+'havelvac 7.13'!P102</f>
        <v>0</v>
      </c>
      <c r="W89" s="229" t="str">
        <f t="shared" si="12"/>
        <v xml:space="preserve"> </v>
      </c>
      <c r="X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89" s="229" t="str">
        <f t="shared" si="13"/>
        <v xml:space="preserve"> </v>
      </c>
      <c r="Z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89" s="229" t="str">
        <f t="shared" si="14"/>
        <v xml:space="preserve"> </v>
      </c>
      <c r="AB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0" spans="1:28" s="136" customFormat="1">
      <c r="A90" s="183" t="str">
        <f t="shared" si="8"/>
        <v>71010601024241</v>
      </c>
      <c r="B90" s="184" t="s">
        <v>439</v>
      </c>
      <c r="C90" s="133" t="s">
        <v>106</v>
      </c>
      <c r="D90" s="132" t="s">
        <v>157</v>
      </c>
      <c r="E90" s="131" t="s">
        <v>106</v>
      </c>
      <c r="F90" s="185" t="s">
        <v>140</v>
      </c>
      <c r="G90" s="130">
        <v>4241</v>
      </c>
      <c r="H90" s="24"/>
      <c r="I90" s="24"/>
      <c r="J90" s="25"/>
      <c r="K90" s="25"/>
      <c r="L90" s="28" t="s">
        <v>126</v>
      </c>
      <c r="M90" s="11">
        <v>4241</v>
      </c>
      <c r="N90" s="182">
        <f>+'havelvac 7.2'!N103+'havelvac 7.3'!N103+'havelvac 7.4'!N103+'havelvac 7.5'!N103+'havelvac 7.6'!N103+'havelvac 7.7'!N103+'havelvac 7.9'!N103+'havelvac 7.8'!N103+'havelvac 7.10'!N103+'havelvac 7.11'!N103+'havelvac 7.12'!N103+'havelvac 7.13'!N103</f>
        <v>0</v>
      </c>
      <c r="O90" s="182">
        <f>+'havelvac 7.2'!O103+'havelvac 7.3'!O103+'havelvac 7.4'!O103+'havelvac 7.5'!O103+'havelvac 7.6'!O103+'havelvac 7.7'!O103+'havelvac 7.9'!O103+'havelvac 7.8'!O103+'havelvac 7.10'!O103+'havelvac 7.11'!O103+'havelvac 7.12'!O103+'havelvac 7.13'!O103</f>
        <v>0</v>
      </c>
      <c r="P90" s="230" t="str">
        <f t="shared" si="9"/>
        <v xml:space="preserve"> </v>
      </c>
      <c r="Q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0" s="230" t="str">
        <f t="shared" si="10"/>
        <v xml:space="preserve"> </v>
      </c>
      <c r="S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0" s="230" t="str">
        <f t="shared" si="11"/>
        <v xml:space="preserve"> </v>
      </c>
      <c r="U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0" s="182">
        <f>+'havelvac 7.2'!P103+'havelvac 7.3'!P103+'havelvac 7.4'!P103+'havelvac 7.5'!P103+'havelvac 7.6'!P103+'havelvac 7.7'!P103+'havelvac 7.9'!P103+'havelvac 7.8'!P103+'havelvac 7.10'!P103+'havelvac 7.11'!P103+'havelvac 7.12'!P103+'havelvac 7.13'!P103</f>
        <v>0</v>
      </c>
      <c r="W90" s="230" t="str">
        <f t="shared" si="12"/>
        <v xml:space="preserve"> </v>
      </c>
      <c r="X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0" s="230" t="str">
        <f t="shared" si="13"/>
        <v xml:space="preserve"> </v>
      </c>
      <c r="Z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0" s="230" t="str">
        <f t="shared" si="14"/>
        <v xml:space="preserve"> </v>
      </c>
      <c r="AB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1" spans="1:28" s="136" customFormat="1">
      <c r="A91" s="183" t="str">
        <f t="shared" si="8"/>
        <v>71010601024823</v>
      </c>
      <c r="B91" s="184" t="s">
        <v>439</v>
      </c>
      <c r="C91" s="133" t="s">
        <v>106</v>
      </c>
      <c r="D91" s="132" t="s">
        <v>157</v>
      </c>
      <c r="E91" s="131" t="s">
        <v>106</v>
      </c>
      <c r="F91" s="185" t="s">
        <v>140</v>
      </c>
      <c r="G91" s="130">
        <v>4823</v>
      </c>
      <c r="H91" s="24"/>
      <c r="I91" s="24"/>
      <c r="J91" s="25"/>
      <c r="K91" s="25"/>
      <c r="L91" s="28" t="s">
        <v>133</v>
      </c>
      <c r="M91" s="11">
        <v>4823</v>
      </c>
      <c r="N91" s="182">
        <f>+'havelvac 7.2'!N104+'havelvac 7.3'!N104+'havelvac 7.4'!N104+'havelvac 7.5'!N104+'havelvac 7.6'!N104+'havelvac 7.7'!N104+'havelvac 7.9'!N104+'havelvac 7.8'!N104+'havelvac 7.10'!N104+'havelvac 7.11'!N104+'havelvac 7.12'!N104+'havelvac 7.13'!N104</f>
        <v>0</v>
      </c>
      <c r="O91" s="182">
        <f>+'havelvac 7.2'!O104+'havelvac 7.3'!O104+'havelvac 7.4'!O104+'havelvac 7.5'!O104+'havelvac 7.6'!O104+'havelvac 7.7'!O104+'havelvac 7.9'!O104+'havelvac 7.8'!O104+'havelvac 7.10'!O104+'havelvac 7.11'!O104+'havelvac 7.12'!O104+'havelvac 7.13'!O104</f>
        <v>0</v>
      </c>
      <c r="P91" s="230" t="str">
        <f t="shared" si="9"/>
        <v xml:space="preserve"> </v>
      </c>
      <c r="Q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1" s="230" t="str">
        <f t="shared" si="10"/>
        <v xml:space="preserve"> </v>
      </c>
      <c r="S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1" s="230" t="str">
        <f t="shared" si="11"/>
        <v xml:space="preserve"> </v>
      </c>
      <c r="U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1" s="182">
        <f>+'havelvac 7.2'!P104+'havelvac 7.3'!P104+'havelvac 7.4'!P104+'havelvac 7.5'!P104+'havelvac 7.6'!P104+'havelvac 7.7'!P104+'havelvac 7.9'!P104+'havelvac 7.8'!P104+'havelvac 7.10'!P104+'havelvac 7.11'!P104+'havelvac 7.12'!P104+'havelvac 7.13'!P104</f>
        <v>0</v>
      </c>
      <c r="W91" s="230" t="str">
        <f t="shared" si="12"/>
        <v xml:space="preserve"> </v>
      </c>
      <c r="X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1" s="230" t="str">
        <f t="shared" si="13"/>
        <v xml:space="preserve"> </v>
      </c>
      <c r="Z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1" s="230" t="str">
        <f t="shared" si="14"/>
        <v xml:space="preserve"> </v>
      </c>
      <c r="AB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2" spans="1:28" s="163" customFormat="1">
      <c r="A92" s="121" t="str">
        <f t="shared" si="8"/>
        <v>71020000000000</v>
      </c>
      <c r="B92" s="123" t="s">
        <v>439</v>
      </c>
      <c r="C92" s="116" t="s">
        <v>140</v>
      </c>
      <c r="D92" s="117" t="s">
        <v>441</v>
      </c>
      <c r="E92" s="126" t="s">
        <v>441</v>
      </c>
      <c r="F92" s="127" t="s">
        <v>441</v>
      </c>
      <c r="G92" s="128" t="s">
        <v>440</v>
      </c>
      <c r="H92" s="172">
        <v>2200</v>
      </c>
      <c r="I92" s="211" t="s">
        <v>140</v>
      </c>
      <c r="J92" s="212">
        <v>0</v>
      </c>
      <c r="K92" s="212">
        <v>0</v>
      </c>
      <c r="L92" s="161" t="s">
        <v>163</v>
      </c>
      <c r="M92" s="173"/>
      <c r="N92" s="162">
        <f>+'havelvac 7.2'!N105+'havelvac 7.3'!N105+'havelvac 7.4'!N105+'havelvac 7.5'!N105+'havelvac 7.6'!N105+'havelvac 7.7'!N105+'havelvac 7.9'!N105+'havelvac 7.8'!N105+'havelvac 7.10'!N105+'havelvac 7.11'!N105+'havelvac 7.12'!N105+'havelvac 7.13'!N105</f>
        <v>0</v>
      </c>
      <c r="O92" s="162">
        <f>+'havelvac 7.2'!O105+'havelvac 7.3'!O105+'havelvac 7.4'!O105+'havelvac 7.5'!O105+'havelvac 7.6'!O105+'havelvac 7.7'!O105+'havelvac 7.9'!O105+'havelvac 7.8'!O105+'havelvac 7.10'!O105+'havelvac 7.11'!O105+'havelvac 7.12'!O105+'havelvac 7.13'!O105</f>
        <v>0</v>
      </c>
      <c r="P92" s="225" t="str">
        <f t="shared" si="9"/>
        <v xml:space="preserve"> </v>
      </c>
      <c r="Q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2" s="225" t="str">
        <f t="shared" si="10"/>
        <v xml:space="preserve"> </v>
      </c>
      <c r="S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2" s="225" t="str">
        <f t="shared" si="11"/>
        <v xml:space="preserve"> </v>
      </c>
      <c r="U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2" s="162">
        <f>+'havelvac 7.2'!P105+'havelvac 7.3'!P105+'havelvac 7.4'!P105+'havelvac 7.5'!P105+'havelvac 7.6'!P105+'havelvac 7.7'!P105+'havelvac 7.9'!P105+'havelvac 7.8'!P105+'havelvac 7.10'!P105+'havelvac 7.11'!P105+'havelvac 7.12'!P105+'havelvac 7.13'!P105</f>
        <v>0</v>
      </c>
      <c r="W92" s="225" t="str">
        <f t="shared" si="12"/>
        <v xml:space="preserve"> </v>
      </c>
      <c r="X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2" s="225" t="str">
        <f t="shared" si="13"/>
        <v xml:space="preserve"> </v>
      </c>
      <c r="Z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2" s="225" t="str">
        <f t="shared" si="14"/>
        <v xml:space="preserve"> </v>
      </c>
      <c r="AB92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3" spans="1:28" s="136" customFormat="1" ht="12.75">
      <c r="A93" s="183" t="str">
        <f t="shared" si="8"/>
        <v>71020000000001</v>
      </c>
      <c r="B93" s="184" t="s">
        <v>439</v>
      </c>
      <c r="C93" s="133" t="s">
        <v>140</v>
      </c>
      <c r="D93" s="132" t="s">
        <v>441</v>
      </c>
      <c r="E93" s="131" t="s">
        <v>441</v>
      </c>
      <c r="F93" s="185" t="s">
        <v>441</v>
      </c>
      <c r="G93" s="186" t="s">
        <v>96</v>
      </c>
      <c r="H93" s="24"/>
      <c r="I93" s="17"/>
      <c r="J93" s="18"/>
      <c r="K93" s="18"/>
      <c r="L93" s="29" t="s">
        <v>108</v>
      </c>
      <c r="M93" s="30"/>
      <c r="N93" s="189">
        <f>+'havelvac 7.2'!N106+'havelvac 7.3'!N106+'havelvac 7.4'!N106+'havelvac 7.5'!N106+'havelvac 7.6'!N106+'havelvac 7.7'!N106+'havelvac 7.9'!N106+'havelvac 7.8'!N106+'havelvac 7.10'!N106+'havelvac 7.11'!N106+'havelvac 7.12'!N106+'havelvac 7.13'!N106</f>
        <v>0</v>
      </c>
      <c r="O93" s="189">
        <f>+'havelvac 7.2'!O106+'havelvac 7.3'!O106+'havelvac 7.4'!O106+'havelvac 7.5'!O106+'havelvac 7.6'!O106+'havelvac 7.7'!O106+'havelvac 7.9'!O106+'havelvac 7.8'!O106+'havelvac 7.10'!O106+'havelvac 7.11'!O106+'havelvac 7.12'!O106+'havelvac 7.13'!O106</f>
        <v>0</v>
      </c>
      <c r="P93" s="226" t="str">
        <f t="shared" si="9"/>
        <v xml:space="preserve"> </v>
      </c>
      <c r="Q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3" s="226" t="str">
        <f t="shared" si="10"/>
        <v xml:space="preserve"> </v>
      </c>
      <c r="S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3" s="226" t="str">
        <f t="shared" si="11"/>
        <v xml:space="preserve"> </v>
      </c>
      <c r="U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3" s="189">
        <f>+'havelvac 7.2'!P106+'havelvac 7.3'!P106+'havelvac 7.4'!P106+'havelvac 7.5'!P106+'havelvac 7.6'!P106+'havelvac 7.7'!P106+'havelvac 7.9'!P106+'havelvac 7.8'!P106+'havelvac 7.10'!P106+'havelvac 7.11'!P106+'havelvac 7.12'!P106+'havelvac 7.13'!P106</f>
        <v>0</v>
      </c>
      <c r="W93" s="226" t="str">
        <f t="shared" si="12"/>
        <v xml:space="preserve"> </v>
      </c>
      <c r="X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3" s="226" t="str">
        <f t="shared" si="13"/>
        <v xml:space="preserve"> </v>
      </c>
      <c r="Z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3" s="226" t="str">
        <f t="shared" si="14"/>
        <v xml:space="preserve"> </v>
      </c>
      <c r="AB9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4" spans="1:28" s="188" customFormat="1" ht="13.5">
      <c r="A94" s="183" t="str">
        <f t="shared" si="8"/>
        <v>71020200000000</v>
      </c>
      <c r="B94" s="184" t="s">
        <v>439</v>
      </c>
      <c r="C94" s="133" t="s">
        <v>140</v>
      </c>
      <c r="D94" s="132" t="s">
        <v>140</v>
      </c>
      <c r="E94" s="131" t="s">
        <v>441</v>
      </c>
      <c r="F94" s="185" t="s">
        <v>441</v>
      </c>
      <c r="G94" s="186" t="s">
        <v>440</v>
      </c>
      <c r="H94" s="174">
        <v>2220</v>
      </c>
      <c r="I94" s="165" t="s">
        <v>140</v>
      </c>
      <c r="J94" s="166">
        <v>2</v>
      </c>
      <c r="K94" s="166">
        <v>0</v>
      </c>
      <c r="L94" s="167" t="s">
        <v>164</v>
      </c>
      <c r="M94" s="175"/>
      <c r="N94" s="187">
        <f>+'havelvac 7.2'!N107+'havelvac 7.3'!N107+'havelvac 7.4'!N107+'havelvac 7.5'!N107+'havelvac 7.6'!N107+'havelvac 7.7'!N107+'havelvac 7.9'!N107+'havelvac 7.8'!N107+'havelvac 7.10'!N107+'havelvac 7.11'!N107+'havelvac 7.12'!N107+'havelvac 7.13'!N107</f>
        <v>0</v>
      </c>
      <c r="O94" s="187">
        <f>+'havelvac 7.2'!O107+'havelvac 7.3'!O107+'havelvac 7.4'!O107+'havelvac 7.5'!O107+'havelvac 7.6'!O107+'havelvac 7.7'!O107+'havelvac 7.9'!O107+'havelvac 7.8'!O107+'havelvac 7.10'!O107+'havelvac 7.11'!O107+'havelvac 7.12'!O107+'havelvac 7.13'!O107</f>
        <v>0</v>
      </c>
      <c r="P94" s="227" t="str">
        <f t="shared" si="9"/>
        <v xml:space="preserve"> </v>
      </c>
      <c r="Q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4" s="227" t="str">
        <f t="shared" si="10"/>
        <v xml:space="preserve"> </v>
      </c>
      <c r="S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4" s="227" t="str">
        <f t="shared" si="11"/>
        <v xml:space="preserve"> </v>
      </c>
      <c r="U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4" s="187">
        <f>+'havelvac 7.2'!P107+'havelvac 7.3'!P107+'havelvac 7.4'!P107+'havelvac 7.5'!P107+'havelvac 7.6'!P107+'havelvac 7.7'!P107+'havelvac 7.9'!P107+'havelvac 7.8'!P107+'havelvac 7.10'!P107+'havelvac 7.11'!P107+'havelvac 7.12'!P107+'havelvac 7.13'!P107</f>
        <v>0</v>
      </c>
      <c r="W94" s="227" t="str">
        <f t="shared" si="12"/>
        <v xml:space="preserve"> </v>
      </c>
      <c r="X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4" s="227" t="str">
        <f t="shared" si="13"/>
        <v xml:space="preserve"> </v>
      </c>
      <c r="Z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4" s="227" t="str">
        <f t="shared" si="14"/>
        <v xml:space="preserve"> </v>
      </c>
      <c r="AB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5" spans="1:28" s="136" customFormat="1" ht="12.75">
      <c r="A95" s="183" t="str">
        <f t="shared" si="8"/>
        <v>71020200000001</v>
      </c>
      <c r="B95" s="184" t="s">
        <v>439</v>
      </c>
      <c r="C95" s="133" t="s">
        <v>140</v>
      </c>
      <c r="D95" s="132" t="s">
        <v>140</v>
      </c>
      <c r="E95" s="131" t="s">
        <v>441</v>
      </c>
      <c r="F95" s="185" t="s">
        <v>441</v>
      </c>
      <c r="G95" s="186" t="s">
        <v>96</v>
      </c>
      <c r="H95" s="24"/>
      <c r="I95" s="17"/>
      <c r="J95" s="18"/>
      <c r="K95" s="18"/>
      <c r="L95" s="29" t="s">
        <v>110</v>
      </c>
      <c r="M95" s="30"/>
      <c r="N95" s="189">
        <f>+'havelvac 7.2'!N108+'havelvac 7.3'!N108+'havelvac 7.4'!N108+'havelvac 7.5'!N108+'havelvac 7.6'!N108+'havelvac 7.7'!N108+'havelvac 7.9'!N108+'havelvac 7.8'!N108+'havelvac 7.10'!N108+'havelvac 7.11'!N108+'havelvac 7.12'!N108+'havelvac 7.13'!N108</f>
        <v>0</v>
      </c>
      <c r="O95" s="189">
        <f>+'havelvac 7.2'!O108+'havelvac 7.3'!O108+'havelvac 7.4'!O108+'havelvac 7.5'!O108+'havelvac 7.6'!O108+'havelvac 7.7'!O108+'havelvac 7.9'!O108+'havelvac 7.8'!O108+'havelvac 7.10'!O108+'havelvac 7.11'!O108+'havelvac 7.12'!O108+'havelvac 7.13'!O108</f>
        <v>0</v>
      </c>
      <c r="P95" s="226" t="str">
        <f t="shared" si="9"/>
        <v xml:space="preserve"> </v>
      </c>
      <c r="Q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5" s="226" t="str">
        <f t="shared" si="10"/>
        <v xml:space="preserve"> </v>
      </c>
      <c r="S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5" s="226" t="str">
        <f t="shared" si="11"/>
        <v xml:space="preserve"> </v>
      </c>
      <c r="U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5" s="189">
        <f>+'havelvac 7.2'!P108+'havelvac 7.3'!P108+'havelvac 7.4'!P108+'havelvac 7.5'!P108+'havelvac 7.6'!P108+'havelvac 7.7'!P108+'havelvac 7.9'!P108+'havelvac 7.8'!P108+'havelvac 7.10'!P108+'havelvac 7.11'!P108+'havelvac 7.12'!P108+'havelvac 7.13'!P108</f>
        <v>0</v>
      </c>
      <c r="W95" s="226" t="str">
        <f t="shared" si="12"/>
        <v xml:space="preserve"> </v>
      </c>
      <c r="X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5" s="226" t="str">
        <f t="shared" si="13"/>
        <v xml:space="preserve"> </v>
      </c>
      <c r="Z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5" s="226" t="str">
        <f t="shared" si="14"/>
        <v xml:space="preserve"> </v>
      </c>
      <c r="AB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6" spans="1:28" s="192" customFormat="1" ht="12.75">
      <c r="A96" s="183" t="str">
        <f t="shared" si="8"/>
        <v>71020201000000</v>
      </c>
      <c r="B96" s="184" t="s">
        <v>439</v>
      </c>
      <c r="C96" s="133" t="s">
        <v>140</v>
      </c>
      <c r="D96" s="132" t="s">
        <v>140</v>
      </c>
      <c r="E96" s="131" t="s">
        <v>106</v>
      </c>
      <c r="F96" s="185" t="s">
        <v>441</v>
      </c>
      <c r="G96" s="186" t="s">
        <v>440</v>
      </c>
      <c r="H96" s="150">
        <v>2221</v>
      </c>
      <c r="I96" s="151" t="s">
        <v>140</v>
      </c>
      <c r="J96" s="152">
        <v>2</v>
      </c>
      <c r="K96" s="152">
        <v>1</v>
      </c>
      <c r="L96" s="153" t="s">
        <v>165</v>
      </c>
      <c r="M96" s="154"/>
      <c r="N96" s="191">
        <f>+'havelvac 7.2'!N109+'havelvac 7.3'!N109+'havelvac 7.4'!N109+'havelvac 7.5'!N109+'havelvac 7.6'!N109+'havelvac 7.7'!N109+'havelvac 7.9'!N109+'havelvac 7.8'!N109+'havelvac 7.10'!N109+'havelvac 7.11'!N109+'havelvac 7.12'!N109+'havelvac 7.13'!N109</f>
        <v>0</v>
      </c>
      <c r="O96" s="191">
        <f>+'havelvac 7.2'!O109+'havelvac 7.3'!O109+'havelvac 7.4'!O109+'havelvac 7.5'!O109+'havelvac 7.6'!O109+'havelvac 7.7'!O109+'havelvac 7.9'!O109+'havelvac 7.8'!O109+'havelvac 7.10'!O109+'havelvac 7.11'!O109+'havelvac 7.12'!O109+'havelvac 7.13'!O109</f>
        <v>0</v>
      </c>
      <c r="P96" s="228" t="str">
        <f t="shared" si="9"/>
        <v xml:space="preserve"> </v>
      </c>
      <c r="Q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6" s="228" t="str">
        <f t="shared" si="10"/>
        <v xml:space="preserve"> </v>
      </c>
      <c r="S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6" s="228" t="str">
        <f t="shared" si="11"/>
        <v xml:space="preserve"> </v>
      </c>
      <c r="U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6" s="191">
        <f>+'havelvac 7.2'!P109+'havelvac 7.3'!P109+'havelvac 7.4'!P109+'havelvac 7.5'!P109+'havelvac 7.6'!P109+'havelvac 7.7'!P109+'havelvac 7.9'!P109+'havelvac 7.8'!P109+'havelvac 7.10'!P109+'havelvac 7.11'!P109+'havelvac 7.12'!P109+'havelvac 7.13'!P109</f>
        <v>0</v>
      </c>
      <c r="W96" s="228" t="str">
        <f t="shared" si="12"/>
        <v xml:space="preserve"> </v>
      </c>
      <c r="X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6" s="228" t="str">
        <f t="shared" si="13"/>
        <v xml:space="preserve"> </v>
      </c>
      <c r="Z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6" s="228" t="str">
        <f t="shared" si="14"/>
        <v xml:space="preserve"> </v>
      </c>
      <c r="AB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7" spans="1:28" s="136" customFormat="1" ht="12.75">
      <c r="A97" s="183" t="str">
        <f t="shared" si="8"/>
        <v>71020201000001</v>
      </c>
      <c r="B97" s="184" t="s">
        <v>439</v>
      </c>
      <c r="C97" s="133" t="s">
        <v>140</v>
      </c>
      <c r="D97" s="132" t="s">
        <v>140</v>
      </c>
      <c r="E97" s="131" t="s">
        <v>106</v>
      </c>
      <c r="F97" s="185" t="s">
        <v>441</v>
      </c>
      <c r="G97" s="186" t="s">
        <v>96</v>
      </c>
      <c r="H97" s="24"/>
      <c r="I97" s="24"/>
      <c r="J97" s="25"/>
      <c r="K97" s="25"/>
      <c r="L97" s="29" t="s">
        <v>108</v>
      </c>
      <c r="M97" s="30"/>
      <c r="N97" s="189">
        <f>+'havelvac 7.2'!N110+'havelvac 7.3'!N110+'havelvac 7.4'!N110+'havelvac 7.5'!N110+'havelvac 7.6'!N110+'havelvac 7.7'!N110+'havelvac 7.9'!N110+'havelvac 7.8'!N110+'havelvac 7.10'!N110+'havelvac 7.11'!N110+'havelvac 7.12'!N110+'havelvac 7.13'!N110</f>
        <v>0</v>
      </c>
      <c r="O97" s="189">
        <f>+'havelvac 7.2'!O110+'havelvac 7.3'!O110+'havelvac 7.4'!O110+'havelvac 7.5'!O110+'havelvac 7.6'!O110+'havelvac 7.7'!O110+'havelvac 7.9'!O110+'havelvac 7.8'!O110+'havelvac 7.10'!O110+'havelvac 7.11'!O110+'havelvac 7.12'!O110+'havelvac 7.13'!O110</f>
        <v>0</v>
      </c>
      <c r="P97" s="226" t="str">
        <f t="shared" si="9"/>
        <v xml:space="preserve"> </v>
      </c>
      <c r="Q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7" s="226" t="str">
        <f t="shared" si="10"/>
        <v xml:space="preserve"> </v>
      </c>
      <c r="S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7" s="226" t="str">
        <f t="shared" si="11"/>
        <v xml:space="preserve"> </v>
      </c>
      <c r="U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7" s="189">
        <f>+'havelvac 7.2'!P110+'havelvac 7.3'!P110+'havelvac 7.4'!P110+'havelvac 7.5'!P110+'havelvac 7.6'!P110+'havelvac 7.7'!P110+'havelvac 7.9'!P110+'havelvac 7.8'!P110+'havelvac 7.10'!P110+'havelvac 7.11'!P110+'havelvac 7.12'!P110+'havelvac 7.13'!P110</f>
        <v>0</v>
      </c>
      <c r="W97" s="226" t="str">
        <f t="shared" si="12"/>
        <v xml:space="preserve"> </v>
      </c>
      <c r="X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7" s="226" t="str">
        <f t="shared" si="13"/>
        <v xml:space="preserve"> </v>
      </c>
      <c r="Z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7" s="226" t="str">
        <f t="shared" si="14"/>
        <v xml:space="preserve"> </v>
      </c>
      <c r="AB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8" spans="1:28" s="197" customFormat="1" ht="13.5">
      <c r="A98" s="183" t="str">
        <f t="shared" si="8"/>
        <v>71020201010000</v>
      </c>
      <c r="B98" s="184" t="s">
        <v>439</v>
      </c>
      <c r="C98" s="133" t="s">
        <v>140</v>
      </c>
      <c r="D98" s="132" t="s">
        <v>140</v>
      </c>
      <c r="E98" s="131" t="s">
        <v>106</v>
      </c>
      <c r="F98" s="185" t="s">
        <v>106</v>
      </c>
      <c r="G98" s="186" t="s">
        <v>440</v>
      </c>
      <c r="H98" s="145"/>
      <c r="I98" s="146"/>
      <c r="J98" s="147"/>
      <c r="K98" s="147"/>
      <c r="L98" s="26" t="s">
        <v>166</v>
      </c>
      <c r="M98" s="27"/>
      <c r="N98" s="196">
        <f>+'havelvac 7.2'!N111+'havelvac 7.3'!N111+'havelvac 7.4'!N111+'havelvac 7.5'!N111+'havelvac 7.6'!N111+'havelvac 7.7'!N111+'havelvac 7.9'!N111+'havelvac 7.8'!N111+'havelvac 7.10'!N111+'havelvac 7.11'!N111+'havelvac 7.12'!N111+'havelvac 7.13'!N111</f>
        <v>0</v>
      </c>
      <c r="O98" s="196">
        <f>+'havelvac 7.2'!O111+'havelvac 7.3'!O111+'havelvac 7.4'!O111+'havelvac 7.5'!O111+'havelvac 7.6'!O111+'havelvac 7.7'!O111+'havelvac 7.9'!O111+'havelvac 7.8'!O111+'havelvac 7.10'!O111+'havelvac 7.11'!O111+'havelvac 7.12'!O111+'havelvac 7.13'!O111</f>
        <v>0</v>
      </c>
      <c r="P98" s="229" t="str">
        <f t="shared" si="9"/>
        <v xml:space="preserve"> </v>
      </c>
      <c r="Q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8" s="229" t="str">
        <f t="shared" si="10"/>
        <v xml:space="preserve"> </v>
      </c>
      <c r="S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8" s="229" t="str">
        <f t="shared" si="11"/>
        <v xml:space="preserve"> </v>
      </c>
      <c r="U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8" s="196">
        <f>+'havelvac 7.2'!P111+'havelvac 7.3'!P111+'havelvac 7.4'!P111+'havelvac 7.5'!P111+'havelvac 7.6'!P111+'havelvac 7.7'!P111+'havelvac 7.9'!P111+'havelvac 7.8'!P111+'havelvac 7.10'!P111+'havelvac 7.11'!P111+'havelvac 7.12'!P111+'havelvac 7.13'!P111</f>
        <v>0</v>
      </c>
      <c r="W98" s="229" t="str">
        <f t="shared" si="12"/>
        <v xml:space="preserve"> </v>
      </c>
      <c r="X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8" s="229" t="str">
        <f t="shared" si="13"/>
        <v xml:space="preserve"> </v>
      </c>
      <c r="Z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8" s="229" t="str">
        <f t="shared" si="14"/>
        <v xml:space="preserve"> </v>
      </c>
      <c r="AB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99" spans="1:28" s="136" customFormat="1" hidden="1">
      <c r="A99" s="183" t="str">
        <f t="shared" si="8"/>
        <v>71020201014239</v>
      </c>
      <c r="B99" s="184" t="s">
        <v>439</v>
      </c>
      <c r="C99" s="133" t="s">
        <v>140</v>
      </c>
      <c r="D99" s="132" t="s">
        <v>140</v>
      </c>
      <c r="E99" s="131" t="s">
        <v>106</v>
      </c>
      <c r="F99" s="185" t="s">
        <v>106</v>
      </c>
      <c r="G99" s="130">
        <v>4239</v>
      </c>
      <c r="H99" s="16"/>
      <c r="I99" s="24"/>
      <c r="J99" s="25"/>
      <c r="K99" s="25"/>
      <c r="L99" s="31" t="s">
        <v>125</v>
      </c>
      <c r="M99" s="32">
        <v>4239</v>
      </c>
      <c r="N99" s="182">
        <f>+'havelvac 7.2'!N112+'havelvac 7.3'!N112+'havelvac 7.4'!N112+'havelvac 7.5'!N112+'havelvac 7.6'!N112+'havelvac 7.7'!N112+'havelvac 7.9'!N112+'havelvac 7.8'!N112+'havelvac 7.10'!N112+'havelvac 7.11'!N112+'havelvac 7.12'!N112+'havelvac 7.13'!N112</f>
        <v>0</v>
      </c>
      <c r="O99" s="182">
        <f>+'havelvac 7.2'!O112+'havelvac 7.3'!O112+'havelvac 7.4'!O112+'havelvac 7.5'!O112+'havelvac 7.6'!O112+'havelvac 7.7'!O112+'havelvac 7.9'!O112+'havelvac 7.8'!O112+'havelvac 7.10'!O112+'havelvac 7.11'!O112+'havelvac 7.12'!O112+'havelvac 7.13'!O112</f>
        <v>0</v>
      </c>
      <c r="P99" s="230" t="str">
        <f t="shared" si="9"/>
        <v xml:space="preserve"> </v>
      </c>
      <c r="Q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99" s="230" t="str">
        <f t="shared" si="10"/>
        <v xml:space="preserve"> </v>
      </c>
      <c r="S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99" s="230" t="str">
        <f t="shared" si="11"/>
        <v xml:space="preserve"> </v>
      </c>
      <c r="U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99" s="182">
        <f>+'havelvac 7.2'!P112+'havelvac 7.3'!P112+'havelvac 7.4'!P112+'havelvac 7.5'!P112+'havelvac 7.6'!P112+'havelvac 7.7'!P112+'havelvac 7.9'!P112+'havelvac 7.8'!P112+'havelvac 7.10'!P112+'havelvac 7.11'!P112+'havelvac 7.12'!P112+'havelvac 7.13'!P112</f>
        <v>0</v>
      </c>
      <c r="W99" s="230" t="str">
        <f t="shared" si="12"/>
        <v xml:space="preserve"> </v>
      </c>
      <c r="X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99" s="230" t="str">
        <f t="shared" si="13"/>
        <v xml:space="preserve"> </v>
      </c>
      <c r="Z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99" s="230" t="str">
        <f t="shared" si="14"/>
        <v xml:space="preserve"> </v>
      </c>
      <c r="AB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0" spans="1:28" s="136" customFormat="1">
      <c r="A100" s="183" t="str">
        <f t="shared" si="8"/>
        <v>71020201014261</v>
      </c>
      <c r="B100" s="184" t="s">
        <v>439</v>
      </c>
      <c r="C100" s="133" t="s">
        <v>140</v>
      </c>
      <c r="D100" s="132" t="s">
        <v>140</v>
      </c>
      <c r="E100" s="131" t="s">
        <v>106</v>
      </c>
      <c r="F100" s="185" t="s">
        <v>106</v>
      </c>
      <c r="G100" s="130">
        <v>4261</v>
      </c>
      <c r="H100" s="16"/>
      <c r="I100" s="24"/>
      <c r="J100" s="25"/>
      <c r="K100" s="25"/>
      <c r="L100" s="28" t="s">
        <v>128</v>
      </c>
      <c r="M100" s="32">
        <v>4261</v>
      </c>
      <c r="N100" s="182">
        <f>+'havelvac 7.2'!N113+'havelvac 7.3'!N113+'havelvac 7.4'!N113+'havelvac 7.5'!N113+'havelvac 7.6'!N113+'havelvac 7.7'!N113+'havelvac 7.9'!N113+'havelvac 7.8'!N113+'havelvac 7.10'!N113+'havelvac 7.11'!N113+'havelvac 7.12'!N113+'havelvac 7.13'!N113</f>
        <v>0</v>
      </c>
      <c r="O100" s="182">
        <f>+'havelvac 7.2'!O113+'havelvac 7.3'!O113+'havelvac 7.4'!O113+'havelvac 7.5'!O113+'havelvac 7.6'!O113+'havelvac 7.7'!O113+'havelvac 7.9'!O113+'havelvac 7.8'!O113+'havelvac 7.10'!O113+'havelvac 7.11'!O113+'havelvac 7.12'!O113+'havelvac 7.13'!O113</f>
        <v>0</v>
      </c>
      <c r="P100" s="230" t="str">
        <f t="shared" si="9"/>
        <v xml:space="preserve"> </v>
      </c>
      <c r="Q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0" s="230" t="str">
        <f t="shared" si="10"/>
        <v xml:space="preserve"> </v>
      </c>
      <c r="S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0" s="230" t="str">
        <f t="shared" si="11"/>
        <v xml:space="preserve"> </v>
      </c>
      <c r="U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0" s="182">
        <f>+'havelvac 7.2'!P113+'havelvac 7.3'!P113+'havelvac 7.4'!P113+'havelvac 7.5'!P113+'havelvac 7.6'!P113+'havelvac 7.7'!P113+'havelvac 7.9'!P113+'havelvac 7.8'!P113+'havelvac 7.10'!P113+'havelvac 7.11'!P113+'havelvac 7.12'!P113+'havelvac 7.13'!P113</f>
        <v>0</v>
      </c>
      <c r="W100" s="230" t="str">
        <f t="shared" si="12"/>
        <v xml:space="preserve"> </v>
      </c>
      <c r="X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0" s="230" t="str">
        <f t="shared" si="13"/>
        <v xml:space="preserve"> </v>
      </c>
      <c r="Z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0" s="230" t="str">
        <f t="shared" si="14"/>
        <v xml:space="preserve"> </v>
      </c>
      <c r="AB1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1" spans="1:28" s="136" customFormat="1" hidden="1">
      <c r="A101" s="183" t="str">
        <f t="shared" si="8"/>
        <v>71020201014264</v>
      </c>
      <c r="B101" s="199" t="s">
        <v>439</v>
      </c>
      <c r="C101" s="133" t="s">
        <v>140</v>
      </c>
      <c r="D101" s="132" t="s">
        <v>140</v>
      </c>
      <c r="E101" s="131" t="s">
        <v>106</v>
      </c>
      <c r="F101" s="185" t="s">
        <v>106</v>
      </c>
      <c r="G101" s="130">
        <v>4264</v>
      </c>
      <c r="H101" s="190"/>
      <c r="I101" s="193"/>
      <c r="J101" s="200"/>
      <c r="K101" s="201"/>
      <c r="L101" s="202" t="s">
        <v>129</v>
      </c>
      <c r="M101" s="12">
        <v>4264</v>
      </c>
      <c r="N101" s="182">
        <f>+'havelvac 7.2'!N114+'havelvac 7.3'!N114+'havelvac 7.4'!N114+'havelvac 7.5'!N114+'havelvac 7.6'!N114+'havelvac 7.7'!N114+'havelvac 7.9'!N114+'havelvac 7.8'!N114+'havelvac 7.10'!N114+'havelvac 7.11'!N114+'havelvac 7.12'!N114+'havelvac 7.13'!N114</f>
        <v>0</v>
      </c>
      <c r="O101" s="182">
        <f>+'havelvac 7.2'!O114+'havelvac 7.3'!O114+'havelvac 7.4'!O114+'havelvac 7.5'!O114+'havelvac 7.6'!O114+'havelvac 7.7'!O114+'havelvac 7.9'!O114+'havelvac 7.8'!O114+'havelvac 7.10'!O114+'havelvac 7.11'!O114+'havelvac 7.12'!O114+'havelvac 7.13'!O114</f>
        <v>0</v>
      </c>
      <c r="P101" s="230" t="str">
        <f t="shared" si="9"/>
        <v xml:space="preserve"> </v>
      </c>
      <c r="Q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1" s="230" t="str">
        <f t="shared" si="10"/>
        <v xml:space="preserve"> </v>
      </c>
      <c r="S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1" s="230" t="str">
        <f t="shared" si="11"/>
        <v xml:space="preserve"> </v>
      </c>
      <c r="U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1" s="182">
        <f>+'havelvac 7.2'!P114+'havelvac 7.3'!P114+'havelvac 7.4'!P114+'havelvac 7.5'!P114+'havelvac 7.6'!P114+'havelvac 7.7'!P114+'havelvac 7.9'!P114+'havelvac 7.8'!P114+'havelvac 7.10'!P114+'havelvac 7.11'!P114+'havelvac 7.12'!P114+'havelvac 7.13'!P114</f>
        <v>0</v>
      </c>
      <c r="W101" s="230" t="str">
        <f t="shared" si="12"/>
        <v xml:space="preserve"> </v>
      </c>
      <c r="X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1" s="230" t="str">
        <f t="shared" si="13"/>
        <v xml:space="preserve"> </v>
      </c>
      <c r="Z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1" s="230" t="str">
        <f t="shared" si="14"/>
        <v xml:space="preserve"> </v>
      </c>
      <c r="AB1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2" spans="1:28" s="136" customFormat="1" hidden="1">
      <c r="A102" s="183" t="str">
        <f t="shared" si="8"/>
        <v>71020201014639</v>
      </c>
      <c r="B102" s="184" t="s">
        <v>439</v>
      </c>
      <c r="C102" s="133" t="s">
        <v>140</v>
      </c>
      <c r="D102" s="132" t="s">
        <v>140</v>
      </c>
      <c r="E102" s="131" t="s">
        <v>106</v>
      </c>
      <c r="F102" s="185" t="s">
        <v>106</v>
      </c>
      <c r="G102" s="130">
        <v>4639</v>
      </c>
      <c r="H102" s="16"/>
      <c r="I102" s="24"/>
      <c r="J102" s="25"/>
      <c r="K102" s="25"/>
      <c r="L102" s="31" t="s">
        <v>167</v>
      </c>
      <c r="M102" s="32">
        <v>4639</v>
      </c>
      <c r="N102" s="182">
        <f>+'havelvac 7.2'!N115+'havelvac 7.3'!N115+'havelvac 7.4'!N115+'havelvac 7.5'!N115+'havelvac 7.6'!N115+'havelvac 7.7'!N115+'havelvac 7.9'!N115+'havelvac 7.8'!N115+'havelvac 7.10'!N115+'havelvac 7.11'!N115+'havelvac 7.12'!N115+'havelvac 7.13'!N115</f>
        <v>0</v>
      </c>
      <c r="O102" s="182">
        <f>+'havelvac 7.2'!O115+'havelvac 7.3'!O115+'havelvac 7.4'!O115+'havelvac 7.5'!O115+'havelvac 7.6'!O115+'havelvac 7.7'!O115+'havelvac 7.9'!O115+'havelvac 7.8'!O115+'havelvac 7.10'!O115+'havelvac 7.11'!O115+'havelvac 7.12'!O115+'havelvac 7.13'!O115</f>
        <v>0</v>
      </c>
      <c r="P102" s="230" t="str">
        <f t="shared" si="9"/>
        <v xml:space="preserve"> </v>
      </c>
      <c r="Q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2" s="230" t="str">
        <f t="shared" si="10"/>
        <v xml:space="preserve"> </v>
      </c>
      <c r="S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2" s="230" t="str">
        <f t="shared" si="11"/>
        <v xml:space="preserve"> </v>
      </c>
      <c r="U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2" s="182">
        <f>+'havelvac 7.2'!P115+'havelvac 7.3'!P115+'havelvac 7.4'!P115+'havelvac 7.5'!P115+'havelvac 7.6'!P115+'havelvac 7.7'!P115+'havelvac 7.9'!P115+'havelvac 7.8'!P115+'havelvac 7.10'!P115+'havelvac 7.11'!P115+'havelvac 7.12'!P115+'havelvac 7.13'!P115</f>
        <v>0</v>
      </c>
      <c r="W102" s="230" t="str">
        <f t="shared" si="12"/>
        <v xml:space="preserve"> </v>
      </c>
      <c r="X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2" s="230" t="str">
        <f t="shared" si="13"/>
        <v xml:space="preserve"> </v>
      </c>
      <c r="Z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2" s="230" t="str">
        <f t="shared" si="14"/>
        <v xml:space="preserve"> </v>
      </c>
      <c r="AB1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3" spans="1:28" s="188" customFormat="1" ht="13.5">
      <c r="A103" s="183" t="str">
        <f t="shared" si="8"/>
        <v>71020500000000</v>
      </c>
      <c r="B103" s="184" t="s">
        <v>439</v>
      </c>
      <c r="C103" s="133" t="s">
        <v>140</v>
      </c>
      <c r="D103" s="132" t="s">
        <v>149</v>
      </c>
      <c r="E103" s="131" t="s">
        <v>441</v>
      </c>
      <c r="F103" s="185" t="s">
        <v>441</v>
      </c>
      <c r="G103" s="186" t="s">
        <v>440</v>
      </c>
      <c r="H103" s="174">
        <v>2250</v>
      </c>
      <c r="I103" s="165" t="s">
        <v>140</v>
      </c>
      <c r="J103" s="166">
        <v>5</v>
      </c>
      <c r="K103" s="166">
        <v>0</v>
      </c>
      <c r="L103" s="167" t="s">
        <v>168</v>
      </c>
      <c r="M103" s="175"/>
      <c r="N103" s="187">
        <f>+'havelvac 7.2'!N116+'havelvac 7.3'!N116+'havelvac 7.4'!N116+'havelvac 7.5'!N116+'havelvac 7.6'!N116+'havelvac 7.7'!N116+'havelvac 7.9'!N116+'havelvac 7.8'!N116+'havelvac 7.10'!N116+'havelvac 7.11'!N116+'havelvac 7.12'!N116+'havelvac 7.13'!N116</f>
        <v>0</v>
      </c>
      <c r="O103" s="187">
        <f>+'havelvac 7.2'!O116+'havelvac 7.3'!O116+'havelvac 7.4'!O116+'havelvac 7.5'!O116+'havelvac 7.6'!O116+'havelvac 7.7'!O116+'havelvac 7.9'!O116+'havelvac 7.8'!O116+'havelvac 7.10'!O116+'havelvac 7.11'!O116+'havelvac 7.12'!O116+'havelvac 7.13'!O116</f>
        <v>0</v>
      </c>
      <c r="P103" s="227" t="str">
        <f t="shared" si="9"/>
        <v xml:space="preserve"> </v>
      </c>
      <c r="Q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3" s="227" t="str">
        <f t="shared" si="10"/>
        <v xml:space="preserve"> </v>
      </c>
      <c r="S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3" s="227" t="str">
        <f t="shared" si="11"/>
        <v xml:space="preserve"> </v>
      </c>
      <c r="U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3" s="187">
        <f>+'havelvac 7.2'!P116+'havelvac 7.3'!P116+'havelvac 7.4'!P116+'havelvac 7.5'!P116+'havelvac 7.6'!P116+'havelvac 7.7'!P116+'havelvac 7.9'!P116+'havelvac 7.8'!P116+'havelvac 7.10'!P116+'havelvac 7.11'!P116+'havelvac 7.12'!P116+'havelvac 7.13'!P116</f>
        <v>0</v>
      </c>
      <c r="W103" s="227" t="str">
        <f t="shared" si="12"/>
        <v xml:space="preserve"> </v>
      </c>
      <c r="X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3" s="227" t="str">
        <f t="shared" si="13"/>
        <v xml:space="preserve"> </v>
      </c>
      <c r="Z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3" s="227" t="str">
        <f t="shared" si="14"/>
        <v xml:space="preserve"> </v>
      </c>
      <c r="AB10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4" spans="1:28" s="136" customFormat="1" ht="12.75">
      <c r="A104" s="183" t="str">
        <f t="shared" si="8"/>
        <v>71020500000001</v>
      </c>
      <c r="B104" s="184" t="s">
        <v>439</v>
      </c>
      <c r="C104" s="133" t="s">
        <v>140</v>
      </c>
      <c r="D104" s="132" t="s">
        <v>149</v>
      </c>
      <c r="E104" s="131" t="s">
        <v>441</v>
      </c>
      <c r="F104" s="185" t="s">
        <v>441</v>
      </c>
      <c r="G104" s="186" t="s">
        <v>96</v>
      </c>
      <c r="H104" s="24"/>
      <c r="I104" s="17"/>
      <c r="J104" s="18"/>
      <c r="K104" s="18"/>
      <c r="L104" s="29" t="s">
        <v>110</v>
      </c>
      <c r="M104" s="30"/>
      <c r="N104" s="189">
        <f>+'havelvac 7.2'!N118+'havelvac 7.3'!N118+'havelvac 7.4'!N118+'havelvac 7.5'!N118+'havelvac 7.6'!N118+'havelvac 7.7'!N118+'havelvac 7.9'!N118+'havelvac 7.8'!N118+'havelvac 7.10'!N118+'havelvac 7.11'!N118+'havelvac 7.12'!N118+'havelvac 7.13'!N118</f>
        <v>0</v>
      </c>
      <c r="O104" s="189">
        <f>+'havelvac 7.2'!O118+'havelvac 7.3'!O118+'havelvac 7.4'!O118+'havelvac 7.5'!O118+'havelvac 7.6'!O118+'havelvac 7.7'!O118+'havelvac 7.9'!O118+'havelvac 7.8'!O118+'havelvac 7.10'!O118+'havelvac 7.11'!O118+'havelvac 7.12'!O118+'havelvac 7.13'!O118</f>
        <v>0</v>
      </c>
      <c r="P104" s="226" t="str">
        <f t="shared" si="9"/>
        <v xml:space="preserve"> </v>
      </c>
      <c r="Q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4" s="226" t="str">
        <f t="shared" si="10"/>
        <v xml:space="preserve"> </v>
      </c>
      <c r="S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4" s="226" t="str">
        <f t="shared" si="11"/>
        <v xml:space="preserve"> </v>
      </c>
      <c r="U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4" s="189">
        <f>+'havelvac 7.2'!P118+'havelvac 7.3'!P118+'havelvac 7.4'!P118+'havelvac 7.5'!P118+'havelvac 7.6'!P118+'havelvac 7.7'!P118+'havelvac 7.9'!P118+'havelvac 7.8'!P118+'havelvac 7.10'!P118+'havelvac 7.11'!P118+'havelvac 7.12'!P118+'havelvac 7.13'!P118</f>
        <v>0</v>
      </c>
      <c r="W104" s="226" t="str">
        <f t="shared" si="12"/>
        <v xml:space="preserve"> </v>
      </c>
      <c r="X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4" s="226" t="str">
        <f t="shared" si="13"/>
        <v xml:space="preserve"> </v>
      </c>
      <c r="Z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4" s="226" t="str">
        <f t="shared" si="14"/>
        <v xml:space="preserve"> </v>
      </c>
      <c r="AB10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5" spans="1:28" s="192" customFormat="1" ht="12.75">
      <c r="A105" s="183" t="str">
        <f t="shared" si="8"/>
        <v>71020501000000</v>
      </c>
      <c r="B105" s="184" t="s">
        <v>439</v>
      </c>
      <c r="C105" s="133" t="s">
        <v>140</v>
      </c>
      <c r="D105" s="132" t="s">
        <v>149</v>
      </c>
      <c r="E105" s="131" t="s">
        <v>106</v>
      </c>
      <c r="F105" s="185" t="s">
        <v>441</v>
      </c>
      <c r="G105" s="186" t="s">
        <v>440</v>
      </c>
      <c r="H105" s="150">
        <v>2251</v>
      </c>
      <c r="I105" s="151" t="s">
        <v>140</v>
      </c>
      <c r="J105" s="152">
        <v>5</v>
      </c>
      <c r="K105" s="152">
        <v>1</v>
      </c>
      <c r="L105" s="153" t="s">
        <v>168</v>
      </c>
      <c r="M105" s="154"/>
      <c r="N105" s="191">
        <f>+'havelvac 7.2'!N119+'havelvac 7.3'!N119+'havelvac 7.4'!N119+'havelvac 7.5'!N119+'havelvac 7.6'!N119+'havelvac 7.7'!N119+'havelvac 7.9'!N119+'havelvac 7.8'!N119+'havelvac 7.10'!N119+'havelvac 7.11'!N119+'havelvac 7.12'!N119+'havelvac 7.13'!N119</f>
        <v>0</v>
      </c>
      <c r="O105" s="191">
        <f>+'havelvac 7.2'!O119+'havelvac 7.3'!O119+'havelvac 7.4'!O119+'havelvac 7.5'!O119+'havelvac 7.6'!O119+'havelvac 7.7'!O119+'havelvac 7.9'!O119+'havelvac 7.8'!O119+'havelvac 7.10'!O119+'havelvac 7.11'!O119+'havelvac 7.12'!O119+'havelvac 7.13'!O119</f>
        <v>0</v>
      </c>
      <c r="P105" s="228" t="str">
        <f t="shared" si="9"/>
        <v xml:space="preserve"> </v>
      </c>
      <c r="Q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5" s="228" t="str">
        <f t="shared" si="10"/>
        <v xml:space="preserve"> </v>
      </c>
      <c r="S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5" s="228" t="str">
        <f t="shared" si="11"/>
        <v xml:space="preserve"> </v>
      </c>
      <c r="U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5" s="191">
        <f>+'havelvac 7.2'!P119+'havelvac 7.3'!P119+'havelvac 7.4'!P119+'havelvac 7.5'!P119+'havelvac 7.6'!P119+'havelvac 7.7'!P119+'havelvac 7.9'!P119+'havelvac 7.8'!P119+'havelvac 7.10'!P119+'havelvac 7.11'!P119+'havelvac 7.12'!P119+'havelvac 7.13'!P119</f>
        <v>0</v>
      </c>
      <c r="W105" s="228" t="str">
        <f t="shared" si="12"/>
        <v xml:space="preserve"> </v>
      </c>
      <c r="X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5" s="228" t="str">
        <f t="shared" si="13"/>
        <v xml:space="preserve"> </v>
      </c>
      <c r="Z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5" s="228" t="str">
        <f t="shared" si="14"/>
        <v xml:space="preserve"> </v>
      </c>
      <c r="AB10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6" spans="1:28" s="136" customFormat="1" ht="12.75">
      <c r="A106" s="183" t="str">
        <f t="shared" si="8"/>
        <v>71020501000001</v>
      </c>
      <c r="B106" s="184" t="s">
        <v>439</v>
      </c>
      <c r="C106" s="133" t="s">
        <v>140</v>
      </c>
      <c r="D106" s="132" t="s">
        <v>149</v>
      </c>
      <c r="E106" s="131" t="s">
        <v>106</v>
      </c>
      <c r="F106" s="185" t="s">
        <v>441</v>
      </c>
      <c r="G106" s="186" t="s">
        <v>96</v>
      </c>
      <c r="H106" s="24"/>
      <c r="I106" s="24"/>
      <c r="J106" s="25"/>
      <c r="K106" s="25"/>
      <c r="L106" s="29" t="s">
        <v>108</v>
      </c>
      <c r="M106" s="30"/>
      <c r="N106" s="189">
        <f>+'havelvac 7.2'!N120+'havelvac 7.3'!N120+'havelvac 7.4'!N120+'havelvac 7.5'!N120+'havelvac 7.6'!N120+'havelvac 7.7'!N120+'havelvac 7.9'!N120+'havelvac 7.8'!N120+'havelvac 7.10'!N120+'havelvac 7.11'!N120+'havelvac 7.12'!N120+'havelvac 7.13'!N120</f>
        <v>0</v>
      </c>
      <c r="O106" s="189">
        <f>+'havelvac 7.2'!O120+'havelvac 7.3'!O120+'havelvac 7.4'!O120+'havelvac 7.5'!O120+'havelvac 7.6'!O120+'havelvac 7.7'!O120+'havelvac 7.9'!O120+'havelvac 7.8'!O120+'havelvac 7.10'!O120+'havelvac 7.11'!O120+'havelvac 7.12'!O120+'havelvac 7.13'!O120</f>
        <v>0</v>
      </c>
      <c r="P106" s="226" t="str">
        <f t="shared" si="9"/>
        <v xml:space="preserve"> </v>
      </c>
      <c r="Q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6" s="226" t="str">
        <f t="shared" si="10"/>
        <v xml:space="preserve"> </v>
      </c>
      <c r="S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6" s="226" t="str">
        <f t="shared" si="11"/>
        <v xml:space="preserve"> </v>
      </c>
      <c r="U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6" s="189">
        <f>+'havelvac 7.2'!P120+'havelvac 7.3'!P120+'havelvac 7.4'!P120+'havelvac 7.5'!P120+'havelvac 7.6'!P120+'havelvac 7.7'!P120+'havelvac 7.9'!P120+'havelvac 7.8'!P120+'havelvac 7.10'!P120+'havelvac 7.11'!P120+'havelvac 7.12'!P120+'havelvac 7.13'!P120</f>
        <v>0</v>
      </c>
      <c r="W106" s="226" t="str">
        <f t="shared" si="12"/>
        <v xml:space="preserve"> </v>
      </c>
      <c r="X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6" s="226" t="str">
        <f t="shared" si="13"/>
        <v xml:space="preserve"> </v>
      </c>
      <c r="Z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6" s="226" t="str">
        <f t="shared" si="14"/>
        <v xml:space="preserve"> </v>
      </c>
      <c r="AB10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7" spans="1:28" s="197" customFormat="1" ht="27">
      <c r="A107" s="183" t="str">
        <f t="shared" si="8"/>
        <v>71020501010000</v>
      </c>
      <c r="B107" s="184" t="s">
        <v>439</v>
      </c>
      <c r="C107" s="133" t="s">
        <v>140</v>
      </c>
      <c r="D107" s="132" t="s">
        <v>149</v>
      </c>
      <c r="E107" s="131" t="s">
        <v>106</v>
      </c>
      <c r="F107" s="185" t="s">
        <v>106</v>
      </c>
      <c r="G107" s="186" t="s">
        <v>440</v>
      </c>
      <c r="H107" s="145"/>
      <c r="I107" s="146"/>
      <c r="J107" s="147"/>
      <c r="K107" s="147"/>
      <c r="L107" s="26" t="s">
        <v>576</v>
      </c>
      <c r="M107" s="27"/>
      <c r="N107" s="196">
        <f>+'havelvac 7.2'!N121+'havelvac 7.3'!N121+'havelvac 7.4'!N121+'havelvac 7.5'!N121+'havelvac 7.6'!N121+'havelvac 7.7'!N121+'havelvac 7.9'!N121+'havelvac 7.8'!N121+'havelvac 7.10'!N121+'havelvac 7.11'!N121+'havelvac 7.12'!N121+'havelvac 7.13'!N121</f>
        <v>0</v>
      </c>
      <c r="O107" s="196">
        <f>+'havelvac 7.2'!O121+'havelvac 7.3'!O121+'havelvac 7.4'!O121+'havelvac 7.5'!O121+'havelvac 7.6'!O121+'havelvac 7.7'!O121+'havelvac 7.9'!O121+'havelvac 7.8'!O121+'havelvac 7.10'!O121+'havelvac 7.11'!O121+'havelvac 7.12'!O121+'havelvac 7.13'!O121</f>
        <v>0</v>
      </c>
      <c r="P107" s="229" t="str">
        <f t="shared" si="9"/>
        <v xml:space="preserve"> </v>
      </c>
      <c r="Q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7" s="229" t="str">
        <f t="shared" si="10"/>
        <v xml:space="preserve"> </v>
      </c>
      <c r="S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7" s="229" t="str">
        <f t="shared" si="11"/>
        <v xml:space="preserve"> </v>
      </c>
      <c r="U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7" s="196">
        <f>+'havelvac 7.2'!P121+'havelvac 7.3'!P121+'havelvac 7.4'!P121+'havelvac 7.5'!P121+'havelvac 7.6'!P121+'havelvac 7.7'!P121+'havelvac 7.9'!P121+'havelvac 7.8'!P121+'havelvac 7.10'!P121+'havelvac 7.11'!P121+'havelvac 7.12'!P121+'havelvac 7.13'!P121</f>
        <v>0</v>
      </c>
      <c r="W107" s="229" t="str">
        <f t="shared" si="12"/>
        <v xml:space="preserve"> </v>
      </c>
      <c r="X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7" s="229" t="str">
        <f t="shared" si="13"/>
        <v xml:space="preserve"> </v>
      </c>
      <c r="Z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7" s="229" t="str">
        <f t="shared" si="14"/>
        <v xml:space="preserve"> </v>
      </c>
      <c r="AB1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8" spans="1:28" s="136" customFormat="1" hidden="1">
      <c r="A108" s="183" t="str">
        <f t="shared" si="8"/>
        <v>71020501014216</v>
      </c>
      <c r="B108" s="184" t="s">
        <v>439</v>
      </c>
      <c r="C108" s="133" t="s">
        <v>140</v>
      </c>
      <c r="D108" s="132" t="s">
        <v>149</v>
      </c>
      <c r="E108" s="131" t="s">
        <v>106</v>
      </c>
      <c r="F108" s="185" t="s">
        <v>106</v>
      </c>
      <c r="G108" s="130">
        <v>4216</v>
      </c>
      <c r="H108" s="16"/>
      <c r="I108" s="24"/>
      <c r="J108" s="25"/>
      <c r="K108" s="25"/>
      <c r="L108" s="31" t="s">
        <v>118</v>
      </c>
      <c r="M108" s="32">
        <v>4216</v>
      </c>
      <c r="N108" s="182">
        <f>+'havelvac 7.2'!N122+'havelvac 7.3'!N122+'havelvac 7.4'!N122+'havelvac 7.5'!N122+'havelvac 7.6'!N122+'havelvac 7.7'!N122+'havelvac 7.9'!N122+'havelvac 7.8'!N122+'havelvac 7.10'!N122+'havelvac 7.11'!N122+'havelvac 7.12'!N122+'havelvac 7.13'!N122</f>
        <v>0</v>
      </c>
      <c r="O108" s="182">
        <f>+'havelvac 7.2'!O122+'havelvac 7.3'!O122+'havelvac 7.4'!O122+'havelvac 7.5'!O122+'havelvac 7.6'!O122+'havelvac 7.7'!O122+'havelvac 7.9'!O122+'havelvac 7.8'!O122+'havelvac 7.10'!O122+'havelvac 7.11'!O122+'havelvac 7.12'!O122+'havelvac 7.13'!O122</f>
        <v>0</v>
      </c>
      <c r="P108" s="230" t="str">
        <f t="shared" si="9"/>
        <v xml:space="preserve"> </v>
      </c>
      <c r="Q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8" s="230" t="str">
        <f t="shared" si="10"/>
        <v xml:space="preserve"> </v>
      </c>
      <c r="S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8" s="230" t="str">
        <f t="shared" si="11"/>
        <v xml:space="preserve"> </v>
      </c>
      <c r="U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8" s="182">
        <f>+'havelvac 7.2'!P122+'havelvac 7.3'!P122+'havelvac 7.4'!P122+'havelvac 7.5'!P122+'havelvac 7.6'!P122+'havelvac 7.7'!P122+'havelvac 7.9'!P122+'havelvac 7.8'!P122+'havelvac 7.10'!P122+'havelvac 7.11'!P122+'havelvac 7.12'!P122+'havelvac 7.13'!P122</f>
        <v>0</v>
      </c>
      <c r="W108" s="230" t="str">
        <f t="shared" si="12"/>
        <v xml:space="preserve"> </v>
      </c>
      <c r="X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8" s="230" t="str">
        <f t="shared" si="13"/>
        <v xml:space="preserve"> </v>
      </c>
      <c r="Z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8" s="230" t="str">
        <f t="shared" si="14"/>
        <v xml:space="preserve"> </v>
      </c>
      <c r="AB1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09" spans="1:28" s="136" customFormat="1">
      <c r="A109" s="183" t="str">
        <f t="shared" si="8"/>
        <v>71020501014239</v>
      </c>
      <c r="B109" s="184" t="s">
        <v>439</v>
      </c>
      <c r="C109" s="133" t="s">
        <v>140</v>
      </c>
      <c r="D109" s="132" t="s">
        <v>149</v>
      </c>
      <c r="E109" s="131" t="s">
        <v>106</v>
      </c>
      <c r="F109" s="185" t="s">
        <v>106</v>
      </c>
      <c r="G109" s="130">
        <v>4239</v>
      </c>
      <c r="H109" s="16"/>
      <c r="I109" s="24"/>
      <c r="J109" s="25"/>
      <c r="K109" s="25"/>
      <c r="L109" s="31" t="s">
        <v>125</v>
      </c>
      <c r="M109" s="32">
        <v>4239</v>
      </c>
      <c r="N109" s="182">
        <f>+'havelvac 7.2'!N123+'havelvac 7.3'!N123+'havelvac 7.4'!N123+'havelvac 7.5'!N123+'havelvac 7.6'!N123+'havelvac 7.7'!N123+'havelvac 7.9'!N123+'havelvac 7.8'!N123+'havelvac 7.10'!N123+'havelvac 7.11'!N123+'havelvac 7.12'!N123+'havelvac 7.13'!N123</f>
        <v>0</v>
      </c>
      <c r="O109" s="182">
        <f>+'havelvac 7.2'!O123+'havelvac 7.3'!O123+'havelvac 7.4'!O123+'havelvac 7.5'!O123+'havelvac 7.6'!O123+'havelvac 7.7'!O123+'havelvac 7.9'!O123+'havelvac 7.8'!O123+'havelvac 7.10'!O123+'havelvac 7.11'!O123+'havelvac 7.12'!O123+'havelvac 7.13'!O123</f>
        <v>0</v>
      </c>
      <c r="P109" s="230" t="str">
        <f t="shared" si="9"/>
        <v xml:space="preserve"> </v>
      </c>
      <c r="Q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09" s="230" t="str">
        <f t="shared" si="10"/>
        <v xml:space="preserve"> </v>
      </c>
      <c r="S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09" s="230" t="str">
        <f t="shared" si="11"/>
        <v xml:space="preserve"> </v>
      </c>
      <c r="U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09" s="182">
        <f>+'havelvac 7.2'!P123+'havelvac 7.3'!P123+'havelvac 7.4'!P123+'havelvac 7.5'!P123+'havelvac 7.6'!P123+'havelvac 7.7'!P123+'havelvac 7.9'!P123+'havelvac 7.8'!P123+'havelvac 7.10'!P123+'havelvac 7.11'!P123+'havelvac 7.12'!P123+'havelvac 7.13'!P123</f>
        <v>0</v>
      </c>
      <c r="W109" s="230" t="str">
        <f t="shared" si="12"/>
        <v xml:space="preserve"> </v>
      </c>
      <c r="X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09" s="230" t="str">
        <f t="shared" si="13"/>
        <v xml:space="preserve"> </v>
      </c>
      <c r="Z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09" s="230" t="str">
        <f t="shared" si="14"/>
        <v xml:space="preserve"> </v>
      </c>
      <c r="AB1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0" spans="1:28" s="136" customFormat="1" hidden="1">
      <c r="A110" s="183" t="str">
        <f t="shared" si="8"/>
        <v>71020501014264</v>
      </c>
      <c r="B110" s="184" t="s">
        <v>439</v>
      </c>
      <c r="C110" s="133" t="s">
        <v>140</v>
      </c>
      <c r="D110" s="132" t="s">
        <v>149</v>
      </c>
      <c r="E110" s="131" t="s">
        <v>106</v>
      </c>
      <c r="F110" s="185" t="s">
        <v>106</v>
      </c>
      <c r="G110" s="130">
        <v>4264</v>
      </c>
      <c r="H110" s="16"/>
      <c r="I110" s="24"/>
      <c r="J110" s="25"/>
      <c r="K110" s="25"/>
      <c r="L110" s="31" t="s">
        <v>129</v>
      </c>
      <c r="M110" s="32">
        <v>4264</v>
      </c>
      <c r="N110" s="182">
        <f>+'havelvac 7.2'!N124+'havelvac 7.3'!N124+'havelvac 7.4'!N124+'havelvac 7.5'!N124+'havelvac 7.6'!N124+'havelvac 7.7'!N124+'havelvac 7.9'!N124+'havelvac 7.8'!N124+'havelvac 7.10'!N124+'havelvac 7.11'!N124+'havelvac 7.12'!N124+'havelvac 7.13'!N124</f>
        <v>0</v>
      </c>
      <c r="O110" s="182">
        <f>+'havelvac 7.2'!O124+'havelvac 7.3'!O124+'havelvac 7.4'!O124+'havelvac 7.5'!O124+'havelvac 7.6'!O124+'havelvac 7.7'!O124+'havelvac 7.9'!O124+'havelvac 7.8'!O124+'havelvac 7.10'!O124+'havelvac 7.11'!O124+'havelvac 7.12'!O124+'havelvac 7.13'!O124</f>
        <v>0</v>
      </c>
      <c r="P110" s="230" t="str">
        <f t="shared" si="9"/>
        <v xml:space="preserve"> </v>
      </c>
      <c r="Q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0" s="230" t="str">
        <f t="shared" si="10"/>
        <v xml:space="preserve"> </v>
      </c>
      <c r="S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0" s="230" t="str">
        <f t="shared" si="11"/>
        <v xml:space="preserve"> </v>
      </c>
      <c r="U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0" s="182">
        <f>+'havelvac 7.2'!P124+'havelvac 7.3'!P124+'havelvac 7.4'!P124+'havelvac 7.5'!P124+'havelvac 7.6'!P124+'havelvac 7.7'!P124+'havelvac 7.9'!P124+'havelvac 7.8'!P124+'havelvac 7.10'!P124+'havelvac 7.11'!P124+'havelvac 7.12'!P124+'havelvac 7.13'!P124</f>
        <v>0</v>
      </c>
      <c r="W110" s="230" t="str">
        <f t="shared" si="12"/>
        <v xml:space="preserve"> </v>
      </c>
      <c r="X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0" s="230" t="str">
        <f t="shared" si="13"/>
        <v xml:space="preserve"> </v>
      </c>
      <c r="Z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0" s="230" t="str">
        <f t="shared" si="14"/>
        <v xml:space="preserve"> </v>
      </c>
      <c r="AB1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1" spans="1:28" s="136" customFormat="1">
      <c r="A111" s="183" t="str">
        <f t="shared" si="8"/>
        <v>71020501014639</v>
      </c>
      <c r="B111" s="184" t="s">
        <v>439</v>
      </c>
      <c r="C111" s="133" t="s">
        <v>140</v>
      </c>
      <c r="D111" s="132" t="s">
        <v>149</v>
      </c>
      <c r="E111" s="131" t="s">
        <v>106</v>
      </c>
      <c r="F111" s="185" t="s">
        <v>106</v>
      </c>
      <c r="G111" s="130">
        <v>4639</v>
      </c>
      <c r="H111" s="16"/>
      <c r="I111" s="24"/>
      <c r="J111" s="25"/>
      <c r="K111" s="25"/>
      <c r="L111" s="31" t="s">
        <v>167</v>
      </c>
      <c r="M111" s="32">
        <v>4639</v>
      </c>
      <c r="N111" s="182">
        <f>+'havelvac 7.2'!N125+'havelvac 7.3'!N125+'havelvac 7.4'!N125+'havelvac 7.5'!N125+'havelvac 7.6'!N125+'havelvac 7.7'!N125+'havelvac 7.9'!N125+'havelvac 7.8'!N125+'havelvac 7.10'!N125+'havelvac 7.11'!N125+'havelvac 7.12'!N125+'havelvac 7.13'!N125</f>
        <v>0</v>
      </c>
      <c r="O111" s="182">
        <f>+'havelvac 7.2'!O125+'havelvac 7.3'!O125+'havelvac 7.4'!O125+'havelvac 7.5'!O125+'havelvac 7.6'!O125+'havelvac 7.7'!O125+'havelvac 7.9'!O125+'havelvac 7.8'!O125+'havelvac 7.10'!O125+'havelvac 7.11'!O125+'havelvac 7.12'!O125+'havelvac 7.13'!O125</f>
        <v>0</v>
      </c>
      <c r="P111" s="230" t="str">
        <f t="shared" si="9"/>
        <v xml:space="preserve"> </v>
      </c>
      <c r="Q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1" s="230" t="str">
        <f t="shared" si="10"/>
        <v xml:space="preserve"> </v>
      </c>
      <c r="S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1" s="230" t="str">
        <f t="shared" si="11"/>
        <v xml:space="preserve"> </v>
      </c>
      <c r="U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1" s="182">
        <f>+'havelvac 7.2'!P125+'havelvac 7.3'!P125+'havelvac 7.4'!P125+'havelvac 7.5'!P125+'havelvac 7.6'!P125+'havelvac 7.7'!P125+'havelvac 7.9'!P125+'havelvac 7.8'!P125+'havelvac 7.10'!P125+'havelvac 7.11'!P125+'havelvac 7.12'!P125+'havelvac 7.13'!P125</f>
        <v>0</v>
      </c>
      <c r="W111" s="230" t="str">
        <f t="shared" si="12"/>
        <v xml:space="preserve"> </v>
      </c>
      <c r="X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1" s="230" t="str">
        <f t="shared" si="13"/>
        <v xml:space="preserve"> </v>
      </c>
      <c r="Z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1" s="230" t="str">
        <f t="shared" si="14"/>
        <v xml:space="preserve"> </v>
      </c>
      <c r="AB1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2" spans="1:28" s="114" customFormat="1" ht="27" hidden="1">
      <c r="A112" s="214" t="s">
        <v>44</v>
      </c>
      <c r="B112" s="123" t="s">
        <v>439</v>
      </c>
      <c r="C112" s="116" t="s">
        <v>140</v>
      </c>
      <c r="D112" s="117" t="s">
        <v>149</v>
      </c>
      <c r="E112" s="118" t="s">
        <v>106</v>
      </c>
      <c r="F112" s="215" t="s">
        <v>140</v>
      </c>
      <c r="G112" s="128" t="s">
        <v>440</v>
      </c>
      <c r="H112" s="44"/>
      <c r="I112" s="146"/>
      <c r="J112" s="147"/>
      <c r="K112" s="147"/>
      <c r="L112" s="26" t="s">
        <v>46</v>
      </c>
      <c r="M112" s="27"/>
      <c r="N112" s="196">
        <f>+'havelvac 7.2'!N126+'havelvac 7.3'!N126+'havelvac 7.4'!N126+'havelvac 7.5'!N126+'havelvac 7.6'!N126+'havelvac 7.7'!N126+'havelvac 7.9'!N126+'havelvac 7.8'!N126+'havelvac 7.10'!N126+'havelvac 7.11'!N126+'havelvac 7.12'!N126+'havelvac 7.13'!N126</f>
        <v>0</v>
      </c>
      <c r="O112" s="196">
        <f>+'havelvac 7.2'!O126+'havelvac 7.3'!O126+'havelvac 7.4'!O126+'havelvac 7.5'!O126+'havelvac 7.6'!O126+'havelvac 7.7'!O126+'havelvac 7.9'!O126+'havelvac 7.8'!O126+'havelvac 7.10'!O126+'havelvac 7.11'!O126+'havelvac 7.12'!O126+'havelvac 7.13'!O126</f>
        <v>0</v>
      </c>
      <c r="P112" s="229" t="str">
        <f t="shared" si="9"/>
        <v xml:space="preserve"> </v>
      </c>
      <c r="Q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2" s="229" t="str">
        <f t="shared" si="10"/>
        <v xml:space="preserve"> </v>
      </c>
      <c r="S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2" s="229" t="str">
        <f t="shared" si="11"/>
        <v xml:space="preserve"> </v>
      </c>
      <c r="U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2" s="196">
        <f>+'havelvac 7.2'!P126+'havelvac 7.3'!P126+'havelvac 7.4'!P126+'havelvac 7.5'!P126+'havelvac 7.6'!P126+'havelvac 7.7'!P126+'havelvac 7.9'!P126+'havelvac 7.8'!P126+'havelvac 7.10'!P126+'havelvac 7.11'!P126+'havelvac 7.12'!P126+'havelvac 7.13'!P126</f>
        <v>0</v>
      </c>
      <c r="W112" s="229" t="str">
        <f t="shared" si="12"/>
        <v xml:space="preserve"> </v>
      </c>
      <c r="X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2" s="229" t="str">
        <f t="shared" si="13"/>
        <v xml:space="preserve"> </v>
      </c>
      <c r="Z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2" s="229" t="str">
        <f t="shared" si="14"/>
        <v xml:space="preserve"> </v>
      </c>
      <c r="AB11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3" spans="1:28" ht="25.5" hidden="1">
      <c r="A113" s="214" t="s">
        <v>45</v>
      </c>
      <c r="B113" s="123" t="s">
        <v>439</v>
      </c>
      <c r="C113" s="116" t="s">
        <v>140</v>
      </c>
      <c r="D113" s="117" t="s">
        <v>149</v>
      </c>
      <c r="E113" s="118" t="s">
        <v>106</v>
      </c>
      <c r="F113" s="215" t="s">
        <v>140</v>
      </c>
      <c r="G113" s="120" t="s">
        <v>229</v>
      </c>
      <c r="H113" s="16"/>
      <c r="I113" s="24"/>
      <c r="J113" s="25"/>
      <c r="K113" s="25"/>
      <c r="L113" s="28" t="s">
        <v>230</v>
      </c>
      <c r="M113" s="11" t="s">
        <v>229</v>
      </c>
      <c r="N113" s="182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3" s="182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3" s="230" t="str">
        <f t="shared" si="9"/>
        <v xml:space="preserve"> </v>
      </c>
      <c r="Q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3" s="230" t="str">
        <f t="shared" si="10"/>
        <v xml:space="preserve"> </v>
      </c>
      <c r="S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3" s="230" t="str">
        <f t="shared" si="11"/>
        <v xml:space="preserve"> </v>
      </c>
      <c r="U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3" s="182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3" s="230" t="str">
        <f t="shared" si="12"/>
        <v xml:space="preserve"> </v>
      </c>
      <c r="X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3" s="230" t="str">
        <f t="shared" si="13"/>
        <v xml:space="preserve"> </v>
      </c>
      <c r="Z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3" s="230" t="str">
        <f t="shared" si="14"/>
        <v xml:space="preserve"> </v>
      </c>
      <c r="AB1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4" spans="1:28" s="163" customFormat="1">
      <c r="A114" s="121" t="str">
        <f t="shared" si="8"/>
        <v>71040000000000</v>
      </c>
      <c r="B114" s="123" t="s">
        <v>439</v>
      </c>
      <c r="C114" s="116" t="s">
        <v>155</v>
      </c>
      <c r="D114" s="117" t="s">
        <v>441</v>
      </c>
      <c r="E114" s="126" t="s">
        <v>441</v>
      </c>
      <c r="F114" s="127" t="s">
        <v>441</v>
      </c>
      <c r="G114" s="128" t="s">
        <v>440</v>
      </c>
      <c r="H114" s="172">
        <v>2400</v>
      </c>
      <c r="I114" s="211" t="s">
        <v>155</v>
      </c>
      <c r="J114" s="212">
        <v>0</v>
      </c>
      <c r="K114" s="212">
        <v>0</v>
      </c>
      <c r="L114" s="161" t="s">
        <v>169</v>
      </c>
      <c r="M114" s="173"/>
      <c r="N114" s="162">
        <f>+N116+N123+N194</f>
        <v>0</v>
      </c>
      <c r="O114" s="162">
        <f>+O116+O123+O194</f>
        <v>0</v>
      </c>
      <c r="P114" s="225" t="str">
        <f t="shared" si="9"/>
        <v xml:space="preserve"> </v>
      </c>
      <c r="Q114" s="162" t="e">
        <f>+Q116+Q123+Q194</f>
        <v>#REF!</v>
      </c>
      <c r="R114" s="225" t="str">
        <f t="shared" si="10"/>
        <v xml:space="preserve"> </v>
      </c>
      <c r="S114" s="162" t="e">
        <f>+S116+S123+S194</f>
        <v>#REF!</v>
      </c>
      <c r="T114" s="225" t="str">
        <f t="shared" si="11"/>
        <v xml:space="preserve"> </v>
      </c>
      <c r="U114" s="162" t="e">
        <f>+U116+U123+U194</f>
        <v>#REF!</v>
      </c>
      <c r="V114" s="162">
        <f>+V116+V123+V194</f>
        <v>0</v>
      </c>
      <c r="W114" s="225" t="str">
        <f t="shared" si="12"/>
        <v xml:space="preserve"> </v>
      </c>
      <c r="X114" s="162" t="e">
        <f>+X116+X123+X194</f>
        <v>#REF!</v>
      </c>
      <c r="Y114" s="225" t="str">
        <f t="shared" si="13"/>
        <v xml:space="preserve"> </v>
      </c>
      <c r="Z114" s="162" t="e">
        <f>+Z116+Z123+Z194</f>
        <v>#REF!</v>
      </c>
      <c r="AA114" s="225" t="str">
        <f t="shared" si="14"/>
        <v xml:space="preserve"> </v>
      </c>
      <c r="AB114" s="162" t="e">
        <f>+AB116+AB123+AB194</f>
        <v>#REF!</v>
      </c>
    </row>
    <row r="115" spans="1:28" s="136" customFormat="1" ht="12.75">
      <c r="A115" s="183" t="str">
        <f t="shared" si="8"/>
        <v>71040000000001</v>
      </c>
      <c r="B115" s="184" t="s">
        <v>439</v>
      </c>
      <c r="C115" s="133" t="s">
        <v>155</v>
      </c>
      <c r="D115" s="132" t="s">
        <v>441</v>
      </c>
      <c r="E115" s="131" t="s">
        <v>441</v>
      </c>
      <c r="F115" s="185" t="s">
        <v>441</v>
      </c>
      <c r="G115" s="186" t="s">
        <v>96</v>
      </c>
      <c r="H115" s="24"/>
      <c r="I115" s="17"/>
      <c r="J115" s="18"/>
      <c r="K115" s="18"/>
      <c r="L115" s="29" t="s">
        <v>108</v>
      </c>
      <c r="M115" s="30"/>
      <c r="N115" s="189">
        <f>+'havelvac 7.2'!N127+'havelvac 7.3'!N127+'havelvac 7.4'!N127+'havelvac 7.5'!N127+'havelvac 7.6'!N127+'havelvac 7.7'!N127+'havelvac 7.9'!N127+'havelvac 7.8'!N127+'havelvac 7.10'!N127+'havelvac 7.11'!N127+'havelvac 7.12'!N127+'havelvac 7.13'!N127</f>
        <v>0</v>
      </c>
      <c r="O115" s="189">
        <f>+'havelvac 7.2'!O127+'havelvac 7.3'!O127+'havelvac 7.4'!O127+'havelvac 7.5'!O127+'havelvac 7.6'!O127+'havelvac 7.7'!O127+'havelvac 7.9'!O127+'havelvac 7.8'!O127+'havelvac 7.10'!O127+'havelvac 7.11'!O127+'havelvac 7.12'!O127+'havelvac 7.13'!O127</f>
        <v>0</v>
      </c>
      <c r="P115" s="226" t="str">
        <f t="shared" si="9"/>
        <v xml:space="preserve"> </v>
      </c>
      <c r="Q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5" s="226" t="str">
        <f t="shared" si="10"/>
        <v xml:space="preserve"> </v>
      </c>
      <c r="S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5" s="226" t="str">
        <f t="shared" si="11"/>
        <v xml:space="preserve"> </v>
      </c>
      <c r="U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5" s="189">
        <f>+'havelvac 7.2'!P127+'havelvac 7.3'!P127+'havelvac 7.4'!P127+'havelvac 7.5'!P127+'havelvac 7.6'!P127+'havelvac 7.7'!P127+'havelvac 7.9'!P127+'havelvac 7.8'!P127+'havelvac 7.10'!P127+'havelvac 7.11'!P127+'havelvac 7.12'!P127+'havelvac 7.13'!P127</f>
        <v>0</v>
      </c>
      <c r="W115" s="226" t="str">
        <f t="shared" si="12"/>
        <v xml:space="preserve"> </v>
      </c>
      <c r="X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5" s="226" t="str">
        <f t="shared" si="13"/>
        <v xml:space="preserve"> </v>
      </c>
      <c r="Z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5" s="226" t="str">
        <f t="shared" si="14"/>
        <v xml:space="preserve"> </v>
      </c>
      <c r="AB1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6" spans="1:28" s="188" customFormat="1" ht="27">
      <c r="A116" s="183" t="str">
        <f t="shared" si="8"/>
        <v>71040200000000</v>
      </c>
      <c r="B116" s="184" t="s">
        <v>439</v>
      </c>
      <c r="C116" s="133" t="s">
        <v>155</v>
      </c>
      <c r="D116" s="132" t="s">
        <v>140</v>
      </c>
      <c r="E116" s="131" t="s">
        <v>441</v>
      </c>
      <c r="F116" s="185" t="s">
        <v>441</v>
      </c>
      <c r="G116" s="186" t="s">
        <v>440</v>
      </c>
      <c r="H116" s="174">
        <v>2420</v>
      </c>
      <c r="I116" s="165" t="s">
        <v>155</v>
      </c>
      <c r="J116" s="166">
        <v>2</v>
      </c>
      <c r="K116" s="166">
        <v>0</v>
      </c>
      <c r="L116" s="167" t="s">
        <v>170</v>
      </c>
      <c r="M116" s="175"/>
      <c r="N116" s="187">
        <f>+'havelvac 7.2'!N130+'havelvac 7.3'!N130+'havelvac 7.4'!N130+'havelvac 7.5'!N130+'havelvac 7.6'!N130+'havelvac 7.7'!N130+'havelvac 7.9'!N130+'havelvac 7.8'!N130+'havelvac 7.10'!N130+'havelvac 7.11'!N130+'havelvac 7.12'!N130+'havelvac 7.13'!N130</f>
        <v>0</v>
      </c>
      <c r="O116" s="187">
        <f>+'havelvac 7.2'!O130+'havelvac 7.3'!O130+'havelvac 7.4'!O130+'havelvac 7.5'!O130+'havelvac 7.6'!O130+'havelvac 7.7'!O130+'havelvac 7.9'!O130+'havelvac 7.8'!O130+'havelvac 7.10'!O130+'havelvac 7.11'!O130+'havelvac 7.12'!O130+'havelvac 7.13'!O130</f>
        <v>0</v>
      </c>
      <c r="P116" s="227" t="str">
        <f t="shared" si="9"/>
        <v xml:space="preserve"> </v>
      </c>
      <c r="Q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6" s="227" t="str">
        <f t="shared" si="10"/>
        <v xml:space="preserve"> </v>
      </c>
      <c r="S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6" s="227" t="str">
        <f t="shared" si="11"/>
        <v xml:space="preserve"> </v>
      </c>
      <c r="U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6" s="187">
        <f>+'havelvac 7.2'!P130+'havelvac 7.3'!P130+'havelvac 7.4'!P130+'havelvac 7.5'!P130+'havelvac 7.6'!P130+'havelvac 7.7'!P130+'havelvac 7.9'!P130+'havelvac 7.8'!P130+'havelvac 7.10'!P130+'havelvac 7.11'!P130+'havelvac 7.12'!P130+'havelvac 7.13'!P130</f>
        <v>0</v>
      </c>
      <c r="W116" s="227" t="str">
        <f t="shared" si="12"/>
        <v xml:space="preserve"> </v>
      </c>
      <c r="X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6" s="227" t="str">
        <f t="shared" si="13"/>
        <v xml:space="preserve"> </v>
      </c>
      <c r="Z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6" s="227" t="str">
        <f t="shared" si="14"/>
        <v xml:space="preserve"> </v>
      </c>
      <c r="AB11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7" spans="1:28" s="136" customFormat="1" ht="12.75">
      <c r="A117" s="183" t="str">
        <f t="shared" si="8"/>
        <v>71040200000001</v>
      </c>
      <c r="B117" s="184" t="s">
        <v>439</v>
      </c>
      <c r="C117" s="133" t="s">
        <v>155</v>
      </c>
      <c r="D117" s="132" t="s">
        <v>140</v>
      </c>
      <c r="E117" s="131" t="s">
        <v>441</v>
      </c>
      <c r="F117" s="185" t="s">
        <v>441</v>
      </c>
      <c r="G117" s="186" t="s">
        <v>96</v>
      </c>
      <c r="H117" s="24"/>
      <c r="I117" s="17"/>
      <c r="J117" s="18"/>
      <c r="K117" s="18"/>
      <c r="L117" s="29" t="s">
        <v>110</v>
      </c>
      <c r="M117" s="30"/>
      <c r="N117" s="189">
        <f>+'havelvac 7.2'!N131+'havelvac 7.3'!N131+'havelvac 7.4'!N131+'havelvac 7.5'!N131+'havelvac 7.6'!N131+'havelvac 7.7'!N131+'havelvac 7.9'!N131+'havelvac 7.8'!N131+'havelvac 7.10'!N131+'havelvac 7.11'!N131+'havelvac 7.12'!N131+'havelvac 7.13'!N131</f>
        <v>0</v>
      </c>
      <c r="O117" s="189">
        <f>+'havelvac 7.2'!O131+'havelvac 7.3'!O131+'havelvac 7.4'!O131+'havelvac 7.5'!O131+'havelvac 7.6'!O131+'havelvac 7.7'!O131+'havelvac 7.9'!O131+'havelvac 7.8'!O131+'havelvac 7.10'!O131+'havelvac 7.11'!O131+'havelvac 7.12'!O131+'havelvac 7.13'!O131</f>
        <v>0</v>
      </c>
      <c r="P117" s="226" t="str">
        <f t="shared" si="9"/>
        <v xml:space="preserve"> </v>
      </c>
      <c r="Q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7" s="226" t="str">
        <f t="shared" si="10"/>
        <v xml:space="preserve"> </v>
      </c>
      <c r="S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7" s="226" t="str">
        <f t="shared" si="11"/>
        <v xml:space="preserve"> </v>
      </c>
      <c r="U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7" s="189">
        <f>+'havelvac 7.2'!P131+'havelvac 7.3'!P131+'havelvac 7.4'!P131+'havelvac 7.5'!P131+'havelvac 7.6'!P131+'havelvac 7.7'!P131+'havelvac 7.9'!P131+'havelvac 7.8'!P131+'havelvac 7.10'!P131+'havelvac 7.11'!P131+'havelvac 7.12'!P131+'havelvac 7.13'!P131</f>
        <v>0</v>
      </c>
      <c r="W117" s="226" t="str">
        <f t="shared" si="12"/>
        <v xml:space="preserve"> </v>
      </c>
      <c r="X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7" s="226" t="str">
        <f t="shared" si="13"/>
        <v xml:space="preserve"> </v>
      </c>
      <c r="Z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7" s="226" t="str">
        <f t="shared" si="14"/>
        <v xml:space="preserve"> </v>
      </c>
      <c r="AB1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8" spans="1:28" s="192" customFormat="1" ht="12.75">
      <c r="A118" s="183" t="str">
        <f t="shared" si="8"/>
        <v>71040204000000</v>
      </c>
      <c r="B118" s="184" t="s">
        <v>439</v>
      </c>
      <c r="C118" s="133" t="s">
        <v>155</v>
      </c>
      <c r="D118" s="132" t="s">
        <v>140</v>
      </c>
      <c r="E118" s="131" t="s">
        <v>155</v>
      </c>
      <c r="F118" s="185" t="s">
        <v>441</v>
      </c>
      <c r="G118" s="186" t="s">
        <v>440</v>
      </c>
      <c r="H118" s="150">
        <v>2424</v>
      </c>
      <c r="I118" s="151" t="s">
        <v>155</v>
      </c>
      <c r="J118" s="152">
        <v>2</v>
      </c>
      <c r="K118" s="152">
        <v>4</v>
      </c>
      <c r="L118" s="153" t="s">
        <v>171</v>
      </c>
      <c r="M118" s="154"/>
      <c r="N118" s="191">
        <f>+'havelvac 7.2'!N132+'havelvac 7.3'!N132+'havelvac 7.4'!N132+'havelvac 7.5'!N132+'havelvac 7.6'!N132+'havelvac 7.7'!N132+'havelvac 7.9'!N132+'havelvac 7.8'!N132+'havelvac 7.10'!N132+'havelvac 7.11'!N132+'havelvac 7.12'!N132+'havelvac 7.13'!N132</f>
        <v>0</v>
      </c>
      <c r="O118" s="191">
        <f>+'havelvac 7.2'!O132+'havelvac 7.3'!O132+'havelvac 7.4'!O132+'havelvac 7.5'!O132+'havelvac 7.6'!O132+'havelvac 7.7'!O132+'havelvac 7.9'!O132+'havelvac 7.8'!O132+'havelvac 7.10'!O132+'havelvac 7.11'!O132+'havelvac 7.12'!O132+'havelvac 7.13'!O132</f>
        <v>0</v>
      </c>
      <c r="P118" s="228" t="str">
        <f t="shared" si="9"/>
        <v xml:space="preserve"> </v>
      </c>
      <c r="Q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8" s="228" t="str">
        <f t="shared" si="10"/>
        <v xml:space="preserve"> </v>
      </c>
      <c r="S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8" s="228" t="str">
        <f t="shared" si="11"/>
        <v xml:space="preserve"> </v>
      </c>
      <c r="U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8" s="191">
        <f>+'havelvac 7.2'!P132+'havelvac 7.3'!P132+'havelvac 7.4'!P132+'havelvac 7.5'!P132+'havelvac 7.6'!P132+'havelvac 7.7'!P132+'havelvac 7.9'!P132+'havelvac 7.8'!P132+'havelvac 7.10'!P132+'havelvac 7.11'!P132+'havelvac 7.12'!P132+'havelvac 7.13'!P132</f>
        <v>0</v>
      </c>
      <c r="W118" s="228" t="str">
        <f t="shared" si="12"/>
        <v xml:space="preserve"> </v>
      </c>
      <c r="X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8" s="228" t="str">
        <f t="shared" si="13"/>
        <v xml:space="preserve"> </v>
      </c>
      <c r="Z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8" s="228" t="str">
        <f t="shared" si="14"/>
        <v xml:space="preserve"> </v>
      </c>
      <c r="AB11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19" spans="1:28" s="136" customFormat="1" ht="12.75">
      <c r="A119" s="183" t="str">
        <f t="shared" si="8"/>
        <v>71040204000001</v>
      </c>
      <c r="B119" s="184" t="s">
        <v>439</v>
      </c>
      <c r="C119" s="133" t="s">
        <v>155</v>
      </c>
      <c r="D119" s="132" t="s">
        <v>140</v>
      </c>
      <c r="E119" s="131" t="s">
        <v>155</v>
      </c>
      <c r="F119" s="185" t="s">
        <v>441</v>
      </c>
      <c r="G119" s="186" t="s">
        <v>96</v>
      </c>
      <c r="H119" s="24"/>
      <c r="I119" s="24"/>
      <c r="J119" s="25"/>
      <c r="K119" s="25"/>
      <c r="L119" s="29" t="s">
        <v>108</v>
      </c>
      <c r="M119" s="30"/>
      <c r="N119" s="189">
        <f>+'havelvac 7.2'!N133+'havelvac 7.3'!N133+'havelvac 7.4'!N133+'havelvac 7.5'!N133+'havelvac 7.6'!N133+'havelvac 7.7'!N133+'havelvac 7.9'!N133+'havelvac 7.8'!N133+'havelvac 7.10'!N133+'havelvac 7.11'!N133+'havelvac 7.12'!N133+'havelvac 7.13'!N133</f>
        <v>0</v>
      </c>
      <c r="O119" s="189">
        <f>+'havelvac 7.2'!O133+'havelvac 7.3'!O133+'havelvac 7.4'!O133+'havelvac 7.5'!O133+'havelvac 7.6'!O133+'havelvac 7.7'!O133+'havelvac 7.9'!O133+'havelvac 7.8'!O133+'havelvac 7.10'!O133+'havelvac 7.11'!O133+'havelvac 7.12'!O133+'havelvac 7.13'!O133</f>
        <v>0</v>
      </c>
      <c r="P119" s="226" t="str">
        <f t="shared" si="9"/>
        <v xml:space="preserve"> </v>
      </c>
      <c r="Q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19" s="226" t="str">
        <f t="shared" si="10"/>
        <v xml:space="preserve"> </v>
      </c>
      <c r="S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19" s="226" t="str">
        <f t="shared" si="11"/>
        <v xml:space="preserve"> </v>
      </c>
      <c r="U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19" s="189">
        <f>+'havelvac 7.2'!P133+'havelvac 7.3'!P133+'havelvac 7.4'!P133+'havelvac 7.5'!P133+'havelvac 7.6'!P133+'havelvac 7.7'!P133+'havelvac 7.9'!P133+'havelvac 7.8'!P133+'havelvac 7.10'!P133+'havelvac 7.11'!P133+'havelvac 7.12'!P133+'havelvac 7.13'!P133</f>
        <v>0</v>
      </c>
      <c r="W119" s="226" t="str">
        <f t="shared" si="12"/>
        <v xml:space="preserve"> </v>
      </c>
      <c r="X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19" s="226" t="str">
        <f t="shared" si="13"/>
        <v xml:space="preserve"> </v>
      </c>
      <c r="Z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19" s="226" t="str">
        <f t="shared" si="14"/>
        <v xml:space="preserve"> </v>
      </c>
      <c r="AB11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0" spans="1:28" s="197" customFormat="1" ht="13.5">
      <c r="A120" s="183" t="str">
        <f t="shared" si="8"/>
        <v>71040204010000</v>
      </c>
      <c r="B120" s="184" t="s">
        <v>439</v>
      </c>
      <c r="C120" s="133" t="s">
        <v>155</v>
      </c>
      <c r="D120" s="132" t="s">
        <v>140</v>
      </c>
      <c r="E120" s="131" t="s">
        <v>155</v>
      </c>
      <c r="F120" s="185" t="s">
        <v>106</v>
      </c>
      <c r="G120" s="186" t="s">
        <v>440</v>
      </c>
      <c r="H120" s="145"/>
      <c r="I120" s="146"/>
      <c r="J120" s="147"/>
      <c r="K120" s="147"/>
      <c r="L120" s="26" t="s">
        <v>172</v>
      </c>
      <c r="M120" s="27"/>
      <c r="N120" s="196">
        <f>+'havelvac 7.2'!N134+'havelvac 7.3'!N134+'havelvac 7.4'!N134+'havelvac 7.5'!N134+'havelvac 7.6'!N134+'havelvac 7.7'!N134+'havelvac 7.9'!N134+'havelvac 7.8'!N134+'havelvac 7.10'!N134+'havelvac 7.11'!N134+'havelvac 7.12'!N134+'havelvac 7.13'!N134</f>
        <v>0</v>
      </c>
      <c r="O120" s="196">
        <f>+'havelvac 7.2'!O134+'havelvac 7.3'!O134+'havelvac 7.4'!O134+'havelvac 7.5'!O134+'havelvac 7.6'!O134+'havelvac 7.7'!O134+'havelvac 7.9'!O134+'havelvac 7.8'!O134+'havelvac 7.10'!O134+'havelvac 7.11'!O134+'havelvac 7.12'!O134+'havelvac 7.13'!O134</f>
        <v>0</v>
      </c>
      <c r="P120" s="229" t="str">
        <f t="shared" si="9"/>
        <v xml:space="preserve"> </v>
      </c>
      <c r="Q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0" s="229" t="str">
        <f t="shared" si="10"/>
        <v xml:space="preserve"> </v>
      </c>
      <c r="S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0" s="229" t="str">
        <f t="shared" si="11"/>
        <v xml:space="preserve"> </v>
      </c>
      <c r="U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0" s="196">
        <f>+'havelvac 7.2'!P134+'havelvac 7.3'!P134+'havelvac 7.4'!P134+'havelvac 7.5'!P134+'havelvac 7.6'!P134+'havelvac 7.7'!P134+'havelvac 7.9'!P134+'havelvac 7.8'!P134+'havelvac 7.10'!P134+'havelvac 7.11'!P134+'havelvac 7.12'!P134+'havelvac 7.13'!P134</f>
        <v>0</v>
      </c>
      <c r="W120" s="229" t="str">
        <f t="shared" si="12"/>
        <v xml:space="preserve"> </v>
      </c>
      <c r="X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0" s="229" t="str">
        <f t="shared" si="13"/>
        <v xml:space="preserve"> </v>
      </c>
      <c r="Z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0" s="229" t="str">
        <f t="shared" si="14"/>
        <v xml:space="preserve"> </v>
      </c>
      <c r="AB1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1" spans="1:28" s="136" customFormat="1" hidden="1">
      <c r="A121" s="183" t="str">
        <f t="shared" si="8"/>
        <v>71040204015112</v>
      </c>
      <c r="B121" s="184" t="s">
        <v>439</v>
      </c>
      <c r="C121" s="133" t="s">
        <v>155</v>
      </c>
      <c r="D121" s="132" t="s">
        <v>140</v>
      </c>
      <c r="E121" s="131" t="s">
        <v>155</v>
      </c>
      <c r="F121" s="185" t="s">
        <v>106</v>
      </c>
      <c r="G121" s="130">
        <v>5112</v>
      </c>
      <c r="H121" s="24"/>
      <c r="I121" s="17"/>
      <c r="J121" s="18"/>
      <c r="K121" s="18"/>
      <c r="L121" s="29" t="s">
        <v>173</v>
      </c>
      <c r="M121" s="30">
        <v>5112</v>
      </c>
      <c r="N121" s="182">
        <f>+'havelvac 7.2'!N135+'havelvac 7.3'!N135+'havelvac 7.4'!N135+'havelvac 7.5'!N135+'havelvac 7.6'!N135+'havelvac 7.7'!N135+'havelvac 7.9'!N135+'havelvac 7.8'!N135+'havelvac 7.10'!N135+'havelvac 7.11'!N135+'havelvac 7.12'!N135+'havelvac 7.13'!N135</f>
        <v>0</v>
      </c>
      <c r="O121" s="182">
        <f>+'havelvac 7.2'!O135+'havelvac 7.3'!O135+'havelvac 7.4'!O135+'havelvac 7.5'!O135+'havelvac 7.6'!O135+'havelvac 7.7'!O135+'havelvac 7.9'!O135+'havelvac 7.8'!O135+'havelvac 7.10'!O135+'havelvac 7.11'!O135+'havelvac 7.12'!O135+'havelvac 7.13'!O135</f>
        <v>0</v>
      </c>
      <c r="P121" s="230" t="str">
        <f t="shared" si="9"/>
        <v xml:space="preserve"> </v>
      </c>
      <c r="Q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1" s="230" t="str">
        <f t="shared" si="10"/>
        <v xml:space="preserve"> </v>
      </c>
      <c r="S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1" s="230" t="str">
        <f t="shared" si="11"/>
        <v xml:space="preserve"> </v>
      </c>
      <c r="U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1" s="182">
        <f>+'havelvac 7.2'!P135+'havelvac 7.3'!P135+'havelvac 7.4'!P135+'havelvac 7.5'!P135+'havelvac 7.6'!P135+'havelvac 7.7'!P135+'havelvac 7.9'!P135+'havelvac 7.8'!P135+'havelvac 7.10'!P135+'havelvac 7.11'!P135+'havelvac 7.12'!P135+'havelvac 7.13'!P135</f>
        <v>0</v>
      </c>
      <c r="W121" s="230" t="str">
        <f t="shared" si="12"/>
        <v xml:space="preserve"> </v>
      </c>
      <c r="X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1" s="230" t="str">
        <f t="shared" si="13"/>
        <v xml:space="preserve"> </v>
      </c>
      <c r="Z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1" s="230" t="str">
        <f t="shared" si="14"/>
        <v xml:space="preserve"> </v>
      </c>
      <c r="AB1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2" spans="1:28" s="136" customFormat="1">
      <c r="A122" s="183" t="str">
        <f t="shared" si="8"/>
        <v>71040204015113</v>
      </c>
      <c r="B122" s="184" t="s">
        <v>439</v>
      </c>
      <c r="C122" s="133" t="s">
        <v>155</v>
      </c>
      <c r="D122" s="132" t="s">
        <v>140</v>
      </c>
      <c r="E122" s="131" t="s">
        <v>155</v>
      </c>
      <c r="F122" s="185" t="s">
        <v>106</v>
      </c>
      <c r="G122" s="130">
        <v>5113</v>
      </c>
      <c r="H122" s="16"/>
      <c r="I122" s="24"/>
      <c r="J122" s="25"/>
      <c r="K122" s="25"/>
      <c r="L122" s="29" t="s">
        <v>174</v>
      </c>
      <c r="M122" s="12">
        <v>5113</v>
      </c>
      <c r="N122" s="182">
        <f>+'havelvac 7.2'!N136+'havelvac 7.3'!N136+'havelvac 7.4'!N136+'havelvac 7.5'!N136+'havelvac 7.6'!N136+'havelvac 7.7'!N136+'havelvac 7.9'!N136+'havelvac 7.8'!N136+'havelvac 7.10'!N136+'havelvac 7.11'!N136+'havelvac 7.12'!N136+'havelvac 7.13'!N136</f>
        <v>0</v>
      </c>
      <c r="O122" s="182">
        <f>+'havelvac 7.2'!O136+'havelvac 7.3'!O136+'havelvac 7.4'!O136+'havelvac 7.5'!O136+'havelvac 7.6'!O136+'havelvac 7.7'!O136+'havelvac 7.9'!O136+'havelvac 7.8'!O136+'havelvac 7.10'!O136+'havelvac 7.11'!O136+'havelvac 7.12'!O136+'havelvac 7.13'!O136</f>
        <v>0</v>
      </c>
      <c r="P122" s="230" t="str">
        <f t="shared" si="9"/>
        <v xml:space="preserve"> </v>
      </c>
      <c r="Q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2" s="230" t="str">
        <f t="shared" si="10"/>
        <v xml:space="preserve"> </v>
      </c>
      <c r="S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2" s="230" t="str">
        <f t="shared" si="11"/>
        <v xml:space="preserve"> </v>
      </c>
      <c r="U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2" s="182">
        <f>+'havelvac 7.2'!P136+'havelvac 7.3'!P136+'havelvac 7.4'!P136+'havelvac 7.5'!P136+'havelvac 7.6'!P136+'havelvac 7.7'!P136+'havelvac 7.9'!P136+'havelvac 7.8'!P136+'havelvac 7.10'!P136+'havelvac 7.11'!P136+'havelvac 7.12'!P136+'havelvac 7.13'!P136</f>
        <v>0</v>
      </c>
      <c r="W122" s="230" t="str">
        <f t="shared" si="12"/>
        <v xml:space="preserve"> </v>
      </c>
      <c r="X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2" s="230" t="str">
        <f t="shared" si="13"/>
        <v xml:space="preserve"> </v>
      </c>
      <c r="Z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2" s="230" t="str">
        <f t="shared" si="14"/>
        <v xml:space="preserve"> </v>
      </c>
      <c r="AB1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3" spans="1:28" s="188" customFormat="1" ht="13.5">
      <c r="A123" s="183" t="str">
        <f t="shared" si="8"/>
        <v>71040500000000</v>
      </c>
      <c r="B123" s="184" t="s">
        <v>439</v>
      </c>
      <c r="C123" s="133" t="s">
        <v>155</v>
      </c>
      <c r="D123" s="132" t="s">
        <v>149</v>
      </c>
      <c r="E123" s="131" t="s">
        <v>441</v>
      </c>
      <c r="F123" s="185" t="s">
        <v>441</v>
      </c>
      <c r="G123" s="186" t="s">
        <v>440</v>
      </c>
      <c r="H123" s="174">
        <v>2450</v>
      </c>
      <c r="I123" s="165" t="s">
        <v>155</v>
      </c>
      <c r="J123" s="166">
        <v>5</v>
      </c>
      <c r="K123" s="166">
        <v>0</v>
      </c>
      <c r="L123" s="167" t="s">
        <v>175</v>
      </c>
      <c r="M123" s="175"/>
      <c r="N123" s="187">
        <f>+'havelvac 7.2'!N137+'havelvac 7.3'!N137+'havelvac 7.4'!N137+'havelvac 7.5'!N137+'havelvac 7.6'!N137+'havelvac 7.7'!N137+'havelvac 7.9'!N137+'havelvac 7.8'!N137+'havelvac 7.10'!N137+'havelvac 7.11'!N137+'havelvac 7.12'!N137+'havelvac 7.13'!N137</f>
        <v>0</v>
      </c>
      <c r="O123" s="187">
        <f>+'havelvac 7.2'!O137+'havelvac 7.3'!O137+'havelvac 7.4'!O137+'havelvac 7.5'!O137+'havelvac 7.6'!O137+'havelvac 7.7'!O137+'havelvac 7.9'!O137+'havelvac 7.8'!O137+'havelvac 7.10'!O137+'havelvac 7.11'!O137+'havelvac 7.12'!O137+'havelvac 7.13'!O137</f>
        <v>0</v>
      </c>
      <c r="P123" s="227" t="str">
        <f t="shared" si="9"/>
        <v xml:space="preserve"> </v>
      </c>
      <c r="Q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3" s="227" t="str">
        <f t="shared" si="10"/>
        <v xml:space="preserve"> </v>
      </c>
      <c r="S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3" s="227" t="str">
        <f t="shared" si="11"/>
        <v xml:space="preserve"> </v>
      </c>
      <c r="U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3" s="187">
        <f>+'havelvac 7.2'!P137+'havelvac 7.3'!P137+'havelvac 7.4'!P137+'havelvac 7.5'!P137+'havelvac 7.6'!P137+'havelvac 7.7'!P137+'havelvac 7.9'!P137+'havelvac 7.8'!P137+'havelvac 7.10'!P137+'havelvac 7.11'!P137+'havelvac 7.12'!P137+'havelvac 7.13'!P137</f>
        <v>0</v>
      </c>
      <c r="W123" s="227" t="str">
        <f t="shared" si="12"/>
        <v xml:space="preserve"> </v>
      </c>
      <c r="X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3" s="227" t="str">
        <f t="shared" si="13"/>
        <v xml:space="preserve"> </v>
      </c>
      <c r="Z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3" s="227" t="str">
        <f t="shared" si="14"/>
        <v xml:space="preserve"> </v>
      </c>
      <c r="AB12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4" spans="1:28" s="136" customFormat="1" ht="12.75">
      <c r="A124" s="183" t="str">
        <f t="shared" si="8"/>
        <v>71040500000001</v>
      </c>
      <c r="B124" s="184" t="s">
        <v>439</v>
      </c>
      <c r="C124" s="133" t="s">
        <v>155</v>
      </c>
      <c r="D124" s="132" t="s">
        <v>149</v>
      </c>
      <c r="E124" s="131" t="s">
        <v>441</v>
      </c>
      <c r="F124" s="185" t="s">
        <v>441</v>
      </c>
      <c r="G124" s="186" t="s">
        <v>96</v>
      </c>
      <c r="H124" s="24"/>
      <c r="I124" s="17"/>
      <c r="J124" s="18"/>
      <c r="K124" s="18"/>
      <c r="L124" s="29" t="s">
        <v>110</v>
      </c>
      <c r="M124" s="30"/>
      <c r="N124" s="189">
        <f>+'havelvac 7.2'!N138+'havelvac 7.3'!N138+'havelvac 7.4'!N138+'havelvac 7.5'!N138+'havelvac 7.6'!N138+'havelvac 7.7'!N138+'havelvac 7.9'!N138+'havelvac 7.8'!N138+'havelvac 7.10'!N138+'havelvac 7.11'!N138+'havelvac 7.12'!N138+'havelvac 7.13'!N138</f>
        <v>0</v>
      </c>
      <c r="O124" s="189">
        <f>+'havelvac 7.2'!O138+'havelvac 7.3'!O138+'havelvac 7.4'!O138+'havelvac 7.5'!O138+'havelvac 7.6'!O138+'havelvac 7.7'!O138+'havelvac 7.9'!O138+'havelvac 7.8'!O138+'havelvac 7.10'!O138+'havelvac 7.11'!O138+'havelvac 7.12'!O138+'havelvac 7.13'!O138</f>
        <v>0</v>
      </c>
      <c r="P124" s="226" t="str">
        <f t="shared" si="9"/>
        <v xml:space="preserve"> </v>
      </c>
      <c r="Q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4" s="226" t="str">
        <f t="shared" si="10"/>
        <v xml:space="preserve"> </v>
      </c>
      <c r="S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4" s="226" t="str">
        <f t="shared" si="11"/>
        <v xml:space="preserve"> </v>
      </c>
      <c r="U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4" s="189">
        <f>+'havelvac 7.2'!P138+'havelvac 7.3'!P138+'havelvac 7.4'!P138+'havelvac 7.5'!P138+'havelvac 7.6'!P138+'havelvac 7.7'!P138+'havelvac 7.9'!P138+'havelvac 7.8'!P138+'havelvac 7.10'!P138+'havelvac 7.11'!P138+'havelvac 7.12'!P138+'havelvac 7.13'!P138</f>
        <v>0</v>
      </c>
      <c r="W124" s="226" t="str">
        <f t="shared" si="12"/>
        <v xml:space="preserve"> </v>
      </c>
      <c r="X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4" s="226" t="str">
        <f t="shared" si="13"/>
        <v xml:space="preserve"> </v>
      </c>
      <c r="Z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4" s="226" t="str">
        <f t="shared" si="14"/>
        <v xml:space="preserve"> </v>
      </c>
      <c r="AB12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5" spans="1:28" s="192" customFormat="1" ht="12.75">
      <c r="A125" s="183" t="str">
        <f t="shared" si="8"/>
        <v>71040501000000</v>
      </c>
      <c r="B125" s="184" t="s">
        <v>439</v>
      </c>
      <c r="C125" s="133" t="s">
        <v>155</v>
      </c>
      <c r="D125" s="132" t="s">
        <v>149</v>
      </c>
      <c r="E125" s="131" t="s">
        <v>106</v>
      </c>
      <c r="F125" s="185" t="s">
        <v>441</v>
      </c>
      <c r="G125" s="186" t="s">
        <v>440</v>
      </c>
      <c r="H125" s="150">
        <v>2451</v>
      </c>
      <c r="I125" s="151" t="s">
        <v>155</v>
      </c>
      <c r="J125" s="152">
        <v>5</v>
      </c>
      <c r="K125" s="152">
        <v>1</v>
      </c>
      <c r="L125" s="153" t="s">
        <v>176</v>
      </c>
      <c r="M125" s="154"/>
      <c r="N125" s="191">
        <f>+'havelvac 7.2'!N139+'havelvac 7.3'!N139+'havelvac 7.4'!N139+'havelvac 7.5'!N139+'havelvac 7.6'!N139+'havelvac 7.7'!N139+'havelvac 7.9'!N139+'havelvac 7.8'!N139+'havelvac 7.10'!N139+'havelvac 7.11'!N139+'havelvac 7.12'!N139+'havelvac 7.13'!N139</f>
        <v>0</v>
      </c>
      <c r="O125" s="191">
        <f>+'havelvac 7.2'!O139+'havelvac 7.3'!O139+'havelvac 7.4'!O139+'havelvac 7.5'!O139+'havelvac 7.6'!O139+'havelvac 7.7'!O139+'havelvac 7.9'!O139+'havelvac 7.8'!O139+'havelvac 7.10'!O139+'havelvac 7.11'!O139+'havelvac 7.12'!O139+'havelvac 7.13'!O139</f>
        <v>0</v>
      </c>
      <c r="P125" s="228" t="str">
        <f t="shared" si="9"/>
        <v xml:space="preserve"> </v>
      </c>
      <c r="Q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5" s="228" t="str">
        <f t="shared" si="10"/>
        <v xml:space="preserve"> </v>
      </c>
      <c r="S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5" s="228" t="str">
        <f t="shared" si="11"/>
        <v xml:space="preserve"> </v>
      </c>
      <c r="U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5" s="191">
        <f>+'havelvac 7.2'!P139+'havelvac 7.3'!P139+'havelvac 7.4'!P139+'havelvac 7.5'!P139+'havelvac 7.6'!P139+'havelvac 7.7'!P139+'havelvac 7.9'!P139+'havelvac 7.8'!P139+'havelvac 7.10'!P139+'havelvac 7.11'!P139+'havelvac 7.12'!P139+'havelvac 7.13'!P139</f>
        <v>0</v>
      </c>
      <c r="W125" s="228" t="str">
        <f t="shared" si="12"/>
        <v xml:space="preserve"> </v>
      </c>
      <c r="X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5" s="228" t="str">
        <f t="shared" si="13"/>
        <v xml:space="preserve"> </v>
      </c>
      <c r="Z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5" s="228" t="str">
        <f t="shared" si="14"/>
        <v xml:space="preserve"> </v>
      </c>
      <c r="AB12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6" spans="1:28" s="136" customFormat="1" ht="12.75">
      <c r="A126" s="183" t="str">
        <f t="shared" si="8"/>
        <v>71040501000001</v>
      </c>
      <c r="B126" s="184" t="s">
        <v>439</v>
      </c>
      <c r="C126" s="133" t="s">
        <v>155</v>
      </c>
      <c r="D126" s="132" t="s">
        <v>149</v>
      </c>
      <c r="E126" s="131" t="s">
        <v>106</v>
      </c>
      <c r="F126" s="185" t="s">
        <v>441</v>
      </c>
      <c r="G126" s="186" t="s">
        <v>96</v>
      </c>
      <c r="H126" s="24"/>
      <c r="I126" s="24"/>
      <c r="J126" s="25"/>
      <c r="K126" s="25"/>
      <c r="L126" s="29" t="s">
        <v>108</v>
      </c>
      <c r="M126" s="30"/>
      <c r="N126" s="189">
        <f>+'havelvac 7.2'!N140+'havelvac 7.3'!N140+'havelvac 7.4'!N140+'havelvac 7.5'!N140+'havelvac 7.6'!N140+'havelvac 7.7'!N140+'havelvac 7.9'!N140+'havelvac 7.8'!N140+'havelvac 7.10'!N140+'havelvac 7.11'!N140+'havelvac 7.12'!N140+'havelvac 7.13'!N140</f>
        <v>0</v>
      </c>
      <c r="O126" s="189">
        <f>+'havelvac 7.2'!O140+'havelvac 7.3'!O140+'havelvac 7.4'!O140+'havelvac 7.5'!O140+'havelvac 7.6'!O140+'havelvac 7.7'!O140+'havelvac 7.9'!O140+'havelvac 7.8'!O140+'havelvac 7.10'!O140+'havelvac 7.11'!O140+'havelvac 7.12'!O140+'havelvac 7.13'!O140</f>
        <v>0</v>
      </c>
      <c r="P126" s="226" t="str">
        <f t="shared" si="9"/>
        <v xml:space="preserve"> </v>
      </c>
      <c r="Q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6" s="226" t="str">
        <f t="shared" si="10"/>
        <v xml:space="preserve"> </v>
      </c>
      <c r="S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6" s="226" t="str">
        <f t="shared" si="11"/>
        <v xml:space="preserve"> </v>
      </c>
      <c r="U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6" s="189">
        <f>+'havelvac 7.2'!P140+'havelvac 7.3'!P140+'havelvac 7.4'!P140+'havelvac 7.5'!P140+'havelvac 7.6'!P140+'havelvac 7.7'!P140+'havelvac 7.9'!P140+'havelvac 7.8'!P140+'havelvac 7.10'!P140+'havelvac 7.11'!P140+'havelvac 7.12'!P140+'havelvac 7.13'!P140</f>
        <v>0</v>
      </c>
      <c r="W126" s="226" t="str">
        <f t="shared" si="12"/>
        <v xml:space="preserve"> </v>
      </c>
      <c r="X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6" s="226" t="str">
        <f t="shared" si="13"/>
        <v xml:space="preserve"> </v>
      </c>
      <c r="Z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6" s="226" t="str">
        <f t="shared" si="14"/>
        <v xml:space="preserve"> </v>
      </c>
      <c r="AB12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7" spans="1:28" s="197" customFormat="1" ht="13.5">
      <c r="A127" s="183" t="str">
        <f t="shared" si="8"/>
        <v>71040501010000</v>
      </c>
      <c r="B127" s="184" t="s">
        <v>439</v>
      </c>
      <c r="C127" s="133" t="s">
        <v>155</v>
      </c>
      <c r="D127" s="132" t="s">
        <v>149</v>
      </c>
      <c r="E127" s="131" t="s">
        <v>106</v>
      </c>
      <c r="F127" s="185" t="s">
        <v>106</v>
      </c>
      <c r="G127" s="186" t="s">
        <v>440</v>
      </c>
      <c r="H127" s="145"/>
      <c r="I127" s="146"/>
      <c r="J127" s="147"/>
      <c r="K127" s="147"/>
      <c r="L127" s="26" t="s">
        <v>177</v>
      </c>
      <c r="M127" s="27"/>
      <c r="N127" s="196">
        <f>+'havelvac 7.2'!N141+'havelvac 7.3'!N141+'havelvac 7.4'!N141+'havelvac 7.5'!N141+'havelvac 7.6'!N141+'havelvac 7.7'!N141+'havelvac 7.9'!N141+'havelvac 7.8'!N141+'havelvac 7.10'!N141+'havelvac 7.11'!N141+'havelvac 7.12'!N141+'havelvac 7.13'!N141</f>
        <v>0</v>
      </c>
      <c r="O127" s="196">
        <f>+'havelvac 7.2'!O141+'havelvac 7.3'!O141+'havelvac 7.4'!O141+'havelvac 7.5'!O141+'havelvac 7.6'!O141+'havelvac 7.7'!O141+'havelvac 7.9'!O141+'havelvac 7.8'!O141+'havelvac 7.10'!O141+'havelvac 7.11'!O141+'havelvac 7.12'!O141+'havelvac 7.13'!O141</f>
        <v>0</v>
      </c>
      <c r="P127" s="229" t="str">
        <f t="shared" si="9"/>
        <v xml:space="preserve"> </v>
      </c>
      <c r="Q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7" s="229" t="str">
        <f t="shared" si="10"/>
        <v xml:space="preserve"> </v>
      </c>
      <c r="S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7" s="229" t="str">
        <f t="shared" si="11"/>
        <v xml:space="preserve"> </v>
      </c>
      <c r="U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7" s="196">
        <f>+'havelvac 7.2'!P141+'havelvac 7.3'!P141+'havelvac 7.4'!P141+'havelvac 7.5'!P141+'havelvac 7.6'!P141+'havelvac 7.7'!P141+'havelvac 7.9'!P141+'havelvac 7.8'!P141+'havelvac 7.10'!P141+'havelvac 7.11'!P141+'havelvac 7.12'!P141+'havelvac 7.13'!P141</f>
        <v>0</v>
      </c>
      <c r="W127" s="229" t="str">
        <f t="shared" si="12"/>
        <v xml:space="preserve"> </v>
      </c>
      <c r="X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7" s="229" t="str">
        <f t="shared" si="13"/>
        <v xml:space="preserve"> </v>
      </c>
      <c r="Z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7" s="229" t="str">
        <f t="shared" si="14"/>
        <v xml:space="preserve"> </v>
      </c>
      <c r="AB1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8" spans="1:28" s="136" customFormat="1" ht="25.5">
      <c r="A128" s="183" t="str">
        <f t="shared" si="8"/>
        <v>71040501014251</v>
      </c>
      <c r="B128" s="184" t="s">
        <v>439</v>
      </c>
      <c r="C128" s="133" t="s">
        <v>155</v>
      </c>
      <c r="D128" s="132" t="s">
        <v>149</v>
      </c>
      <c r="E128" s="131" t="s">
        <v>106</v>
      </c>
      <c r="F128" s="185" t="s">
        <v>106</v>
      </c>
      <c r="G128" s="130">
        <v>4251</v>
      </c>
      <c r="H128" s="24"/>
      <c r="I128" s="24"/>
      <c r="J128" s="25"/>
      <c r="K128" s="25"/>
      <c r="L128" s="28" t="s">
        <v>142</v>
      </c>
      <c r="M128" s="11">
        <v>4251</v>
      </c>
      <c r="N128" s="182">
        <f>+'havelvac 7.2'!N142+'havelvac 7.3'!N142+'havelvac 7.4'!N142+'havelvac 7.5'!N142+'havelvac 7.6'!N142+'havelvac 7.7'!N142+'havelvac 7.9'!N142+'havelvac 7.8'!N142+'havelvac 7.10'!N142+'havelvac 7.11'!N142+'havelvac 7.12'!N142+'havelvac 7.13'!N142</f>
        <v>0</v>
      </c>
      <c r="O128" s="182">
        <f>+'havelvac 7.2'!O142+'havelvac 7.3'!O142+'havelvac 7.4'!O142+'havelvac 7.5'!O142+'havelvac 7.6'!O142+'havelvac 7.7'!O142+'havelvac 7.9'!O142+'havelvac 7.8'!O142+'havelvac 7.10'!O142+'havelvac 7.11'!O142+'havelvac 7.12'!O142+'havelvac 7.13'!O142</f>
        <v>0</v>
      </c>
      <c r="P128" s="230" t="str">
        <f t="shared" si="9"/>
        <v xml:space="preserve"> </v>
      </c>
      <c r="Q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8" s="230" t="str">
        <f t="shared" si="10"/>
        <v xml:space="preserve"> </v>
      </c>
      <c r="S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8" s="230" t="str">
        <f t="shared" si="11"/>
        <v xml:space="preserve"> </v>
      </c>
      <c r="U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8" s="182">
        <f>+'havelvac 7.2'!P142+'havelvac 7.3'!P142+'havelvac 7.4'!P142+'havelvac 7.5'!P142+'havelvac 7.6'!P142+'havelvac 7.7'!P142+'havelvac 7.9'!P142+'havelvac 7.8'!P142+'havelvac 7.10'!P142+'havelvac 7.11'!P142+'havelvac 7.12'!P142+'havelvac 7.13'!P142</f>
        <v>0</v>
      </c>
      <c r="W128" s="230" t="str">
        <f t="shared" si="12"/>
        <v xml:space="preserve"> </v>
      </c>
      <c r="X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8" s="230" t="str">
        <f t="shared" si="13"/>
        <v xml:space="preserve"> </v>
      </c>
      <c r="Z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8" s="230" t="str">
        <f t="shared" si="14"/>
        <v xml:space="preserve"> </v>
      </c>
      <c r="AB1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29" spans="1:28" s="197" customFormat="1" ht="13.5" hidden="1">
      <c r="A129" s="183" t="str">
        <f t="shared" si="8"/>
        <v>71040501020000</v>
      </c>
      <c r="B129" s="184" t="s">
        <v>439</v>
      </c>
      <c r="C129" s="133" t="s">
        <v>155</v>
      </c>
      <c r="D129" s="132" t="s">
        <v>149</v>
      </c>
      <c r="E129" s="131" t="s">
        <v>106</v>
      </c>
      <c r="F129" s="185" t="s">
        <v>140</v>
      </c>
      <c r="G129" s="186" t="s">
        <v>440</v>
      </c>
      <c r="H129" s="145"/>
      <c r="I129" s="146"/>
      <c r="J129" s="147"/>
      <c r="K129" s="147"/>
      <c r="L129" s="26" t="s">
        <v>178</v>
      </c>
      <c r="M129" s="27"/>
      <c r="N129" s="196">
        <f>+'havelvac 7.2'!N144+'havelvac 7.3'!N144+'havelvac 7.4'!N144+'havelvac 7.5'!N144+'havelvac 7.6'!N144+'havelvac 7.7'!N144+'havelvac 7.9'!N144+'havelvac 7.8'!N144+'havelvac 7.10'!N144+'havelvac 7.11'!N144+'havelvac 7.12'!N144+'havelvac 7.13'!N144</f>
        <v>0</v>
      </c>
      <c r="O129" s="196">
        <f>+'havelvac 7.2'!O144+'havelvac 7.3'!O144+'havelvac 7.4'!O144+'havelvac 7.5'!O144+'havelvac 7.6'!O144+'havelvac 7.7'!O144+'havelvac 7.9'!O144+'havelvac 7.8'!O144+'havelvac 7.10'!O144+'havelvac 7.11'!O144+'havelvac 7.12'!O144+'havelvac 7.13'!O144</f>
        <v>0</v>
      </c>
      <c r="P129" s="229" t="str">
        <f t="shared" si="9"/>
        <v xml:space="preserve"> </v>
      </c>
      <c r="Q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29" s="229" t="str">
        <f t="shared" si="10"/>
        <v xml:space="preserve"> </v>
      </c>
      <c r="S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29" s="229" t="str">
        <f t="shared" si="11"/>
        <v xml:space="preserve"> </v>
      </c>
      <c r="U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29" s="196">
        <f>+'havelvac 7.2'!P144+'havelvac 7.3'!P144+'havelvac 7.4'!P144+'havelvac 7.5'!P144+'havelvac 7.6'!P144+'havelvac 7.7'!P144+'havelvac 7.9'!P144+'havelvac 7.8'!P144+'havelvac 7.10'!P144+'havelvac 7.11'!P144+'havelvac 7.12'!P144+'havelvac 7.13'!P144</f>
        <v>0</v>
      </c>
      <c r="W129" s="229" t="str">
        <f t="shared" si="12"/>
        <v xml:space="preserve"> </v>
      </c>
      <c r="X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29" s="229" t="str">
        <f t="shared" si="13"/>
        <v xml:space="preserve"> </v>
      </c>
      <c r="Z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29" s="229" t="str">
        <f t="shared" si="14"/>
        <v xml:space="preserve"> </v>
      </c>
      <c r="AB12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0" spans="1:28" s="136" customFormat="1" hidden="1">
      <c r="A130" s="183" t="str">
        <f t="shared" si="8"/>
        <v>71040501025113</v>
      </c>
      <c r="B130" s="184" t="s">
        <v>439</v>
      </c>
      <c r="C130" s="133" t="s">
        <v>155</v>
      </c>
      <c r="D130" s="132" t="s">
        <v>149</v>
      </c>
      <c r="E130" s="131" t="s">
        <v>106</v>
      </c>
      <c r="F130" s="185" t="s">
        <v>140</v>
      </c>
      <c r="G130" s="130">
        <v>5113</v>
      </c>
      <c r="H130" s="24"/>
      <c r="I130" s="24"/>
      <c r="J130" s="25"/>
      <c r="K130" s="25"/>
      <c r="L130" s="31" t="s">
        <v>174</v>
      </c>
      <c r="M130" s="47">
        <v>5113</v>
      </c>
      <c r="N130" s="182">
        <f>+'havelvac 7.2'!N145+'havelvac 7.3'!N145+'havelvac 7.4'!N145+'havelvac 7.5'!N145+'havelvac 7.6'!N145+'havelvac 7.7'!N145+'havelvac 7.9'!N145+'havelvac 7.8'!N145+'havelvac 7.10'!N145+'havelvac 7.11'!N145+'havelvac 7.12'!N145+'havelvac 7.13'!N145</f>
        <v>0</v>
      </c>
      <c r="O130" s="182">
        <f>+'havelvac 7.2'!O145+'havelvac 7.3'!O145+'havelvac 7.4'!O145+'havelvac 7.5'!O145+'havelvac 7.6'!O145+'havelvac 7.7'!O145+'havelvac 7.9'!O145+'havelvac 7.8'!O145+'havelvac 7.10'!O145+'havelvac 7.11'!O145+'havelvac 7.12'!O145+'havelvac 7.13'!O145</f>
        <v>0</v>
      </c>
      <c r="P130" s="230" t="str">
        <f t="shared" si="9"/>
        <v xml:space="preserve"> </v>
      </c>
      <c r="Q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0" s="230" t="str">
        <f t="shared" si="10"/>
        <v xml:space="preserve"> </v>
      </c>
      <c r="S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0" s="230" t="str">
        <f t="shared" si="11"/>
        <v xml:space="preserve"> </v>
      </c>
      <c r="U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0" s="182">
        <f>+'havelvac 7.2'!P145+'havelvac 7.3'!P145+'havelvac 7.4'!P145+'havelvac 7.5'!P145+'havelvac 7.6'!P145+'havelvac 7.7'!P145+'havelvac 7.9'!P145+'havelvac 7.8'!P145+'havelvac 7.10'!P145+'havelvac 7.11'!P145+'havelvac 7.12'!P145+'havelvac 7.13'!P145</f>
        <v>0</v>
      </c>
      <c r="W130" s="230" t="str">
        <f t="shared" si="12"/>
        <v xml:space="preserve"> </v>
      </c>
      <c r="X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0" s="230" t="str">
        <f t="shared" si="13"/>
        <v xml:space="preserve"> </v>
      </c>
      <c r="Z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0" s="230" t="str">
        <f t="shared" si="14"/>
        <v xml:space="preserve"> </v>
      </c>
      <c r="AB1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1" spans="1:28" s="197" customFormat="1" ht="13.5">
      <c r="A131" s="183" t="str">
        <f t="shared" si="8"/>
        <v>71040501030000</v>
      </c>
      <c r="B131" s="184" t="s">
        <v>439</v>
      </c>
      <c r="C131" s="133" t="s">
        <v>155</v>
      </c>
      <c r="D131" s="132" t="s">
        <v>149</v>
      </c>
      <c r="E131" s="131" t="s">
        <v>106</v>
      </c>
      <c r="F131" s="185" t="s">
        <v>442</v>
      </c>
      <c r="G131" s="186" t="s">
        <v>440</v>
      </c>
      <c r="H131" s="145"/>
      <c r="I131" s="146"/>
      <c r="J131" s="147"/>
      <c r="K131" s="147"/>
      <c r="L131" s="26" t="s">
        <v>179</v>
      </c>
      <c r="M131" s="27"/>
      <c r="N131" s="196">
        <f>+'havelvac 7.2'!N146+'havelvac 7.3'!N146+'havelvac 7.4'!N146+'havelvac 7.5'!N146+'havelvac 7.6'!N146+'havelvac 7.7'!N146+'havelvac 7.9'!N146+'havelvac 7.8'!N146+'havelvac 7.10'!N146+'havelvac 7.11'!N146+'havelvac 7.12'!N146+'havelvac 7.13'!N146</f>
        <v>0</v>
      </c>
      <c r="O131" s="196">
        <f>+'havelvac 7.2'!O146+'havelvac 7.3'!O146+'havelvac 7.4'!O146+'havelvac 7.5'!O146+'havelvac 7.6'!O146+'havelvac 7.7'!O146+'havelvac 7.9'!O146+'havelvac 7.8'!O146+'havelvac 7.10'!O146+'havelvac 7.11'!O146+'havelvac 7.12'!O146+'havelvac 7.13'!O146</f>
        <v>0</v>
      </c>
      <c r="P131" s="229" t="str">
        <f t="shared" si="9"/>
        <v xml:space="preserve"> </v>
      </c>
      <c r="Q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1" s="229" t="str">
        <f t="shared" si="10"/>
        <v xml:space="preserve"> </v>
      </c>
      <c r="S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1" s="229" t="str">
        <f t="shared" si="11"/>
        <v xml:space="preserve"> </v>
      </c>
      <c r="U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1" s="196">
        <f>+'havelvac 7.2'!P146+'havelvac 7.3'!P146+'havelvac 7.4'!P146+'havelvac 7.5'!P146+'havelvac 7.6'!P146+'havelvac 7.7'!P146+'havelvac 7.9'!P146+'havelvac 7.8'!P146+'havelvac 7.10'!P146+'havelvac 7.11'!P146+'havelvac 7.12'!P146+'havelvac 7.13'!P146</f>
        <v>0</v>
      </c>
      <c r="W131" s="229" t="str">
        <f t="shared" si="12"/>
        <v xml:space="preserve"> </v>
      </c>
      <c r="X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1" s="229" t="str">
        <f t="shared" si="13"/>
        <v xml:space="preserve"> </v>
      </c>
      <c r="Z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1" s="229" t="str">
        <f t="shared" si="14"/>
        <v xml:space="preserve"> </v>
      </c>
      <c r="AB1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2" spans="1:28" s="136" customFormat="1" ht="25.5">
      <c r="A132" s="183" t="str">
        <f t="shared" si="8"/>
        <v>71040501034251</v>
      </c>
      <c r="B132" s="184" t="s">
        <v>439</v>
      </c>
      <c r="C132" s="133" t="s">
        <v>155</v>
      </c>
      <c r="D132" s="132" t="s">
        <v>149</v>
      </c>
      <c r="E132" s="131" t="s">
        <v>106</v>
      </c>
      <c r="F132" s="185" t="s">
        <v>442</v>
      </c>
      <c r="G132" s="130">
        <v>4251</v>
      </c>
      <c r="H132" s="16"/>
      <c r="I132" s="24"/>
      <c r="J132" s="25"/>
      <c r="K132" s="25"/>
      <c r="L132" s="29" t="s">
        <v>142</v>
      </c>
      <c r="M132" s="12">
        <v>4251</v>
      </c>
      <c r="N132" s="182">
        <f>+'havelvac 7.2'!N147+'havelvac 7.3'!N147+'havelvac 7.4'!N147+'havelvac 7.5'!N147+'havelvac 7.6'!N147+'havelvac 7.7'!N147+'havelvac 7.9'!N147+'havelvac 7.8'!N147+'havelvac 7.10'!N147+'havelvac 7.11'!N147+'havelvac 7.12'!N147+'havelvac 7.13'!N147</f>
        <v>0</v>
      </c>
      <c r="O132" s="182">
        <f>+'havelvac 7.2'!O147+'havelvac 7.3'!O147+'havelvac 7.4'!O147+'havelvac 7.5'!O147+'havelvac 7.6'!O147+'havelvac 7.7'!O147+'havelvac 7.9'!O147+'havelvac 7.8'!O147+'havelvac 7.10'!O147+'havelvac 7.11'!O147+'havelvac 7.12'!O147+'havelvac 7.13'!O147</f>
        <v>0</v>
      </c>
      <c r="P132" s="230" t="str">
        <f t="shared" si="9"/>
        <v xml:space="preserve"> </v>
      </c>
      <c r="Q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2" s="230" t="str">
        <f t="shared" si="10"/>
        <v xml:space="preserve"> </v>
      </c>
      <c r="S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2" s="230" t="str">
        <f t="shared" si="11"/>
        <v xml:space="preserve"> </v>
      </c>
      <c r="U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2" s="182">
        <f>+'havelvac 7.2'!P147+'havelvac 7.3'!P147+'havelvac 7.4'!P147+'havelvac 7.5'!P147+'havelvac 7.6'!P147+'havelvac 7.7'!P147+'havelvac 7.9'!P147+'havelvac 7.8'!P147+'havelvac 7.10'!P147+'havelvac 7.11'!P147+'havelvac 7.12'!P147+'havelvac 7.13'!P147</f>
        <v>0</v>
      </c>
      <c r="W132" s="230" t="str">
        <f t="shared" si="12"/>
        <v xml:space="preserve"> </v>
      </c>
      <c r="X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2" s="230" t="str">
        <f t="shared" si="13"/>
        <v xml:space="preserve"> </v>
      </c>
      <c r="Z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2" s="230" t="str">
        <f t="shared" si="14"/>
        <v xml:space="preserve"> </v>
      </c>
      <c r="AB1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3" spans="1:28" s="136" customFormat="1" hidden="1">
      <c r="A133" s="183" t="str">
        <f t="shared" si="8"/>
        <v>71040501035113</v>
      </c>
      <c r="B133" s="184" t="s">
        <v>439</v>
      </c>
      <c r="C133" s="133" t="s">
        <v>155</v>
      </c>
      <c r="D133" s="132" t="s">
        <v>149</v>
      </c>
      <c r="E133" s="131" t="s">
        <v>106</v>
      </c>
      <c r="F133" s="185" t="s">
        <v>442</v>
      </c>
      <c r="G133" s="130">
        <v>5113</v>
      </c>
      <c r="H133" s="24"/>
      <c r="I133" s="24"/>
      <c r="J133" s="25"/>
      <c r="K133" s="25"/>
      <c r="L133" s="31" t="s">
        <v>174</v>
      </c>
      <c r="M133" s="47">
        <v>5113</v>
      </c>
      <c r="N133" s="182">
        <f>+'havelvac 7.2'!N148+'havelvac 7.3'!N148+'havelvac 7.4'!N148+'havelvac 7.5'!N148+'havelvac 7.6'!N148+'havelvac 7.7'!N148+'havelvac 7.9'!N148+'havelvac 7.8'!N148+'havelvac 7.10'!N148+'havelvac 7.11'!N148+'havelvac 7.12'!N148+'havelvac 7.13'!N148</f>
        <v>0</v>
      </c>
      <c r="O133" s="182">
        <f>+'havelvac 7.2'!O148+'havelvac 7.3'!O148+'havelvac 7.4'!O148+'havelvac 7.5'!O148+'havelvac 7.6'!O148+'havelvac 7.7'!O148+'havelvac 7.9'!O148+'havelvac 7.8'!O148+'havelvac 7.10'!O148+'havelvac 7.11'!O148+'havelvac 7.12'!O148+'havelvac 7.13'!O148</f>
        <v>0</v>
      </c>
      <c r="P133" s="230" t="str">
        <f t="shared" si="9"/>
        <v xml:space="preserve"> </v>
      </c>
      <c r="Q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3" s="230" t="str">
        <f t="shared" si="10"/>
        <v xml:space="preserve"> </v>
      </c>
      <c r="S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3" s="230" t="str">
        <f t="shared" si="11"/>
        <v xml:space="preserve"> </v>
      </c>
      <c r="U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3" s="182">
        <f>+'havelvac 7.2'!P148+'havelvac 7.3'!P148+'havelvac 7.4'!P148+'havelvac 7.5'!P148+'havelvac 7.6'!P148+'havelvac 7.7'!P148+'havelvac 7.9'!P148+'havelvac 7.8'!P148+'havelvac 7.10'!P148+'havelvac 7.11'!P148+'havelvac 7.12'!P148+'havelvac 7.13'!P148</f>
        <v>0</v>
      </c>
      <c r="W133" s="230" t="str">
        <f t="shared" si="12"/>
        <v xml:space="preserve"> </v>
      </c>
      <c r="X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3" s="230" t="str">
        <f t="shared" si="13"/>
        <v xml:space="preserve"> </v>
      </c>
      <c r="Z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3" s="230" t="str">
        <f t="shared" si="14"/>
        <v xml:space="preserve"> </v>
      </c>
      <c r="AB1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4" spans="1:28" s="197" customFormat="1" ht="13.5">
      <c r="A134" s="183" t="str">
        <f t="shared" si="8"/>
        <v>71040501040000</v>
      </c>
      <c r="B134" s="184" t="s">
        <v>439</v>
      </c>
      <c r="C134" s="133" t="s">
        <v>155</v>
      </c>
      <c r="D134" s="132" t="s">
        <v>149</v>
      </c>
      <c r="E134" s="131" t="s">
        <v>106</v>
      </c>
      <c r="F134" s="185" t="s">
        <v>155</v>
      </c>
      <c r="G134" s="186" t="s">
        <v>440</v>
      </c>
      <c r="H134" s="145"/>
      <c r="I134" s="146"/>
      <c r="J134" s="147"/>
      <c r="K134" s="147"/>
      <c r="L134" s="26" t="s">
        <v>180</v>
      </c>
      <c r="M134" s="27"/>
      <c r="N134" s="196">
        <f>+'havelvac 7.2'!N149+'havelvac 7.3'!N149+'havelvac 7.4'!N149+'havelvac 7.5'!N149+'havelvac 7.6'!N149+'havelvac 7.7'!N149+'havelvac 7.9'!N149+'havelvac 7.8'!N149+'havelvac 7.10'!N149+'havelvac 7.11'!N149+'havelvac 7.12'!N149+'havelvac 7.13'!N149</f>
        <v>0</v>
      </c>
      <c r="O134" s="196">
        <f>+'havelvac 7.2'!O149+'havelvac 7.3'!O149+'havelvac 7.4'!O149+'havelvac 7.5'!O149+'havelvac 7.6'!O149+'havelvac 7.7'!O149+'havelvac 7.9'!O149+'havelvac 7.8'!O149+'havelvac 7.10'!O149+'havelvac 7.11'!O149+'havelvac 7.12'!O149+'havelvac 7.13'!O149</f>
        <v>0</v>
      </c>
      <c r="P134" s="229" t="str">
        <f t="shared" si="9"/>
        <v xml:space="preserve"> </v>
      </c>
      <c r="Q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4" s="229" t="str">
        <f t="shared" si="10"/>
        <v xml:space="preserve"> </v>
      </c>
      <c r="S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4" s="229" t="str">
        <f t="shared" si="11"/>
        <v xml:space="preserve"> </v>
      </c>
      <c r="U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4" s="196">
        <f>+'havelvac 7.2'!P149+'havelvac 7.3'!P149+'havelvac 7.4'!P149+'havelvac 7.5'!P149+'havelvac 7.6'!P149+'havelvac 7.7'!P149+'havelvac 7.9'!P149+'havelvac 7.8'!P149+'havelvac 7.10'!P149+'havelvac 7.11'!P149+'havelvac 7.12'!P149+'havelvac 7.13'!P149</f>
        <v>0</v>
      </c>
      <c r="W134" s="229" t="str">
        <f t="shared" si="12"/>
        <v xml:space="preserve"> </v>
      </c>
      <c r="X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4" s="229" t="str">
        <f t="shared" si="13"/>
        <v xml:space="preserve"> </v>
      </c>
      <c r="Z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4" s="229" t="str">
        <f t="shared" si="14"/>
        <v xml:space="preserve"> </v>
      </c>
      <c r="AB1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5" spans="1:28" s="136" customFormat="1" ht="25.5">
      <c r="A135" s="183" t="str">
        <f t="shared" si="8"/>
        <v>71040501044251</v>
      </c>
      <c r="B135" s="184" t="s">
        <v>439</v>
      </c>
      <c r="C135" s="133" t="s">
        <v>155</v>
      </c>
      <c r="D135" s="132" t="s">
        <v>149</v>
      </c>
      <c r="E135" s="131" t="s">
        <v>106</v>
      </c>
      <c r="F135" s="185" t="s">
        <v>155</v>
      </c>
      <c r="G135" s="130">
        <v>4251</v>
      </c>
      <c r="H135" s="24"/>
      <c r="I135" s="24"/>
      <c r="J135" s="25"/>
      <c r="K135" s="25"/>
      <c r="L135" s="29" t="s">
        <v>142</v>
      </c>
      <c r="M135" s="12">
        <v>4251</v>
      </c>
      <c r="N135" s="182">
        <f>+'havelvac 7.2'!N150+'havelvac 7.3'!N150+'havelvac 7.4'!N150+'havelvac 7.5'!N150+'havelvac 7.6'!N150+'havelvac 7.7'!N150+'havelvac 7.9'!N150+'havelvac 7.8'!N150+'havelvac 7.10'!N150+'havelvac 7.11'!N150+'havelvac 7.12'!N150+'havelvac 7.13'!N150</f>
        <v>0</v>
      </c>
      <c r="O135" s="182">
        <f>+'havelvac 7.2'!O150+'havelvac 7.3'!O150+'havelvac 7.4'!O150+'havelvac 7.5'!O150+'havelvac 7.6'!O150+'havelvac 7.7'!O150+'havelvac 7.9'!O150+'havelvac 7.8'!O150+'havelvac 7.10'!O150+'havelvac 7.11'!O150+'havelvac 7.12'!O150+'havelvac 7.13'!O150</f>
        <v>0</v>
      </c>
      <c r="P135" s="230" t="str">
        <f t="shared" si="9"/>
        <v xml:space="preserve"> </v>
      </c>
      <c r="Q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5" s="230" t="str">
        <f t="shared" si="10"/>
        <v xml:space="preserve"> </v>
      </c>
      <c r="S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5" s="230" t="str">
        <f t="shared" si="11"/>
        <v xml:space="preserve"> </v>
      </c>
      <c r="U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5" s="182">
        <f>+'havelvac 7.2'!P150+'havelvac 7.3'!P150+'havelvac 7.4'!P150+'havelvac 7.5'!P150+'havelvac 7.6'!P150+'havelvac 7.7'!P150+'havelvac 7.9'!P150+'havelvac 7.8'!P150+'havelvac 7.10'!P150+'havelvac 7.11'!P150+'havelvac 7.12'!P150+'havelvac 7.13'!P150</f>
        <v>0</v>
      </c>
      <c r="W135" s="230" t="str">
        <f t="shared" si="12"/>
        <v xml:space="preserve"> </v>
      </c>
      <c r="X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5" s="230" t="str">
        <f t="shared" si="13"/>
        <v xml:space="preserve"> </v>
      </c>
      <c r="Z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5" s="230" t="str">
        <f t="shared" si="14"/>
        <v xml:space="preserve"> </v>
      </c>
      <c r="AB1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6" spans="1:28" s="136" customFormat="1" hidden="1">
      <c r="A136" s="183" t="str">
        <f t="shared" si="8"/>
        <v>71040501045112</v>
      </c>
      <c r="B136" s="184" t="s">
        <v>439</v>
      </c>
      <c r="C136" s="133" t="s">
        <v>155</v>
      </c>
      <c r="D136" s="132" t="s">
        <v>149</v>
      </c>
      <c r="E136" s="131" t="s">
        <v>106</v>
      </c>
      <c r="F136" s="185" t="s">
        <v>155</v>
      </c>
      <c r="G136" s="130">
        <v>5112</v>
      </c>
      <c r="H136" s="24"/>
      <c r="I136" s="24"/>
      <c r="J136" s="25"/>
      <c r="K136" s="25"/>
      <c r="L136" s="29" t="s">
        <v>173</v>
      </c>
      <c r="M136" s="30">
        <v>5112</v>
      </c>
      <c r="N136" s="182">
        <f>+'havelvac 7.2'!N165+'havelvac 7.3'!N165+'havelvac 7.4'!N165+'havelvac 7.5'!N165+'havelvac 7.6'!N165+'havelvac 7.7'!N165+'havelvac 7.9'!N165+'havelvac 7.8'!N165+'havelvac 7.10'!N165+'havelvac 7.11'!N165+'havelvac 7.12'!N165+'havelvac 7.13'!N165</f>
        <v>0</v>
      </c>
      <c r="O136" s="182">
        <f>+'havelvac 7.2'!O165+'havelvac 7.3'!O165+'havelvac 7.4'!O165+'havelvac 7.5'!O165+'havelvac 7.6'!O165+'havelvac 7.7'!O165+'havelvac 7.9'!O165+'havelvac 7.8'!O165+'havelvac 7.10'!O165+'havelvac 7.11'!O165+'havelvac 7.12'!O165+'havelvac 7.13'!O165</f>
        <v>0</v>
      </c>
      <c r="P136" s="230" t="str">
        <f t="shared" si="9"/>
        <v xml:space="preserve"> </v>
      </c>
      <c r="Q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6" s="230" t="str">
        <f t="shared" si="10"/>
        <v xml:space="preserve"> </v>
      </c>
      <c r="S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6" s="230" t="str">
        <f t="shared" si="11"/>
        <v xml:space="preserve"> </v>
      </c>
      <c r="U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6" s="182">
        <f>+'havelvac 7.2'!P165+'havelvac 7.3'!P165+'havelvac 7.4'!P165+'havelvac 7.5'!P165+'havelvac 7.6'!P165+'havelvac 7.7'!P165+'havelvac 7.9'!P165+'havelvac 7.8'!P165+'havelvac 7.10'!P165+'havelvac 7.11'!P165+'havelvac 7.12'!P165+'havelvac 7.13'!P165</f>
        <v>0</v>
      </c>
      <c r="W136" s="230" t="str">
        <f t="shared" si="12"/>
        <v xml:space="preserve"> </v>
      </c>
      <c r="X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6" s="230" t="str">
        <f t="shared" si="13"/>
        <v xml:space="preserve"> </v>
      </c>
      <c r="Z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6" s="230" t="str">
        <f t="shared" si="14"/>
        <v xml:space="preserve"> </v>
      </c>
      <c r="AB1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7" spans="1:28" s="136" customFormat="1" hidden="1">
      <c r="A137" s="183" t="str">
        <f t="shared" si="8"/>
        <v>71040501045113</v>
      </c>
      <c r="B137" s="184" t="s">
        <v>439</v>
      </c>
      <c r="C137" s="133" t="s">
        <v>155</v>
      </c>
      <c r="D137" s="132" t="s">
        <v>149</v>
      </c>
      <c r="E137" s="131" t="s">
        <v>106</v>
      </c>
      <c r="F137" s="185" t="s">
        <v>155</v>
      </c>
      <c r="G137" s="130">
        <v>5113</v>
      </c>
      <c r="H137" s="24"/>
      <c r="I137" s="24"/>
      <c r="J137" s="25"/>
      <c r="K137" s="25"/>
      <c r="L137" s="31" t="s">
        <v>174</v>
      </c>
      <c r="M137" s="47">
        <v>5113</v>
      </c>
      <c r="N137" s="182">
        <f>+'havelvac 7.2'!N166+'havelvac 7.3'!N166+'havelvac 7.4'!N166+'havelvac 7.5'!N166+'havelvac 7.6'!N166+'havelvac 7.7'!N166+'havelvac 7.9'!N166+'havelvac 7.8'!N166+'havelvac 7.10'!N166+'havelvac 7.11'!N166+'havelvac 7.12'!N166+'havelvac 7.13'!N166</f>
        <v>0</v>
      </c>
      <c r="O137" s="182">
        <f>+'havelvac 7.2'!O166+'havelvac 7.3'!O166+'havelvac 7.4'!O166+'havelvac 7.5'!O166+'havelvac 7.6'!O166+'havelvac 7.7'!O166+'havelvac 7.9'!O166+'havelvac 7.8'!O166+'havelvac 7.10'!O166+'havelvac 7.11'!O166+'havelvac 7.12'!O166+'havelvac 7.13'!O166</f>
        <v>0</v>
      </c>
      <c r="P137" s="230" t="str">
        <f t="shared" si="9"/>
        <v xml:space="preserve"> </v>
      </c>
      <c r="Q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7" s="230" t="str">
        <f t="shared" si="10"/>
        <v xml:space="preserve"> </v>
      </c>
      <c r="S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7" s="230" t="str">
        <f t="shared" si="11"/>
        <v xml:space="preserve"> </v>
      </c>
      <c r="U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7" s="182">
        <f>+'havelvac 7.2'!P166+'havelvac 7.3'!P166+'havelvac 7.4'!P166+'havelvac 7.5'!P166+'havelvac 7.6'!P166+'havelvac 7.7'!P166+'havelvac 7.9'!P166+'havelvac 7.8'!P166+'havelvac 7.10'!P166+'havelvac 7.11'!P166+'havelvac 7.12'!P166+'havelvac 7.13'!P166</f>
        <v>0</v>
      </c>
      <c r="W137" s="230" t="str">
        <f t="shared" si="12"/>
        <v xml:space="preserve"> </v>
      </c>
      <c r="X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7" s="230" t="str">
        <f t="shared" si="13"/>
        <v xml:space="preserve"> </v>
      </c>
      <c r="Z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7" s="230" t="str">
        <f t="shared" si="14"/>
        <v xml:space="preserve"> </v>
      </c>
      <c r="AB1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8" spans="1:28" s="197" customFormat="1" ht="13.5">
      <c r="A138" s="183" t="str">
        <f t="shared" si="8"/>
        <v>71040501050000</v>
      </c>
      <c r="B138" s="184" t="s">
        <v>439</v>
      </c>
      <c r="C138" s="133" t="s">
        <v>155</v>
      </c>
      <c r="D138" s="132" t="s">
        <v>149</v>
      </c>
      <c r="E138" s="131" t="s">
        <v>106</v>
      </c>
      <c r="F138" s="185" t="s">
        <v>149</v>
      </c>
      <c r="G138" s="186" t="s">
        <v>440</v>
      </c>
      <c r="H138" s="145"/>
      <c r="I138" s="146"/>
      <c r="J138" s="147"/>
      <c r="K138" s="147"/>
      <c r="L138" s="26" t="s">
        <v>181</v>
      </c>
      <c r="M138" s="27"/>
      <c r="N138" s="196">
        <f>+'havelvac 7.2'!N167+'havelvac 7.3'!N167+'havelvac 7.4'!N167+'havelvac 7.5'!N167+'havelvac 7.6'!N167+'havelvac 7.7'!N167+'havelvac 7.9'!N167+'havelvac 7.8'!N167+'havelvac 7.10'!N167+'havelvac 7.11'!N167+'havelvac 7.12'!N167+'havelvac 7.13'!N167</f>
        <v>0</v>
      </c>
      <c r="O138" s="196">
        <f>+'havelvac 7.2'!O167+'havelvac 7.3'!O167+'havelvac 7.4'!O167+'havelvac 7.5'!O167+'havelvac 7.6'!O167+'havelvac 7.7'!O167+'havelvac 7.9'!O167+'havelvac 7.8'!O167+'havelvac 7.10'!O167+'havelvac 7.11'!O167+'havelvac 7.12'!O167+'havelvac 7.13'!O167</f>
        <v>0</v>
      </c>
      <c r="P138" s="229" t="str">
        <f t="shared" si="9"/>
        <v xml:space="preserve"> </v>
      </c>
      <c r="Q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8" s="229" t="str">
        <f t="shared" si="10"/>
        <v xml:space="preserve"> </v>
      </c>
      <c r="S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8" s="229" t="str">
        <f t="shared" si="11"/>
        <v xml:space="preserve"> </v>
      </c>
      <c r="U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8" s="196">
        <f>+'havelvac 7.2'!P167+'havelvac 7.3'!P167+'havelvac 7.4'!P167+'havelvac 7.5'!P167+'havelvac 7.6'!P167+'havelvac 7.7'!P167+'havelvac 7.9'!P167+'havelvac 7.8'!P167+'havelvac 7.10'!P167+'havelvac 7.11'!P167+'havelvac 7.12'!P167+'havelvac 7.13'!P167</f>
        <v>0</v>
      </c>
      <c r="W138" s="229" t="str">
        <f t="shared" si="12"/>
        <v xml:space="preserve"> </v>
      </c>
      <c r="X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8" s="229" t="str">
        <f t="shared" si="13"/>
        <v xml:space="preserve"> </v>
      </c>
      <c r="Z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8" s="229" t="str">
        <f t="shared" si="14"/>
        <v xml:space="preserve"> </v>
      </c>
      <c r="AB1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39" spans="1:28" s="136" customFormat="1" ht="25.5">
      <c r="A139" s="183" t="str">
        <f t="shared" si="8"/>
        <v>71040501054251</v>
      </c>
      <c r="B139" s="184" t="s">
        <v>439</v>
      </c>
      <c r="C139" s="133" t="s">
        <v>155</v>
      </c>
      <c r="D139" s="132" t="s">
        <v>149</v>
      </c>
      <c r="E139" s="131" t="s">
        <v>106</v>
      </c>
      <c r="F139" s="185" t="s">
        <v>149</v>
      </c>
      <c r="G139" s="130">
        <v>4251</v>
      </c>
      <c r="H139" s="24"/>
      <c r="I139" s="24"/>
      <c r="J139" s="25"/>
      <c r="K139" s="25"/>
      <c r="L139" s="28" t="s">
        <v>142</v>
      </c>
      <c r="M139" s="11">
        <v>4251</v>
      </c>
      <c r="N139" s="182">
        <f>+'havelvac 7.2'!N168+'havelvac 7.3'!N168+'havelvac 7.4'!N168+'havelvac 7.5'!N168+'havelvac 7.6'!N168+'havelvac 7.7'!N168+'havelvac 7.9'!N168+'havelvac 7.8'!N168+'havelvac 7.10'!N168+'havelvac 7.11'!N168+'havelvac 7.12'!N168+'havelvac 7.13'!N168</f>
        <v>0</v>
      </c>
      <c r="O139" s="182">
        <f>+'havelvac 7.2'!O168+'havelvac 7.3'!O168+'havelvac 7.4'!O168+'havelvac 7.5'!O168+'havelvac 7.6'!O168+'havelvac 7.7'!O168+'havelvac 7.9'!O168+'havelvac 7.8'!O168+'havelvac 7.10'!O168+'havelvac 7.11'!O168+'havelvac 7.12'!O168+'havelvac 7.13'!O168</f>
        <v>0</v>
      </c>
      <c r="P139" s="230" t="str">
        <f t="shared" si="9"/>
        <v xml:space="preserve"> </v>
      </c>
      <c r="Q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39" s="230" t="str">
        <f t="shared" si="10"/>
        <v xml:space="preserve"> </v>
      </c>
      <c r="S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39" s="230" t="str">
        <f t="shared" si="11"/>
        <v xml:space="preserve"> </v>
      </c>
      <c r="U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39" s="182">
        <f>+'havelvac 7.2'!P168+'havelvac 7.3'!P168+'havelvac 7.4'!P168+'havelvac 7.5'!P168+'havelvac 7.6'!P168+'havelvac 7.7'!P168+'havelvac 7.9'!P168+'havelvac 7.8'!P168+'havelvac 7.10'!P168+'havelvac 7.11'!P168+'havelvac 7.12'!P168+'havelvac 7.13'!P168</f>
        <v>0</v>
      </c>
      <c r="W139" s="230" t="str">
        <f t="shared" si="12"/>
        <v xml:space="preserve"> </v>
      </c>
      <c r="X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39" s="230" t="str">
        <f t="shared" si="13"/>
        <v xml:space="preserve"> </v>
      </c>
      <c r="Z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39" s="230" t="str">
        <f t="shared" si="14"/>
        <v xml:space="preserve"> </v>
      </c>
      <c r="AB1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0" spans="1:28" s="136" customFormat="1" hidden="1">
      <c r="A140" s="183" t="str">
        <f t="shared" si="8"/>
        <v>71040501055112</v>
      </c>
      <c r="B140" s="184" t="s">
        <v>439</v>
      </c>
      <c r="C140" s="133" t="s">
        <v>155</v>
      </c>
      <c r="D140" s="132" t="s">
        <v>149</v>
      </c>
      <c r="E140" s="131" t="s">
        <v>106</v>
      </c>
      <c r="F140" s="185" t="s">
        <v>149</v>
      </c>
      <c r="G140" s="130">
        <v>5112</v>
      </c>
      <c r="H140" s="24"/>
      <c r="I140" s="24"/>
      <c r="J140" s="25"/>
      <c r="K140" s="25"/>
      <c r="L140" s="29" t="s">
        <v>173</v>
      </c>
      <c r="M140" s="30">
        <v>5112</v>
      </c>
      <c r="N140" s="182">
        <f>+'havelvac 7.2'!N169+'havelvac 7.3'!N169+'havelvac 7.4'!N169+'havelvac 7.5'!N169+'havelvac 7.6'!N169+'havelvac 7.7'!N169+'havelvac 7.9'!N169+'havelvac 7.8'!N169+'havelvac 7.10'!N169+'havelvac 7.11'!N169+'havelvac 7.12'!N169+'havelvac 7.13'!N169</f>
        <v>0</v>
      </c>
      <c r="O140" s="182">
        <f>+'havelvac 7.2'!O169+'havelvac 7.3'!O169+'havelvac 7.4'!O169+'havelvac 7.5'!O169+'havelvac 7.6'!O169+'havelvac 7.7'!O169+'havelvac 7.9'!O169+'havelvac 7.8'!O169+'havelvac 7.10'!O169+'havelvac 7.11'!O169+'havelvac 7.12'!O169+'havelvac 7.13'!O169</f>
        <v>0</v>
      </c>
      <c r="P140" s="230" t="str">
        <f t="shared" si="9"/>
        <v xml:space="preserve"> </v>
      </c>
      <c r="Q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0" s="230" t="str">
        <f t="shared" si="10"/>
        <v xml:space="preserve"> </v>
      </c>
      <c r="S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0" s="230" t="str">
        <f t="shared" si="11"/>
        <v xml:space="preserve"> </v>
      </c>
      <c r="U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0" s="182">
        <f>+'havelvac 7.2'!P169+'havelvac 7.3'!P169+'havelvac 7.4'!P169+'havelvac 7.5'!P169+'havelvac 7.6'!P169+'havelvac 7.7'!P169+'havelvac 7.9'!P169+'havelvac 7.8'!P169+'havelvac 7.10'!P169+'havelvac 7.11'!P169+'havelvac 7.12'!P169+'havelvac 7.13'!P169</f>
        <v>0</v>
      </c>
      <c r="W140" s="230" t="str">
        <f t="shared" si="12"/>
        <v xml:space="preserve"> </v>
      </c>
      <c r="X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0" s="230" t="str">
        <f t="shared" si="13"/>
        <v xml:space="preserve"> </v>
      </c>
      <c r="Z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0" s="230" t="str">
        <f t="shared" si="14"/>
        <v xml:space="preserve"> </v>
      </c>
      <c r="AB1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1" spans="1:28" s="136" customFormat="1" hidden="1">
      <c r="A141" s="183" t="str">
        <f t="shared" si="8"/>
        <v>71040501055113</v>
      </c>
      <c r="B141" s="184" t="s">
        <v>439</v>
      </c>
      <c r="C141" s="133" t="s">
        <v>155</v>
      </c>
      <c r="D141" s="132" t="s">
        <v>149</v>
      </c>
      <c r="E141" s="131" t="s">
        <v>106</v>
      </c>
      <c r="F141" s="185" t="s">
        <v>149</v>
      </c>
      <c r="G141" s="130">
        <v>5113</v>
      </c>
      <c r="H141" s="24"/>
      <c r="I141" s="24"/>
      <c r="J141" s="25"/>
      <c r="K141" s="25"/>
      <c r="L141" s="29" t="s">
        <v>174</v>
      </c>
      <c r="M141" s="30">
        <v>5113</v>
      </c>
      <c r="N141" s="182">
        <f>+'havelvac 7.2'!N170+'havelvac 7.3'!N170+'havelvac 7.4'!N170+'havelvac 7.5'!N170+'havelvac 7.6'!N170+'havelvac 7.7'!N170+'havelvac 7.9'!N170+'havelvac 7.8'!N170+'havelvac 7.10'!N170+'havelvac 7.11'!N170+'havelvac 7.12'!N170+'havelvac 7.13'!N170</f>
        <v>0</v>
      </c>
      <c r="O141" s="182">
        <f>+'havelvac 7.2'!O170+'havelvac 7.3'!O170+'havelvac 7.4'!O170+'havelvac 7.5'!O170+'havelvac 7.6'!O170+'havelvac 7.7'!O170+'havelvac 7.9'!O170+'havelvac 7.8'!O170+'havelvac 7.10'!O170+'havelvac 7.11'!O170+'havelvac 7.12'!O170+'havelvac 7.13'!O170</f>
        <v>0</v>
      </c>
      <c r="P141" s="230" t="str">
        <f t="shared" si="9"/>
        <v xml:space="preserve"> </v>
      </c>
      <c r="Q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1" s="230" t="str">
        <f t="shared" si="10"/>
        <v xml:space="preserve"> </v>
      </c>
      <c r="S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1" s="230" t="str">
        <f t="shared" si="11"/>
        <v xml:space="preserve"> </v>
      </c>
      <c r="U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1" s="182">
        <f>+'havelvac 7.2'!P170+'havelvac 7.3'!P170+'havelvac 7.4'!P170+'havelvac 7.5'!P170+'havelvac 7.6'!P170+'havelvac 7.7'!P170+'havelvac 7.9'!P170+'havelvac 7.8'!P170+'havelvac 7.10'!P170+'havelvac 7.11'!P170+'havelvac 7.12'!P170+'havelvac 7.13'!P170</f>
        <v>0</v>
      </c>
      <c r="W141" s="230" t="str">
        <f t="shared" si="12"/>
        <v xml:space="preserve"> </v>
      </c>
      <c r="X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1" s="230" t="str">
        <f t="shared" si="13"/>
        <v xml:space="preserve"> </v>
      </c>
      <c r="Z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1" s="230" t="str">
        <f t="shared" si="14"/>
        <v xml:space="preserve"> </v>
      </c>
      <c r="AB1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2" spans="1:28" s="197" customFormat="1" ht="27" hidden="1">
      <c r="A142" s="183" t="str">
        <f t="shared" si="8"/>
        <v>71040501060000</v>
      </c>
      <c r="B142" s="184" t="s">
        <v>439</v>
      </c>
      <c r="C142" s="133" t="s">
        <v>155</v>
      </c>
      <c r="D142" s="132" t="s">
        <v>149</v>
      </c>
      <c r="E142" s="131" t="s">
        <v>106</v>
      </c>
      <c r="F142" s="185" t="s">
        <v>157</v>
      </c>
      <c r="G142" s="186" t="s">
        <v>440</v>
      </c>
      <c r="H142" s="145"/>
      <c r="I142" s="146"/>
      <c r="J142" s="147"/>
      <c r="K142" s="147"/>
      <c r="L142" s="26" t="s">
        <v>182</v>
      </c>
      <c r="M142" s="27"/>
      <c r="N142" s="196">
        <f>+'havelvac 7.2'!N171+'havelvac 7.3'!N171+'havelvac 7.4'!N171+'havelvac 7.5'!N171+'havelvac 7.6'!N171+'havelvac 7.7'!N171+'havelvac 7.9'!N171+'havelvac 7.8'!N171+'havelvac 7.10'!N171+'havelvac 7.11'!N171+'havelvac 7.12'!N171+'havelvac 7.13'!N171</f>
        <v>0</v>
      </c>
      <c r="O142" s="196">
        <f>+'havelvac 7.2'!O171+'havelvac 7.3'!O171+'havelvac 7.4'!O171+'havelvac 7.5'!O171+'havelvac 7.6'!O171+'havelvac 7.7'!O171+'havelvac 7.9'!O171+'havelvac 7.8'!O171+'havelvac 7.10'!O171+'havelvac 7.11'!O171+'havelvac 7.12'!O171+'havelvac 7.13'!O171</f>
        <v>0</v>
      </c>
      <c r="P142" s="229" t="str">
        <f t="shared" si="9"/>
        <v xml:space="preserve"> </v>
      </c>
      <c r="Q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2" s="229" t="str">
        <f t="shared" si="10"/>
        <v xml:space="preserve"> </v>
      </c>
      <c r="S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2" s="229" t="str">
        <f t="shared" si="11"/>
        <v xml:space="preserve"> </v>
      </c>
      <c r="U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2" s="196">
        <f>+'havelvac 7.2'!P171+'havelvac 7.3'!P171+'havelvac 7.4'!P171+'havelvac 7.5'!P171+'havelvac 7.6'!P171+'havelvac 7.7'!P171+'havelvac 7.9'!P171+'havelvac 7.8'!P171+'havelvac 7.10'!P171+'havelvac 7.11'!P171+'havelvac 7.12'!P171+'havelvac 7.13'!P171</f>
        <v>0</v>
      </c>
      <c r="W142" s="229" t="str">
        <f t="shared" si="12"/>
        <v xml:space="preserve"> </v>
      </c>
      <c r="X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2" s="229" t="str">
        <f t="shared" si="13"/>
        <v xml:space="preserve"> </v>
      </c>
      <c r="Z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2" s="229" t="str">
        <f t="shared" si="14"/>
        <v xml:space="preserve"> </v>
      </c>
      <c r="AB1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3" spans="1:28" s="136" customFormat="1" hidden="1">
      <c r="A143" s="183" t="str">
        <f t="shared" ref="A143:A210" si="15">CONCATENATE(B143,C143,D143,E143,F143,G143)</f>
        <v>71040501064861</v>
      </c>
      <c r="B143" s="184" t="s">
        <v>439</v>
      </c>
      <c r="C143" s="133" t="s">
        <v>155</v>
      </c>
      <c r="D143" s="132" t="s">
        <v>149</v>
      </c>
      <c r="E143" s="131" t="s">
        <v>106</v>
      </c>
      <c r="F143" s="185" t="s">
        <v>157</v>
      </c>
      <c r="G143" s="130">
        <v>4861</v>
      </c>
      <c r="H143" s="24"/>
      <c r="I143" s="24"/>
      <c r="J143" s="25"/>
      <c r="K143" s="25"/>
      <c r="L143" s="31" t="s">
        <v>134</v>
      </c>
      <c r="M143" s="47">
        <v>4861</v>
      </c>
      <c r="N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3" s="230" t="str">
        <f t="shared" si="9"/>
        <v xml:space="preserve"> </v>
      </c>
      <c r="Q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3" s="230" t="str">
        <f t="shared" si="10"/>
        <v xml:space="preserve"> </v>
      </c>
      <c r="S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3" s="230" t="str">
        <f t="shared" si="11"/>
        <v xml:space="preserve"> </v>
      </c>
      <c r="U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3" s="230" t="str">
        <f t="shared" si="12"/>
        <v xml:space="preserve"> </v>
      </c>
      <c r="X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3" s="230" t="str">
        <f t="shared" si="13"/>
        <v xml:space="preserve"> </v>
      </c>
      <c r="Z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3" s="230" t="str">
        <f t="shared" si="14"/>
        <v xml:space="preserve"> </v>
      </c>
      <c r="AB1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4" spans="1:28" s="136" customFormat="1" hidden="1">
      <c r="A144" s="183" t="str">
        <f t="shared" si="15"/>
        <v>71040501065113</v>
      </c>
      <c r="B144" s="184" t="s">
        <v>439</v>
      </c>
      <c r="C144" s="133" t="s">
        <v>155</v>
      </c>
      <c r="D144" s="132" t="s">
        <v>149</v>
      </c>
      <c r="E144" s="131" t="s">
        <v>106</v>
      </c>
      <c r="F144" s="185" t="s">
        <v>157</v>
      </c>
      <c r="G144" s="130">
        <v>5113</v>
      </c>
      <c r="H144" s="24"/>
      <c r="I144" s="24"/>
      <c r="J144" s="25"/>
      <c r="K144" s="25"/>
      <c r="L144" s="31" t="s">
        <v>174</v>
      </c>
      <c r="M144" s="47">
        <v>5113</v>
      </c>
      <c r="N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4" s="230" t="str">
        <f t="shared" ref="P144:P207" si="16">IFERROR(Q144/O144, " ")</f>
        <v xml:space="preserve"> </v>
      </c>
      <c r="Q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4" s="230" t="str">
        <f t="shared" ref="R144:R207" si="17">IFERROR(S144/O144, " ")</f>
        <v xml:space="preserve"> </v>
      </c>
      <c r="S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4" s="230" t="str">
        <f t="shared" ref="T144:T207" si="18">IFERROR(U144/O144, " ")</f>
        <v xml:space="preserve"> </v>
      </c>
      <c r="U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4" s="230" t="str">
        <f t="shared" ref="W144:W207" si="19">IFERROR(X144/V144, " ")</f>
        <v xml:space="preserve"> </v>
      </c>
      <c r="X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4" s="230" t="str">
        <f t="shared" ref="Y144:Y207" si="20">IFERROR(Z144/V144, " ")</f>
        <v xml:space="preserve"> </v>
      </c>
      <c r="Z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4" s="230" t="str">
        <f t="shared" ref="AA144:AA207" si="21">IFERROR(AB144/V144, " ")</f>
        <v xml:space="preserve"> </v>
      </c>
      <c r="AB1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5" spans="1:28" s="197" customFormat="1" ht="13.5">
      <c r="A145" s="183" t="str">
        <f t="shared" si="15"/>
        <v>71040501070000</v>
      </c>
      <c r="B145" s="184" t="s">
        <v>439</v>
      </c>
      <c r="C145" s="133" t="s">
        <v>155</v>
      </c>
      <c r="D145" s="132" t="s">
        <v>149</v>
      </c>
      <c r="E145" s="131" t="s">
        <v>106</v>
      </c>
      <c r="F145" s="185" t="s">
        <v>183</v>
      </c>
      <c r="G145" s="186" t="s">
        <v>440</v>
      </c>
      <c r="H145" s="145"/>
      <c r="I145" s="146"/>
      <c r="J145" s="147"/>
      <c r="K145" s="147"/>
      <c r="L145" s="26" t="s">
        <v>184</v>
      </c>
      <c r="M145" s="27"/>
      <c r="N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5" s="229" t="str">
        <f t="shared" si="16"/>
        <v xml:space="preserve"> </v>
      </c>
      <c r="Q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5" s="229" t="str">
        <f t="shared" si="17"/>
        <v xml:space="preserve"> </v>
      </c>
      <c r="S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5" s="229" t="str">
        <f t="shared" si="18"/>
        <v xml:space="preserve"> </v>
      </c>
      <c r="U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5" s="229" t="str">
        <f t="shared" si="19"/>
        <v xml:space="preserve"> </v>
      </c>
      <c r="X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5" s="229" t="str">
        <f t="shared" si="20"/>
        <v xml:space="preserve"> </v>
      </c>
      <c r="Z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5" s="229" t="str">
        <f t="shared" si="21"/>
        <v xml:space="preserve"> </v>
      </c>
      <c r="AB1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6" spans="1:28" s="136" customFormat="1">
      <c r="A146" s="183" t="str">
        <f t="shared" si="15"/>
        <v>71040501074213</v>
      </c>
      <c r="B146" s="184" t="s">
        <v>439</v>
      </c>
      <c r="C146" s="133" t="s">
        <v>155</v>
      </c>
      <c r="D146" s="132" t="s">
        <v>149</v>
      </c>
      <c r="E146" s="131" t="s">
        <v>106</v>
      </c>
      <c r="F146" s="185" t="s">
        <v>183</v>
      </c>
      <c r="G146" s="130">
        <v>4213</v>
      </c>
      <c r="H146" s="16"/>
      <c r="I146" s="24"/>
      <c r="J146" s="25"/>
      <c r="K146" s="25"/>
      <c r="L146" s="29" t="s">
        <v>115</v>
      </c>
      <c r="M146" s="12">
        <v>4213</v>
      </c>
      <c r="N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46" s="230" t="str">
        <f t="shared" si="16"/>
        <v xml:space="preserve"> </v>
      </c>
      <c r="Q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6" s="230" t="str">
        <f t="shared" si="17"/>
        <v xml:space="preserve"> </v>
      </c>
      <c r="S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6" s="230" t="str">
        <f t="shared" si="18"/>
        <v xml:space="preserve"> </v>
      </c>
      <c r="U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46" s="230" t="str">
        <f t="shared" si="19"/>
        <v xml:space="preserve"> </v>
      </c>
      <c r="X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6" s="230" t="str">
        <f t="shared" si="20"/>
        <v xml:space="preserve"> </v>
      </c>
      <c r="Z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6" s="230" t="str">
        <f t="shared" si="21"/>
        <v xml:space="preserve"> </v>
      </c>
      <c r="AB1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7" spans="1:28" s="197" customFormat="1" ht="27" hidden="1">
      <c r="A147" s="183" t="str">
        <f t="shared" si="15"/>
        <v>71040501080000</v>
      </c>
      <c r="B147" s="184" t="s">
        <v>439</v>
      </c>
      <c r="C147" s="133" t="s">
        <v>155</v>
      </c>
      <c r="D147" s="132" t="s">
        <v>149</v>
      </c>
      <c r="E147" s="131" t="s">
        <v>106</v>
      </c>
      <c r="F147" s="185" t="s">
        <v>185</v>
      </c>
      <c r="G147" s="186" t="s">
        <v>440</v>
      </c>
      <c r="H147" s="145"/>
      <c r="I147" s="146"/>
      <c r="J147" s="147"/>
      <c r="K147" s="147"/>
      <c r="L147" s="26" t="s">
        <v>186</v>
      </c>
      <c r="M147" s="27"/>
      <c r="N147" s="196">
        <f>+'havelvac 7.2'!N152+'havelvac 7.3'!N152+'havelvac 7.4'!N152+'havelvac 7.5'!N152+'havelvac 7.6'!N152+'havelvac 7.7'!N152+'havelvac 7.9'!N152+'havelvac 7.8'!N152+'havelvac 7.10'!N152+'havelvac 7.11'!N152+'havelvac 7.12'!N152+'havelvac 7.13'!N152</f>
        <v>0</v>
      </c>
      <c r="O147" s="196">
        <f>+'havelvac 7.2'!O152+'havelvac 7.3'!O152+'havelvac 7.4'!O152+'havelvac 7.5'!O152+'havelvac 7.6'!O152+'havelvac 7.7'!O152+'havelvac 7.9'!O152+'havelvac 7.8'!O152+'havelvac 7.10'!O152+'havelvac 7.11'!O152+'havelvac 7.12'!O152+'havelvac 7.13'!O152</f>
        <v>0</v>
      </c>
      <c r="P147" s="229" t="str">
        <f t="shared" si="16"/>
        <v xml:space="preserve"> </v>
      </c>
      <c r="Q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7" s="229" t="str">
        <f t="shared" si="17"/>
        <v xml:space="preserve"> </v>
      </c>
      <c r="S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7" s="229" t="str">
        <f t="shared" si="18"/>
        <v xml:space="preserve"> </v>
      </c>
      <c r="U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7" s="196">
        <f>+'havelvac 7.2'!P152+'havelvac 7.3'!P152+'havelvac 7.4'!P152+'havelvac 7.5'!P152+'havelvac 7.6'!P152+'havelvac 7.7'!P152+'havelvac 7.9'!P152+'havelvac 7.8'!P152+'havelvac 7.10'!P152+'havelvac 7.11'!P152+'havelvac 7.12'!P152+'havelvac 7.13'!P152</f>
        <v>0</v>
      </c>
      <c r="W147" s="229" t="str">
        <f t="shared" si="19"/>
        <v xml:space="preserve"> </v>
      </c>
      <c r="X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7" s="229" t="str">
        <f t="shared" si="20"/>
        <v xml:space="preserve"> </v>
      </c>
      <c r="Z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7" s="229" t="str">
        <f t="shared" si="21"/>
        <v xml:space="preserve"> </v>
      </c>
      <c r="AB14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8" spans="1:28" s="136" customFormat="1" hidden="1">
      <c r="A148" s="183" t="str">
        <f t="shared" si="15"/>
        <v>71040501085113</v>
      </c>
      <c r="B148" s="184" t="s">
        <v>439</v>
      </c>
      <c r="C148" s="133" t="s">
        <v>155</v>
      </c>
      <c r="D148" s="132" t="s">
        <v>149</v>
      </c>
      <c r="E148" s="131" t="s">
        <v>106</v>
      </c>
      <c r="F148" s="185" t="s">
        <v>185</v>
      </c>
      <c r="G148" s="130">
        <v>5113</v>
      </c>
      <c r="H148" s="24"/>
      <c r="I148" s="24"/>
      <c r="J148" s="25"/>
      <c r="K148" s="25"/>
      <c r="L148" s="31" t="s">
        <v>174</v>
      </c>
      <c r="M148" s="47">
        <v>5113</v>
      </c>
      <c r="N148" s="182">
        <f>+'havelvac 7.2'!N154+'havelvac 7.3'!N154+'havelvac 7.4'!N154+'havelvac 7.5'!N154+'havelvac 7.6'!N154+'havelvac 7.7'!N154+'havelvac 7.9'!N154+'havelvac 7.8'!N154+'havelvac 7.10'!N154+'havelvac 7.11'!N154+'havelvac 7.12'!N154+'havelvac 7.13'!N154</f>
        <v>0</v>
      </c>
      <c r="O148" s="182">
        <f>+'havelvac 7.2'!O154+'havelvac 7.3'!O154+'havelvac 7.4'!O154+'havelvac 7.5'!O154+'havelvac 7.6'!O154+'havelvac 7.7'!O154+'havelvac 7.9'!O154+'havelvac 7.8'!O154+'havelvac 7.10'!O154+'havelvac 7.11'!O154+'havelvac 7.12'!O154+'havelvac 7.13'!O154</f>
        <v>0</v>
      </c>
      <c r="P148" s="230" t="str">
        <f t="shared" si="16"/>
        <v xml:space="preserve"> </v>
      </c>
      <c r="Q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8" s="230" t="str">
        <f t="shared" si="17"/>
        <v xml:space="preserve"> </v>
      </c>
      <c r="S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8" s="230" t="str">
        <f t="shared" si="18"/>
        <v xml:space="preserve"> </v>
      </c>
      <c r="U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8" s="182">
        <f>+'havelvac 7.2'!P154+'havelvac 7.3'!P154+'havelvac 7.4'!P154+'havelvac 7.5'!P154+'havelvac 7.6'!P154+'havelvac 7.7'!P154+'havelvac 7.9'!P154+'havelvac 7.8'!P154+'havelvac 7.10'!P154+'havelvac 7.11'!P154+'havelvac 7.12'!P154+'havelvac 7.13'!P154</f>
        <v>0</v>
      </c>
      <c r="W148" s="230" t="str">
        <f t="shared" si="19"/>
        <v xml:space="preserve"> </v>
      </c>
      <c r="X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8" s="230" t="str">
        <f t="shared" si="20"/>
        <v xml:space="preserve"> </v>
      </c>
      <c r="Z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8" s="230" t="str">
        <f t="shared" si="21"/>
        <v xml:space="preserve"> </v>
      </c>
      <c r="AB14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49" spans="1:28" s="197" customFormat="1" ht="13.5" hidden="1">
      <c r="A149" s="183" t="str">
        <f t="shared" si="15"/>
        <v>71040501090000</v>
      </c>
      <c r="B149" s="184" t="s">
        <v>439</v>
      </c>
      <c r="C149" s="133" t="s">
        <v>155</v>
      </c>
      <c r="D149" s="132" t="s">
        <v>149</v>
      </c>
      <c r="E149" s="131" t="s">
        <v>106</v>
      </c>
      <c r="F149" s="185" t="s">
        <v>187</v>
      </c>
      <c r="G149" s="186" t="s">
        <v>440</v>
      </c>
      <c r="H149" s="145"/>
      <c r="I149" s="146"/>
      <c r="J149" s="147"/>
      <c r="K149" s="147"/>
      <c r="L149" s="26" t="s">
        <v>188</v>
      </c>
      <c r="M149" s="27"/>
      <c r="N149" s="196">
        <f>+'havelvac 7.2'!N155+'havelvac 7.3'!N155+'havelvac 7.4'!N155+'havelvac 7.5'!N155+'havelvac 7.6'!N155+'havelvac 7.7'!N155+'havelvac 7.9'!N155+'havelvac 7.8'!N155+'havelvac 7.10'!N155+'havelvac 7.11'!N155+'havelvac 7.12'!N155+'havelvac 7.13'!N155</f>
        <v>0</v>
      </c>
      <c r="O149" s="196">
        <f>+'havelvac 7.2'!O155+'havelvac 7.3'!O155+'havelvac 7.4'!O155+'havelvac 7.5'!O155+'havelvac 7.6'!O155+'havelvac 7.7'!O155+'havelvac 7.9'!O155+'havelvac 7.8'!O155+'havelvac 7.10'!O155+'havelvac 7.11'!O155+'havelvac 7.12'!O155+'havelvac 7.13'!O155</f>
        <v>0</v>
      </c>
      <c r="P149" s="229" t="str">
        <f t="shared" si="16"/>
        <v xml:space="preserve"> </v>
      </c>
      <c r="Q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49" s="229" t="str">
        <f t="shared" si="17"/>
        <v xml:space="preserve"> </v>
      </c>
      <c r="S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49" s="229" t="str">
        <f t="shared" si="18"/>
        <v xml:space="preserve"> </v>
      </c>
      <c r="U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49" s="196">
        <f>+'havelvac 7.2'!P155+'havelvac 7.3'!P155+'havelvac 7.4'!P155+'havelvac 7.5'!P155+'havelvac 7.6'!P155+'havelvac 7.7'!P155+'havelvac 7.9'!P155+'havelvac 7.8'!P155+'havelvac 7.10'!P155+'havelvac 7.11'!P155+'havelvac 7.12'!P155+'havelvac 7.13'!P155</f>
        <v>0</v>
      </c>
      <c r="W149" s="229" t="str">
        <f t="shared" si="19"/>
        <v xml:space="preserve"> </v>
      </c>
      <c r="X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49" s="229" t="str">
        <f t="shared" si="20"/>
        <v xml:space="preserve"> </v>
      </c>
      <c r="Z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49" s="229" t="str">
        <f t="shared" si="21"/>
        <v xml:space="preserve"> </v>
      </c>
      <c r="AB1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0" spans="1:28" s="136" customFormat="1" ht="25.5" hidden="1">
      <c r="A150" s="183" t="str">
        <f t="shared" si="15"/>
        <v>71040501094251</v>
      </c>
      <c r="B150" s="184" t="s">
        <v>439</v>
      </c>
      <c r="C150" s="133" t="s">
        <v>155</v>
      </c>
      <c r="D150" s="132" t="s">
        <v>149</v>
      </c>
      <c r="E150" s="131" t="s">
        <v>106</v>
      </c>
      <c r="F150" s="185" t="s">
        <v>187</v>
      </c>
      <c r="G150" s="130">
        <v>4251</v>
      </c>
      <c r="H150" s="24"/>
      <c r="I150" s="24"/>
      <c r="J150" s="25"/>
      <c r="K150" s="25"/>
      <c r="L150" s="28" t="s">
        <v>142</v>
      </c>
      <c r="M150" s="11">
        <v>4251</v>
      </c>
      <c r="N150" s="182">
        <f>+'havelvac 7.2'!N156+'havelvac 7.3'!N156+'havelvac 7.4'!N156+'havelvac 7.5'!N156+'havelvac 7.6'!N156+'havelvac 7.7'!N156+'havelvac 7.9'!N156+'havelvac 7.8'!N156+'havelvac 7.10'!N156+'havelvac 7.11'!N156+'havelvac 7.12'!N156+'havelvac 7.13'!N156</f>
        <v>0</v>
      </c>
      <c r="O150" s="182">
        <f>+'havelvac 7.2'!O156+'havelvac 7.3'!O156+'havelvac 7.4'!O156+'havelvac 7.5'!O156+'havelvac 7.6'!O156+'havelvac 7.7'!O156+'havelvac 7.9'!O156+'havelvac 7.8'!O156+'havelvac 7.10'!O156+'havelvac 7.11'!O156+'havelvac 7.12'!O156+'havelvac 7.13'!O156</f>
        <v>0</v>
      </c>
      <c r="P150" s="230" t="str">
        <f t="shared" si="16"/>
        <v xml:space="preserve"> </v>
      </c>
      <c r="Q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0" s="230" t="str">
        <f t="shared" si="17"/>
        <v xml:space="preserve"> </v>
      </c>
      <c r="S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0" s="230" t="str">
        <f t="shared" si="18"/>
        <v xml:space="preserve"> </v>
      </c>
      <c r="U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0" s="182">
        <f>+'havelvac 7.2'!P156+'havelvac 7.3'!P156+'havelvac 7.4'!P156+'havelvac 7.5'!P156+'havelvac 7.6'!P156+'havelvac 7.7'!P156+'havelvac 7.9'!P156+'havelvac 7.8'!P156+'havelvac 7.10'!P156+'havelvac 7.11'!P156+'havelvac 7.12'!P156+'havelvac 7.13'!P156</f>
        <v>0</v>
      </c>
      <c r="W150" s="230" t="str">
        <f t="shared" si="19"/>
        <v xml:space="preserve"> </v>
      </c>
      <c r="X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0" s="230" t="str">
        <f t="shared" si="20"/>
        <v xml:space="preserve"> </v>
      </c>
      <c r="Z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0" s="230" t="str">
        <f t="shared" si="21"/>
        <v xml:space="preserve"> </v>
      </c>
      <c r="AB1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1" spans="1:28" s="136" customFormat="1" hidden="1">
      <c r="A151" s="183" t="str">
        <f t="shared" si="15"/>
        <v>71040501094639</v>
      </c>
      <c r="B151" s="184" t="s">
        <v>439</v>
      </c>
      <c r="C151" s="133" t="s">
        <v>155</v>
      </c>
      <c r="D151" s="132" t="s">
        <v>149</v>
      </c>
      <c r="E151" s="131" t="s">
        <v>106</v>
      </c>
      <c r="F151" s="185" t="s">
        <v>187</v>
      </c>
      <c r="G151" s="130">
        <v>4639</v>
      </c>
      <c r="H151" s="24"/>
      <c r="I151" s="24"/>
      <c r="J151" s="25"/>
      <c r="K151" s="25"/>
      <c r="L151" s="29" t="s">
        <v>167</v>
      </c>
      <c r="M151" s="30">
        <v>4639</v>
      </c>
      <c r="N151" s="182">
        <f>+'havelvac 7.2'!N157+'havelvac 7.3'!N157+'havelvac 7.4'!N157+'havelvac 7.5'!N157+'havelvac 7.6'!N157+'havelvac 7.7'!N157+'havelvac 7.9'!N157+'havelvac 7.8'!N157+'havelvac 7.10'!N157+'havelvac 7.11'!N157+'havelvac 7.12'!N157+'havelvac 7.13'!N157</f>
        <v>0</v>
      </c>
      <c r="O151" s="182">
        <f>+'havelvac 7.2'!O157+'havelvac 7.3'!O157+'havelvac 7.4'!O157+'havelvac 7.5'!O157+'havelvac 7.6'!O157+'havelvac 7.7'!O157+'havelvac 7.9'!O157+'havelvac 7.8'!O157+'havelvac 7.10'!O157+'havelvac 7.11'!O157+'havelvac 7.12'!O157+'havelvac 7.13'!O157</f>
        <v>0</v>
      </c>
      <c r="P151" s="230" t="str">
        <f t="shared" si="16"/>
        <v xml:space="preserve"> </v>
      </c>
      <c r="Q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1" s="230" t="str">
        <f t="shared" si="17"/>
        <v xml:space="preserve"> </v>
      </c>
      <c r="S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1" s="230" t="str">
        <f t="shared" si="18"/>
        <v xml:space="preserve"> </v>
      </c>
      <c r="U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1" s="182">
        <f>+'havelvac 7.2'!P157+'havelvac 7.3'!P157+'havelvac 7.4'!P157+'havelvac 7.5'!P157+'havelvac 7.6'!P157+'havelvac 7.7'!P157+'havelvac 7.9'!P157+'havelvac 7.8'!P157+'havelvac 7.10'!P157+'havelvac 7.11'!P157+'havelvac 7.12'!P157+'havelvac 7.13'!P157</f>
        <v>0</v>
      </c>
      <c r="W151" s="230" t="str">
        <f t="shared" si="19"/>
        <v xml:space="preserve"> </v>
      </c>
      <c r="X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1" s="230" t="str">
        <f t="shared" si="20"/>
        <v xml:space="preserve"> </v>
      </c>
      <c r="Z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1" s="230" t="str">
        <f t="shared" si="21"/>
        <v xml:space="preserve"> </v>
      </c>
      <c r="AB1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2" spans="1:28" s="197" customFormat="1" ht="13.5" hidden="1">
      <c r="A152" s="183" t="str">
        <f t="shared" si="15"/>
        <v>71040501100000</v>
      </c>
      <c r="B152" s="184" t="s">
        <v>439</v>
      </c>
      <c r="C152" s="133" t="s">
        <v>155</v>
      </c>
      <c r="D152" s="132" t="s">
        <v>149</v>
      </c>
      <c r="E152" s="131" t="s">
        <v>106</v>
      </c>
      <c r="F152" s="185" t="s">
        <v>189</v>
      </c>
      <c r="G152" s="186" t="s">
        <v>440</v>
      </c>
      <c r="H152" s="145"/>
      <c r="I152" s="146"/>
      <c r="J152" s="147"/>
      <c r="K152" s="147"/>
      <c r="L152" s="26" t="s">
        <v>190</v>
      </c>
      <c r="M152" s="27"/>
      <c r="N152" s="196">
        <f>+'havelvac 7.2'!N158+'havelvac 7.3'!N158+'havelvac 7.4'!N158+'havelvac 7.5'!N158+'havelvac 7.6'!N158+'havelvac 7.7'!N158+'havelvac 7.9'!N158+'havelvac 7.8'!N158+'havelvac 7.10'!N158+'havelvac 7.11'!N158+'havelvac 7.12'!N158+'havelvac 7.13'!N158</f>
        <v>0</v>
      </c>
      <c r="O152" s="196">
        <f>+'havelvac 7.2'!O158+'havelvac 7.3'!O158+'havelvac 7.4'!O158+'havelvac 7.5'!O158+'havelvac 7.6'!O158+'havelvac 7.7'!O158+'havelvac 7.9'!O158+'havelvac 7.8'!O158+'havelvac 7.10'!O158+'havelvac 7.11'!O158+'havelvac 7.12'!O158+'havelvac 7.13'!O158</f>
        <v>0</v>
      </c>
      <c r="P152" s="229" t="str">
        <f t="shared" si="16"/>
        <v xml:space="preserve"> </v>
      </c>
      <c r="Q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2" s="229" t="str">
        <f t="shared" si="17"/>
        <v xml:space="preserve"> </v>
      </c>
      <c r="S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2" s="229" t="str">
        <f t="shared" si="18"/>
        <v xml:space="preserve"> </v>
      </c>
      <c r="U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2" s="196">
        <f>+'havelvac 7.2'!P158+'havelvac 7.3'!P158+'havelvac 7.4'!P158+'havelvac 7.5'!P158+'havelvac 7.6'!P158+'havelvac 7.7'!P158+'havelvac 7.9'!P158+'havelvac 7.8'!P158+'havelvac 7.10'!P158+'havelvac 7.11'!P158+'havelvac 7.12'!P158+'havelvac 7.13'!P158</f>
        <v>0</v>
      </c>
      <c r="W152" s="229" t="str">
        <f t="shared" si="19"/>
        <v xml:space="preserve"> </v>
      </c>
      <c r="X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2" s="229" t="str">
        <f t="shared" si="20"/>
        <v xml:space="preserve"> </v>
      </c>
      <c r="Z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2" s="229" t="str">
        <f t="shared" si="21"/>
        <v xml:space="preserve"> </v>
      </c>
      <c r="AB1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3" spans="1:28" s="136" customFormat="1" hidden="1">
      <c r="A153" s="183" t="str">
        <f t="shared" si="15"/>
        <v>71040501104861</v>
      </c>
      <c r="B153" s="184" t="s">
        <v>439</v>
      </c>
      <c r="C153" s="133" t="s">
        <v>155</v>
      </c>
      <c r="D153" s="132" t="s">
        <v>149</v>
      </c>
      <c r="E153" s="131" t="s">
        <v>106</v>
      </c>
      <c r="F153" s="185" t="s">
        <v>189</v>
      </c>
      <c r="G153" s="130">
        <v>4861</v>
      </c>
      <c r="H153" s="24"/>
      <c r="I153" s="24"/>
      <c r="J153" s="25"/>
      <c r="K153" s="25"/>
      <c r="L153" s="31" t="s">
        <v>134</v>
      </c>
      <c r="M153" s="47">
        <v>4861</v>
      </c>
      <c r="N153" s="182">
        <f>+'havelvac 7.2'!N159+'havelvac 7.3'!N159+'havelvac 7.4'!N159+'havelvac 7.5'!N159+'havelvac 7.6'!N159+'havelvac 7.7'!N159+'havelvac 7.9'!N159+'havelvac 7.8'!N159+'havelvac 7.10'!N159+'havelvac 7.11'!N159+'havelvac 7.12'!N159+'havelvac 7.13'!N159</f>
        <v>0</v>
      </c>
      <c r="O153" s="182">
        <f>+'havelvac 7.2'!O159+'havelvac 7.3'!O159+'havelvac 7.4'!O159+'havelvac 7.5'!O159+'havelvac 7.6'!O159+'havelvac 7.7'!O159+'havelvac 7.9'!O159+'havelvac 7.8'!O159+'havelvac 7.10'!O159+'havelvac 7.11'!O159+'havelvac 7.12'!O159+'havelvac 7.13'!O159</f>
        <v>0</v>
      </c>
      <c r="P153" s="230" t="str">
        <f t="shared" si="16"/>
        <v xml:space="preserve"> </v>
      </c>
      <c r="Q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3" s="230" t="str">
        <f t="shared" si="17"/>
        <v xml:space="preserve"> </v>
      </c>
      <c r="S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3" s="230" t="str">
        <f t="shared" si="18"/>
        <v xml:space="preserve"> </v>
      </c>
      <c r="U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3" s="182">
        <f>+'havelvac 7.2'!P159+'havelvac 7.3'!P159+'havelvac 7.4'!P159+'havelvac 7.5'!P159+'havelvac 7.6'!P159+'havelvac 7.7'!P159+'havelvac 7.9'!P159+'havelvac 7.8'!P159+'havelvac 7.10'!P159+'havelvac 7.11'!P159+'havelvac 7.12'!P159+'havelvac 7.13'!P159</f>
        <v>0</v>
      </c>
      <c r="W153" s="230" t="str">
        <f t="shared" si="19"/>
        <v xml:space="preserve"> </v>
      </c>
      <c r="X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3" s="230" t="str">
        <f t="shared" si="20"/>
        <v xml:space="preserve"> </v>
      </c>
      <c r="Z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3" s="230" t="str">
        <f t="shared" si="21"/>
        <v xml:space="preserve"> </v>
      </c>
      <c r="AB1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4" spans="1:28" s="197" customFormat="1" ht="13.5" hidden="1">
      <c r="A154" s="183" t="str">
        <f t="shared" si="15"/>
        <v>71040501110000</v>
      </c>
      <c r="B154" s="184" t="s">
        <v>439</v>
      </c>
      <c r="C154" s="133" t="s">
        <v>155</v>
      </c>
      <c r="D154" s="132" t="s">
        <v>149</v>
      </c>
      <c r="E154" s="131" t="s">
        <v>106</v>
      </c>
      <c r="F154" s="185" t="s">
        <v>104</v>
      </c>
      <c r="G154" s="186" t="s">
        <v>440</v>
      </c>
      <c r="H154" s="145"/>
      <c r="I154" s="146"/>
      <c r="J154" s="147"/>
      <c r="K154" s="147"/>
      <c r="L154" s="26" t="s">
        <v>191</v>
      </c>
      <c r="M154" s="27"/>
      <c r="N154" s="196">
        <f>+'havelvac 7.2'!N160+'havelvac 7.3'!N160+'havelvac 7.4'!N160+'havelvac 7.5'!N160+'havelvac 7.6'!N160+'havelvac 7.7'!N160+'havelvac 7.9'!N160+'havelvac 7.8'!N160+'havelvac 7.10'!N160+'havelvac 7.11'!N160+'havelvac 7.12'!N160+'havelvac 7.13'!N160</f>
        <v>0</v>
      </c>
      <c r="O154" s="196">
        <f>+'havelvac 7.2'!O160+'havelvac 7.3'!O160+'havelvac 7.4'!O160+'havelvac 7.5'!O160+'havelvac 7.6'!O160+'havelvac 7.7'!O160+'havelvac 7.9'!O160+'havelvac 7.8'!O160+'havelvac 7.10'!O160+'havelvac 7.11'!O160+'havelvac 7.12'!O160+'havelvac 7.13'!O160</f>
        <v>0</v>
      </c>
      <c r="P154" s="229" t="str">
        <f t="shared" si="16"/>
        <v xml:space="preserve"> </v>
      </c>
      <c r="Q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4" s="229" t="str">
        <f t="shared" si="17"/>
        <v xml:space="preserve"> </v>
      </c>
      <c r="S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4" s="229" t="str">
        <f t="shared" si="18"/>
        <v xml:space="preserve"> </v>
      </c>
      <c r="U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4" s="196">
        <f>+'havelvac 7.2'!P160+'havelvac 7.3'!P160+'havelvac 7.4'!P160+'havelvac 7.5'!P160+'havelvac 7.6'!P160+'havelvac 7.7'!P160+'havelvac 7.9'!P160+'havelvac 7.8'!P160+'havelvac 7.10'!P160+'havelvac 7.11'!P160+'havelvac 7.12'!P160+'havelvac 7.13'!P160</f>
        <v>0</v>
      </c>
      <c r="W154" s="229" t="str">
        <f t="shared" si="19"/>
        <v xml:space="preserve"> </v>
      </c>
      <c r="X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4" s="229" t="str">
        <f t="shared" si="20"/>
        <v xml:space="preserve"> </v>
      </c>
      <c r="Z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4" s="229" t="str">
        <f t="shared" si="21"/>
        <v xml:space="preserve"> </v>
      </c>
      <c r="AB1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5" spans="1:28" s="136" customFormat="1" hidden="1">
      <c r="A155" s="183" t="str">
        <f t="shared" si="15"/>
        <v>71040501115112</v>
      </c>
      <c r="B155" s="184" t="s">
        <v>439</v>
      </c>
      <c r="C155" s="133" t="s">
        <v>155</v>
      </c>
      <c r="D155" s="132" t="s">
        <v>149</v>
      </c>
      <c r="E155" s="131" t="s">
        <v>106</v>
      </c>
      <c r="F155" s="185" t="s">
        <v>104</v>
      </c>
      <c r="G155" s="130">
        <v>5112</v>
      </c>
      <c r="H155" s="24"/>
      <c r="I155" s="24"/>
      <c r="J155" s="25"/>
      <c r="K155" s="25"/>
      <c r="L155" s="29" t="s">
        <v>173</v>
      </c>
      <c r="M155" s="30">
        <v>5112</v>
      </c>
      <c r="N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5" s="230" t="str">
        <f t="shared" si="16"/>
        <v xml:space="preserve"> </v>
      </c>
      <c r="Q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5" s="230" t="str">
        <f t="shared" si="17"/>
        <v xml:space="preserve"> </v>
      </c>
      <c r="S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5" s="230" t="str">
        <f t="shared" si="18"/>
        <v xml:space="preserve"> </v>
      </c>
      <c r="U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5" s="230" t="str">
        <f t="shared" si="19"/>
        <v xml:space="preserve"> </v>
      </c>
      <c r="X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5" s="230" t="str">
        <f t="shared" si="20"/>
        <v xml:space="preserve"> </v>
      </c>
      <c r="Z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5" s="230" t="str">
        <f t="shared" si="21"/>
        <v xml:space="preserve"> </v>
      </c>
      <c r="AB1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6" spans="1:28" s="197" customFormat="1" ht="13.5" hidden="1">
      <c r="A156" s="183" t="str">
        <f t="shared" si="15"/>
        <v>71040501120000</v>
      </c>
      <c r="B156" s="184" t="s">
        <v>439</v>
      </c>
      <c r="C156" s="133" t="s">
        <v>155</v>
      </c>
      <c r="D156" s="132" t="s">
        <v>149</v>
      </c>
      <c r="E156" s="131" t="s">
        <v>106</v>
      </c>
      <c r="F156" s="185" t="s">
        <v>443</v>
      </c>
      <c r="G156" s="186" t="s">
        <v>440</v>
      </c>
      <c r="H156" s="145"/>
      <c r="I156" s="146"/>
      <c r="J156" s="147"/>
      <c r="K156" s="147"/>
      <c r="L156" s="26" t="s">
        <v>192</v>
      </c>
      <c r="M156" s="27"/>
      <c r="N156" s="196">
        <f>+'havelvac 7.2'!N161+'havelvac 7.3'!N161+'havelvac 7.4'!N161+'havelvac 7.5'!N161+'havelvac 7.6'!N161+'havelvac 7.7'!N161+'havelvac 7.9'!N161+'havelvac 7.8'!N161+'havelvac 7.10'!N161+'havelvac 7.11'!N161+'havelvac 7.12'!N161+'havelvac 7.13'!N161</f>
        <v>0</v>
      </c>
      <c r="O156" s="196">
        <f>+'havelvac 7.2'!O161+'havelvac 7.3'!O161+'havelvac 7.4'!O161+'havelvac 7.5'!O161+'havelvac 7.6'!O161+'havelvac 7.7'!O161+'havelvac 7.9'!O161+'havelvac 7.8'!O161+'havelvac 7.10'!O161+'havelvac 7.11'!O161+'havelvac 7.12'!O161+'havelvac 7.13'!O161</f>
        <v>0</v>
      </c>
      <c r="P156" s="229" t="str">
        <f t="shared" si="16"/>
        <v xml:space="preserve"> </v>
      </c>
      <c r="Q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6" s="229" t="str">
        <f t="shared" si="17"/>
        <v xml:space="preserve"> </v>
      </c>
      <c r="S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6" s="229" t="str">
        <f t="shared" si="18"/>
        <v xml:space="preserve"> </v>
      </c>
      <c r="U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6" s="196">
        <f>+'havelvac 7.2'!P161+'havelvac 7.3'!P161+'havelvac 7.4'!P161+'havelvac 7.5'!P161+'havelvac 7.6'!P161+'havelvac 7.7'!P161+'havelvac 7.9'!P161+'havelvac 7.8'!P161+'havelvac 7.10'!P161+'havelvac 7.11'!P161+'havelvac 7.12'!P161+'havelvac 7.13'!P161</f>
        <v>0</v>
      </c>
      <c r="W156" s="229" t="str">
        <f t="shared" si="19"/>
        <v xml:space="preserve"> </v>
      </c>
      <c r="X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6" s="229" t="str">
        <f t="shared" si="20"/>
        <v xml:space="preserve"> </v>
      </c>
      <c r="Z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6" s="229" t="str">
        <f t="shared" si="21"/>
        <v xml:space="preserve"> </v>
      </c>
      <c r="AB1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7" spans="1:28" s="136" customFormat="1" hidden="1">
      <c r="A157" s="183" t="str">
        <f t="shared" si="15"/>
        <v>71040501125129</v>
      </c>
      <c r="B157" s="184" t="s">
        <v>439</v>
      </c>
      <c r="C157" s="133" t="s">
        <v>155</v>
      </c>
      <c r="D157" s="132" t="s">
        <v>149</v>
      </c>
      <c r="E157" s="131" t="s">
        <v>106</v>
      </c>
      <c r="F157" s="185" t="s">
        <v>443</v>
      </c>
      <c r="G157" s="130">
        <v>5129</v>
      </c>
      <c r="H157" s="24"/>
      <c r="I157" s="24"/>
      <c r="J157" s="25"/>
      <c r="K157" s="25"/>
      <c r="L157" s="28" t="s">
        <v>137</v>
      </c>
      <c r="M157" s="11">
        <v>5129</v>
      </c>
      <c r="N157" s="182">
        <f>+'havelvac 7.2'!N162+'havelvac 7.3'!N162+'havelvac 7.4'!N162+'havelvac 7.5'!N162+'havelvac 7.6'!N162+'havelvac 7.7'!N162+'havelvac 7.9'!N162+'havelvac 7.8'!N162+'havelvac 7.10'!N162+'havelvac 7.11'!N162+'havelvac 7.12'!N162+'havelvac 7.13'!N162</f>
        <v>0</v>
      </c>
      <c r="O157" s="182">
        <f>+'havelvac 7.2'!O162+'havelvac 7.3'!O162+'havelvac 7.4'!O162+'havelvac 7.5'!O162+'havelvac 7.6'!O162+'havelvac 7.7'!O162+'havelvac 7.9'!O162+'havelvac 7.8'!O162+'havelvac 7.10'!O162+'havelvac 7.11'!O162+'havelvac 7.12'!O162+'havelvac 7.13'!O162</f>
        <v>0</v>
      </c>
      <c r="P157" s="230" t="str">
        <f t="shared" si="16"/>
        <v xml:space="preserve"> </v>
      </c>
      <c r="Q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7" s="230" t="str">
        <f t="shared" si="17"/>
        <v xml:space="preserve"> </v>
      </c>
      <c r="S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7" s="230" t="str">
        <f t="shared" si="18"/>
        <v xml:space="preserve"> </v>
      </c>
      <c r="U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7" s="182">
        <f>+'havelvac 7.2'!P162+'havelvac 7.3'!P162+'havelvac 7.4'!P162+'havelvac 7.5'!P162+'havelvac 7.6'!P162+'havelvac 7.7'!P162+'havelvac 7.9'!P162+'havelvac 7.8'!P162+'havelvac 7.10'!P162+'havelvac 7.11'!P162+'havelvac 7.12'!P162+'havelvac 7.13'!P162</f>
        <v>0</v>
      </c>
      <c r="W157" s="230" t="str">
        <f t="shared" si="19"/>
        <v xml:space="preserve"> </v>
      </c>
      <c r="X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7" s="230" t="str">
        <f t="shared" si="20"/>
        <v xml:space="preserve"> </v>
      </c>
      <c r="Z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7" s="230" t="str">
        <f t="shared" si="21"/>
        <v xml:space="preserve"> </v>
      </c>
      <c r="AB1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8" spans="1:28" s="197" customFormat="1" ht="13.5" hidden="1">
      <c r="A158" s="183" t="str">
        <f t="shared" si="15"/>
        <v>71040501130000</v>
      </c>
      <c r="B158" s="184" t="s">
        <v>439</v>
      </c>
      <c r="C158" s="133" t="s">
        <v>155</v>
      </c>
      <c r="D158" s="132" t="s">
        <v>149</v>
      </c>
      <c r="E158" s="131" t="s">
        <v>106</v>
      </c>
      <c r="F158" s="185" t="s">
        <v>444</v>
      </c>
      <c r="G158" s="186" t="s">
        <v>440</v>
      </c>
      <c r="H158" s="145"/>
      <c r="I158" s="146"/>
      <c r="J158" s="147"/>
      <c r="K158" s="147"/>
      <c r="L158" s="26" t="s">
        <v>193</v>
      </c>
      <c r="M158" s="27"/>
      <c r="N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58" s="229" t="str">
        <f t="shared" si="16"/>
        <v xml:space="preserve"> </v>
      </c>
      <c r="Q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8" s="229" t="str">
        <f t="shared" si="17"/>
        <v xml:space="preserve"> </v>
      </c>
      <c r="S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8" s="229" t="str">
        <f t="shared" si="18"/>
        <v xml:space="preserve"> </v>
      </c>
      <c r="U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58" s="229" t="str">
        <f t="shared" si="19"/>
        <v xml:space="preserve"> </v>
      </c>
      <c r="X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8" s="229" t="str">
        <f t="shared" si="20"/>
        <v xml:space="preserve"> </v>
      </c>
      <c r="Z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8" s="229" t="str">
        <f t="shared" si="21"/>
        <v xml:space="preserve"> </v>
      </c>
      <c r="AB1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59" spans="1:28" s="136" customFormat="1" ht="25.5" hidden="1">
      <c r="A159" s="183" t="str">
        <f t="shared" si="15"/>
        <v>71040501134251</v>
      </c>
      <c r="B159" s="184" t="s">
        <v>439</v>
      </c>
      <c r="C159" s="133" t="s">
        <v>155</v>
      </c>
      <c r="D159" s="132" t="s">
        <v>149</v>
      </c>
      <c r="E159" s="131" t="s">
        <v>106</v>
      </c>
      <c r="F159" s="185" t="s">
        <v>444</v>
      </c>
      <c r="G159" s="130">
        <v>4251</v>
      </c>
      <c r="H159" s="24"/>
      <c r="I159" s="24"/>
      <c r="J159" s="25"/>
      <c r="K159" s="25"/>
      <c r="L159" s="28" t="s">
        <v>142</v>
      </c>
      <c r="M159" s="11">
        <v>4251</v>
      </c>
      <c r="N159" s="182">
        <f>+'havelvac 7.2'!N172+'havelvac 7.3'!N172+'havelvac 7.4'!N172+'havelvac 7.5'!N172+'havelvac 7.6'!N172+'havelvac 7.7'!N172+'havelvac 7.9'!N172+'havelvac 7.8'!N172+'havelvac 7.10'!N172+'havelvac 7.11'!N172+'havelvac 7.12'!N172+'havelvac 7.13'!N172</f>
        <v>0</v>
      </c>
      <c r="O159" s="182">
        <f>+'havelvac 7.2'!O172+'havelvac 7.3'!O172+'havelvac 7.4'!O172+'havelvac 7.5'!O172+'havelvac 7.6'!O172+'havelvac 7.7'!O172+'havelvac 7.9'!O172+'havelvac 7.8'!O172+'havelvac 7.10'!O172+'havelvac 7.11'!O172+'havelvac 7.12'!O172+'havelvac 7.13'!O172</f>
        <v>0</v>
      </c>
      <c r="P159" s="230" t="str">
        <f t="shared" si="16"/>
        <v xml:space="preserve"> </v>
      </c>
      <c r="Q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59" s="230" t="str">
        <f t="shared" si="17"/>
        <v xml:space="preserve"> </v>
      </c>
      <c r="S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59" s="230" t="str">
        <f t="shared" si="18"/>
        <v xml:space="preserve"> </v>
      </c>
      <c r="U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59" s="182">
        <f>+'havelvac 7.2'!P172+'havelvac 7.3'!P172+'havelvac 7.4'!P172+'havelvac 7.5'!P172+'havelvac 7.6'!P172+'havelvac 7.7'!P172+'havelvac 7.9'!P172+'havelvac 7.8'!P172+'havelvac 7.10'!P172+'havelvac 7.11'!P172+'havelvac 7.12'!P172+'havelvac 7.13'!P172</f>
        <v>0</v>
      </c>
      <c r="W159" s="230" t="str">
        <f t="shared" si="19"/>
        <v xml:space="preserve"> </v>
      </c>
      <c r="X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59" s="230" t="str">
        <f t="shared" si="20"/>
        <v xml:space="preserve"> </v>
      </c>
      <c r="Z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59" s="230" t="str">
        <f t="shared" si="21"/>
        <v xml:space="preserve"> </v>
      </c>
      <c r="AB1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0" spans="1:28" s="136" customFormat="1" hidden="1">
      <c r="A160" s="183" t="str">
        <f t="shared" si="15"/>
        <v>71040501135129</v>
      </c>
      <c r="B160" s="184" t="s">
        <v>439</v>
      </c>
      <c r="C160" s="133" t="s">
        <v>155</v>
      </c>
      <c r="D160" s="132" t="s">
        <v>149</v>
      </c>
      <c r="E160" s="131" t="s">
        <v>106</v>
      </c>
      <c r="F160" s="185" t="s">
        <v>444</v>
      </c>
      <c r="G160" s="130">
        <v>5129</v>
      </c>
      <c r="H160" s="24"/>
      <c r="I160" s="24"/>
      <c r="J160" s="25"/>
      <c r="K160" s="25"/>
      <c r="L160" s="28" t="s">
        <v>137</v>
      </c>
      <c r="M160" s="11">
        <v>5129</v>
      </c>
      <c r="N160" s="182">
        <f>+'havelvac 7.2'!N173+'havelvac 7.3'!N173+'havelvac 7.4'!N173+'havelvac 7.5'!N173+'havelvac 7.6'!N173+'havelvac 7.7'!N173+'havelvac 7.9'!N173+'havelvac 7.8'!N173+'havelvac 7.10'!N173+'havelvac 7.11'!N173+'havelvac 7.12'!N173+'havelvac 7.13'!N173</f>
        <v>0</v>
      </c>
      <c r="O160" s="182">
        <f>+'havelvac 7.2'!O173+'havelvac 7.3'!O173+'havelvac 7.4'!O173+'havelvac 7.5'!O173+'havelvac 7.6'!O173+'havelvac 7.7'!O173+'havelvac 7.9'!O173+'havelvac 7.8'!O173+'havelvac 7.10'!O173+'havelvac 7.11'!O173+'havelvac 7.12'!O173+'havelvac 7.13'!O173</f>
        <v>0</v>
      </c>
      <c r="P160" s="230" t="str">
        <f t="shared" si="16"/>
        <v xml:space="preserve"> </v>
      </c>
      <c r="Q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0" s="230" t="str">
        <f t="shared" si="17"/>
        <v xml:space="preserve"> </v>
      </c>
      <c r="S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0" s="230" t="str">
        <f t="shared" si="18"/>
        <v xml:space="preserve"> </v>
      </c>
      <c r="U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0" s="182">
        <f>+'havelvac 7.2'!P173+'havelvac 7.3'!P173+'havelvac 7.4'!P173+'havelvac 7.5'!P173+'havelvac 7.6'!P173+'havelvac 7.7'!P173+'havelvac 7.9'!P173+'havelvac 7.8'!P173+'havelvac 7.10'!P173+'havelvac 7.11'!P173+'havelvac 7.12'!P173+'havelvac 7.13'!P173</f>
        <v>0</v>
      </c>
      <c r="W160" s="230" t="str">
        <f t="shared" si="19"/>
        <v xml:space="preserve"> </v>
      </c>
      <c r="X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0" s="230" t="str">
        <f t="shared" si="20"/>
        <v xml:space="preserve"> </v>
      </c>
      <c r="Z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0" s="230" t="str">
        <f t="shared" si="21"/>
        <v xml:space="preserve"> </v>
      </c>
      <c r="AB1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1" spans="1:28" s="136" customFormat="1" hidden="1">
      <c r="A161" s="183" t="str">
        <f t="shared" si="15"/>
        <v>71040501135221</v>
      </c>
      <c r="B161" s="184" t="s">
        <v>439</v>
      </c>
      <c r="C161" s="133" t="s">
        <v>155</v>
      </c>
      <c r="D161" s="132" t="s">
        <v>149</v>
      </c>
      <c r="E161" s="131" t="s">
        <v>106</v>
      </c>
      <c r="F161" s="185" t="s">
        <v>444</v>
      </c>
      <c r="G161" s="130">
        <v>5221</v>
      </c>
      <c r="H161" s="24"/>
      <c r="I161" s="24"/>
      <c r="J161" s="25"/>
      <c r="K161" s="25"/>
      <c r="L161" s="31" t="s">
        <v>194</v>
      </c>
      <c r="M161" s="47">
        <v>5221</v>
      </c>
      <c r="N161" s="182">
        <f>+'havelvac 7.2'!N174+'havelvac 7.3'!N174+'havelvac 7.4'!N174+'havelvac 7.5'!N174+'havelvac 7.6'!N174+'havelvac 7.7'!N174+'havelvac 7.9'!N174+'havelvac 7.8'!N174+'havelvac 7.10'!N174+'havelvac 7.11'!N174+'havelvac 7.12'!N174+'havelvac 7.13'!N174</f>
        <v>0</v>
      </c>
      <c r="O161" s="182">
        <f>+'havelvac 7.2'!O174+'havelvac 7.3'!O174+'havelvac 7.4'!O174+'havelvac 7.5'!O174+'havelvac 7.6'!O174+'havelvac 7.7'!O174+'havelvac 7.9'!O174+'havelvac 7.8'!O174+'havelvac 7.10'!O174+'havelvac 7.11'!O174+'havelvac 7.12'!O174+'havelvac 7.13'!O174</f>
        <v>0</v>
      </c>
      <c r="P161" s="230" t="str">
        <f t="shared" si="16"/>
        <v xml:space="preserve"> </v>
      </c>
      <c r="Q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1" s="230" t="str">
        <f t="shared" si="17"/>
        <v xml:space="preserve"> </v>
      </c>
      <c r="S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1" s="230" t="str">
        <f t="shared" si="18"/>
        <v xml:space="preserve"> </v>
      </c>
      <c r="U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1" s="182">
        <f>+'havelvac 7.2'!P174+'havelvac 7.3'!P174+'havelvac 7.4'!P174+'havelvac 7.5'!P174+'havelvac 7.6'!P174+'havelvac 7.7'!P174+'havelvac 7.9'!P174+'havelvac 7.8'!P174+'havelvac 7.10'!P174+'havelvac 7.11'!P174+'havelvac 7.12'!P174+'havelvac 7.13'!P174</f>
        <v>0</v>
      </c>
      <c r="W161" s="230" t="str">
        <f t="shared" si="19"/>
        <v xml:space="preserve"> </v>
      </c>
      <c r="X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1" s="230" t="str">
        <f t="shared" si="20"/>
        <v xml:space="preserve"> </v>
      </c>
      <c r="Z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1" s="230" t="str">
        <f t="shared" si="21"/>
        <v xml:space="preserve"> </v>
      </c>
      <c r="AB1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2" spans="1:28" s="197" customFormat="1" ht="54" hidden="1">
      <c r="A162" s="183" t="str">
        <f t="shared" si="15"/>
        <v>71040501140000</v>
      </c>
      <c r="B162" s="184" t="s">
        <v>439</v>
      </c>
      <c r="C162" s="133" t="s">
        <v>155</v>
      </c>
      <c r="D162" s="132" t="s">
        <v>149</v>
      </c>
      <c r="E162" s="131" t="s">
        <v>106</v>
      </c>
      <c r="F162" s="185" t="s">
        <v>445</v>
      </c>
      <c r="G162" s="186" t="s">
        <v>440</v>
      </c>
      <c r="H162" s="145"/>
      <c r="I162" s="146"/>
      <c r="J162" s="147"/>
      <c r="K162" s="147"/>
      <c r="L162" s="26" t="s">
        <v>195</v>
      </c>
      <c r="M162" s="27"/>
      <c r="N162" s="196">
        <f>+'havelvac 7.2'!N175+'havelvac 7.3'!N175+'havelvac 7.4'!N175+'havelvac 7.5'!N175+'havelvac 7.6'!N175+'havelvac 7.7'!N175+'havelvac 7.9'!N175+'havelvac 7.8'!N175+'havelvac 7.10'!N175+'havelvac 7.11'!N175+'havelvac 7.12'!N175+'havelvac 7.13'!N175</f>
        <v>0</v>
      </c>
      <c r="O162" s="196">
        <f>+'havelvac 7.2'!O175+'havelvac 7.3'!O175+'havelvac 7.4'!O175+'havelvac 7.5'!O175+'havelvac 7.6'!O175+'havelvac 7.7'!O175+'havelvac 7.9'!O175+'havelvac 7.8'!O175+'havelvac 7.10'!O175+'havelvac 7.11'!O175+'havelvac 7.12'!O175+'havelvac 7.13'!O175</f>
        <v>0</v>
      </c>
      <c r="P162" s="229" t="str">
        <f t="shared" si="16"/>
        <v xml:space="preserve"> </v>
      </c>
      <c r="Q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2" s="229" t="str">
        <f t="shared" si="17"/>
        <v xml:space="preserve"> </v>
      </c>
      <c r="S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2" s="229" t="str">
        <f t="shared" si="18"/>
        <v xml:space="preserve"> </v>
      </c>
      <c r="U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2" s="196">
        <f>+'havelvac 7.2'!P175+'havelvac 7.3'!P175+'havelvac 7.4'!P175+'havelvac 7.5'!P175+'havelvac 7.6'!P175+'havelvac 7.7'!P175+'havelvac 7.9'!P175+'havelvac 7.8'!P175+'havelvac 7.10'!P175+'havelvac 7.11'!P175+'havelvac 7.12'!P175+'havelvac 7.13'!P175</f>
        <v>0</v>
      </c>
      <c r="W162" s="229" t="str">
        <f t="shared" si="19"/>
        <v xml:space="preserve"> </v>
      </c>
      <c r="X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2" s="229" t="str">
        <f t="shared" si="20"/>
        <v xml:space="preserve"> </v>
      </c>
      <c r="Z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2" s="229" t="str">
        <f t="shared" si="21"/>
        <v xml:space="preserve"> </v>
      </c>
      <c r="AB16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3" spans="1:28" s="136" customFormat="1" hidden="1">
      <c r="A163" s="183" t="str">
        <f t="shared" si="15"/>
        <v>71040501144729</v>
      </c>
      <c r="B163" s="184" t="s">
        <v>439</v>
      </c>
      <c r="C163" s="133" t="s">
        <v>155</v>
      </c>
      <c r="D163" s="132" t="s">
        <v>149</v>
      </c>
      <c r="E163" s="131" t="s">
        <v>106</v>
      </c>
      <c r="F163" s="185" t="s">
        <v>445</v>
      </c>
      <c r="G163" s="130">
        <v>4729</v>
      </c>
      <c r="H163" s="24"/>
      <c r="I163" s="24"/>
      <c r="J163" s="25"/>
      <c r="K163" s="25"/>
      <c r="L163" s="28" t="s">
        <v>132</v>
      </c>
      <c r="M163" s="11">
        <v>4729</v>
      </c>
      <c r="N163" s="182">
        <f>+'havelvac 7.2'!N176+'havelvac 7.3'!N176+'havelvac 7.4'!N176+'havelvac 7.5'!N176+'havelvac 7.6'!N176+'havelvac 7.7'!N176+'havelvac 7.9'!N176+'havelvac 7.8'!N176+'havelvac 7.10'!N176+'havelvac 7.11'!N176+'havelvac 7.12'!N176+'havelvac 7.13'!N176</f>
        <v>0</v>
      </c>
      <c r="O163" s="182">
        <f>+'havelvac 7.2'!O176+'havelvac 7.3'!O176+'havelvac 7.4'!O176+'havelvac 7.5'!O176+'havelvac 7.6'!O176+'havelvac 7.7'!O176+'havelvac 7.9'!O176+'havelvac 7.8'!O176+'havelvac 7.10'!O176+'havelvac 7.11'!O176+'havelvac 7.12'!O176+'havelvac 7.13'!O176</f>
        <v>0</v>
      </c>
      <c r="P163" s="230" t="str">
        <f t="shared" si="16"/>
        <v xml:space="preserve"> </v>
      </c>
      <c r="Q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3" s="230" t="str">
        <f t="shared" si="17"/>
        <v xml:space="preserve"> </v>
      </c>
      <c r="S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3" s="230" t="str">
        <f t="shared" si="18"/>
        <v xml:space="preserve"> </v>
      </c>
      <c r="U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3" s="182">
        <f>+'havelvac 7.2'!P176+'havelvac 7.3'!P176+'havelvac 7.4'!P176+'havelvac 7.5'!P176+'havelvac 7.6'!P176+'havelvac 7.7'!P176+'havelvac 7.9'!P176+'havelvac 7.8'!P176+'havelvac 7.10'!P176+'havelvac 7.11'!P176+'havelvac 7.12'!P176+'havelvac 7.13'!P176</f>
        <v>0</v>
      </c>
      <c r="W163" s="230" t="str">
        <f t="shared" si="19"/>
        <v xml:space="preserve"> </v>
      </c>
      <c r="X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3" s="230" t="str">
        <f t="shared" si="20"/>
        <v xml:space="preserve"> </v>
      </c>
      <c r="Z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3" s="230" t="str">
        <f t="shared" si="21"/>
        <v xml:space="preserve"> </v>
      </c>
      <c r="AB1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4" spans="1:28" s="197" customFormat="1" ht="13.5" hidden="1">
      <c r="A164" s="183" t="str">
        <f t="shared" si="15"/>
        <v>71040501150000</v>
      </c>
      <c r="B164" s="184" t="s">
        <v>439</v>
      </c>
      <c r="C164" s="133" t="s">
        <v>155</v>
      </c>
      <c r="D164" s="132" t="s">
        <v>149</v>
      </c>
      <c r="E164" s="131" t="s">
        <v>106</v>
      </c>
      <c r="F164" s="185" t="s">
        <v>446</v>
      </c>
      <c r="G164" s="186" t="s">
        <v>440</v>
      </c>
      <c r="H164" s="145"/>
      <c r="I164" s="146"/>
      <c r="J164" s="147"/>
      <c r="K164" s="147"/>
      <c r="L164" s="26" t="s">
        <v>196</v>
      </c>
      <c r="M164" s="27"/>
      <c r="N164" s="196">
        <f>+'havelvac 7.2'!N177+'havelvac 7.3'!N177+'havelvac 7.4'!N177+'havelvac 7.5'!N177+'havelvac 7.6'!N177+'havelvac 7.7'!N177+'havelvac 7.9'!N177+'havelvac 7.8'!N177+'havelvac 7.10'!N177+'havelvac 7.11'!N177+'havelvac 7.12'!N177+'havelvac 7.13'!N177</f>
        <v>0</v>
      </c>
      <c r="O164" s="196">
        <f>+'havelvac 7.2'!O177+'havelvac 7.3'!O177+'havelvac 7.4'!O177+'havelvac 7.5'!O177+'havelvac 7.6'!O177+'havelvac 7.7'!O177+'havelvac 7.9'!O177+'havelvac 7.8'!O177+'havelvac 7.10'!O177+'havelvac 7.11'!O177+'havelvac 7.12'!O177+'havelvac 7.13'!O177</f>
        <v>0</v>
      </c>
      <c r="P164" s="229" t="str">
        <f t="shared" si="16"/>
        <v xml:space="preserve"> </v>
      </c>
      <c r="Q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4" s="229" t="str">
        <f t="shared" si="17"/>
        <v xml:space="preserve"> </v>
      </c>
      <c r="S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4" s="229" t="str">
        <f t="shared" si="18"/>
        <v xml:space="preserve"> </v>
      </c>
      <c r="U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4" s="196">
        <f>+'havelvac 7.2'!P177+'havelvac 7.3'!P177+'havelvac 7.4'!P177+'havelvac 7.5'!P177+'havelvac 7.6'!P177+'havelvac 7.7'!P177+'havelvac 7.9'!P177+'havelvac 7.8'!P177+'havelvac 7.10'!P177+'havelvac 7.11'!P177+'havelvac 7.12'!P177+'havelvac 7.13'!P177</f>
        <v>0</v>
      </c>
      <c r="W164" s="229" t="str">
        <f t="shared" si="19"/>
        <v xml:space="preserve"> </v>
      </c>
      <c r="X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4" s="229" t="str">
        <f t="shared" si="20"/>
        <v xml:space="preserve"> </v>
      </c>
      <c r="Z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4" s="229" t="str">
        <f t="shared" si="21"/>
        <v xml:space="preserve"> </v>
      </c>
      <c r="AB16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5" spans="1:28" s="136" customFormat="1" hidden="1">
      <c r="A165" s="183" t="str">
        <f t="shared" si="15"/>
        <v>71040501155112</v>
      </c>
      <c r="B165" s="184" t="s">
        <v>439</v>
      </c>
      <c r="C165" s="133" t="s">
        <v>155</v>
      </c>
      <c r="D165" s="132" t="s">
        <v>149</v>
      </c>
      <c r="E165" s="131" t="s">
        <v>106</v>
      </c>
      <c r="F165" s="185" t="s">
        <v>446</v>
      </c>
      <c r="G165" s="130">
        <v>5112</v>
      </c>
      <c r="H165" s="24"/>
      <c r="I165" s="24"/>
      <c r="J165" s="25"/>
      <c r="K165" s="25"/>
      <c r="L165" s="29" t="s">
        <v>173</v>
      </c>
      <c r="M165" s="11">
        <v>5112</v>
      </c>
      <c r="N165" s="182">
        <f>+'havelvac 7.2'!N178+'havelvac 7.3'!N178+'havelvac 7.4'!N178+'havelvac 7.5'!N178+'havelvac 7.6'!N178+'havelvac 7.7'!N178+'havelvac 7.9'!N178+'havelvac 7.8'!N178+'havelvac 7.10'!N178+'havelvac 7.11'!N178+'havelvac 7.12'!N178+'havelvac 7.13'!N178</f>
        <v>0</v>
      </c>
      <c r="O165" s="182">
        <f>+'havelvac 7.2'!O178+'havelvac 7.3'!O178+'havelvac 7.4'!O178+'havelvac 7.5'!O178+'havelvac 7.6'!O178+'havelvac 7.7'!O178+'havelvac 7.9'!O178+'havelvac 7.8'!O178+'havelvac 7.10'!O178+'havelvac 7.11'!O178+'havelvac 7.12'!O178+'havelvac 7.13'!O178</f>
        <v>0</v>
      </c>
      <c r="P165" s="230" t="str">
        <f t="shared" si="16"/>
        <v xml:space="preserve"> </v>
      </c>
      <c r="Q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5" s="230" t="str">
        <f t="shared" si="17"/>
        <v xml:space="preserve"> </v>
      </c>
      <c r="S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5" s="230" t="str">
        <f t="shared" si="18"/>
        <v xml:space="preserve"> </v>
      </c>
      <c r="U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5" s="182">
        <f>+'havelvac 7.2'!P178+'havelvac 7.3'!P178+'havelvac 7.4'!P178+'havelvac 7.5'!P178+'havelvac 7.6'!P178+'havelvac 7.7'!P178+'havelvac 7.9'!P178+'havelvac 7.8'!P178+'havelvac 7.10'!P178+'havelvac 7.11'!P178+'havelvac 7.12'!P178+'havelvac 7.13'!P178</f>
        <v>0</v>
      </c>
      <c r="W165" s="230" t="str">
        <f t="shared" si="19"/>
        <v xml:space="preserve"> </v>
      </c>
      <c r="X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5" s="230" t="str">
        <f t="shared" si="20"/>
        <v xml:space="preserve"> </v>
      </c>
      <c r="Z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5" s="230" t="str">
        <f t="shared" si="21"/>
        <v xml:space="preserve"> </v>
      </c>
      <c r="AB1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6" spans="1:28" s="136" customFormat="1" hidden="1">
      <c r="A166" s="183" t="str">
        <f t="shared" si="15"/>
        <v>71040501155133</v>
      </c>
      <c r="B166" s="184" t="s">
        <v>439</v>
      </c>
      <c r="C166" s="133" t="s">
        <v>155</v>
      </c>
      <c r="D166" s="132" t="s">
        <v>149</v>
      </c>
      <c r="E166" s="131" t="s">
        <v>106</v>
      </c>
      <c r="F166" s="185" t="s">
        <v>446</v>
      </c>
      <c r="G166" s="130">
        <v>5133</v>
      </c>
      <c r="H166" s="24"/>
      <c r="I166" s="24"/>
      <c r="J166" s="25"/>
      <c r="K166" s="25"/>
      <c r="L166" s="28" t="s">
        <v>197</v>
      </c>
      <c r="M166" s="11">
        <v>5133</v>
      </c>
      <c r="N166" s="182">
        <f>+'havelvac 7.2'!N179+'havelvac 7.3'!N179+'havelvac 7.4'!N179+'havelvac 7.5'!N179+'havelvac 7.6'!N179+'havelvac 7.7'!N179+'havelvac 7.9'!N179+'havelvac 7.8'!N179+'havelvac 7.10'!N179+'havelvac 7.11'!N179+'havelvac 7.12'!N179+'havelvac 7.13'!N179</f>
        <v>0</v>
      </c>
      <c r="O166" s="182">
        <f>+'havelvac 7.2'!O179+'havelvac 7.3'!O179+'havelvac 7.4'!O179+'havelvac 7.5'!O179+'havelvac 7.6'!O179+'havelvac 7.7'!O179+'havelvac 7.9'!O179+'havelvac 7.8'!O179+'havelvac 7.10'!O179+'havelvac 7.11'!O179+'havelvac 7.12'!O179+'havelvac 7.13'!O179</f>
        <v>0</v>
      </c>
      <c r="P166" s="230" t="str">
        <f t="shared" si="16"/>
        <v xml:space="preserve"> </v>
      </c>
      <c r="Q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6" s="230" t="str">
        <f t="shared" si="17"/>
        <v xml:space="preserve"> </v>
      </c>
      <c r="S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6" s="230" t="str">
        <f t="shared" si="18"/>
        <v xml:space="preserve"> </v>
      </c>
      <c r="U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6" s="182">
        <f>+'havelvac 7.2'!P179+'havelvac 7.3'!P179+'havelvac 7.4'!P179+'havelvac 7.5'!P179+'havelvac 7.6'!P179+'havelvac 7.7'!P179+'havelvac 7.9'!P179+'havelvac 7.8'!P179+'havelvac 7.10'!P179+'havelvac 7.11'!P179+'havelvac 7.12'!P179+'havelvac 7.13'!P179</f>
        <v>0</v>
      </c>
      <c r="W166" s="230" t="str">
        <f t="shared" si="19"/>
        <v xml:space="preserve"> </v>
      </c>
      <c r="X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6" s="230" t="str">
        <f t="shared" si="20"/>
        <v xml:space="preserve"> </v>
      </c>
      <c r="Z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6" s="230" t="str">
        <f t="shared" si="21"/>
        <v xml:space="preserve"> </v>
      </c>
      <c r="AB1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7" spans="1:28" s="136" customFormat="1" hidden="1">
      <c r="A167" s="183" t="str">
        <f t="shared" si="15"/>
        <v>71040501155134</v>
      </c>
      <c r="B167" s="184" t="s">
        <v>439</v>
      </c>
      <c r="C167" s="133" t="s">
        <v>155</v>
      </c>
      <c r="D167" s="132" t="s">
        <v>149</v>
      </c>
      <c r="E167" s="131" t="s">
        <v>106</v>
      </c>
      <c r="F167" s="185" t="s">
        <v>446</v>
      </c>
      <c r="G167" s="130">
        <v>5134</v>
      </c>
      <c r="H167" s="24"/>
      <c r="I167" s="24"/>
      <c r="J167" s="25"/>
      <c r="K167" s="25"/>
      <c r="L167" s="28" t="s">
        <v>198</v>
      </c>
      <c r="M167" s="11">
        <v>5134</v>
      </c>
      <c r="N167" s="182">
        <f>+'havelvac 7.2'!N180+'havelvac 7.3'!N180+'havelvac 7.4'!N180+'havelvac 7.5'!N180+'havelvac 7.6'!N180+'havelvac 7.7'!N180+'havelvac 7.9'!N180+'havelvac 7.8'!N180+'havelvac 7.10'!N180+'havelvac 7.11'!N180+'havelvac 7.12'!N180+'havelvac 7.13'!N180</f>
        <v>0</v>
      </c>
      <c r="O167" s="182">
        <f>+'havelvac 7.2'!O180+'havelvac 7.3'!O180+'havelvac 7.4'!O180+'havelvac 7.5'!O180+'havelvac 7.6'!O180+'havelvac 7.7'!O180+'havelvac 7.9'!O180+'havelvac 7.8'!O180+'havelvac 7.10'!O180+'havelvac 7.11'!O180+'havelvac 7.12'!O180+'havelvac 7.13'!O180</f>
        <v>0</v>
      </c>
      <c r="P167" s="230" t="str">
        <f t="shared" si="16"/>
        <v xml:space="preserve"> </v>
      </c>
      <c r="Q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7" s="230" t="str">
        <f t="shared" si="17"/>
        <v xml:space="preserve"> </v>
      </c>
      <c r="S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7" s="230" t="str">
        <f t="shared" si="18"/>
        <v xml:space="preserve"> </v>
      </c>
      <c r="U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7" s="182">
        <f>+'havelvac 7.2'!P180+'havelvac 7.3'!P180+'havelvac 7.4'!P180+'havelvac 7.5'!P180+'havelvac 7.6'!P180+'havelvac 7.7'!P180+'havelvac 7.9'!P180+'havelvac 7.8'!P180+'havelvac 7.10'!P180+'havelvac 7.11'!P180+'havelvac 7.12'!P180+'havelvac 7.13'!P180</f>
        <v>0</v>
      </c>
      <c r="W167" s="230" t="str">
        <f t="shared" si="19"/>
        <v xml:space="preserve"> </v>
      </c>
      <c r="X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7" s="230" t="str">
        <f t="shared" si="20"/>
        <v xml:space="preserve"> </v>
      </c>
      <c r="Z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7" s="230" t="str">
        <f t="shared" si="21"/>
        <v xml:space="preserve"> </v>
      </c>
      <c r="AB1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8" spans="1:28" s="192" customFormat="1" ht="12.75">
      <c r="A168" s="183" t="str">
        <f t="shared" si="15"/>
        <v>71040505000000</v>
      </c>
      <c r="B168" s="184" t="s">
        <v>439</v>
      </c>
      <c r="C168" s="133" t="s">
        <v>155</v>
      </c>
      <c r="D168" s="132" t="s">
        <v>149</v>
      </c>
      <c r="E168" s="131" t="s">
        <v>149</v>
      </c>
      <c r="F168" s="185" t="s">
        <v>441</v>
      </c>
      <c r="G168" s="186" t="s">
        <v>440</v>
      </c>
      <c r="H168" s="150">
        <v>2455</v>
      </c>
      <c r="I168" s="151" t="s">
        <v>155</v>
      </c>
      <c r="J168" s="152">
        <v>5</v>
      </c>
      <c r="K168" s="152">
        <v>5</v>
      </c>
      <c r="L168" s="153" t="s">
        <v>199</v>
      </c>
      <c r="M168" s="154"/>
      <c r="N168" s="191">
        <f>+'havelvac 7.2'!N181+'havelvac 7.3'!N181+'havelvac 7.4'!N181+'havelvac 7.5'!N181+'havelvac 7.6'!N181+'havelvac 7.7'!N181+'havelvac 7.9'!N181+'havelvac 7.8'!N181+'havelvac 7.10'!N181+'havelvac 7.11'!N181+'havelvac 7.12'!N181+'havelvac 7.13'!N181</f>
        <v>0</v>
      </c>
      <c r="O168" s="191">
        <f>+'havelvac 7.2'!O181+'havelvac 7.3'!O181+'havelvac 7.4'!O181+'havelvac 7.5'!O181+'havelvac 7.6'!O181+'havelvac 7.7'!O181+'havelvac 7.9'!O181+'havelvac 7.8'!O181+'havelvac 7.10'!O181+'havelvac 7.11'!O181+'havelvac 7.12'!O181+'havelvac 7.13'!O181</f>
        <v>0</v>
      </c>
      <c r="P168" s="228" t="str">
        <f t="shared" si="16"/>
        <v xml:space="preserve"> </v>
      </c>
      <c r="Q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8" s="228" t="str">
        <f t="shared" si="17"/>
        <v xml:space="preserve"> </v>
      </c>
      <c r="S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8" s="228" t="str">
        <f t="shared" si="18"/>
        <v xml:space="preserve"> </v>
      </c>
      <c r="U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8" s="191">
        <f>+'havelvac 7.2'!P181+'havelvac 7.3'!P181+'havelvac 7.4'!P181+'havelvac 7.5'!P181+'havelvac 7.6'!P181+'havelvac 7.7'!P181+'havelvac 7.9'!P181+'havelvac 7.8'!P181+'havelvac 7.10'!P181+'havelvac 7.11'!P181+'havelvac 7.12'!P181+'havelvac 7.13'!P181</f>
        <v>0</v>
      </c>
      <c r="W168" s="228" t="str">
        <f t="shared" si="19"/>
        <v xml:space="preserve"> </v>
      </c>
      <c r="X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8" s="228" t="str">
        <f t="shared" si="20"/>
        <v xml:space="preserve"> </v>
      </c>
      <c r="Z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8" s="228" t="str">
        <f t="shared" si="21"/>
        <v xml:space="preserve"> </v>
      </c>
      <c r="AB16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69" spans="1:28" s="136" customFormat="1" ht="12.75">
      <c r="A169" s="183" t="str">
        <f t="shared" si="15"/>
        <v>71040505000001</v>
      </c>
      <c r="B169" s="184" t="s">
        <v>439</v>
      </c>
      <c r="C169" s="133" t="s">
        <v>155</v>
      </c>
      <c r="D169" s="132" t="s">
        <v>149</v>
      </c>
      <c r="E169" s="131" t="s">
        <v>149</v>
      </c>
      <c r="F169" s="185" t="s">
        <v>441</v>
      </c>
      <c r="G169" s="186" t="s">
        <v>96</v>
      </c>
      <c r="H169" s="24"/>
      <c r="I169" s="24"/>
      <c r="J169" s="25"/>
      <c r="K169" s="25"/>
      <c r="L169" s="29" t="s">
        <v>108</v>
      </c>
      <c r="M169" s="30"/>
      <c r="N169" s="189">
        <f>+'havelvac 7.2'!N182+'havelvac 7.3'!N182+'havelvac 7.4'!N182+'havelvac 7.5'!N182+'havelvac 7.6'!N182+'havelvac 7.7'!N182+'havelvac 7.9'!N182+'havelvac 7.8'!N182+'havelvac 7.10'!N182+'havelvac 7.11'!N182+'havelvac 7.12'!N182+'havelvac 7.13'!N182</f>
        <v>0</v>
      </c>
      <c r="O169" s="189">
        <f>+'havelvac 7.2'!O182+'havelvac 7.3'!O182+'havelvac 7.4'!O182+'havelvac 7.5'!O182+'havelvac 7.6'!O182+'havelvac 7.7'!O182+'havelvac 7.9'!O182+'havelvac 7.8'!O182+'havelvac 7.10'!O182+'havelvac 7.11'!O182+'havelvac 7.12'!O182+'havelvac 7.13'!O182</f>
        <v>0</v>
      </c>
      <c r="P169" s="226" t="str">
        <f t="shared" si="16"/>
        <v xml:space="preserve"> </v>
      </c>
      <c r="Q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69" s="226" t="str">
        <f t="shared" si="17"/>
        <v xml:space="preserve"> </v>
      </c>
      <c r="S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69" s="226" t="str">
        <f t="shared" si="18"/>
        <v xml:space="preserve"> </v>
      </c>
      <c r="U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69" s="189">
        <f>+'havelvac 7.2'!P182+'havelvac 7.3'!P182+'havelvac 7.4'!P182+'havelvac 7.5'!P182+'havelvac 7.6'!P182+'havelvac 7.7'!P182+'havelvac 7.9'!P182+'havelvac 7.8'!P182+'havelvac 7.10'!P182+'havelvac 7.11'!P182+'havelvac 7.12'!P182+'havelvac 7.13'!P182</f>
        <v>0</v>
      </c>
      <c r="W169" s="226" t="str">
        <f t="shared" si="19"/>
        <v xml:space="preserve"> </v>
      </c>
      <c r="X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69" s="226" t="str">
        <f t="shared" si="20"/>
        <v xml:space="preserve"> </v>
      </c>
      <c r="Z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69" s="226" t="str">
        <f t="shared" si="21"/>
        <v xml:space="preserve"> </v>
      </c>
      <c r="AB16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0" spans="1:28" s="197" customFormat="1" ht="13.5">
      <c r="A170" s="183" t="str">
        <f t="shared" si="15"/>
        <v>71040505010000</v>
      </c>
      <c r="B170" s="184" t="s">
        <v>439</v>
      </c>
      <c r="C170" s="133" t="s">
        <v>155</v>
      </c>
      <c r="D170" s="132" t="s">
        <v>149</v>
      </c>
      <c r="E170" s="131" t="s">
        <v>149</v>
      </c>
      <c r="F170" s="185" t="s">
        <v>106</v>
      </c>
      <c r="G170" s="186" t="s">
        <v>440</v>
      </c>
      <c r="H170" s="145"/>
      <c r="I170" s="146"/>
      <c r="J170" s="147"/>
      <c r="K170" s="147"/>
      <c r="L170" s="26" t="s">
        <v>200</v>
      </c>
      <c r="M170" s="27"/>
      <c r="N170" s="196">
        <f>+'havelvac 7.2'!N183+'havelvac 7.3'!N183+'havelvac 7.4'!N183+'havelvac 7.5'!N183+'havelvac 7.6'!N183+'havelvac 7.7'!N183+'havelvac 7.9'!N183+'havelvac 7.8'!N183+'havelvac 7.10'!N183+'havelvac 7.11'!N183+'havelvac 7.12'!N183+'havelvac 7.13'!N183</f>
        <v>0</v>
      </c>
      <c r="O170" s="196">
        <f>+'havelvac 7.2'!O183+'havelvac 7.3'!O183+'havelvac 7.4'!O183+'havelvac 7.5'!O183+'havelvac 7.6'!O183+'havelvac 7.7'!O183+'havelvac 7.9'!O183+'havelvac 7.8'!O183+'havelvac 7.10'!O183+'havelvac 7.11'!O183+'havelvac 7.12'!O183+'havelvac 7.13'!O183</f>
        <v>0</v>
      </c>
      <c r="P170" s="229" t="str">
        <f t="shared" si="16"/>
        <v xml:space="preserve"> </v>
      </c>
      <c r="Q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0" s="229" t="str">
        <f t="shared" si="17"/>
        <v xml:space="preserve"> </v>
      </c>
      <c r="S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0" s="229" t="str">
        <f t="shared" si="18"/>
        <v xml:space="preserve"> </v>
      </c>
      <c r="U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0" s="196">
        <f>+'havelvac 7.2'!P183+'havelvac 7.3'!P183+'havelvac 7.4'!P183+'havelvac 7.5'!P183+'havelvac 7.6'!P183+'havelvac 7.7'!P183+'havelvac 7.9'!P183+'havelvac 7.8'!P183+'havelvac 7.10'!P183+'havelvac 7.11'!P183+'havelvac 7.12'!P183+'havelvac 7.13'!P183</f>
        <v>0</v>
      </c>
      <c r="W170" s="229" t="str">
        <f t="shared" si="19"/>
        <v xml:space="preserve"> </v>
      </c>
      <c r="X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0" s="229" t="str">
        <f t="shared" si="20"/>
        <v xml:space="preserve"> </v>
      </c>
      <c r="Z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0" s="229" t="str">
        <f t="shared" si="21"/>
        <v xml:space="preserve"> </v>
      </c>
      <c r="AB1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1" spans="1:28" s="136" customFormat="1">
      <c r="A171" s="183" t="str">
        <f t="shared" si="15"/>
        <v>71040505015129</v>
      </c>
      <c r="B171" s="184" t="s">
        <v>439</v>
      </c>
      <c r="C171" s="133" t="s">
        <v>155</v>
      </c>
      <c r="D171" s="132" t="s">
        <v>149</v>
      </c>
      <c r="E171" s="131" t="s">
        <v>149</v>
      </c>
      <c r="F171" s="185" t="s">
        <v>106</v>
      </c>
      <c r="G171" s="130">
        <v>5129</v>
      </c>
      <c r="H171" s="16"/>
      <c r="I171" s="24"/>
      <c r="J171" s="25"/>
      <c r="K171" s="25"/>
      <c r="L171" s="29" t="s">
        <v>137</v>
      </c>
      <c r="M171" s="12">
        <v>5129</v>
      </c>
      <c r="N171" s="182">
        <f>+'havelvac 7.2'!N184+'havelvac 7.3'!N184+'havelvac 7.4'!N184+'havelvac 7.5'!N184+'havelvac 7.6'!N184+'havelvac 7.7'!N184+'havelvac 7.9'!N184+'havelvac 7.8'!N184+'havelvac 7.10'!N184+'havelvac 7.11'!N184+'havelvac 7.12'!N184+'havelvac 7.13'!N184</f>
        <v>0</v>
      </c>
      <c r="O171" s="182">
        <f>+'havelvac 7.2'!O184+'havelvac 7.3'!O184+'havelvac 7.4'!O184+'havelvac 7.5'!O184+'havelvac 7.6'!O184+'havelvac 7.7'!O184+'havelvac 7.9'!O184+'havelvac 7.8'!O184+'havelvac 7.10'!O184+'havelvac 7.11'!O184+'havelvac 7.12'!O184+'havelvac 7.13'!O184</f>
        <v>0</v>
      </c>
      <c r="P171" s="230" t="str">
        <f t="shared" si="16"/>
        <v xml:space="preserve"> </v>
      </c>
      <c r="Q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1" s="230" t="str">
        <f t="shared" si="17"/>
        <v xml:space="preserve"> </v>
      </c>
      <c r="S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1" s="230" t="str">
        <f t="shared" si="18"/>
        <v xml:space="preserve"> </v>
      </c>
      <c r="U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1" s="182">
        <f>+'havelvac 7.2'!P184+'havelvac 7.3'!P184+'havelvac 7.4'!P184+'havelvac 7.5'!P184+'havelvac 7.6'!P184+'havelvac 7.7'!P184+'havelvac 7.9'!P184+'havelvac 7.8'!P184+'havelvac 7.10'!P184+'havelvac 7.11'!P184+'havelvac 7.12'!P184+'havelvac 7.13'!P184</f>
        <v>0</v>
      </c>
      <c r="W171" s="230" t="str">
        <f t="shared" si="19"/>
        <v xml:space="preserve"> </v>
      </c>
      <c r="X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1" s="230" t="str">
        <f t="shared" si="20"/>
        <v xml:space="preserve"> </v>
      </c>
      <c r="Z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1" s="230" t="str">
        <f t="shared" si="21"/>
        <v xml:space="preserve"> </v>
      </c>
      <c r="AB1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2" spans="1:28" s="197" customFormat="1" ht="27" hidden="1">
      <c r="A172" s="183" t="str">
        <f t="shared" si="15"/>
        <v>71040505020000</v>
      </c>
      <c r="B172" s="184" t="s">
        <v>439</v>
      </c>
      <c r="C172" s="133" t="s">
        <v>155</v>
      </c>
      <c r="D172" s="132" t="s">
        <v>149</v>
      </c>
      <c r="E172" s="131" t="s">
        <v>149</v>
      </c>
      <c r="F172" s="185" t="s">
        <v>140</v>
      </c>
      <c r="G172" s="186" t="s">
        <v>440</v>
      </c>
      <c r="H172" s="145"/>
      <c r="I172" s="146"/>
      <c r="J172" s="147"/>
      <c r="K172" s="147"/>
      <c r="L172" s="26" t="s">
        <v>201</v>
      </c>
      <c r="M172" s="27"/>
      <c r="N172" s="196">
        <f>+'havelvac 7.2'!N185+'havelvac 7.3'!N185+'havelvac 7.4'!N185+'havelvac 7.5'!N185+'havelvac 7.6'!N185+'havelvac 7.7'!N185+'havelvac 7.9'!N185+'havelvac 7.8'!N185+'havelvac 7.10'!N185+'havelvac 7.11'!N185+'havelvac 7.12'!N185+'havelvac 7.13'!N185</f>
        <v>0</v>
      </c>
      <c r="O172" s="196">
        <f>+'havelvac 7.2'!O185+'havelvac 7.3'!O185+'havelvac 7.4'!O185+'havelvac 7.5'!O185+'havelvac 7.6'!O185+'havelvac 7.7'!O185+'havelvac 7.9'!O185+'havelvac 7.8'!O185+'havelvac 7.10'!O185+'havelvac 7.11'!O185+'havelvac 7.12'!O185+'havelvac 7.13'!O185</f>
        <v>0</v>
      </c>
      <c r="P172" s="229" t="str">
        <f t="shared" si="16"/>
        <v xml:space="preserve"> </v>
      </c>
      <c r="Q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2" s="229" t="str">
        <f t="shared" si="17"/>
        <v xml:space="preserve"> </v>
      </c>
      <c r="S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2" s="229" t="str">
        <f t="shared" si="18"/>
        <v xml:space="preserve"> </v>
      </c>
      <c r="U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2" s="196">
        <f>+'havelvac 7.2'!P185+'havelvac 7.3'!P185+'havelvac 7.4'!P185+'havelvac 7.5'!P185+'havelvac 7.6'!P185+'havelvac 7.7'!P185+'havelvac 7.9'!P185+'havelvac 7.8'!P185+'havelvac 7.10'!P185+'havelvac 7.11'!P185+'havelvac 7.12'!P185+'havelvac 7.13'!P185</f>
        <v>0</v>
      </c>
      <c r="W172" s="229" t="str">
        <f t="shared" si="19"/>
        <v xml:space="preserve"> </v>
      </c>
      <c r="X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2" s="229" t="str">
        <f t="shared" si="20"/>
        <v xml:space="preserve"> </v>
      </c>
      <c r="Z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2" s="229" t="str">
        <f t="shared" si="21"/>
        <v xml:space="preserve"> </v>
      </c>
      <c r="AB1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3" spans="1:28" s="136" customFormat="1" ht="25.5" hidden="1">
      <c r="A173" s="183" t="str">
        <f t="shared" si="15"/>
        <v>71040505024511</v>
      </c>
      <c r="B173" s="184" t="s">
        <v>439</v>
      </c>
      <c r="C173" s="133" t="s">
        <v>155</v>
      </c>
      <c r="D173" s="132" t="s">
        <v>149</v>
      </c>
      <c r="E173" s="131" t="s">
        <v>149</v>
      </c>
      <c r="F173" s="185" t="s">
        <v>140</v>
      </c>
      <c r="G173" s="130">
        <v>4511</v>
      </c>
      <c r="H173" s="24"/>
      <c r="I173" s="24"/>
      <c r="J173" s="25"/>
      <c r="K173" s="25"/>
      <c r="L173" s="28" t="s">
        <v>131</v>
      </c>
      <c r="M173" s="11">
        <v>4511</v>
      </c>
      <c r="N173" s="182">
        <f>+'havelvac 7.2'!N186+'havelvac 7.3'!N186+'havelvac 7.4'!N186+'havelvac 7.5'!N186+'havelvac 7.6'!N186+'havelvac 7.7'!N186+'havelvac 7.9'!N186+'havelvac 7.8'!N186+'havelvac 7.10'!N186+'havelvac 7.11'!N186+'havelvac 7.12'!N186+'havelvac 7.13'!N186</f>
        <v>0</v>
      </c>
      <c r="O173" s="182">
        <f>+'havelvac 7.2'!O186+'havelvac 7.3'!O186+'havelvac 7.4'!O186+'havelvac 7.5'!O186+'havelvac 7.6'!O186+'havelvac 7.7'!O186+'havelvac 7.9'!O186+'havelvac 7.8'!O186+'havelvac 7.10'!O186+'havelvac 7.11'!O186+'havelvac 7.12'!O186+'havelvac 7.13'!O186</f>
        <v>0</v>
      </c>
      <c r="P173" s="230" t="str">
        <f t="shared" si="16"/>
        <v xml:space="preserve"> </v>
      </c>
      <c r="Q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3" s="230" t="str">
        <f t="shared" si="17"/>
        <v xml:space="preserve"> </v>
      </c>
      <c r="S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3" s="230" t="str">
        <f t="shared" si="18"/>
        <v xml:space="preserve"> </v>
      </c>
      <c r="U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3" s="182">
        <f>+'havelvac 7.2'!P186+'havelvac 7.3'!P186+'havelvac 7.4'!P186+'havelvac 7.5'!P186+'havelvac 7.6'!P186+'havelvac 7.7'!P186+'havelvac 7.9'!P186+'havelvac 7.8'!P186+'havelvac 7.10'!P186+'havelvac 7.11'!P186+'havelvac 7.12'!P186+'havelvac 7.13'!P186</f>
        <v>0</v>
      </c>
      <c r="W173" s="230" t="str">
        <f t="shared" si="19"/>
        <v xml:space="preserve"> </v>
      </c>
      <c r="X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3" s="230" t="str">
        <f t="shared" si="20"/>
        <v xml:space="preserve"> </v>
      </c>
      <c r="Z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3" s="230" t="str">
        <f t="shared" si="21"/>
        <v xml:space="preserve"> </v>
      </c>
      <c r="AB1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4" spans="1:28" s="197" customFormat="1" ht="27" hidden="1">
      <c r="A174" s="183" t="str">
        <f t="shared" si="15"/>
        <v>71040505030000</v>
      </c>
      <c r="B174" s="184" t="s">
        <v>439</v>
      </c>
      <c r="C174" s="133" t="s">
        <v>155</v>
      </c>
      <c r="D174" s="132" t="s">
        <v>149</v>
      </c>
      <c r="E174" s="131" t="s">
        <v>149</v>
      </c>
      <c r="F174" s="185" t="s">
        <v>442</v>
      </c>
      <c r="G174" s="186" t="s">
        <v>440</v>
      </c>
      <c r="H174" s="145"/>
      <c r="I174" s="146"/>
      <c r="J174" s="147"/>
      <c r="K174" s="147"/>
      <c r="L174" s="26" t="s">
        <v>202</v>
      </c>
      <c r="M174" s="27"/>
      <c r="N174" s="196">
        <f>+'havelvac 7.2'!N187+'havelvac 7.3'!N187+'havelvac 7.4'!N187+'havelvac 7.5'!N187+'havelvac 7.6'!N187+'havelvac 7.7'!N187+'havelvac 7.9'!N187+'havelvac 7.8'!N187+'havelvac 7.10'!N187+'havelvac 7.11'!N187+'havelvac 7.12'!N187+'havelvac 7.13'!N187</f>
        <v>0</v>
      </c>
      <c r="O174" s="196">
        <f>+'havelvac 7.2'!O187+'havelvac 7.3'!O187+'havelvac 7.4'!O187+'havelvac 7.5'!O187+'havelvac 7.6'!O187+'havelvac 7.7'!O187+'havelvac 7.9'!O187+'havelvac 7.8'!O187+'havelvac 7.10'!O187+'havelvac 7.11'!O187+'havelvac 7.12'!O187+'havelvac 7.13'!O187</f>
        <v>0</v>
      </c>
      <c r="P174" s="229" t="str">
        <f t="shared" si="16"/>
        <v xml:space="preserve"> </v>
      </c>
      <c r="Q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4" s="229" t="str">
        <f t="shared" si="17"/>
        <v xml:space="preserve"> </v>
      </c>
      <c r="S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4" s="229" t="str">
        <f t="shared" si="18"/>
        <v xml:space="preserve"> </v>
      </c>
      <c r="U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4" s="196">
        <f>+'havelvac 7.2'!P187+'havelvac 7.3'!P187+'havelvac 7.4'!P187+'havelvac 7.5'!P187+'havelvac 7.6'!P187+'havelvac 7.7'!P187+'havelvac 7.9'!P187+'havelvac 7.8'!P187+'havelvac 7.10'!P187+'havelvac 7.11'!P187+'havelvac 7.12'!P187+'havelvac 7.13'!P187</f>
        <v>0</v>
      </c>
      <c r="W174" s="229" t="str">
        <f t="shared" si="19"/>
        <v xml:space="preserve"> </v>
      </c>
      <c r="X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4" s="229" t="str">
        <f t="shared" si="20"/>
        <v xml:space="preserve"> </v>
      </c>
      <c r="Z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4" s="229" t="str">
        <f t="shared" si="21"/>
        <v xml:space="preserve"> </v>
      </c>
      <c r="AB1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5" spans="1:28" s="136" customFormat="1" ht="25.5" hidden="1">
      <c r="A175" s="183" t="str">
        <f t="shared" si="15"/>
        <v>71040505034511</v>
      </c>
      <c r="B175" s="184" t="s">
        <v>439</v>
      </c>
      <c r="C175" s="133" t="s">
        <v>155</v>
      </c>
      <c r="D175" s="132" t="s">
        <v>149</v>
      </c>
      <c r="E175" s="131" t="s">
        <v>149</v>
      </c>
      <c r="F175" s="185" t="s">
        <v>442</v>
      </c>
      <c r="G175" s="130">
        <v>4511</v>
      </c>
      <c r="H175" s="24"/>
      <c r="I175" s="24"/>
      <c r="J175" s="25"/>
      <c r="K175" s="25"/>
      <c r="L175" s="28" t="s">
        <v>131</v>
      </c>
      <c r="M175" s="11">
        <v>4511</v>
      </c>
      <c r="N175" s="182">
        <f>+'havelvac 7.2'!N188+'havelvac 7.3'!N188+'havelvac 7.4'!N188+'havelvac 7.5'!N188+'havelvac 7.6'!N188+'havelvac 7.7'!N188+'havelvac 7.9'!N188+'havelvac 7.8'!N188+'havelvac 7.10'!N188+'havelvac 7.11'!N188+'havelvac 7.12'!N188+'havelvac 7.13'!N188</f>
        <v>0</v>
      </c>
      <c r="O175" s="182">
        <f>+'havelvac 7.2'!O188+'havelvac 7.3'!O188+'havelvac 7.4'!O188+'havelvac 7.5'!O188+'havelvac 7.6'!O188+'havelvac 7.7'!O188+'havelvac 7.9'!O188+'havelvac 7.8'!O188+'havelvac 7.10'!O188+'havelvac 7.11'!O188+'havelvac 7.12'!O188+'havelvac 7.13'!O188</f>
        <v>0</v>
      </c>
      <c r="P175" s="230" t="str">
        <f t="shared" si="16"/>
        <v xml:space="preserve"> </v>
      </c>
      <c r="Q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5" s="230" t="str">
        <f t="shared" si="17"/>
        <v xml:space="preserve"> </v>
      </c>
      <c r="S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5" s="230" t="str">
        <f t="shared" si="18"/>
        <v xml:space="preserve"> </v>
      </c>
      <c r="U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5" s="182">
        <f>+'havelvac 7.2'!P188+'havelvac 7.3'!P188+'havelvac 7.4'!P188+'havelvac 7.5'!P188+'havelvac 7.6'!P188+'havelvac 7.7'!P188+'havelvac 7.9'!P188+'havelvac 7.8'!P188+'havelvac 7.10'!P188+'havelvac 7.11'!P188+'havelvac 7.12'!P188+'havelvac 7.13'!P188</f>
        <v>0</v>
      </c>
      <c r="W175" s="230" t="str">
        <f t="shared" si="19"/>
        <v xml:space="preserve"> </v>
      </c>
      <c r="X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5" s="230" t="str">
        <f t="shared" si="20"/>
        <v xml:space="preserve"> </v>
      </c>
      <c r="Z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5" s="230" t="str">
        <f t="shared" si="21"/>
        <v xml:space="preserve"> </v>
      </c>
      <c r="AB1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6" spans="1:28" s="197" customFormat="1" ht="54" hidden="1">
      <c r="A176" s="183" t="str">
        <f t="shared" si="15"/>
        <v>71040505040000</v>
      </c>
      <c r="B176" s="184" t="s">
        <v>439</v>
      </c>
      <c r="C176" s="133" t="s">
        <v>155</v>
      </c>
      <c r="D176" s="132" t="s">
        <v>149</v>
      </c>
      <c r="E176" s="131" t="s">
        <v>149</v>
      </c>
      <c r="F176" s="185" t="s">
        <v>155</v>
      </c>
      <c r="G176" s="186" t="s">
        <v>440</v>
      </c>
      <c r="H176" s="145"/>
      <c r="I176" s="146"/>
      <c r="J176" s="147"/>
      <c r="K176" s="147"/>
      <c r="L176" s="26" t="s">
        <v>203</v>
      </c>
      <c r="M176" s="27"/>
      <c r="N176" s="196">
        <f>+'havelvac 7.2'!N189+'havelvac 7.3'!N189+'havelvac 7.4'!N189+'havelvac 7.5'!N189+'havelvac 7.6'!N189+'havelvac 7.7'!N189+'havelvac 7.9'!N189+'havelvac 7.8'!N189+'havelvac 7.10'!N189+'havelvac 7.11'!N189+'havelvac 7.12'!N189+'havelvac 7.13'!N189</f>
        <v>0</v>
      </c>
      <c r="O176" s="196">
        <f>+'havelvac 7.2'!O189+'havelvac 7.3'!O189+'havelvac 7.4'!O189+'havelvac 7.5'!O189+'havelvac 7.6'!O189+'havelvac 7.7'!O189+'havelvac 7.9'!O189+'havelvac 7.8'!O189+'havelvac 7.10'!O189+'havelvac 7.11'!O189+'havelvac 7.12'!O189+'havelvac 7.13'!O189</f>
        <v>0</v>
      </c>
      <c r="P176" s="229" t="str">
        <f t="shared" si="16"/>
        <v xml:space="preserve"> </v>
      </c>
      <c r="Q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6" s="229" t="str">
        <f t="shared" si="17"/>
        <v xml:space="preserve"> </v>
      </c>
      <c r="S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6" s="229" t="str">
        <f t="shared" si="18"/>
        <v xml:space="preserve"> </v>
      </c>
      <c r="U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6" s="196">
        <f>+'havelvac 7.2'!P189+'havelvac 7.3'!P189+'havelvac 7.4'!P189+'havelvac 7.5'!P189+'havelvac 7.6'!P189+'havelvac 7.7'!P189+'havelvac 7.9'!P189+'havelvac 7.8'!P189+'havelvac 7.10'!P189+'havelvac 7.11'!P189+'havelvac 7.12'!P189+'havelvac 7.13'!P189</f>
        <v>0</v>
      </c>
      <c r="W176" s="229" t="str">
        <f t="shared" si="19"/>
        <v xml:space="preserve"> </v>
      </c>
      <c r="X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6" s="229" t="str">
        <f t="shared" si="20"/>
        <v xml:space="preserve"> </v>
      </c>
      <c r="Z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6" s="229" t="str">
        <f t="shared" si="21"/>
        <v xml:space="preserve"> </v>
      </c>
      <c r="AB17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7" spans="1:28" s="136" customFormat="1" hidden="1">
      <c r="A177" s="183" t="str">
        <f t="shared" si="15"/>
        <v>71040505044861</v>
      </c>
      <c r="B177" s="184" t="s">
        <v>439</v>
      </c>
      <c r="C177" s="133" t="s">
        <v>155</v>
      </c>
      <c r="D177" s="132" t="s">
        <v>149</v>
      </c>
      <c r="E177" s="131" t="s">
        <v>149</v>
      </c>
      <c r="F177" s="185" t="s">
        <v>155</v>
      </c>
      <c r="G177" s="130">
        <v>4861</v>
      </c>
      <c r="H177" s="24"/>
      <c r="I177" s="24"/>
      <c r="J177" s="25"/>
      <c r="K177" s="25"/>
      <c r="L177" s="31" t="s">
        <v>134</v>
      </c>
      <c r="M177" s="47">
        <v>4861</v>
      </c>
      <c r="N177" s="182">
        <f>+'havelvac 7.2'!N190+'havelvac 7.3'!N190+'havelvac 7.4'!N190+'havelvac 7.5'!N190+'havelvac 7.6'!N190+'havelvac 7.7'!N190+'havelvac 7.9'!N190+'havelvac 7.8'!N190+'havelvac 7.10'!N190+'havelvac 7.11'!N190+'havelvac 7.12'!N190+'havelvac 7.13'!N190</f>
        <v>0</v>
      </c>
      <c r="O177" s="182">
        <f>+'havelvac 7.2'!O190+'havelvac 7.3'!O190+'havelvac 7.4'!O190+'havelvac 7.5'!O190+'havelvac 7.6'!O190+'havelvac 7.7'!O190+'havelvac 7.9'!O190+'havelvac 7.8'!O190+'havelvac 7.10'!O190+'havelvac 7.11'!O190+'havelvac 7.12'!O190+'havelvac 7.13'!O190</f>
        <v>0</v>
      </c>
      <c r="P177" s="230" t="str">
        <f t="shared" si="16"/>
        <v xml:space="preserve"> </v>
      </c>
      <c r="Q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7" s="230" t="str">
        <f t="shared" si="17"/>
        <v xml:space="preserve"> </v>
      </c>
      <c r="S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7" s="230" t="str">
        <f t="shared" si="18"/>
        <v xml:space="preserve"> </v>
      </c>
      <c r="U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7" s="182">
        <f>+'havelvac 7.2'!P190+'havelvac 7.3'!P190+'havelvac 7.4'!P190+'havelvac 7.5'!P190+'havelvac 7.6'!P190+'havelvac 7.7'!P190+'havelvac 7.9'!P190+'havelvac 7.8'!P190+'havelvac 7.10'!P190+'havelvac 7.11'!P190+'havelvac 7.12'!P190+'havelvac 7.13'!P190</f>
        <v>0</v>
      </c>
      <c r="W177" s="230" t="str">
        <f t="shared" si="19"/>
        <v xml:space="preserve"> </v>
      </c>
      <c r="X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7" s="230" t="str">
        <f t="shared" si="20"/>
        <v xml:space="preserve"> </v>
      </c>
      <c r="Z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7" s="230" t="str">
        <f t="shared" si="21"/>
        <v xml:space="preserve"> </v>
      </c>
      <c r="AB1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8" spans="1:28" s="197" customFormat="1" ht="40.5" hidden="1">
      <c r="A178" s="183" t="str">
        <f t="shared" si="15"/>
        <v>71040505050000</v>
      </c>
      <c r="B178" s="184" t="s">
        <v>439</v>
      </c>
      <c r="C178" s="133" t="s">
        <v>155</v>
      </c>
      <c r="D178" s="132" t="s">
        <v>149</v>
      </c>
      <c r="E178" s="131" t="s">
        <v>149</v>
      </c>
      <c r="F178" s="185" t="s">
        <v>149</v>
      </c>
      <c r="G178" s="186" t="s">
        <v>440</v>
      </c>
      <c r="H178" s="145"/>
      <c r="I178" s="146"/>
      <c r="J178" s="147"/>
      <c r="K178" s="147"/>
      <c r="L178" s="26" t="s">
        <v>204</v>
      </c>
      <c r="M178" s="27"/>
      <c r="N178" s="196">
        <f>+'havelvac 7.2'!N191+'havelvac 7.3'!N191+'havelvac 7.4'!N191+'havelvac 7.5'!N191+'havelvac 7.6'!N191+'havelvac 7.7'!N191+'havelvac 7.9'!N191+'havelvac 7.8'!N191+'havelvac 7.10'!N191+'havelvac 7.11'!N191+'havelvac 7.12'!N191+'havelvac 7.13'!N191</f>
        <v>0</v>
      </c>
      <c r="O178" s="196">
        <f>+'havelvac 7.2'!O191+'havelvac 7.3'!O191+'havelvac 7.4'!O191+'havelvac 7.5'!O191+'havelvac 7.6'!O191+'havelvac 7.7'!O191+'havelvac 7.9'!O191+'havelvac 7.8'!O191+'havelvac 7.10'!O191+'havelvac 7.11'!O191+'havelvac 7.12'!O191+'havelvac 7.13'!O191</f>
        <v>0</v>
      </c>
      <c r="P178" s="229" t="str">
        <f t="shared" si="16"/>
        <v xml:space="preserve"> </v>
      </c>
      <c r="Q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8" s="229" t="str">
        <f t="shared" si="17"/>
        <v xml:space="preserve"> </v>
      </c>
      <c r="S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8" s="229" t="str">
        <f t="shared" si="18"/>
        <v xml:space="preserve"> </v>
      </c>
      <c r="U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8" s="196">
        <f>+'havelvac 7.2'!P191+'havelvac 7.3'!P191+'havelvac 7.4'!P191+'havelvac 7.5'!P191+'havelvac 7.6'!P191+'havelvac 7.7'!P191+'havelvac 7.9'!P191+'havelvac 7.8'!P191+'havelvac 7.10'!P191+'havelvac 7.11'!P191+'havelvac 7.12'!P191+'havelvac 7.13'!P191</f>
        <v>0</v>
      </c>
      <c r="W178" s="229" t="str">
        <f t="shared" si="19"/>
        <v xml:space="preserve"> </v>
      </c>
      <c r="X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8" s="229" t="str">
        <f t="shared" si="20"/>
        <v xml:space="preserve"> </v>
      </c>
      <c r="Z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8" s="229" t="str">
        <f t="shared" si="21"/>
        <v xml:space="preserve"> </v>
      </c>
      <c r="AB17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79" spans="1:28" s="136" customFormat="1" hidden="1">
      <c r="A179" s="183" t="str">
        <f t="shared" si="15"/>
        <v>71040505054861</v>
      </c>
      <c r="B179" s="184" t="s">
        <v>439</v>
      </c>
      <c r="C179" s="133" t="s">
        <v>155</v>
      </c>
      <c r="D179" s="132" t="s">
        <v>149</v>
      </c>
      <c r="E179" s="131" t="s">
        <v>149</v>
      </c>
      <c r="F179" s="185" t="s">
        <v>149</v>
      </c>
      <c r="G179" s="130">
        <v>4861</v>
      </c>
      <c r="H179" s="24"/>
      <c r="I179" s="24"/>
      <c r="J179" s="25"/>
      <c r="K179" s="25"/>
      <c r="L179" s="31" t="s">
        <v>134</v>
      </c>
      <c r="M179" s="47">
        <v>4861</v>
      </c>
      <c r="N179" s="182">
        <f>+'havelvac 7.2'!N192+'havelvac 7.3'!N192+'havelvac 7.4'!N192+'havelvac 7.5'!N192+'havelvac 7.6'!N192+'havelvac 7.7'!N192+'havelvac 7.9'!N192+'havelvac 7.8'!N192+'havelvac 7.10'!N192+'havelvac 7.11'!N192+'havelvac 7.12'!N192+'havelvac 7.13'!N192</f>
        <v>0</v>
      </c>
      <c r="O179" s="182">
        <f>+'havelvac 7.2'!O192+'havelvac 7.3'!O192+'havelvac 7.4'!O192+'havelvac 7.5'!O192+'havelvac 7.6'!O192+'havelvac 7.7'!O192+'havelvac 7.9'!O192+'havelvac 7.8'!O192+'havelvac 7.10'!O192+'havelvac 7.11'!O192+'havelvac 7.12'!O192+'havelvac 7.13'!O192</f>
        <v>0</v>
      </c>
      <c r="P179" s="230" t="str">
        <f t="shared" si="16"/>
        <v xml:space="preserve"> </v>
      </c>
      <c r="Q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79" s="230" t="str">
        <f t="shared" si="17"/>
        <v xml:space="preserve"> </v>
      </c>
      <c r="S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79" s="230" t="str">
        <f t="shared" si="18"/>
        <v xml:space="preserve"> </v>
      </c>
      <c r="U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79" s="182">
        <f>+'havelvac 7.2'!P192+'havelvac 7.3'!P192+'havelvac 7.4'!P192+'havelvac 7.5'!P192+'havelvac 7.6'!P192+'havelvac 7.7'!P192+'havelvac 7.9'!P192+'havelvac 7.8'!P192+'havelvac 7.10'!P192+'havelvac 7.11'!P192+'havelvac 7.12'!P192+'havelvac 7.13'!P192</f>
        <v>0</v>
      </c>
      <c r="W179" s="230" t="str">
        <f t="shared" si="19"/>
        <v xml:space="preserve"> </v>
      </c>
      <c r="X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79" s="230" t="str">
        <f t="shared" si="20"/>
        <v xml:space="preserve"> </v>
      </c>
      <c r="Z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79" s="230" t="str">
        <f t="shared" si="21"/>
        <v xml:space="preserve"> </v>
      </c>
      <c r="AB1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0" spans="1:28" s="197" customFormat="1" ht="67.5" hidden="1">
      <c r="A180" s="183" t="str">
        <f t="shared" si="15"/>
        <v>71040505060000</v>
      </c>
      <c r="B180" s="184" t="s">
        <v>439</v>
      </c>
      <c r="C180" s="133" t="s">
        <v>155</v>
      </c>
      <c r="D180" s="132" t="s">
        <v>149</v>
      </c>
      <c r="E180" s="131" t="s">
        <v>149</v>
      </c>
      <c r="F180" s="185" t="s">
        <v>157</v>
      </c>
      <c r="G180" s="186" t="s">
        <v>440</v>
      </c>
      <c r="H180" s="145"/>
      <c r="I180" s="146"/>
      <c r="J180" s="147"/>
      <c r="K180" s="147"/>
      <c r="L180" s="26" t="s">
        <v>205</v>
      </c>
      <c r="M180" s="27"/>
      <c r="N180" s="196">
        <f>+'havelvac 7.2'!N194+'havelvac 7.3'!N194+'havelvac 7.4'!N194+'havelvac 7.5'!N194+'havelvac 7.6'!N194+'havelvac 7.7'!N194+'havelvac 7.9'!N194+'havelvac 7.8'!N194+'havelvac 7.10'!N194+'havelvac 7.11'!N194+'havelvac 7.12'!N194+'havelvac 7.13'!N194</f>
        <v>0</v>
      </c>
      <c r="O180" s="196">
        <f>+'havelvac 7.2'!O194+'havelvac 7.3'!O194+'havelvac 7.4'!O194+'havelvac 7.5'!O194+'havelvac 7.6'!O194+'havelvac 7.7'!O194+'havelvac 7.9'!O194+'havelvac 7.8'!O194+'havelvac 7.10'!O194+'havelvac 7.11'!O194+'havelvac 7.12'!O194+'havelvac 7.13'!O194</f>
        <v>0</v>
      </c>
      <c r="P180" s="229" t="str">
        <f t="shared" si="16"/>
        <v xml:space="preserve"> </v>
      </c>
      <c r="Q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0" s="229" t="str">
        <f t="shared" si="17"/>
        <v xml:space="preserve"> </v>
      </c>
      <c r="S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0" s="229" t="str">
        <f t="shared" si="18"/>
        <v xml:space="preserve"> </v>
      </c>
      <c r="U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0" s="196">
        <f>+'havelvac 7.2'!P194+'havelvac 7.3'!P194+'havelvac 7.4'!P194+'havelvac 7.5'!P194+'havelvac 7.6'!P194+'havelvac 7.7'!P194+'havelvac 7.9'!P194+'havelvac 7.8'!P194+'havelvac 7.10'!P194+'havelvac 7.11'!P194+'havelvac 7.12'!P194+'havelvac 7.13'!P194</f>
        <v>0</v>
      </c>
      <c r="W180" s="229" t="str">
        <f t="shared" si="19"/>
        <v xml:space="preserve"> </v>
      </c>
      <c r="X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0" s="229" t="str">
        <f t="shared" si="20"/>
        <v xml:space="preserve"> </v>
      </c>
      <c r="Z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0" s="229" t="str">
        <f t="shared" si="21"/>
        <v xml:space="preserve"> </v>
      </c>
      <c r="AB1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1" spans="1:28" s="136" customFormat="1" hidden="1">
      <c r="A181" s="183" t="str">
        <f t="shared" si="15"/>
        <v>71040505064861</v>
      </c>
      <c r="B181" s="184" t="s">
        <v>439</v>
      </c>
      <c r="C181" s="133" t="s">
        <v>155</v>
      </c>
      <c r="D181" s="132" t="s">
        <v>149</v>
      </c>
      <c r="E181" s="131" t="s">
        <v>149</v>
      </c>
      <c r="F181" s="185" t="s">
        <v>157</v>
      </c>
      <c r="G181" s="130">
        <v>4861</v>
      </c>
      <c r="H181" s="24"/>
      <c r="I181" s="24"/>
      <c r="J181" s="25"/>
      <c r="K181" s="25"/>
      <c r="L181" s="31" t="s">
        <v>134</v>
      </c>
      <c r="M181" s="47">
        <v>4861</v>
      </c>
      <c r="N181" s="182">
        <f>+'havelvac 7.2'!N195+'havelvac 7.3'!N195+'havelvac 7.4'!N195+'havelvac 7.5'!N195+'havelvac 7.6'!N195+'havelvac 7.7'!N195+'havelvac 7.9'!N195+'havelvac 7.8'!N195+'havelvac 7.10'!N195+'havelvac 7.11'!N195+'havelvac 7.12'!N195+'havelvac 7.13'!N195</f>
        <v>0</v>
      </c>
      <c r="O181" s="182">
        <f>+'havelvac 7.2'!O195+'havelvac 7.3'!O195+'havelvac 7.4'!O195+'havelvac 7.5'!O195+'havelvac 7.6'!O195+'havelvac 7.7'!O195+'havelvac 7.9'!O195+'havelvac 7.8'!O195+'havelvac 7.10'!O195+'havelvac 7.11'!O195+'havelvac 7.12'!O195+'havelvac 7.13'!O195</f>
        <v>0</v>
      </c>
      <c r="P181" s="230" t="str">
        <f t="shared" si="16"/>
        <v xml:space="preserve"> </v>
      </c>
      <c r="Q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1" s="230" t="str">
        <f t="shared" si="17"/>
        <v xml:space="preserve"> </v>
      </c>
      <c r="S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1" s="230" t="str">
        <f t="shared" si="18"/>
        <v xml:space="preserve"> </v>
      </c>
      <c r="U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1" s="182">
        <f>+'havelvac 7.2'!P195+'havelvac 7.3'!P195+'havelvac 7.4'!P195+'havelvac 7.5'!P195+'havelvac 7.6'!P195+'havelvac 7.7'!P195+'havelvac 7.9'!P195+'havelvac 7.8'!P195+'havelvac 7.10'!P195+'havelvac 7.11'!P195+'havelvac 7.12'!P195+'havelvac 7.13'!P195</f>
        <v>0</v>
      </c>
      <c r="W181" s="230" t="str">
        <f t="shared" si="19"/>
        <v xml:space="preserve"> </v>
      </c>
      <c r="X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1" s="230" t="str">
        <f t="shared" si="20"/>
        <v xml:space="preserve"> </v>
      </c>
      <c r="Z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1" s="230" t="str">
        <f t="shared" si="21"/>
        <v xml:space="preserve"> </v>
      </c>
      <c r="AB1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2" spans="1:28" s="114" customFormat="1" ht="54" hidden="1">
      <c r="A182" s="121" t="str">
        <f t="shared" ref="A182:A187" si="22">CONCATENATE(B182,C182,D182,E182,F182,G182)</f>
        <v>71040505070000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183</v>
      </c>
      <c r="G182" s="128" t="s">
        <v>440</v>
      </c>
      <c r="H182" s="44"/>
      <c r="I182" s="146"/>
      <c r="J182" s="147"/>
      <c r="K182" s="147"/>
      <c r="L182" s="26" t="s">
        <v>47</v>
      </c>
      <c r="M182" s="27"/>
      <c r="N182" s="196">
        <f>TCount(N182:N188)</f>
        <v>0</v>
      </c>
      <c r="O182" s="196">
        <f t="shared" ref="O182:AB182" si="23">TCount(O182:O188)</f>
        <v>0</v>
      </c>
      <c r="P182" s="229" t="str">
        <f t="shared" si="16"/>
        <v xml:space="preserve"> </v>
      </c>
      <c r="Q182" s="196" t="e">
        <f t="shared" si="23"/>
        <v>#VALUE!</v>
      </c>
      <c r="R182" s="229" t="str">
        <f t="shared" si="17"/>
        <v xml:space="preserve"> </v>
      </c>
      <c r="S182" s="196" t="e">
        <f t="shared" si="23"/>
        <v>#VALUE!</v>
      </c>
      <c r="T182" s="229" t="str">
        <f t="shared" si="18"/>
        <v xml:space="preserve"> </v>
      </c>
      <c r="U182" s="196" t="e">
        <f t="shared" si="23"/>
        <v>#VALUE!</v>
      </c>
      <c r="V182" s="196">
        <f t="shared" si="23"/>
        <v>0</v>
      </c>
      <c r="W182" s="229" t="str">
        <f t="shared" si="19"/>
        <v xml:space="preserve"> </v>
      </c>
      <c r="X182" s="196" t="e">
        <f t="shared" si="23"/>
        <v>#VALUE!</v>
      </c>
      <c r="Y182" s="229" t="str">
        <f t="shared" si="20"/>
        <v xml:space="preserve"> </v>
      </c>
      <c r="Z182" s="196" t="e">
        <f t="shared" si="23"/>
        <v>#VALUE!</v>
      </c>
      <c r="AA182" s="229" t="str">
        <f t="shared" si="21"/>
        <v xml:space="preserve"> </v>
      </c>
      <c r="AB182" s="196" t="e">
        <f t="shared" si="23"/>
        <v>#VALUE!</v>
      </c>
    </row>
    <row r="183" spans="1:28" hidden="1">
      <c r="A183" s="121" t="str">
        <f t="shared" si="22"/>
        <v>71040505074861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183</v>
      </c>
      <c r="G183" s="120">
        <v>4861</v>
      </c>
      <c r="H183" s="24"/>
      <c r="I183" s="24"/>
      <c r="J183" s="25"/>
      <c r="K183" s="25"/>
      <c r="L183" s="31" t="s">
        <v>134</v>
      </c>
      <c r="M183" s="47">
        <v>4861</v>
      </c>
      <c r="N183" s="182">
        <v>0</v>
      </c>
      <c r="O183" s="182">
        <v>0</v>
      </c>
      <c r="P183" s="230" t="str">
        <f t="shared" si="16"/>
        <v xml:space="preserve"> </v>
      </c>
      <c r="Q183" s="182">
        <v>0</v>
      </c>
      <c r="R183" s="230" t="str">
        <f t="shared" si="17"/>
        <v xml:space="preserve"> </v>
      </c>
      <c r="S183" s="182">
        <v>0</v>
      </c>
      <c r="T183" s="230" t="str">
        <f t="shared" si="18"/>
        <v xml:space="preserve"> </v>
      </c>
      <c r="U183" s="182">
        <v>0</v>
      </c>
      <c r="V183" s="182">
        <v>0</v>
      </c>
      <c r="W183" s="230" t="str">
        <f t="shared" si="19"/>
        <v xml:space="preserve"> </v>
      </c>
      <c r="X183" s="182">
        <v>0</v>
      </c>
      <c r="Y183" s="230" t="str">
        <f t="shared" si="20"/>
        <v xml:space="preserve"> </v>
      </c>
      <c r="Z183" s="182">
        <v>0</v>
      </c>
      <c r="AA183" s="230" t="str">
        <f t="shared" si="21"/>
        <v xml:space="preserve"> </v>
      </c>
      <c r="AB183" s="182">
        <v>0</v>
      </c>
    </row>
    <row r="184" spans="1:28" s="114" customFormat="1" ht="40.5" hidden="1">
      <c r="A184" s="121" t="str">
        <f t="shared" si="22"/>
        <v>71040505080000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185</v>
      </c>
      <c r="G184" s="128" t="s">
        <v>440</v>
      </c>
      <c r="H184" s="44"/>
      <c r="I184" s="146"/>
      <c r="J184" s="147"/>
      <c r="K184" s="147"/>
      <c r="L184" s="26" t="s">
        <v>48</v>
      </c>
      <c r="M184" s="27"/>
      <c r="N184" s="196"/>
      <c r="O184" s="196"/>
      <c r="P184" s="229" t="str">
        <f t="shared" si="16"/>
        <v xml:space="preserve"> </v>
      </c>
      <c r="Q184" s="196"/>
      <c r="R184" s="229" t="str">
        <f t="shared" si="17"/>
        <v xml:space="preserve"> </v>
      </c>
      <c r="S184" s="196"/>
      <c r="T184" s="229" t="str">
        <f t="shared" si="18"/>
        <v xml:space="preserve"> </v>
      </c>
      <c r="U184" s="196"/>
      <c r="V184" s="196"/>
      <c r="W184" s="229" t="str">
        <f t="shared" si="19"/>
        <v xml:space="preserve"> </v>
      </c>
      <c r="X184" s="196"/>
      <c r="Y184" s="229" t="str">
        <f t="shared" si="20"/>
        <v xml:space="preserve"> </v>
      </c>
      <c r="Z184" s="196"/>
      <c r="AA184" s="229" t="str">
        <f t="shared" si="21"/>
        <v xml:space="preserve"> </v>
      </c>
      <c r="AB184" s="196"/>
    </row>
    <row r="185" spans="1:28" hidden="1">
      <c r="A185" s="121" t="str">
        <f t="shared" si="22"/>
        <v>71040505084861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185</v>
      </c>
      <c r="G185" s="120">
        <v>4861</v>
      </c>
      <c r="H185" s="24"/>
      <c r="I185" s="24"/>
      <c r="J185" s="25"/>
      <c r="K185" s="25"/>
      <c r="L185" s="31" t="s">
        <v>134</v>
      </c>
      <c r="M185" s="47">
        <v>4861</v>
      </c>
      <c r="N185" s="182"/>
      <c r="O185" s="182"/>
      <c r="P185" s="230" t="str">
        <f t="shared" si="16"/>
        <v xml:space="preserve"> </v>
      </c>
      <c r="Q185" s="182"/>
      <c r="R185" s="230" t="str">
        <f t="shared" si="17"/>
        <v xml:space="preserve"> </v>
      </c>
      <c r="S185" s="182"/>
      <c r="T185" s="230" t="str">
        <f t="shared" si="18"/>
        <v xml:space="preserve"> </v>
      </c>
      <c r="U185" s="182"/>
      <c r="V185" s="182"/>
      <c r="W185" s="230" t="str">
        <f t="shared" si="19"/>
        <v xml:space="preserve"> </v>
      </c>
      <c r="X185" s="182"/>
      <c r="Y185" s="230" t="str">
        <f t="shared" si="20"/>
        <v xml:space="preserve"> </v>
      </c>
      <c r="Z185" s="182"/>
      <c r="AA185" s="230" t="str">
        <f t="shared" si="21"/>
        <v xml:space="preserve"> </v>
      </c>
      <c r="AB185" s="182"/>
    </row>
    <row r="186" spans="1:28" s="114" customFormat="1" ht="40.5" hidden="1">
      <c r="A186" s="121" t="str">
        <f t="shared" si="22"/>
        <v>71040505090000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187</v>
      </c>
      <c r="G186" s="128" t="s">
        <v>440</v>
      </c>
      <c r="H186" s="44"/>
      <c r="I186" s="146"/>
      <c r="J186" s="147"/>
      <c r="K186" s="147"/>
      <c r="L186" s="26" t="s">
        <v>49</v>
      </c>
      <c r="M186" s="27"/>
      <c r="N186" s="196"/>
      <c r="O186" s="196"/>
      <c r="P186" s="229" t="str">
        <f t="shared" si="16"/>
        <v xml:space="preserve"> </v>
      </c>
      <c r="Q186" s="196"/>
      <c r="R186" s="229" t="str">
        <f t="shared" si="17"/>
        <v xml:space="preserve"> </v>
      </c>
      <c r="S186" s="196"/>
      <c r="T186" s="229" t="str">
        <f t="shared" si="18"/>
        <v xml:space="preserve"> </v>
      </c>
      <c r="U186" s="196"/>
      <c r="V186" s="196"/>
      <c r="W186" s="229" t="str">
        <f t="shared" si="19"/>
        <v xml:space="preserve"> </v>
      </c>
      <c r="X186" s="196"/>
      <c r="Y186" s="229" t="str">
        <f t="shared" si="20"/>
        <v xml:space="preserve"> </v>
      </c>
      <c r="Z186" s="196"/>
      <c r="AA186" s="229" t="str">
        <f t="shared" si="21"/>
        <v xml:space="preserve"> </v>
      </c>
      <c r="AB186" s="196"/>
    </row>
    <row r="187" spans="1:28" hidden="1">
      <c r="A187" s="121" t="str">
        <f t="shared" si="22"/>
        <v>71040505094861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187</v>
      </c>
      <c r="G187" s="120">
        <v>4861</v>
      </c>
      <c r="H187" s="24"/>
      <c r="I187" s="24"/>
      <c r="J187" s="25"/>
      <c r="K187" s="25"/>
      <c r="L187" s="31" t="s">
        <v>134</v>
      </c>
      <c r="M187" s="47">
        <v>4861</v>
      </c>
      <c r="N187" s="182"/>
      <c r="O187" s="182"/>
      <c r="P187" s="230" t="str">
        <f t="shared" si="16"/>
        <v xml:space="preserve"> </v>
      </c>
      <c r="Q187" s="182"/>
      <c r="R187" s="230" t="str">
        <f t="shared" si="17"/>
        <v xml:space="preserve"> </v>
      </c>
      <c r="S187" s="182"/>
      <c r="T187" s="230" t="str">
        <f t="shared" si="18"/>
        <v xml:space="preserve"> </v>
      </c>
      <c r="U187" s="182"/>
      <c r="V187" s="182"/>
      <c r="W187" s="230" t="str">
        <f t="shared" si="19"/>
        <v xml:space="preserve"> </v>
      </c>
      <c r="X187" s="182"/>
      <c r="Y187" s="230" t="str">
        <f t="shared" si="20"/>
        <v xml:space="preserve"> </v>
      </c>
      <c r="Z187" s="182"/>
      <c r="AA187" s="230" t="str">
        <f t="shared" si="21"/>
        <v xml:space="preserve"> </v>
      </c>
      <c r="AB187" s="182"/>
    </row>
    <row r="188" spans="1:28" s="188" customFormat="1" ht="13.5" hidden="1">
      <c r="A188" s="183" t="str">
        <f t="shared" si="15"/>
        <v>71040700000000</v>
      </c>
      <c r="B188" s="184" t="s">
        <v>439</v>
      </c>
      <c r="C188" s="133" t="s">
        <v>155</v>
      </c>
      <c r="D188" s="132" t="s">
        <v>183</v>
      </c>
      <c r="E188" s="131" t="s">
        <v>441</v>
      </c>
      <c r="F188" s="185" t="s">
        <v>441</v>
      </c>
      <c r="G188" s="186" t="s">
        <v>440</v>
      </c>
      <c r="H188" s="174" t="s">
        <v>206</v>
      </c>
      <c r="I188" s="165" t="s">
        <v>155</v>
      </c>
      <c r="J188" s="166">
        <v>7</v>
      </c>
      <c r="K188" s="166">
        <v>0</v>
      </c>
      <c r="L188" s="167" t="s">
        <v>207</v>
      </c>
      <c r="M188" s="175"/>
      <c r="N188" s="187">
        <f>+'havelvac 7.2'!N199+'havelvac 7.3'!N199+'havelvac 7.4'!N199+'havelvac 7.5'!N199+'havelvac 7.6'!N199+'havelvac 7.7'!N199+'havelvac 7.9'!N199+'havelvac 7.8'!N199+'havelvac 7.10'!N199+'havelvac 7.11'!N199+'havelvac 7.12'!N199+'havelvac 7.13'!N199</f>
        <v>0</v>
      </c>
      <c r="O188" s="187">
        <f>+'havelvac 7.2'!O199+'havelvac 7.3'!O199+'havelvac 7.4'!O199+'havelvac 7.5'!O199+'havelvac 7.6'!O199+'havelvac 7.7'!O199+'havelvac 7.9'!O199+'havelvac 7.8'!O199+'havelvac 7.10'!O199+'havelvac 7.11'!O199+'havelvac 7.12'!O199+'havelvac 7.13'!O199</f>
        <v>0</v>
      </c>
      <c r="P188" s="227" t="str">
        <f t="shared" si="16"/>
        <v xml:space="preserve"> </v>
      </c>
      <c r="Q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8" s="227" t="str">
        <f t="shared" si="17"/>
        <v xml:space="preserve"> </v>
      </c>
      <c r="S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8" s="227" t="str">
        <f t="shared" si="18"/>
        <v xml:space="preserve"> </v>
      </c>
      <c r="U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8" s="187">
        <f>+'havelvac 7.2'!P199+'havelvac 7.3'!P199+'havelvac 7.4'!P199+'havelvac 7.5'!P199+'havelvac 7.6'!P199+'havelvac 7.7'!P199+'havelvac 7.9'!P199+'havelvac 7.8'!P199+'havelvac 7.10'!P199+'havelvac 7.11'!P199+'havelvac 7.12'!P199+'havelvac 7.13'!P199</f>
        <v>0</v>
      </c>
      <c r="W188" s="227" t="str">
        <f t="shared" si="19"/>
        <v xml:space="preserve"> </v>
      </c>
      <c r="X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8" s="227" t="str">
        <f t="shared" si="20"/>
        <v xml:space="preserve"> </v>
      </c>
      <c r="Z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8" s="227" t="str">
        <f t="shared" si="21"/>
        <v xml:space="preserve"> </v>
      </c>
      <c r="AB18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89" spans="1:28" s="136" customFormat="1" ht="12.75" hidden="1">
      <c r="A189" s="183" t="str">
        <f t="shared" si="15"/>
        <v>71040700000001</v>
      </c>
      <c r="B189" s="184" t="s">
        <v>439</v>
      </c>
      <c r="C189" s="133" t="s">
        <v>155</v>
      </c>
      <c r="D189" s="132" t="s">
        <v>183</v>
      </c>
      <c r="E189" s="131" t="s">
        <v>441</v>
      </c>
      <c r="F189" s="185" t="s">
        <v>441</v>
      </c>
      <c r="G189" s="186" t="s">
        <v>96</v>
      </c>
      <c r="H189" s="24"/>
      <c r="I189" s="17"/>
      <c r="J189" s="18"/>
      <c r="K189" s="18"/>
      <c r="L189" s="29" t="s">
        <v>110</v>
      </c>
      <c r="M189" s="30"/>
      <c r="N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89" s="226" t="str">
        <f t="shared" si="16"/>
        <v xml:space="preserve"> </v>
      </c>
      <c r="Q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89" s="226" t="str">
        <f t="shared" si="17"/>
        <v xml:space="preserve"> </v>
      </c>
      <c r="S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89" s="226" t="str">
        <f t="shared" si="18"/>
        <v xml:space="preserve"> </v>
      </c>
      <c r="U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89" s="226" t="str">
        <f t="shared" si="19"/>
        <v xml:space="preserve"> </v>
      </c>
      <c r="X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89" s="226" t="str">
        <f t="shared" si="20"/>
        <v xml:space="preserve"> </v>
      </c>
      <c r="Z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89" s="226" t="str">
        <f t="shared" si="21"/>
        <v xml:space="preserve"> </v>
      </c>
      <c r="AB18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0" spans="1:28" s="192" customFormat="1" ht="12.75" hidden="1">
      <c r="A190" s="183" t="str">
        <f t="shared" si="15"/>
        <v>71040703000000</v>
      </c>
      <c r="B190" s="184" t="s">
        <v>439</v>
      </c>
      <c r="C190" s="133" t="s">
        <v>155</v>
      </c>
      <c r="D190" s="132" t="s">
        <v>183</v>
      </c>
      <c r="E190" s="131" t="s">
        <v>442</v>
      </c>
      <c r="F190" s="185" t="s">
        <v>441</v>
      </c>
      <c r="G190" s="186" t="s">
        <v>440</v>
      </c>
      <c r="H190" s="150" t="s">
        <v>208</v>
      </c>
      <c r="I190" s="151" t="s">
        <v>155</v>
      </c>
      <c r="J190" s="152">
        <v>7</v>
      </c>
      <c r="K190" s="152">
        <v>3</v>
      </c>
      <c r="L190" s="153" t="s">
        <v>209</v>
      </c>
      <c r="M190" s="154"/>
      <c r="N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0" s="228" t="str">
        <f t="shared" si="16"/>
        <v xml:space="preserve"> </v>
      </c>
      <c r="Q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0" s="228" t="str">
        <f t="shared" si="17"/>
        <v xml:space="preserve"> </v>
      </c>
      <c r="S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0" s="228" t="str">
        <f t="shared" si="18"/>
        <v xml:space="preserve"> </v>
      </c>
      <c r="U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0" s="228" t="str">
        <f t="shared" si="19"/>
        <v xml:space="preserve"> </v>
      </c>
      <c r="X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0" s="228" t="str">
        <f t="shared" si="20"/>
        <v xml:space="preserve"> </v>
      </c>
      <c r="Z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0" s="228" t="str">
        <f t="shared" si="21"/>
        <v xml:space="preserve"> </v>
      </c>
      <c r="AB19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1" spans="1:28" s="136" customFormat="1" ht="12.75" hidden="1">
      <c r="A191" s="183" t="str">
        <f t="shared" si="15"/>
        <v>71040703000001</v>
      </c>
      <c r="B191" s="184" t="s">
        <v>439</v>
      </c>
      <c r="C191" s="133" t="s">
        <v>155</v>
      </c>
      <c r="D191" s="132" t="s">
        <v>183</v>
      </c>
      <c r="E191" s="131" t="s">
        <v>442</v>
      </c>
      <c r="F191" s="185" t="s">
        <v>441</v>
      </c>
      <c r="G191" s="186" t="s">
        <v>96</v>
      </c>
      <c r="H191" s="24"/>
      <c r="I191" s="24"/>
      <c r="J191" s="25"/>
      <c r="K191" s="25"/>
      <c r="L191" s="29" t="s">
        <v>108</v>
      </c>
      <c r="M191" s="30"/>
      <c r="N191" s="189">
        <f>+'havelvac 7.2'!N200+'havelvac 7.3'!N200+'havelvac 7.4'!N200+'havelvac 7.5'!N200+'havelvac 7.6'!N200+'havelvac 7.7'!N200+'havelvac 7.9'!N200+'havelvac 7.8'!N200+'havelvac 7.10'!N200+'havelvac 7.11'!N200+'havelvac 7.12'!N200+'havelvac 7.13'!N200</f>
        <v>0</v>
      </c>
      <c r="O191" s="189">
        <f>+'havelvac 7.2'!O200+'havelvac 7.3'!O200+'havelvac 7.4'!O200+'havelvac 7.5'!O200+'havelvac 7.6'!O200+'havelvac 7.7'!O200+'havelvac 7.9'!O200+'havelvac 7.8'!O200+'havelvac 7.10'!O200+'havelvac 7.11'!O200+'havelvac 7.12'!O200+'havelvac 7.13'!O200</f>
        <v>0</v>
      </c>
      <c r="P191" s="226" t="str">
        <f t="shared" si="16"/>
        <v xml:space="preserve"> </v>
      </c>
      <c r="Q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1" s="226" t="str">
        <f t="shared" si="17"/>
        <v xml:space="preserve"> </v>
      </c>
      <c r="S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1" s="226" t="str">
        <f t="shared" si="18"/>
        <v xml:space="preserve"> </v>
      </c>
      <c r="U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1" s="189">
        <f>+'havelvac 7.2'!P200+'havelvac 7.3'!P200+'havelvac 7.4'!P200+'havelvac 7.5'!P200+'havelvac 7.6'!P200+'havelvac 7.7'!P200+'havelvac 7.9'!P200+'havelvac 7.8'!P200+'havelvac 7.10'!P200+'havelvac 7.11'!P200+'havelvac 7.12'!P200+'havelvac 7.13'!P200</f>
        <v>0</v>
      </c>
      <c r="W191" s="226" t="str">
        <f t="shared" si="19"/>
        <v xml:space="preserve"> </v>
      </c>
      <c r="X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1" s="226" t="str">
        <f t="shared" si="20"/>
        <v xml:space="preserve"> </v>
      </c>
      <c r="Z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1" s="226" t="str">
        <f t="shared" si="21"/>
        <v xml:space="preserve"> </v>
      </c>
      <c r="AB19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2" spans="1:28" s="197" customFormat="1" ht="13.5" hidden="1">
      <c r="A192" s="183" t="str">
        <f t="shared" si="15"/>
        <v>71040703010000</v>
      </c>
      <c r="B192" s="184" t="s">
        <v>439</v>
      </c>
      <c r="C192" s="133" t="s">
        <v>155</v>
      </c>
      <c r="D192" s="132" t="s">
        <v>183</v>
      </c>
      <c r="E192" s="131" t="s">
        <v>442</v>
      </c>
      <c r="F192" s="185" t="s">
        <v>106</v>
      </c>
      <c r="G192" s="186" t="s">
        <v>440</v>
      </c>
      <c r="H192" s="145"/>
      <c r="I192" s="146"/>
      <c r="J192" s="147"/>
      <c r="K192" s="147"/>
      <c r="L192" s="26" t="s">
        <v>210</v>
      </c>
      <c r="M192" s="27"/>
      <c r="N192" s="196">
        <f>+'havelvac 7.2'!N201+'havelvac 7.3'!N201+'havelvac 7.4'!N201+'havelvac 7.5'!N201+'havelvac 7.6'!N201+'havelvac 7.7'!N201+'havelvac 7.9'!N201+'havelvac 7.8'!N201+'havelvac 7.10'!N201+'havelvac 7.11'!N201+'havelvac 7.12'!N201+'havelvac 7.13'!N201</f>
        <v>0</v>
      </c>
      <c r="O192" s="196">
        <f>+'havelvac 7.2'!O201+'havelvac 7.3'!O201+'havelvac 7.4'!O201+'havelvac 7.5'!O201+'havelvac 7.6'!O201+'havelvac 7.7'!O201+'havelvac 7.9'!O201+'havelvac 7.8'!O201+'havelvac 7.10'!O201+'havelvac 7.11'!O201+'havelvac 7.12'!O201+'havelvac 7.13'!O201</f>
        <v>0</v>
      </c>
      <c r="P192" s="229" t="str">
        <f t="shared" si="16"/>
        <v xml:space="preserve"> </v>
      </c>
      <c r="Q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2" s="229" t="str">
        <f t="shared" si="17"/>
        <v xml:space="preserve"> </v>
      </c>
      <c r="S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2" s="229" t="str">
        <f t="shared" si="18"/>
        <v xml:space="preserve"> </v>
      </c>
      <c r="U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2" s="196">
        <f>+'havelvac 7.2'!P201+'havelvac 7.3'!P201+'havelvac 7.4'!P201+'havelvac 7.5'!P201+'havelvac 7.6'!P201+'havelvac 7.7'!P201+'havelvac 7.9'!P201+'havelvac 7.8'!P201+'havelvac 7.10'!P201+'havelvac 7.11'!P201+'havelvac 7.12'!P201+'havelvac 7.13'!P201</f>
        <v>0</v>
      </c>
      <c r="W192" s="229" t="str">
        <f t="shared" si="19"/>
        <v xml:space="preserve"> </v>
      </c>
      <c r="X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2" s="229" t="str">
        <f t="shared" si="20"/>
        <v xml:space="preserve"> </v>
      </c>
      <c r="Z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2" s="229" t="str">
        <f t="shared" si="21"/>
        <v xml:space="preserve"> </v>
      </c>
      <c r="AB1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3" spans="1:28" s="136" customFormat="1" hidden="1">
      <c r="A193" s="183" t="str">
        <f t="shared" si="15"/>
        <v>71040703014639</v>
      </c>
      <c r="B193" s="184" t="s">
        <v>439</v>
      </c>
      <c r="C193" s="133" t="s">
        <v>155</v>
      </c>
      <c r="D193" s="132" t="s">
        <v>183</v>
      </c>
      <c r="E193" s="131" t="s">
        <v>442</v>
      </c>
      <c r="F193" s="185" t="s">
        <v>106</v>
      </c>
      <c r="G193" s="130">
        <v>4639</v>
      </c>
      <c r="H193" s="24"/>
      <c r="I193" s="24"/>
      <c r="J193" s="25"/>
      <c r="K193" s="25"/>
      <c r="L193" s="31" t="s">
        <v>211</v>
      </c>
      <c r="M193" s="47">
        <v>4639</v>
      </c>
      <c r="N193" s="182">
        <f>+'havelvac 7.2'!N202+'havelvac 7.3'!N202+'havelvac 7.4'!N202+'havelvac 7.5'!N202+'havelvac 7.6'!N202+'havelvac 7.7'!N202+'havelvac 7.9'!N202+'havelvac 7.8'!N202+'havelvac 7.10'!N202+'havelvac 7.11'!N202+'havelvac 7.12'!N202+'havelvac 7.13'!N202</f>
        <v>0</v>
      </c>
      <c r="O193" s="182">
        <f>+'havelvac 7.2'!O202+'havelvac 7.3'!O202+'havelvac 7.4'!O202+'havelvac 7.5'!O202+'havelvac 7.6'!O202+'havelvac 7.7'!O202+'havelvac 7.9'!O202+'havelvac 7.8'!O202+'havelvac 7.10'!O202+'havelvac 7.11'!O202+'havelvac 7.12'!O202+'havelvac 7.13'!O202</f>
        <v>0</v>
      </c>
      <c r="P193" s="230" t="str">
        <f t="shared" si="16"/>
        <v xml:space="preserve"> </v>
      </c>
      <c r="Q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3" s="230" t="str">
        <f t="shared" si="17"/>
        <v xml:space="preserve"> </v>
      </c>
      <c r="S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3" s="230" t="str">
        <f t="shared" si="18"/>
        <v xml:space="preserve"> </v>
      </c>
      <c r="U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3" s="182">
        <f>+'havelvac 7.2'!P202+'havelvac 7.3'!P202+'havelvac 7.4'!P202+'havelvac 7.5'!P202+'havelvac 7.6'!P202+'havelvac 7.7'!P202+'havelvac 7.9'!P202+'havelvac 7.8'!P202+'havelvac 7.10'!P202+'havelvac 7.11'!P202+'havelvac 7.12'!P202+'havelvac 7.13'!P202</f>
        <v>0</v>
      </c>
      <c r="W193" s="230" t="str">
        <f t="shared" si="19"/>
        <v xml:space="preserve"> </v>
      </c>
      <c r="X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3" s="230" t="str">
        <f t="shared" si="20"/>
        <v xml:space="preserve"> </v>
      </c>
      <c r="Z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3" s="230" t="str">
        <f t="shared" si="21"/>
        <v xml:space="preserve"> </v>
      </c>
      <c r="AB1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4" spans="1:28" s="188" customFormat="1" ht="27">
      <c r="A194" s="183" t="str">
        <f t="shared" si="15"/>
        <v>71040900000000</v>
      </c>
      <c r="B194" s="184" t="s">
        <v>439</v>
      </c>
      <c r="C194" s="133" t="s">
        <v>155</v>
      </c>
      <c r="D194" s="132" t="s">
        <v>187</v>
      </c>
      <c r="E194" s="131" t="s">
        <v>441</v>
      </c>
      <c r="F194" s="185" t="s">
        <v>441</v>
      </c>
      <c r="G194" s="186" t="s">
        <v>440</v>
      </c>
      <c r="H194" s="174">
        <v>2490</v>
      </c>
      <c r="I194" s="165" t="s">
        <v>155</v>
      </c>
      <c r="J194" s="166">
        <v>9</v>
      </c>
      <c r="K194" s="166">
        <v>0</v>
      </c>
      <c r="L194" s="167" t="s">
        <v>212</v>
      </c>
      <c r="M194" s="175"/>
      <c r="N194" s="187">
        <f>+'havelvac 7.2'!N210+'havelvac 7.3'!N210+'havelvac 7.4'!N210+'havelvac 7.5'!N210+'havelvac 7.6'!N210+'havelvac 7.7'!N210+'havelvac 7.9'!N210+'havelvac 7.8'!N210+'havelvac 7.10'!N210+'havelvac 7.11'!N210+'havelvac 7.12'!N210+'havelvac 7.13'!N210</f>
        <v>0</v>
      </c>
      <c r="O194" s="187">
        <f>+'havelvac 7.2'!O210+'havelvac 7.3'!O210+'havelvac 7.4'!O210+'havelvac 7.5'!O210+'havelvac 7.6'!O210+'havelvac 7.7'!O210+'havelvac 7.9'!O210+'havelvac 7.8'!O210+'havelvac 7.10'!O210+'havelvac 7.11'!O210+'havelvac 7.12'!O210+'havelvac 7.13'!O210</f>
        <v>0</v>
      </c>
      <c r="P194" s="227" t="str">
        <f t="shared" si="16"/>
        <v xml:space="preserve"> </v>
      </c>
      <c r="Q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4" s="227" t="str">
        <f t="shared" si="17"/>
        <v xml:space="preserve"> </v>
      </c>
      <c r="S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4" s="227" t="str">
        <f t="shared" si="18"/>
        <v xml:space="preserve"> </v>
      </c>
      <c r="U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4" s="187">
        <f>+'havelvac 7.2'!P210+'havelvac 7.3'!P210+'havelvac 7.4'!P210+'havelvac 7.5'!P210+'havelvac 7.6'!P210+'havelvac 7.7'!P210+'havelvac 7.9'!P210+'havelvac 7.8'!P210+'havelvac 7.10'!P210+'havelvac 7.11'!P210+'havelvac 7.12'!P210+'havelvac 7.13'!P210</f>
        <v>0</v>
      </c>
      <c r="W194" s="227" t="str">
        <f t="shared" si="19"/>
        <v xml:space="preserve"> </v>
      </c>
      <c r="X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4" s="227" t="str">
        <f t="shared" si="20"/>
        <v xml:space="preserve"> </v>
      </c>
      <c r="Z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4" s="227" t="str">
        <f t="shared" si="21"/>
        <v xml:space="preserve"> </v>
      </c>
      <c r="AB19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5" spans="1:28" s="136" customFormat="1" ht="12.75">
      <c r="A195" s="183" t="str">
        <f t="shared" si="15"/>
        <v>71040900000001</v>
      </c>
      <c r="B195" s="184" t="s">
        <v>439</v>
      </c>
      <c r="C195" s="133" t="s">
        <v>155</v>
      </c>
      <c r="D195" s="132" t="s">
        <v>187</v>
      </c>
      <c r="E195" s="131" t="s">
        <v>441</v>
      </c>
      <c r="F195" s="185" t="s">
        <v>441</v>
      </c>
      <c r="G195" s="186" t="s">
        <v>96</v>
      </c>
      <c r="H195" s="24"/>
      <c r="I195" s="17"/>
      <c r="J195" s="18"/>
      <c r="K195" s="18"/>
      <c r="L195" s="29" t="s">
        <v>110</v>
      </c>
      <c r="M195" s="30"/>
      <c r="N195" s="189">
        <f>+'havelvac 7.2'!N211+'havelvac 7.3'!N211+'havelvac 7.4'!N211+'havelvac 7.5'!N211+'havelvac 7.6'!N211+'havelvac 7.7'!N211+'havelvac 7.9'!N211+'havelvac 7.8'!N211+'havelvac 7.10'!N211+'havelvac 7.11'!N211+'havelvac 7.12'!N211+'havelvac 7.13'!N211</f>
        <v>0</v>
      </c>
      <c r="O195" s="189">
        <f>+'havelvac 7.2'!O211+'havelvac 7.3'!O211+'havelvac 7.4'!O211+'havelvac 7.5'!O211+'havelvac 7.6'!O211+'havelvac 7.7'!O211+'havelvac 7.9'!O211+'havelvac 7.8'!O211+'havelvac 7.10'!O211+'havelvac 7.11'!O211+'havelvac 7.12'!O211+'havelvac 7.13'!O211</f>
        <v>0</v>
      </c>
      <c r="P195" s="226" t="str">
        <f t="shared" si="16"/>
        <v xml:space="preserve"> </v>
      </c>
      <c r="Q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5" s="226" t="str">
        <f t="shared" si="17"/>
        <v xml:space="preserve"> </v>
      </c>
      <c r="S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5" s="226" t="str">
        <f t="shared" si="18"/>
        <v xml:space="preserve"> </v>
      </c>
      <c r="U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5" s="189">
        <f>+'havelvac 7.2'!P211+'havelvac 7.3'!P211+'havelvac 7.4'!P211+'havelvac 7.5'!P211+'havelvac 7.6'!P211+'havelvac 7.7'!P211+'havelvac 7.9'!P211+'havelvac 7.8'!P211+'havelvac 7.10'!P211+'havelvac 7.11'!P211+'havelvac 7.12'!P211+'havelvac 7.13'!P211</f>
        <v>0</v>
      </c>
      <c r="W195" s="226" t="str">
        <f t="shared" si="19"/>
        <v xml:space="preserve"> </v>
      </c>
      <c r="X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5" s="226" t="str">
        <f t="shared" si="20"/>
        <v xml:space="preserve"> </v>
      </c>
      <c r="Z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5" s="226" t="str">
        <f t="shared" si="21"/>
        <v xml:space="preserve"> </v>
      </c>
      <c r="AB19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6" spans="1:28" s="192" customFormat="1" ht="25.5">
      <c r="A196" s="183" t="str">
        <f t="shared" si="15"/>
        <v>71040901000000</v>
      </c>
      <c r="B196" s="184" t="s">
        <v>439</v>
      </c>
      <c r="C196" s="133" t="s">
        <v>155</v>
      </c>
      <c r="D196" s="132" t="s">
        <v>187</v>
      </c>
      <c r="E196" s="131" t="s">
        <v>106</v>
      </c>
      <c r="F196" s="185" t="s">
        <v>441</v>
      </c>
      <c r="G196" s="186" t="s">
        <v>440</v>
      </c>
      <c r="H196" s="150">
        <v>2491</v>
      </c>
      <c r="I196" s="151" t="s">
        <v>155</v>
      </c>
      <c r="J196" s="152">
        <v>9</v>
      </c>
      <c r="K196" s="152">
        <v>1</v>
      </c>
      <c r="L196" s="153" t="s">
        <v>212</v>
      </c>
      <c r="M196" s="154"/>
      <c r="N196" s="191">
        <f>+'havelvac 7.2'!N212+'havelvac 7.3'!N212+'havelvac 7.4'!N212+'havelvac 7.5'!N212+'havelvac 7.6'!N212+'havelvac 7.7'!N212+'havelvac 7.9'!N212+'havelvac 7.8'!N212+'havelvac 7.10'!N212+'havelvac 7.11'!N212+'havelvac 7.12'!N212+'havelvac 7.13'!N212</f>
        <v>0</v>
      </c>
      <c r="O196" s="191">
        <f>+'havelvac 7.2'!O212+'havelvac 7.3'!O212+'havelvac 7.4'!O212+'havelvac 7.5'!O212+'havelvac 7.6'!O212+'havelvac 7.7'!O212+'havelvac 7.9'!O212+'havelvac 7.8'!O212+'havelvac 7.10'!O212+'havelvac 7.11'!O212+'havelvac 7.12'!O212+'havelvac 7.13'!O212</f>
        <v>0</v>
      </c>
      <c r="P196" s="228" t="str">
        <f t="shared" si="16"/>
        <v xml:space="preserve"> </v>
      </c>
      <c r="Q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6" s="228" t="str">
        <f t="shared" si="17"/>
        <v xml:space="preserve"> </v>
      </c>
      <c r="S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6" s="228" t="str">
        <f t="shared" si="18"/>
        <v xml:space="preserve"> </v>
      </c>
      <c r="U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6" s="191">
        <f>+'havelvac 7.2'!P212+'havelvac 7.3'!P212+'havelvac 7.4'!P212+'havelvac 7.5'!P212+'havelvac 7.6'!P212+'havelvac 7.7'!P212+'havelvac 7.9'!P212+'havelvac 7.8'!P212+'havelvac 7.10'!P212+'havelvac 7.11'!P212+'havelvac 7.12'!P212+'havelvac 7.13'!P212</f>
        <v>0</v>
      </c>
      <c r="W196" s="228" t="str">
        <f t="shared" si="19"/>
        <v xml:space="preserve"> </v>
      </c>
      <c r="X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6" s="228" t="str">
        <f t="shared" si="20"/>
        <v xml:space="preserve"> </v>
      </c>
      <c r="Z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6" s="228" t="str">
        <f t="shared" si="21"/>
        <v xml:space="preserve"> </v>
      </c>
      <c r="AB19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7" spans="1:28" s="136" customFormat="1" ht="12.75">
      <c r="A197" s="183" t="str">
        <f t="shared" si="15"/>
        <v>71040901000001</v>
      </c>
      <c r="B197" s="184" t="s">
        <v>439</v>
      </c>
      <c r="C197" s="133" t="s">
        <v>155</v>
      </c>
      <c r="D197" s="132" t="s">
        <v>187</v>
      </c>
      <c r="E197" s="131" t="s">
        <v>106</v>
      </c>
      <c r="F197" s="185" t="s">
        <v>441</v>
      </c>
      <c r="G197" s="186" t="s">
        <v>96</v>
      </c>
      <c r="H197" s="24"/>
      <c r="I197" s="24"/>
      <c r="J197" s="25"/>
      <c r="K197" s="25"/>
      <c r="L197" s="29" t="s">
        <v>108</v>
      </c>
      <c r="M197" s="30"/>
      <c r="N197" s="189">
        <f>+'havelvac 7.2'!N213+'havelvac 7.3'!N213+'havelvac 7.4'!N213+'havelvac 7.5'!N213+'havelvac 7.6'!N213+'havelvac 7.7'!N213+'havelvac 7.9'!N213+'havelvac 7.8'!N213+'havelvac 7.10'!N213+'havelvac 7.11'!N213+'havelvac 7.12'!N213+'havelvac 7.13'!N213</f>
        <v>0</v>
      </c>
      <c r="O197" s="189">
        <f>+'havelvac 7.2'!O213+'havelvac 7.3'!O213+'havelvac 7.4'!O213+'havelvac 7.5'!O213+'havelvac 7.6'!O213+'havelvac 7.7'!O213+'havelvac 7.9'!O213+'havelvac 7.8'!O213+'havelvac 7.10'!O213+'havelvac 7.11'!O213+'havelvac 7.12'!O213+'havelvac 7.13'!O213</f>
        <v>0</v>
      </c>
      <c r="P197" s="226" t="str">
        <f t="shared" si="16"/>
        <v xml:space="preserve"> </v>
      </c>
      <c r="Q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7" s="226" t="str">
        <f t="shared" si="17"/>
        <v xml:space="preserve"> </v>
      </c>
      <c r="S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7" s="226" t="str">
        <f t="shared" si="18"/>
        <v xml:space="preserve"> </v>
      </c>
      <c r="U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7" s="189">
        <f>+'havelvac 7.2'!P213+'havelvac 7.3'!P213+'havelvac 7.4'!P213+'havelvac 7.5'!P213+'havelvac 7.6'!P213+'havelvac 7.7'!P213+'havelvac 7.9'!P213+'havelvac 7.8'!P213+'havelvac 7.10'!P213+'havelvac 7.11'!P213+'havelvac 7.12'!P213+'havelvac 7.13'!P213</f>
        <v>0</v>
      </c>
      <c r="W197" s="226" t="str">
        <f t="shared" si="19"/>
        <v xml:space="preserve"> </v>
      </c>
      <c r="X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7" s="226" t="str">
        <f t="shared" si="20"/>
        <v xml:space="preserve"> </v>
      </c>
      <c r="Z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7" s="226" t="str">
        <f t="shared" si="21"/>
        <v xml:space="preserve"> </v>
      </c>
      <c r="AB1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8" spans="1:28" s="197" customFormat="1" ht="13.5" hidden="1">
      <c r="A198" s="183" t="str">
        <f t="shared" si="15"/>
        <v>71040901010000</v>
      </c>
      <c r="B198" s="184" t="s">
        <v>439</v>
      </c>
      <c r="C198" s="133" t="s">
        <v>155</v>
      </c>
      <c r="D198" s="132" t="s">
        <v>187</v>
      </c>
      <c r="E198" s="131" t="s">
        <v>106</v>
      </c>
      <c r="F198" s="185" t="s">
        <v>106</v>
      </c>
      <c r="G198" s="186" t="s">
        <v>440</v>
      </c>
      <c r="H198" s="145"/>
      <c r="I198" s="146"/>
      <c r="J198" s="147"/>
      <c r="K198" s="147"/>
      <c r="L198" s="26" t="s">
        <v>213</v>
      </c>
      <c r="M198" s="27"/>
      <c r="N198" s="196">
        <f>+'havelvac 7.2'!N214+'havelvac 7.3'!N214+'havelvac 7.4'!N214+'havelvac 7.5'!N214+'havelvac 7.6'!N214+'havelvac 7.7'!N214+'havelvac 7.9'!N214+'havelvac 7.8'!N214+'havelvac 7.10'!N214+'havelvac 7.11'!N214+'havelvac 7.12'!N214+'havelvac 7.13'!N214</f>
        <v>0</v>
      </c>
      <c r="O198" s="196">
        <f>+'havelvac 7.2'!O214+'havelvac 7.3'!O214+'havelvac 7.4'!O214+'havelvac 7.5'!O214+'havelvac 7.6'!O214+'havelvac 7.7'!O214+'havelvac 7.9'!O214+'havelvac 7.8'!O214+'havelvac 7.10'!O214+'havelvac 7.11'!O214+'havelvac 7.12'!O214+'havelvac 7.13'!O214</f>
        <v>0</v>
      </c>
      <c r="P198" s="229" t="str">
        <f t="shared" si="16"/>
        <v xml:space="preserve"> </v>
      </c>
      <c r="Q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8" s="229" t="str">
        <f t="shared" si="17"/>
        <v xml:space="preserve"> </v>
      </c>
      <c r="S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8" s="229" t="str">
        <f t="shared" si="18"/>
        <v xml:space="preserve"> </v>
      </c>
      <c r="U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8" s="196">
        <f>+'havelvac 7.2'!P214+'havelvac 7.3'!P214+'havelvac 7.4'!P214+'havelvac 7.5'!P214+'havelvac 7.6'!P214+'havelvac 7.7'!P214+'havelvac 7.9'!P214+'havelvac 7.8'!P214+'havelvac 7.10'!P214+'havelvac 7.11'!P214+'havelvac 7.12'!P214+'havelvac 7.13'!P214</f>
        <v>0</v>
      </c>
      <c r="W198" s="229" t="str">
        <f t="shared" si="19"/>
        <v xml:space="preserve"> </v>
      </c>
      <c r="X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8" s="229" t="str">
        <f t="shared" si="20"/>
        <v xml:space="preserve"> </v>
      </c>
      <c r="Z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8" s="229" t="str">
        <f t="shared" si="21"/>
        <v xml:space="preserve"> </v>
      </c>
      <c r="AB19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199" spans="1:28" s="136" customFormat="1" hidden="1">
      <c r="A199" s="183" t="str">
        <f t="shared" si="15"/>
        <v>71040901014239</v>
      </c>
      <c r="B199" s="184" t="s">
        <v>439</v>
      </c>
      <c r="C199" s="133" t="s">
        <v>155</v>
      </c>
      <c r="D199" s="132" t="s">
        <v>187</v>
      </c>
      <c r="E199" s="131" t="s">
        <v>106</v>
      </c>
      <c r="F199" s="185" t="s">
        <v>106</v>
      </c>
      <c r="G199" s="130">
        <v>4239</v>
      </c>
      <c r="H199" s="16"/>
      <c r="I199" s="24"/>
      <c r="J199" s="25"/>
      <c r="K199" s="25"/>
      <c r="L199" s="31" t="s">
        <v>125</v>
      </c>
      <c r="M199" s="32">
        <v>4239</v>
      </c>
      <c r="N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199" s="230" t="str">
        <f t="shared" si="16"/>
        <v xml:space="preserve"> </v>
      </c>
      <c r="Q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199" s="230" t="str">
        <f t="shared" si="17"/>
        <v xml:space="preserve"> </v>
      </c>
      <c r="S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199" s="230" t="str">
        <f t="shared" si="18"/>
        <v xml:space="preserve"> </v>
      </c>
      <c r="U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199" s="230" t="str">
        <f t="shared" si="19"/>
        <v xml:space="preserve"> </v>
      </c>
      <c r="X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199" s="230" t="str">
        <f t="shared" si="20"/>
        <v xml:space="preserve"> </v>
      </c>
      <c r="Z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199" s="230" t="str">
        <f t="shared" si="21"/>
        <v xml:space="preserve"> </v>
      </c>
      <c r="AB1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0" spans="1:28" s="136" customFormat="1" hidden="1">
      <c r="A200" s="183" t="str">
        <f t="shared" si="15"/>
        <v>71040901015221</v>
      </c>
      <c r="B200" s="184" t="s">
        <v>439</v>
      </c>
      <c r="C200" s="133" t="s">
        <v>155</v>
      </c>
      <c r="D200" s="132" t="s">
        <v>187</v>
      </c>
      <c r="E200" s="131" t="s">
        <v>106</v>
      </c>
      <c r="F200" s="185" t="s">
        <v>106</v>
      </c>
      <c r="G200" s="130">
        <v>5221</v>
      </c>
      <c r="H200" s="24"/>
      <c r="I200" s="24"/>
      <c r="J200" s="25"/>
      <c r="K200" s="25"/>
      <c r="L200" s="31" t="s">
        <v>194</v>
      </c>
      <c r="M200" s="47">
        <v>5221</v>
      </c>
      <c r="N200" s="182">
        <f>+'havelvac 7.2'!N216+'havelvac 7.3'!N216+'havelvac 7.4'!N216+'havelvac 7.5'!N216+'havelvac 7.6'!N216+'havelvac 7.7'!N216+'havelvac 7.9'!N216+'havelvac 7.8'!N216+'havelvac 7.10'!N216+'havelvac 7.11'!N216+'havelvac 7.12'!N216+'havelvac 7.13'!N216</f>
        <v>0</v>
      </c>
      <c r="O200" s="182">
        <f>+'havelvac 7.2'!O216+'havelvac 7.3'!O216+'havelvac 7.4'!O216+'havelvac 7.5'!O216+'havelvac 7.6'!O216+'havelvac 7.7'!O216+'havelvac 7.9'!O216+'havelvac 7.8'!O216+'havelvac 7.10'!O216+'havelvac 7.11'!O216+'havelvac 7.12'!O216+'havelvac 7.13'!O216</f>
        <v>0</v>
      </c>
      <c r="P200" s="230" t="str">
        <f t="shared" si="16"/>
        <v xml:space="preserve"> </v>
      </c>
      <c r="Q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0" s="230" t="str">
        <f t="shared" si="17"/>
        <v xml:space="preserve"> </v>
      </c>
      <c r="S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0" s="230" t="str">
        <f t="shared" si="18"/>
        <v xml:space="preserve"> </v>
      </c>
      <c r="U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0" s="182">
        <f>+'havelvac 7.2'!P216+'havelvac 7.3'!P216+'havelvac 7.4'!P216+'havelvac 7.5'!P216+'havelvac 7.6'!P216+'havelvac 7.7'!P216+'havelvac 7.9'!P216+'havelvac 7.8'!P216+'havelvac 7.10'!P216+'havelvac 7.11'!P216+'havelvac 7.12'!P216+'havelvac 7.13'!P216</f>
        <v>0</v>
      </c>
      <c r="W200" s="230" t="str">
        <f t="shared" si="19"/>
        <v xml:space="preserve"> </v>
      </c>
      <c r="X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0" s="230" t="str">
        <f t="shared" si="20"/>
        <v xml:space="preserve"> </v>
      </c>
      <c r="Z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0" s="230" t="str">
        <f t="shared" si="21"/>
        <v xml:space="preserve"> </v>
      </c>
      <c r="AB2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1" spans="1:28" s="197" customFormat="1" ht="54" hidden="1">
      <c r="A201" s="183" t="str">
        <f t="shared" si="15"/>
        <v>71040901020000</v>
      </c>
      <c r="B201" s="184" t="s">
        <v>439</v>
      </c>
      <c r="C201" s="133" t="s">
        <v>155</v>
      </c>
      <c r="D201" s="132" t="s">
        <v>187</v>
      </c>
      <c r="E201" s="131" t="s">
        <v>106</v>
      </c>
      <c r="F201" s="185" t="s">
        <v>140</v>
      </c>
      <c r="G201" s="186" t="s">
        <v>440</v>
      </c>
      <c r="H201" s="145"/>
      <c r="I201" s="146"/>
      <c r="J201" s="147"/>
      <c r="K201" s="147"/>
      <c r="L201" s="26" t="s">
        <v>214</v>
      </c>
      <c r="M201" s="27"/>
      <c r="N201" s="196">
        <f>+'havelvac 7.2'!N217+'havelvac 7.3'!N217+'havelvac 7.4'!N217+'havelvac 7.5'!N217+'havelvac 7.6'!N217+'havelvac 7.7'!N217+'havelvac 7.9'!N217+'havelvac 7.8'!N217+'havelvac 7.10'!N217+'havelvac 7.11'!N217+'havelvac 7.12'!N217+'havelvac 7.13'!N217</f>
        <v>0</v>
      </c>
      <c r="O201" s="196">
        <f>+'havelvac 7.2'!O217+'havelvac 7.3'!O217+'havelvac 7.4'!O217+'havelvac 7.5'!O217+'havelvac 7.6'!O217+'havelvac 7.7'!O217+'havelvac 7.9'!O217+'havelvac 7.8'!O217+'havelvac 7.10'!O217+'havelvac 7.11'!O217+'havelvac 7.12'!O217+'havelvac 7.13'!O217</f>
        <v>0</v>
      </c>
      <c r="P201" s="229" t="str">
        <f t="shared" si="16"/>
        <v xml:space="preserve"> </v>
      </c>
      <c r="Q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1" s="229" t="str">
        <f t="shared" si="17"/>
        <v xml:space="preserve"> </v>
      </c>
      <c r="S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1" s="229" t="str">
        <f t="shared" si="18"/>
        <v xml:space="preserve"> </v>
      </c>
      <c r="U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1" s="196">
        <f>+'havelvac 7.2'!P217+'havelvac 7.3'!P217+'havelvac 7.4'!P217+'havelvac 7.5'!P217+'havelvac 7.6'!P217+'havelvac 7.7'!P217+'havelvac 7.9'!P217+'havelvac 7.8'!P217+'havelvac 7.10'!P217+'havelvac 7.11'!P217+'havelvac 7.12'!P217+'havelvac 7.13'!P217</f>
        <v>0</v>
      </c>
      <c r="W201" s="229" t="str">
        <f t="shared" si="19"/>
        <v xml:space="preserve"> </v>
      </c>
      <c r="X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1" s="229" t="str">
        <f t="shared" si="20"/>
        <v xml:space="preserve"> </v>
      </c>
      <c r="Z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1" s="229" t="str">
        <f t="shared" si="21"/>
        <v xml:space="preserve"> </v>
      </c>
      <c r="AB20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2" spans="1:28" s="136" customFormat="1" ht="25.5" hidden="1">
      <c r="A202" s="183" t="str">
        <f t="shared" si="15"/>
        <v>71040901024637</v>
      </c>
      <c r="B202" s="184" t="s">
        <v>439</v>
      </c>
      <c r="C202" s="133" t="s">
        <v>155</v>
      </c>
      <c r="D202" s="132" t="s">
        <v>187</v>
      </c>
      <c r="E202" s="131" t="s">
        <v>106</v>
      </c>
      <c r="F202" s="185" t="s">
        <v>140</v>
      </c>
      <c r="G202" s="130">
        <v>4637</v>
      </c>
      <c r="H202" s="24"/>
      <c r="I202" s="24"/>
      <c r="J202" s="25"/>
      <c r="K202" s="25"/>
      <c r="L202" s="31" t="s">
        <v>215</v>
      </c>
      <c r="M202" s="47">
        <v>4637</v>
      </c>
      <c r="N202" s="182">
        <f>+'havelvac 7.2'!N218+'havelvac 7.3'!N218+'havelvac 7.4'!N218+'havelvac 7.5'!N218+'havelvac 7.6'!N218+'havelvac 7.7'!N218+'havelvac 7.9'!N218+'havelvac 7.8'!N218+'havelvac 7.10'!N218+'havelvac 7.11'!N218+'havelvac 7.12'!N218+'havelvac 7.13'!N218</f>
        <v>0</v>
      </c>
      <c r="O202" s="182">
        <f>+'havelvac 7.2'!O218+'havelvac 7.3'!O218+'havelvac 7.4'!O218+'havelvac 7.5'!O218+'havelvac 7.6'!O218+'havelvac 7.7'!O218+'havelvac 7.9'!O218+'havelvac 7.8'!O218+'havelvac 7.10'!O218+'havelvac 7.11'!O218+'havelvac 7.12'!O218+'havelvac 7.13'!O218</f>
        <v>0</v>
      </c>
      <c r="P202" s="230" t="str">
        <f t="shared" si="16"/>
        <v xml:space="preserve"> </v>
      </c>
      <c r="Q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2" s="230" t="str">
        <f t="shared" si="17"/>
        <v xml:space="preserve"> </v>
      </c>
      <c r="S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2" s="230" t="str">
        <f t="shared" si="18"/>
        <v xml:space="preserve"> </v>
      </c>
      <c r="U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2" s="182">
        <f>+'havelvac 7.2'!P218+'havelvac 7.3'!P218+'havelvac 7.4'!P218+'havelvac 7.5'!P218+'havelvac 7.6'!P218+'havelvac 7.7'!P218+'havelvac 7.9'!P218+'havelvac 7.8'!P218+'havelvac 7.10'!P218+'havelvac 7.11'!P218+'havelvac 7.12'!P218+'havelvac 7.13'!P218</f>
        <v>0</v>
      </c>
      <c r="W202" s="230" t="str">
        <f t="shared" si="19"/>
        <v xml:space="preserve"> </v>
      </c>
      <c r="X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2" s="230" t="str">
        <f t="shared" si="20"/>
        <v xml:space="preserve"> </v>
      </c>
      <c r="Z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2" s="230" t="str">
        <f t="shared" si="21"/>
        <v xml:space="preserve"> </v>
      </c>
      <c r="AB2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3" spans="1:28" s="197" customFormat="1" ht="27" hidden="1">
      <c r="A203" s="183" t="str">
        <f t="shared" si="15"/>
        <v>71040901030000</v>
      </c>
      <c r="B203" s="184" t="s">
        <v>439</v>
      </c>
      <c r="C203" s="133" t="s">
        <v>155</v>
      </c>
      <c r="D203" s="132" t="s">
        <v>187</v>
      </c>
      <c r="E203" s="131" t="s">
        <v>106</v>
      </c>
      <c r="F203" s="185" t="s">
        <v>442</v>
      </c>
      <c r="G203" s="186" t="s">
        <v>440</v>
      </c>
      <c r="H203" s="145"/>
      <c r="I203" s="146"/>
      <c r="J203" s="147"/>
      <c r="K203" s="147"/>
      <c r="L203" s="26" t="s">
        <v>216</v>
      </c>
      <c r="M203" s="27"/>
      <c r="N203" s="196">
        <f>+'havelvac 7.2'!N219+'havelvac 7.3'!N219+'havelvac 7.4'!N219+'havelvac 7.5'!N219+'havelvac 7.6'!N219+'havelvac 7.7'!N219+'havelvac 7.9'!N219+'havelvac 7.8'!N219+'havelvac 7.10'!N219+'havelvac 7.11'!N219+'havelvac 7.12'!N219+'havelvac 7.13'!N219</f>
        <v>0</v>
      </c>
      <c r="O203" s="196">
        <f>+'havelvac 7.2'!O219+'havelvac 7.3'!O219+'havelvac 7.4'!O219+'havelvac 7.5'!O219+'havelvac 7.6'!O219+'havelvac 7.7'!O219+'havelvac 7.9'!O219+'havelvac 7.8'!O219+'havelvac 7.10'!O219+'havelvac 7.11'!O219+'havelvac 7.12'!O219+'havelvac 7.13'!O219</f>
        <v>0</v>
      </c>
      <c r="P203" s="229" t="str">
        <f t="shared" si="16"/>
        <v xml:space="preserve"> </v>
      </c>
      <c r="Q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3" s="229" t="str">
        <f t="shared" si="17"/>
        <v xml:space="preserve"> </v>
      </c>
      <c r="S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3" s="229" t="str">
        <f t="shared" si="18"/>
        <v xml:space="preserve"> </v>
      </c>
      <c r="U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3" s="196">
        <f>+'havelvac 7.2'!P219+'havelvac 7.3'!P219+'havelvac 7.4'!P219+'havelvac 7.5'!P219+'havelvac 7.6'!P219+'havelvac 7.7'!P219+'havelvac 7.9'!P219+'havelvac 7.8'!P219+'havelvac 7.10'!P219+'havelvac 7.11'!P219+'havelvac 7.12'!P219+'havelvac 7.13'!P219</f>
        <v>0</v>
      </c>
      <c r="W203" s="229" t="str">
        <f t="shared" si="19"/>
        <v xml:space="preserve"> </v>
      </c>
      <c r="X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3" s="229" t="str">
        <f t="shared" si="20"/>
        <v xml:space="preserve"> </v>
      </c>
      <c r="Z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3" s="229" t="str">
        <f t="shared" si="21"/>
        <v xml:space="preserve"> </v>
      </c>
      <c r="AB2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4" spans="1:28" s="136" customFormat="1" ht="25.5" hidden="1">
      <c r="A204" s="183" t="str">
        <f t="shared" si="15"/>
        <v>71040901034511</v>
      </c>
      <c r="B204" s="184" t="s">
        <v>439</v>
      </c>
      <c r="C204" s="133" t="s">
        <v>155</v>
      </c>
      <c r="D204" s="132" t="s">
        <v>187</v>
      </c>
      <c r="E204" s="131" t="s">
        <v>106</v>
      </c>
      <c r="F204" s="185" t="s">
        <v>442</v>
      </c>
      <c r="G204" s="130">
        <v>4511</v>
      </c>
      <c r="H204" s="24"/>
      <c r="I204" s="24"/>
      <c r="J204" s="25"/>
      <c r="K204" s="25"/>
      <c r="L204" s="28" t="s">
        <v>217</v>
      </c>
      <c r="M204" s="11">
        <v>4511</v>
      </c>
      <c r="N204" s="182">
        <f>+'havelvac 7.2'!N220+'havelvac 7.3'!N220+'havelvac 7.4'!N220+'havelvac 7.5'!N220+'havelvac 7.6'!N220+'havelvac 7.7'!N220+'havelvac 7.9'!N220+'havelvac 7.8'!N220+'havelvac 7.10'!N220+'havelvac 7.11'!N220+'havelvac 7.12'!N220+'havelvac 7.13'!N220</f>
        <v>0</v>
      </c>
      <c r="O204" s="182">
        <f>+'havelvac 7.2'!O220+'havelvac 7.3'!O220+'havelvac 7.4'!O220+'havelvac 7.5'!O220+'havelvac 7.6'!O220+'havelvac 7.7'!O220+'havelvac 7.9'!O220+'havelvac 7.8'!O220+'havelvac 7.10'!O220+'havelvac 7.11'!O220+'havelvac 7.12'!O220+'havelvac 7.13'!O220</f>
        <v>0</v>
      </c>
      <c r="P204" s="230" t="str">
        <f t="shared" si="16"/>
        <v xml:space="preserve"> </v>
      </c>
      <c r="Q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4" s="230" t="str">
        <f t="shared" si="17"/>
        <v xml:space="preserve"> </v>
      </c>
      <c r="S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4" s="230" t="str">
        <f t="shared" si="18"/>
        <v xml:space="preserve"> </v>
      </c>
      <c r="U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4" s="182">
        <f>+'havelvac 7.2'!P220+'havelvac 7.3'!P220+'havelvac 7.4'!P220+'havelvac 7.5'!P220+'havelvac 7.6'!P220+'havelvac 7.7'!P220+'havelvac 7.9'!P220+'havelvac 7.8'!P220+'havelvac 7.10'!P220+'havelvac 7.11'!P220+'havelvac 7.12'!P220+'havelvac 7.13'!P220</f>
        <v>0</v>
      </c>
      <c r="W204" s="230" t="str">
        <f t="shared" si="19"/>
        <v xml:space="preserve"> </v>
      </c>
      <c r="X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4" s="230" t="str">
        <f t="shared" si="20"/>
        <v xml:space="preserve"> </v>
      </c>
      <c r="Z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4" s="230" t="str">
        <f t="shared" si="21"/>
        <v xml:space="preserve"> </v>
      </c>
      <c r="AB2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5" spans="1:28" s="197" customFormat="1" ht="27" hidden="1">
      <c r="A205" s="183" t="str">
        <f t="shared" si="15"/>
        <v>71040901040000</v>
      </c>
      <c r="B205" s="184" t="s">
        <v>439</v>
      </c>
      <c r="C205" s="133" t="s">
        <v>155</v>
      </c>
      <c r="D205" s="132" t="s">
        <v>187</v>
      </c>
      <c r="E205" s="131" t="s">
        <v>106</v>
      </c>
      <c r="F205" s="185" t="s">
        <v>155</v>
      </c>
      <c r="G205" s="186" t="s">
        <v>440</v>
      </c>
      <c r="H205" s="145"/>
      <c r="I205" s="146"/>
      <c r="J205" s="147"/>
      <c r="K205" s="147"/>
      <c r="L205" s="26" t="s">
        <v>218</v>
      </c>
      <c r="M205" s="27"/>
      <c r="N205" s="196">
        <f>+'havelvac 7.2'!N221+'havelvac 7.3'!N221+'havelvac 7.4'!N221+'havelvac 7.5'!N221+'havelvac 7.6'!N221+'havelvac 7.7'!N221+'havelvac 7.9'!N221+'havelvac 7.8'!N221+'havelvac 7.10'!N221+'havelvac 7.11'!N221+'havelvac 7.12'!N221+'havelvac 7.13'!N221</f>
        <v>0</v>
      </c>
      <c r="O205" s="196">
        <f>+'havelvac 7.2'!O221+'havelvac 7.3'!O221+'havelvac 7.4'!O221+'havelvac 7.5'!O221+'havelvac 7.6'!O221+'havelvac 7.7'!O221+'havelvac 7.9'!O221+'havelvac 7.8'!O221+'havelvac 7.10'!O221+'havelvac 7.11'!O221+'havelvac 7.12'!O221+'havelvac 7.13'!O221</f>
        <v>0</v>
      </c>
      <c r="P205" s="229" t="str">
        <f t="shared" si="16"/>
        <v xml:space="preserve"> </v>
      </c>
      <c r="Q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5" s="229" t="str">
        <f t="shared" si="17"/>
        <v xml:space="preserve"> </v>
      </c>
      <c r="S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5" s="229" t="str">
        <f t="shared" si="18"/>
        <v xml:space="preserve"> </v>
      </c>
      <c r="U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5" s="196">
        <f>+'havelvac 7.2'!P221+'havelvac 7.3'!P221+'havelvac 7.4'!P221+'havelvac 7.5'!P221+'havelvac 7.6'!P221+'havelvac 7.7'!P221+'havelvac 7.9'!P221+'havelvac 7.8'!P221+'havelvac 7.10'!P221+'havelvac 7.11'!P221+'havelvac 7.12'!P221+'havelvac 7.13'!P221</f>
        <v>0</v>
      </c>
      <c r="W205" s="229" t="str">
        <f t="shared" si="19"/>
        <v xml:space="preserve"> </v>
      </c>
      <c r="X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5" s="229" t="str">
        <f t="shared" si="20"/>
        <v xml:space="preserve"> </v>
      </c>
      <c r="Z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5" s="229" t="str">
        <f t="shared" si="21"/>
        <v xml:space="preserve"> </v>
      </c>
      <c r="AB2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6" spans="1:28" s="136" customFormat="1" hidden="1">
      <c r="A206" s="183" t="str">
        <f t="shared" si="15"/>
        <v>71040901044639</v>
      </c>
      <c r="B206" s="184" t="s">
        <v>439</v>
      </c>
      <c r="C206" s="133" t="s">
        <v>155</v>
      </c>
      <c r="D206" s="132" t="s">
        <v>187</v>
      </c>
      <c r="E206" s="131" t="s">
        <v>106</v>
      </c>
      <c r="F206" s="185" t="s">
        <v>155</v>
      </c>
      <c r="G206" s="130">
        <v>4639</v>
      </c>
      <c r="H206" s="24"/>
      <c r="I206" s="24"/>
      <c r="J206" s="25"/>
      <c r="K206" s="25"/>
      <c r="L206" s="31" t="s">
        <v>211</v>
      </c>
      <c r="M206" s="47">
        <v>4639</v>
      </c>
      <c r="N206" s="182">
        <f>+'havelvac 7.2'!N222+'havelvac 7.3'!N222+'havelvac 7.4'!N222+'havelvac 7.5'!N222+'havelvac 7.6'!N222+'havelvac 7.7'!N222+'havelvac 7.9'!N222+'havelvac 7.8'!N222+'havelvac 7.10'!N222+'havelvac 7.11'!N222+'havelvac 7.12'!N222+'havelvac 7.13'!N222</f>
        <v>0</v>
      </c>
      <c r="O206" s="182">
        <f>+'havelvac 7.2'!O222+'havelvac 7.3'!O222+'havelvac 7.4'!O222+'havelvac 7.5'!O222+'havelvac 7.6'!O222+'havelvac 7.7'!O222+'havelvac 7.9'!O222+'havelvac 7.8'!O222+'havelvac 7.10'!O222+'havelvac 7.11'!O222+'havelvac 7.12'!O222+'havelvac 7.13'!O222</f>
        <v>0</v>
      </c>
      <c r="P206" s="230" t="str">
        <f t="shared" si="16"/>
        <v xml:space="preserve"> </v>
      </c>
      <c r="Q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6" s="230" t="str">
        <f t="shared" si="17"/>
        <v xml:space="preserve"> </v>
      </c>
      <c r="S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6" s="230" t="str">
        <f t="shared" si="18"/>
        <v xml:space="preserve"> </v>
      </c>
      <c r="U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6" s="182">
        <f>+'havelvac 7.2'!P222+'havelvac 7.3'!P222+'havelvac 7.4'!P222+'havelvac 7.5'!P222+'havelvac 7.6'!P222+'havelvac 7.7'!P222+'havelvac 7.9'!P222+'havelvac 7.8'!P222+'havelvac 7.10'!P222+'havelvac 7.11'!P222+'havelvac 7.12'!P222+'havelvac 7.13'!P222</f>
        <v>0</v>
      </c>
      <c r="W206" s="230" t="str">
        <f t="shared" si="19"/>
        <v xml:space="preserve"> </v>
      </c>
      <c r="X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6" s="230" t="str">
        <f t="shared" si="20"/>
        <v xml:space="preserve"> </v>
      </c>
      <c r="Z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6" s="230" t="str">
        <f t="shared" si="21"/>
        <v xml:space="preserve"> </v>
      </c>
      <c r="AB2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7" spans="1:28" s="136" customFormat="1" ht="25.5" hidden="1">
      <c r="A207" s="183" t="str">
        <f t="shared" si="15"/>
        <v>71040901044819</v>
      </c>
      <c r="B207" s="184" t="s">
        <v>439</v>
      </c>
      <c r="C207" s="133" t="s">
        <v>155</v>
      </c>
      <c r="D207" s="132" t="s">
        <v>187</v>
      </c>
      <c r="E207" s="131" t="s">
        <v>106</v>
      </c>
      <c r="F207" s="185" t="s">
        <v>155</v>
      </c>
      <c r="G207" s="130">
        <v>4819</v>
      </c>
      <c r="H207" s="24"/>
      <c r="I207" s="24"/>
      <c r="J207" s="25"/>
      <c r="K207" s="25"/>
      <c r="L207" s="29" t="s">
        <v>219</v>
      </c>
      <c r="M207" s="30">
        <v>4819</v>
      </c>
      <c r="N207" s="182">
        <f>+'havelvac 7.2'!N223+'havelvac 7.3'!N223+'havelvac 7.4'!N223+'havelvac 7.5'!N223+'havelvac 7.6'!N223+'havelvac 7.7'!N223+'havelvac 7.9'!N223+'havelvac 7.8'!N223+'havelvac 7.10'!N223+'havelvac 7.11'!N223+'havelvac 7.12'!N223+'havelvac 7.13'!N223</f>
        <v>0</v>
      </c>
      <c r="O207" s="182">
        <f>+'havelvac 7.2'!O223+'havelvac 7.3'!O223+'havelvac 7.4'!O223+'havelvac 7.5'!O223+'havelvac 7.6'!O223+'havelvac 7.7'!O223+'havelvac 7.9'!O223+'havelvac 7.8'!O223+'havelvac 7.10'!O223+'havelvac 7.11'!O223+'havelvac 7.12'!O223+'havelvac 7.13'!O223</f>
        <v>0</v>
      </c>
      <c r="P207" s="230" t="str">
        <f t="shared" si="16"/>
        <v xml:space="preserve"> </v>
      </c>
      <c r="Q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7" s="230" t="str">
        <f t="shared" si="17"/>
        <v xml:space="preserve"> </v>
      </c>
      <c r="S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7" s="230" t="str">
        <f t="shared" si="18"/>
        <v xml:space="preserve"> </v>
      </c>
      <c r="U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7" s="182">
        <f>+'havelvac 7.2'!P223+'havelvac 7.3'!P223+'havelvac 7.4'!P223+'havelvac 7.5'!P223+'havelvac 7.6'!P223+'havelvac 7.7'!P223+'havelvac 7.9'!P223+'havelvac 7.8'!P223+'havelvac 7.10'!P223+'havelvac 7.11'!P223+'havelvac 7.12'!P223+'havelvac 7.13'!P223</f>
        <v>0</v>
      </c>
      <c r="W207" s="230" t="str">
        <f t="shared" si="19"/>
        <v xml:space="preserve"> </v>
      </c>
      <c r="X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7" s="230" t="str">
        <f t="shared" si="20"/>
        <v xml:space="preserve"> </v>
      </c>
      <c r="Z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7" s="230" t="str">
        <f t="shared" si="21"/>
        <v xml:space="preserve"> </v>
      </c>
      <c r="AB2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8" spans="1:28" s="197" customFormat="1" ht="13.5" hidden="1">
      <c r="A208" s="183" t="str">
        <f t="shared" si="15"/>
        <v>71040901050000</v>
      </c>
      <c r="B208" s="184" t="s">
        <v>439</v>
      </c>
      <c r="C208" s="133" t="s">
        <v>155</v>
      </c>
      <c r="D208" s="132" t="s">
        <v>187</v>
      </c>
      <c r="E208" s="131" t="s">
        <v>106</v>
      </c>
      <c r="F208" s="185" t="s">
        <v>149</v>
      </c>
      <c r="G208" s="186" t="s">
        <v>440</v>
      </c>
      <c r="H208" s="145"/>
      <c r="I208" s="146"/>
      <c r="J208" s="147"/>
      <c r="K208" s="147"/>
      <c r="L208" s="26" t="s">
        <v>220</v>
      </c>
      <c r="M208" s="27"/>
      <c r="N208" s="196">
        <f>+'havelvac 7.2'!N224+'havelvac 7.3'!N224+'havelvac 7.4'!N224+'havelvac 7.5'!N224+'havelvac 7.6'!N224+'havelvac 7.7'!N224+'havelvac 7.9'!N224+'havelvac 7.8'!N224+'havelvac 7.10'!N224+'havelvac 7.11'!N224+'havelvac 7.12'!N224+'havelvac 7.13'!N224</f>
        <v>0</v>
      </c>
      <c r="O208" s="196">
        <f>+'havelvac 7.2'!O224+'havelvac 7.3'!O224+'havelvac 7.4'!O224+'havelvac 7.5'!O224+'havelvac 7.6'!O224+'havelvac 7.7'!O224+'havelvac 7.9'!O224+'havelvac 7.8'!O224+'havelvac 7.10'!O224+'havelvac 7.11'!O224+'havelvac 7.12'!O224+'havelvac 7.13'!O224</f>
        <v>0</v>
      </c>
      <c r="P208" s="229" t="str">
        <f t="shared" ref="P208:P271" si="24">IFERROR(Q208/O208, " ")</f>
        <v xml:space="preserve"> </v>
      </c>
      <c r="Q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8" s="229" t="str">
        <f t="shared" ref="R208:R271" si="25">IFERROR(S208/O208, " ")</f>
        <v xml:space="preserve"> </v>
      </c>
      <c r="S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8" s="229" t="str">
        <f t="shared" ref="T208:T271" si="26">IFERROR(U208/O208, " ")</f>
        <v xml:space="preserve"> </v>
      </c>
      <c r="U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8" s="196">
        <f>+'havelvac 7.2'!P224+'havelvac 7.3'!P224+'havelvac 7.4'!P224+'havelvac 7.5'!P224+'havelvac 7.6'!P224+'havelvac 7.7'!P224+'havelvac 7.9'!P224+'havelvac 7.8'!P224+'havelvac 7.10'!P224+'havelvac 7.11'!P224+'havelvac 7.12'!P224+'havelvac 7.13'!P224</f>
        <v>0</v>
      </c>
      <c r="W208" s="229" t="str">
        <f t="shared" ref="W208:W271" si="27">IFERROR(X208/V208, " ")</f>
        <v xml:space="preserve"> </v>
      </c>
      <c r="X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8" s="229" t="str">
        <f t="shared" ref="Y208:Y271" si="28">IFERROR(Z208/V208, " ")</f>
        <v xml:space="preserve"> </v>
      </c>
      <c r="Z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8" s="229" t="str">
        <f t="shared" ref="AA208:AA271" si="29">IFERROR(AB208/V208, " ")</f>
        <v xml:space="preserve"> </v>
      </c>
      <c r="AB20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09" spans="1:28" s="136" customFormat="1" hidden="1">
      <c r="A209" s="183" t="str">
        <f t="shared" si="15"/>
        <v>71040901058111</v>
      </c>
      <c r="B209" s="184" t="s">
        <v>439</v>
      </c>
      <c r="C209" s="133" t="s">
        <v>155</v>
      </c>
      <c r="D209" s="132" t="s">
        <v>187</v>
      </c>
      <c r="E209" s="131" t="s">
        <v>106</v>
      </c>
      <c r="F209" s="185" t="s">
        <v>149</v>
      </c>
      <c r="G209" s="130">
        <v>8111</v>
      </c>
      <c r="H209" s="24"/>
      <c r="I209" s="24"/>
      <c r="J209" s="25"/>
      <c r="K209" s="25"/>
      <c r="L209" s="29" t="s">
        <v>221</v>
      </c>
      <c r="M209" s="30">
        <v>8111</v>
      </c>
      <c r="N209" s="182">
        <f>+'havelvac 7.2'!N225+'havelvac 7.3'!N225+'havelvac 7.4'!N225+'havelvac 7.5'!N225+'havelvac 7.6'!N225+'havelvac 7.7'!N225+'havelvac 7.9'!N225+'havelvac 7.8'!N225+'havelvac 7.10'!N225+'havelvac 7.11'!N225+'havelvac 7.12'!N225+'havelvac 7.13'!N225</f>
        <v>0</v>
      </c>
      <c r="O209" s="182">
        <f>+'havelvac 7.2'!O225+'havelvac 7.3'!O225+'havelvac 7.4'!O225+'havelvac 7.5'!O225+'havelvac 7.6'!O225+'havelvac 7.7'!O225+'havelvac 7.9'!O225+'havelvac 7.8'!O225+'havelvac 7.10'!O225+'havelvac 7.11'!O225+'havelvac 7.12'!O225+'havelvac 7.13'!O225</f>
        <v>0</v>
      </c>
      <c r="P209" s="230" t="str">
        <f t="shared" si="24"/>
        <v xml:space="preserve"> </v>
      </c>
      <c r="Q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09" s="230" t="str">
        <f t="shared" si="25"/>
        <v xml:space="preserve"> </v>
      </c>
      <c r="S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09" s="230" t="str">
        <f t="shared" si="26"/>
        <v xml:space="preserve"> </v>
      </c>
      <c r="U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09" s="182">
        <f>+'havelvac 7.2'!P225+'havelvac 7.3'!P225+'havelvac 7.4'!P225+'havelvac 7.5'!P225+'havelvac 7.6'!P225+'havelvac 7.7'!P225+'havelvac 7.9'!P225+'havelvac 7.8'!P225+'havelvac 7.10'!P225+'havelvac 7.11'!P225+'havelvac 7.12'!P225+'havelvac 7.13'!P225</f>
        <v>0</v>
      </c>
      <c r="W209" s="230" t="str">
        <f t="shared" si="27"/>
        <v xml:space="preserve"> </v>
      </c>
      <c r="X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09" s="230" t="str">
        <f t="shared" si="28"/>
        <v xml:space="preserve"> </v>
      </c>
      <c r="Z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09" s="230" t="str">
        <f t="shared" si="29"/>
        <v xml:space="preserve"> </v>
      </c>
      <c r="AB2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0" spans="1:28" s="136" customFormat="1" hidden="1">
      <c r="A210" s="183" t="str">
        <f t="shared" si="15"/>
        <v>71040901058411</v>
      </c>
      <c r="B210" s="184" t="s">
        <v>439</v>
      </c>
      <c r="C210" s="133" t="s">
        <v>155</v>
      </c>
      <c r="D210" s="132" t="s">
        <v>187</v>
      </c>
      <c r="E210" s="131" t="s">
        <v>106</v>
      </c>
      <c r="F210" s="185" t="s">
        <v>149</v>
      </c>
      <c r="G210" s="130">
        <v>8411</v>
      </c>
      <c r="H210" s="24"/>
      <c r="I210" s="24"/>
      <c r="J210" s="25"/>
      <c r="K210" s="25"/>
      <c r="L210" s="28" t="s">
        <v>222</v>
      </c>
      <c r="M210" s="11">
        <v>8411</v>
      </c>
      <c r="N210" s="182">
        <f>+'havelvac 7.2'!N226+'havelvac 7.3'!N226+'havelvac 7.4'!N226+'havelvac 7.5'!N226+'havelvac 7.6'!N226+'havelvac 7.7'!N226+'havelvac 7.9'!N226+'havelvac 7.8'!N226+'havelvac 7.10'!N226+'havelvac 7.11'!N226+'havelvac 7.12'!N226+'havelvac 7.13'!N226</f>
        <v>0</v>
      </c>
      <c r="O210" s="182">
        <f>+'havelvac 7.2'!O226+'havelvac 7.3'!O226+'havelvac 7.4'!O226+'havelvac 7.5'!O226+'havelvac 7.6'!O226+'havelvac 7.7'!O226+'havelvac 7.9'!O226+'havelvac 7.8'!O226+'havelvac 7.10'!O226+'havelvac 7.11'!O226+'havelvac 7.12'!O226+'havelvac 7.13'!O226</f>
        <v>0</v>
      </c>
      <c r="P210" s="230" t="str">
        <f t="shared" si="24"/>
        <v xml:space="preserve"> </v>
      </c>
      <c r="Q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0" s="230" t="str">
        <f t="shared" si="25"/>
        <v xml:space="preserve"> </v>
      </c>
      <c r="S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0" s="230" t="str">
        <f t="shared" si="26"/>
        <v xml:space="preserve"> </v>
      </c>
      <c r="U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0" s="182">
        <f>+'havelvac 7.2'!P226+'havelvac 7.3'!P226+'havelvac 7.4'!P226+'havelvac 7.5'!P226+'havelvac 7.6'!P226+'havelvac 7.7'!P226+'havelvac 7.9'!P226+'havelvac 7.8'!P226+'havelvac 7.10'!P226+'havelvac 7.11'!P226+'havelvac 7.12'!P226+'havelvac 7.13'!P226</f>
        <v>0</v>
      </c>
      <c r="W210" s="230" t="str">
        <f t="shared" si="27"/>
        <v xml:space="preserve"> </v>
      </c>
      <c r="X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0" s="230" t="str">
        <f t="shared" si="28"/>
        <v xml:space="preserve"> </v>
      </c>
      <c r="Z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0" s="230" t="str">
        <f t="shared" si="29"/>
        <v xml:space="preserve"> </v>
      </c>
      <c r="AB2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1" spans="1:28" s="197" customFormat="1" ht="13.5" hidden="1">
      <c r="A211" s="183" t="str">
        <f t="shared" ref="A211:A283" si="30">CONCATENATE(B211,C211,D211,E211,F211,G211)</f>
        <v>71040901060000</v>
      </c>
      <c r="B211" s="184" t="s">
        <v>439</v>
      </c>
      <c r="C211" s="133" t="s">
        <v>155</v>
      </c>
      <c r="D211" s="132" t="s">
        <v>187</v>
      </c>
      <c r="E211" s="131" t="s">
        <v>106</v>
      </c>
      <c r="F211" s="185" t="s">
        <v>157</v>
      </c>
      <c r="G211" s="186" t="s">
        <v>440</v>
      </c>
      <c r="H211" s="145"/>
      <c r="I211" s="146"/>
      <c r="J211" s="147"/>
      <c r="K211" s="147"/>
      <c r="L211" s="26" t="s">
        <v>223</v>
      </c>
      <c r="M211" s="27"/>
      <c r="N211" s="196">
        <f>+'havelvac 7.2'!N227+'havelvac 7.3'!N227+'havelvac 7.4'!N227+'havelvac 7.5'!N227+'havelvac 7.6'!N227+'havelvac 7.7'!N227+'havelvac 7.9'!N227+'havelvac 7.8'!N227+'havelvac 7.10'!N227+'havelvac 7.11'!N227+'havelvac 7.12'!N227+'havelvac 7.13'!N227</f>
        <v>0</v>
      </c>
      <c r="O211" s="196">
        <f>+'havelvac 7.2'!O227+'havelvac 7.3'!O227+'havelvac 7.4'!O227+'havelvac 7.5'!O227+'havelvac 7.6'!O227+'havelvac 7.7'!O227+'havelvac 7.9'!O227+'havelvac 7.8'!O227+'havelvac 7.10'!O227+'havelvac 7.11'!O227+'havelvac 7.12'!O227+'havelvac 7.13'!O227</f>
        <v>0</v>
      </c>
      <c r="P211" s="229" t="str">
        <f t="shared" si="24"/>
        <v xml:space="preserve"> </v>
      </c>
      <c r="Q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1" s="229" t="str">
        <f t="shared" si="25"/>
        <v xml:space="preserve"> </v>
      </c>
      <c r="S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1" s="229" t="str">
        <f t="shared" si="26"/>
        <v xml:space="preserve"> </v>
      </c>
      <c r="U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1" s="196">
        <f>+'havelvac 7.2'!P227+'havelvac 7.3'!P227+'havelvac 7.4'!P227+'havelvac 7.5'!P227+'havelvac 7.6'!P227+'havelvac 7.7'!P227+'havelvac 7.9'!P227+'havelvac 7.8'!P227+'havelvac 7.10'!P227+'havelvac 7.11'!P227+'havelvac 7.12'!P227+'havelvac 7.13'!P227</f>
        <v>0</v>
      </c>
      <c r="W211" s="229" t="str">
        <f t="shared" si="27"/>
        <v xml:space="preserve"> </v>
      </c>
      <c r="X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1" s="229" t="str">
        <f t="shared" si="28"/>
        <v xml:space="preserve"> </v>
      </c>
      <c r="Z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1" s="229" t="str">
        <f t="shared" si="29"/>
        <v xml:space="preserve"> </v>
      </c>
      <c r="AB2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2" spans="1:28" s="197" customFormat="1" ht="13.5" hidden="1">
      <c r="A212" s="183">
        <v>71040901064861</v>
      </c>
      <c r="B212" s="184" t="s">
        <v>439</v>
      </c>
      <c r="C212" s="133" t="s">
        <v>155</v>
      </c>
      <c r="D212" s="132" t="s">
        <v>187</v>
      </c>
      <c r="E212" s="131" t="s">
        <v>106</v>
      </c>
      <c r="F212" s="185" t="s">
        <v>157</v>
      </c>
      <c r="G212" s="186">
        <v>4861</v>
      </c>
      <c r="H212" s="145"/>
      <c r="I212" s="146"/>
      <c r="J212" s="147"/>
      <c r="K212" s="147"/>
      <c r="L212" s="26" t="s">
        <v>134</v>
      </c>
      <c r="M212" s="27">
        <v>4861</v>
      </c>
      <c r="N212" s="196"/>
      <c r="O212" s="196"/>
      <c r="P212" s="229" t="str">
        <f t="shared" si="24"/>
        <v xml:space="preserve"> </v>
      </c>
      <c r="Q212" s="196"/>
      <c r="R212" s="229" t="str">
        <f t="shared" si="25"/>
        <v xml:space="preserve"> </v>
      </c>
      <c r="S212" s="196"/>
      <c r="T212" s="229" t="str">
        <f t="shared" si="26"/>
        <v xml:space="preserve"> </v>
      </c>
      <c r="U212" s="196"/>
      <c r="V212" s="196"/>
      <c r="W212" s="229" t="str">
        <f t="shared" si="27"/>
        <v xml:space="preserve"> </v>
      </c>
      <c r="X212" s="196"/>
      <c r="Y212" s="229" t="str">
        <f t="shared" si="28"/>
        <v xml:space="preserve"> </v>
      </c>
      <c r="Z212" s="196"/>
      <c r="AA212" s="229" t="str">
        <f t="shared" si="29"/>
        <v xml:space="preserve"> </v>
      </c>
      <c r="AB212" s="196"/>
    </row>
    <row r="213" spans="1:28" s="136" customFormat="1" ht="25.5" hidden="1">
      <c r="A213" s="183" t="str">
        <f t="shared" si="30"/>
        <v>71040901064819</v>
      </c>
      <c r="B213" s="184" t="s">
        <v>439</v>
      </c>
      <c r="C213" s="133" t="s">
        <v>155</v>
      </c>
      <c r="D213" s="132" t="s">
        <v>187</v>
      </c>
      <c r="E213" s="131" t="s">
        <v>106</v>
      </c>
      <c r="F213" s="185" t="s">
        <v>157</v>
      </c>
      <c r="G213" s="130">
        <v>4819</v>
      </c>
      <c r="H213" s="24"/>
      <c r="I213" s="24"/>
      <c r="J213" s="25"/>
      <c r="K213" s="25"/>
      <c r="L213" s="29" t="s">
        <v>219</v>
      </c>
      <c r="M213" s="30">
        <v>4819</v>
      </c>
      <c r="N213" s="182">
        <f>+'havelvac 7.2'!N228+'havelvac 7.3'!N228+'havelvac 7.4'!N228+'havelvac 7.5'!N228+'havelvac 7.6'!N228+'havelvac 7.7'!N228+'havelvac 7.9'!N228+'havelvac 7.8'!N228+'havelvac 7.10'!N228+'havelvac 7.11'!N228+'havelvac 7.12'!N228+'havelvac 7.13'!N228</f>
        <v>0</v>
      </c>
      <c r="O213" s="182">
        <f>+'havelvac 7.2'!O228+'havelvac 7.3'!O228+'havelvac 7.4'!O228+'havelvac 7.5'!O228+'havelvac 7.6'!O228+'havelvac 7.7'!O228+'havelvac 7.9'!O228+'havelvac 7.8'!O228+'havelvac 7.10'!O228+'havelvac 7.11'!O228+'havelvac 7.12'!O228+'havelvac 7.13'!O228</f>
        <v>0</v>
      </c>
      <c r="P213" s="230" t="str">
        <f t="shared" si="24"/>
        <v xml:space="preserve"> </v>
      </c>
      <c r="Q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3" s="230" t="str">
        <f t="shared" si="25"/>
        <v xml:space="preserve"> </v>
      </c>
      <c r="S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3" s="230" t="str">
        <f t="shared" si="26"/>
        <v xml:space="preserve"> </v>
      </c>
      <c r="U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3" s="182">
        <f>+'havelvac 7.2'!P228+'havelvac 7.3'!P228+'havelvac 7.4'!P228+'havelvac 7.5'!P228+'havelvac 7.6'!P228+'havelvac 7.7'!P228+'havelvac 7.9'!P228+'havelvac 7.8'!P228+'havelvac 7.10'!P228+'havelvac 7.11'!P228+'havelvac 7.12'!P228+'havelvac 7.13'!P228</f>
        <v>0</v>
      </c>
      <c r="W213" s="230" t="str">
        <f t="shared" si="27"/>
        <v xml:space="preserve"> </v>
      </c>
      <c r="X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3" s="230" t="str">
        <f t="shared" si="28"/>
        <v xml:space="preserve"> </v>
      </c>
      <c r="Z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3" s="230" t="str">
        <f t="shared" si="29"/>
        <v xml:space="preserve"> </v>
      </c>
      <c r="AB21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4" spans="1:28" s="197" customFormat="1" ht="13.5" hidden="1">
      <c r="A214" s="183" t="str">
        <f t="shared" si="30"/>
        <v>71040901070000</v>
      </c>
      <c r="B214" s="184" t="s">
        <v>439</v>
      </c>
      <c r="C214" s="133" t="s">
        <v>155</v>
      </c>
      <c r="D214" s="132" t="s">
        <v>187</v>
      </c>
      <c r="E214" s="131" t="s">
        <v>106</v>
      </c>
      <c r="F214" s="185" t="s">
        <v>183</v>
      </c>
      <c r="G214" s="186" t="s">
        <v>440</v>
      </c>
      <c r="H214" s="145"/>
      <c r="I214" s="146"/>
      <c r="J214" s="147"/>
      <c r="K214" s="147"/>
      <c r="L214" s="26" t="s">
        <v>224</v>
      </c>
      <c r="M214" s="27"/>
      <c r="N214" s="196">
        <f>+'havelvac 7.2'!N230+'havelvac 7.3'!N230+'havelvac 7.4'!N230+'havelvac 7.5'!N230+'havelvac 7.6'!N230+'havelvac 7.7'!N230+'havelvac 7.9'!N230+'havelvac 7.8'!N230+'havelvac 7.10'!N230+'havelvac 7.11'!N230+'havelvac 7.12'!N230+'havelvac 7.13'!N230</f>
        <v>0</v>
      </c>
      <c r="O214" s="196">
        <f>+'havelvac 7.2'!O230+'havelvac 7.3'!O230+'havelvac 7.4'!O230+'havelvac 7.5'!O230+'havelvac 7.6'!O230+'havelvac 7.7'!O230+'havelvac 7.9'!O230+'havelvac 7.8'!O230+'havelvac 7.10'!O230+'havelvac 7.11'!O230+'havelvac 7.12'!O230+'havelvac 7.13'!O230</f>
        <v>0</v>
      </c>
      <c r="P214" s="229" t="str">
        <f t="shared" si="24"/>
        <v xml:space="preserve"> </v>
      </c>
      <c r="Q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4" s="229" t="str">
        <f t="shared" si="25"/>
        <v xml:space="preserve"> </v>
      </c>
      <c r="S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4" s="229" t="str">
        <f t="shared" si="26"/>
        <v xml:space="preserve"> </v>
      </c>
      <c r="U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4" s="196">
        <f>+'havelvac 7.2'!P230+'havelvac 7.3'!P230+'havelvac 7.4'!P230+'havelvac 7.5'!P230+'havelvac 7.6'!P230+'havelvac 7.7'!P230+'havelvac 7.9'!P230+'havelvac 7.8'!P230+'havelvac 7.10'!P230+'havelvac 7.11'!P230+'havelvac 7.12'!P230+'havelvac 7.13'!P230</f>
        <v>0</v>
      </c>
      <c r="W214" s="229" t="str">
        <f t="shared" si="27"/>
        <v xml:space="preserve"> </v>
      </c>
      <c r="X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4" s="229" t="str">
        <f t="shared" si="28"/>
        <v xml:space="preserve"> </v>
      </c>
      <c r="Z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4" s="229" t="str">
        <f t="shared" si="29"/>
        <v xml:space="preserve"> </v>
      </c>
      <c r="AB2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5" spans="1:28" s="136" customFormat="1" hidden="1">
      <c r="A215" s="183" t="str">
        <f t="shared" si="30"/>
        <v>71040901074239</v>
      </c>
      <c r="B215" s="184" t="s">
        <v>439</v>
      </c>
      <c r="C215" s="133" t="s">
        <v>155</v>
      </c>
      <c r="D215" s="132" t="s">
        <v>187</v>
      </c>
      <c r="E215" s="131" t="s">
        <v>106</v>
      </c>
      <c r="F215" s="185" t="s">
        <v>183</v>
      </c>
      <c r="G215" s="130">
        <v>4239</v>
      </c>
      <c r="H215" s="24"/>
      <c r="I215" s="24"/>
      <c r="J215" s="25"/>
      <c r="K215" s="25"/>
      <c r="L215" s="28" t="s">
        <v>125</v>
      </c>
      <c r="M215" s="11">
        <v>4239</v>
      </c>
      <c r="N215" s="182">
        <f>+'havelvac 7.2'!N231+'havelvac 7.3'!N231+'havelvac 7.4'!N231+'havelvac 7.5'!N231+'havelvac 7.6'!N231+'havelvac 7.7'!N231+'havelvac 7.9'!N231+'havelvac 7.8'!N231+'havelvac 7.10'!N231+'havelvac 7.11'!N231+'havelvac 7.12'!N231+'havelvac 7.13'!N231</f>
        <v>0</v>
      </c>
      <c r="O215" s="182">
        <f>+'havelvac 7.2'!O231+'havelvac 7.3'!O231+'havelvac 7.4'!O231+'havelvac 7.5'!O231+'havelvac 7.6'!O231+'havelvac 7.7'!O231+'havelvac 7.9'!O231+'havelvac 7.8'!O231+'havelvac 7.10'!O231+'havelvac 7.11'!O231+'havelvac 7.12'!O231+'havelvac 7.13'!O231</f>
        <v>0</v>
      </c>
      <c r="P215" s="230" t="str">
        <f t="shared" si="24"/>
        <v xml:space="preserve"> </v>
      </c>
      <c r="Q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5" s="230" t="str">
        <f t="shared" si="25"/>
        <v xml:space="preserve"> </v>
      </c>
      <c r="S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5" s="230" t="str">
        <f t="shared" si="26"/>
        <v xml:space="preserve"> </v>
      </c>
      <c r="U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5" s="182">
        <f>+'havelvac 7.2'!P231+'havelvac 7.3'!P231+'havelvac 7.4'!P231+'havelvac 7.5'!P231+'havelvac 7.6'!P231+'havelvac 7.7'!P231+'havelvac 7.9'!P231+'havelvac 7.8'!P231+'havelvac 7.10'!P231+'havelvac 7.11'!P231+'havelvac 7.12'!P231+'havelvac 7.13'!P231</f>
        <v>0</v>
      </c>
      <c r="W215" s="230" t="str">
        <f t="shared" si="27"/>
        <v xml:space="preserve"> </v>
      </c>
      <c r="X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5" s="230" t="str">
        <f t="shared" si="28"/>
        <v xml:space="preserve"> </v>
      </c>
      <c r="Z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5" s="230" t="str">
        <f t="shared" si="29"/>
        <v xml:space="preserve"> </v>
      </c>
      <c r="AB2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6" spans="1:28" s="197" customFormat="1" ht="13.5" hidden="1">
      <c r="A216" s="183" t="str">
        <f t="shared" si="30"/>
        <v>71040901080000</v>
      </c>
      <c r="B216" s="184" t="s">
        <v>439</v>
      </c>
      <c r="C216" s="133" t="s">
        <v>155</v>
      </c>
      <c r="D216" s="132" t="s">
        <v>187</v>
      </c>
      <c r="E216" s="131" t="s">
        <v>106</v>
      </c>
      <c r="F216" s="185" t="s">
        <v>185</v>
      </c>
      <c r="G216" s="186" t="s">
        <v>440</v>
      </c>
      <c r="H216" s="145"/>
      <c r="I216" s="146"/>
      <c r="J216" s="147"/>
      <c r="K216" s="147"/>
      <c r="L216" s="26" t="s">
        <v>225</v>
      </c>
      <c r="M216" s="27"/>
      <c r="N216" s="196">
        <f>+'havelvac 7.2'!N233+'havelvac 7.3'!N233+'havelvac 7.4'!N233+'havelvac 7.5'!N233+'havelvac 7.6'!N233+'havelvac 7.7'!N233+'havelvac 7.9'!N233+'havelvac 7.8'!N233+'havelvac 7.10'!N233+'havelvac 7.11'!N233+'havelvac 7.12'!N233+'havelvac 7.13'!N233</f>
        <v>0</v>
      </c>
      <c r="O216" s="196">
        <f>+'havelvac 7.2'!O233+'havelvac 7.3'!O233+'havelvac 7.4'!O233+'havelvac 7.5'!O233+'havelvac 7.6'!O233+'havelvac 7.7'!O233+'havelvac 7.9'!O233+'havelvac 7.8'!O233+'havelvac 7.10'!O233+'havelvac 7.11'!O233+'havelvac 7.12'!O233+'havelvac 7.13'!O233</f>
        <v>0</v>
      </c>
      <c r="P216" s="229" t="str">
        <f t="shared" si="24"/>
        <v xml:space="preserve"> </v>
      </c>
      <c r="Q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6" s="229" t="str">
        <f t="shared" si="25"/>
        <v xml:space="preserve"> </v>
      </c>
      <c r="S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6" s="229" t="str">
        <f t="shared" si="26"/>
        <v xml:space="preserve"> </v>
      </c>
      <c r="U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6" s="196">
        <f>+'havelvac 7.2'!P233+'havelvac 7.3'!P233+'havelvac 7.4'!P233+'havelvac 7.5'!P233+'havelvac 7.6'!P233+'havelvac 7.7'!P233+'havelvac 7.9'!P233+'havelvac 7.8'!P233+'havelvac 7.10'!P233+'havelvac 7.11'!P233+'havelvac 7.12'!P233+'havelvac 7.13'!P233</f>
        <v>0</v>
      </c>
      <c r="W216" s="229" t="str">
        <f t="shared" si="27"/>
        <v xml:space="preserve"> </v>
      </c>
      <c r="X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6" s="229" t="str">
        <f t="shared" si="28"/>
        <v xml:space="preserve"> </v>
      </c>
      <c r="Z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6" s="229" t="str">
        <f t="shared" si="29"/>
        <v xml:space="preserve"> </v>
      </c>
      <c r="AB21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7" spans="1:28" s="136" customFormat="1" hidden="1">
      <c r="A217" s="183" t="str">
        <f t="shared" si="30"/>
        <v>71040901084234</v>
      </c>
      <c r="B217" s="184" t="s">
        <v>439</v>
      </c>
      <c r="C217" s="133" t="s">
        <v>155</v>
      </c>
      <c r="D217" s="132" t="s">
        <v>187</v>
      </c>
      <c r="E217" s="131" t="s">
        <v>106</v>
      </c>
      <c r="F217" s="185" t="s">
        <v>185</v>
      </c>
      <c r="G217" s="130">
        <v>4234</v>
      </c>
      <c r="H217" s="24"/>
      <c r="I217" s="24"/>
      <c r="J217" s="25"/>
      <c r="K217" s="25"/>
      <c r="L217" s="28" t="s">
        <v>122</v>
      </c>
      <c r="M217" s="11">
        <v>4234</v>
      </c>
      <c r="N217" s="182">
        <f>+'havelvac 7.2'!N234+'havelvac 7.3'!N234+'havelvac 7.4'!N234+'havelvac 7.5'!N234+'havelvac 7.6'!N234+'havelvac 7.7'!N234+'havelvac 7.9'!N234+'havelvac 7.8'!N234+'havelvac 7.10'!N234+'havelvac 7.11'!N234+'havelvac 7.12'!N234+'havelvac 7.13'!N234</f>
        <v>0</v>
      </c>
      <c r="O217" s="182">
        <f>+'havelvac 7.2'!O234+'havelvac 7.3'!O234+'havelvac 7.4'!O234+'havelvac 7.5'!O234+'havelvac 7.6'!O234+'havelvac 7.7'!O234+'havelvac 7.9'!O234+'havelvac 7.8'!O234+'havelvac 7.10'!O234+'havelvac 7.11'!O234+'havelvac 7.12'!O234+'havelvac 7.13'!O234</f>
        <v>0</v>
      </c>
      <c r="P217" s="230" t="str">
        <f t="shared" si="24"/>
        <v xml:space="preserve"> </v>
      </c>
      <c r="Q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7" s="230" t="str">
        <f t="shared" si="25"/>
        <v xml:space="preserve"> </v>
      </c>
      <c r="S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7" s="230" t="str">
        <f t="shared" si="26"/>
        <v xml:space="preserve"> </v>
      </c>
      <c r="U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7" s="182">
        <f>+'havelvac 7.2'!P234+'havelvac 7.3'!P234+'havelvac 7.4'!P234+'havelvac 7.5'!P234+'havelvac 7.6'!P234+'havelvac 7.7'!P234+'havelvac 7.9'!P234+'havelvac 7.8'!P234+'havelvac 7.10'!P234+'havelvac 7.11'!P234+'havelvac 7.12'!P234+'havelvac 7.13'!P234</f>
        <v>0</v>
      </c>
      <c r="W217" s="230" t="str">
        <f t="shared" si="27"/>
        <v xml:space="preserve"> </v>
      </c>
      <c r="X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7" s="230" t="str">
        <f t="shared" si="28"/>
        <v xml:space="preserve"> </v>
      </c>
      <c r="Z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7" s="230" t="str">
        <f t="shared" si="29"/>
        <v xml:space="preserve"> </v>
      </c>
      <c r="AB2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8" spans="1:28" s="136" customFormat="1" ht="25.5" hidden="1">
      <c r="A218" s="183" t="str">
        <f t="shared" si="30"/>
        <v>71040901084511</v>
      </c>
      <c r="B218" s="184" t="s">
        <v>439</v>
      </c>
      <c r="C218" s="133" t="s">
        <v>155</v>
      </c>
      <c r="D218" s="132" t="s">
        <v>187</v>
      </c>
      <c r="E218" s="131" t="s">
        <v>106</v>
      </c>
      <c r="F218" s="185" t="s">
        <v>185</v>
      </c>
      <c r="G218" s="130">
        <v>4511</v>
      </c>
      <c r="H218" s="24"/>
      <c r="I218" s="24"/>
      <c r="J218" s="25"/>
      <c r="K218" s="25"/>
      <c r="L218" s="28" t="s">
        <v>217</v>
      </c>
      <c r="M218" s="11">
        <v>4511</v>
      </c>
      <c r="N218" s="182">
        <f>+'havelvac 7.2'!N235+'havelvac 7.3'!N235+'havelvac 7.4'!N235+'havelvac 7.5'!N235+'havelvac 7.6'!N235+'havelvac 7.7'!N235+'havelvac 7.9'!N235+'havelvac 7.8'!N235+'havelvac 7.10'!N235+'havelvac 7.11'!N235+'havelvac 7.12'!N235+'havelvac 7.13'!N235</f>
        <v>0</v>
      </c>
      <c r="O218" s="182">
        <f>+'havelvac 7.2'!O235+'havelvac 7.3'!O235+'havelvac 7.4'!O235+'havelvac 7.5'!O235+'havelvac 7.6'!O235+'havelvac 7.7'!O235+'havelvac 7.9'!O235+'havelvac 7.8'!O235+'havelvac 7.10'!O235+'havelvac 7.11'!O235+'havelvac 7.12'!O235+'havelvac 7.13'!O235</f>
        <v>0</v>
      </c>
      <c r="P218" s="230" t="str">
        <f t="shared" si="24"/>
        <v xml:space="preserve"> </v>
      </c>
      <c r="Q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8" s="230" t="str">
        <f t="shared" si="25"/>
        <v xml:space="preserve"> </v>
      </c>
      <c r="S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8" s="230" t="str">
        <f t="shared" si="26"/>
        <v xml:space="preserve"> </v>
      </c>
      <c r="U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8" s="182">
        <f>+'havelvac 7.2'!P235+'havelvac 7.3'!P235+'havelvac 7.4'!P235+'havelvac 7.5'!P235+'havelvac 7.6'!P235+'havelvac 7.7'!P235+'havelvac 7.9'!P235+'havelvac 7.8'!P235+'havelvac 7.10'!P235+'havelvac 7.11'!P235+'havelvac 7.12'!P235+'havelvac 7.13'!P235</f>
        <v>0</v>
      </c>
      <c r="W218" s="230" t="str">
        <f t="shared" si="27"/>
        <v xml:space="preserve"> </v>
      </c>
      <c r="X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8" s="230" t="str">
        <f t="shared" si="28"/>
        <v xml:space="preserve"> </v>
      </c>
      <c r="Z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8" s="230" t="str">
        <f t="shared" si="29"/>
        <v xml:space="preserve"> </v>
      </c>
      <c r="AB2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19" spans="1:28" s="197" customFormat="1" ht="13.5">
      <c r="A219" s="183" t="str">
        <f t="shared" si="30"/>
        <v>71040901090000</v>
      </c>
      <c r="B219" s="184" t="s">
        <v>439</v>
      </c>
      <c r="C219" s="133" t="s">
        <v>155</v>
      </c>
      <c r="D219" s="132" t="s">
        <v>187</v>
      </c>
      <c r="E219" s="131" t="s">
        <v>106</v>
      </c>
      <c r="F219" s="185" t="s">
        <v>187</v>
      </c>
      <c r="G219" s="186" t="s">
        <v>440</v>
      </c>
      <c r="H219" s="145"/>
      <c r="I219" s="146"/>
      <c r="J219" s="147"/>
      <c r="K219" s="147"/>
      <c r="L219" s="26" t="s">
        <v>226</v>
      </c>
      <c r="M219" s="27"/>
      <c r="N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19" s="229" t="str">
        <f t="shared" si="24"/>
        <v xml:space="preserve"> </v>
      </c>
      <c r="Q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19" s="229" t="str">
        <f t="shared" si="25"/>
        <v xml:space="preserve"> </v>
      </c>
      <c r="S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19" s="229" t="str">
        <f t="shared" si="26"/>
        <v xml:space="preserve"> </v>
      </c>
      <c r="U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19" s="229" t="str">
        <f t="shared" si="27"/>
        <v xml:space="preserve"> </v>
      </c>
      <c r="X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19" s="229" t="str">
        <f t="shared" si="28"/>
        <v xml:space="preserve"> </v>
      </c>
      <c r="Z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19" s="229" t="str">
        <f t="shared" si="29"/>
        <v xml:space="preserve"> </v>
      </c>
      <c r="AB21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0" spans="1:28" s="136" customFormat="1" hidden="1">
      <c r="A220" s="183" t="str">
        <f t="shared" si="30"/>
        <v>71040901094234</v>
      </c>
      <c r="B220" s="184" t="s">
        <v>439</v>
      </c>
      <c r="C220" s="133" t="s">
        <v>155</v>
      </c>
      <c r="D220" s="132" t="s">
        <v>187</v>
      </c>
      <c r="E220" s="131" t="s">
        <v>106</v>
      </c>
      <c r="F220" s="185" t="s">
        <v>187</v>
      </c>
      <c r="G220" s="130">
        <v>4234</v>
      </c>
      <c r="H220" s="24"/>
      <c r="I220" s="24"/>
      <c r="J220" s="25"/>
      <c r="K220" s="25"/>
      <c r="L220" s="28" t="s">
        <v>122</v>
      </c>
      <c r="M220" s="11">
        <v>4234</v>
      </c>
      <c r="N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0" s="230" t="str">
        <f t="shared" si="24"/>
        <v xml:space="preserve"> </v>
      </c>
      <c r="Q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0" s="230" t="str">
        <f t="shared" si="25"/>
        <v xml:space="preserve"> </v>
      </c>
      <c r="S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0" s="230" t="str">
        <f t="shared" si="26"/>
        <v xml:space="preserve"> </v>
      </c>
      <c r="U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0" s="230" t="str">
        <f t="shared" si="27"/>
        <v xml:space="preserve"> </v>
      </c>
      <c r="X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0" s="230" t="str">
        <f t="shared" si="28"/>
        <v xml:space="preserve"> </v>
      </c>
      <c r="Z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0" s="230" t="str">
        <f t="shared" si="29"/>
        <v xml:space="preserve"> </v>
      </c>
      <c r="AB22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1" spans="1:28" s="136" customFormat="1">
      <c r="A221" s="183" t="str">
        <f t="shared" si="30"/>
        <v>71040901094239</v>
      </c>
      <c r="B221" s="184" t="s">
        <v>439</v>
      </c>
      <c r="C221" s="133" t="s">
        <v>155</v>
      </c>
      <c r="D221" s="132" t="s">
        <v>187</v>
      </c>
      <c r="E221" s="131" t="s">
        <v>106</v>
      </c>
      <c r="F221" s="185" t="s">
        <v>187</v>
      </c>
      <c r="G221" s="130">
        <v>4239</v>
      </c>
      <c r="H221" s="24"/>
      <c r="I221" s="24"/>
      <c r="J221" s="25"/>
      <c r="K221" s="25"/>
      <c r="L221" s="28" t="s">
        <v>125</v>
      </c>
      <c r="M221" s="32">
        <v>4239</v>
      </c>
      <c r="N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1" s="230" t="str">
        <f t="shared" si="24"/>
        <v xml:space="preserve"> </v>
      </c>
      <c r="Q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1" s="230" t="str">
        <f t="shared" si="25"/>
        <v xml:space="preserve"> </v>
      </c>
      <c r="S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1" s="230" t="str">
        <f t="shared" si="26"/>
        <v xml:space="preserve"> </v>
      </c>
      <c r="U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1" s="230" t="str">
        <f t="shared" si="27"/>
        <v xml:space="preserve"> </v>
      </c>
      <c r="X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1" s="230" t="str">
        <f t="shared" si="28"/>
        <v xml:space="preserve"> </v>
      </c>
      <c r="Z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1" s="230" t="str">
        <f t="shared" si="29"/>
        <v xml:space="preserve"> </v>
      </c>
      <c r="AB2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2" spans="1:28" s="136" customFormat="1" ht="25.5">
      <c r="A222" s="183" t="str">
        <f t="shared" si="30"/>
        <v>71040901094819</v>
      </c>
      <c r="B222" s="184" t="s">
        <v>439</v>
      </c>
      <c r="C222" s="133" t="s">
        <v>155</v>
      </c>
      <c r="D222" s="132" t="s">
        <v>187</v>
      </c>
      <c r="E222" s="131" t="s">
        <v>106</v>
      </c>
      <c r="F222" s="185" t="s">
        <v>187</v>
      </c>
      <c r="G222" s="130">
        <v>4819</v>
      </c>
      <c r="H222" s="24"/>
      <c r="I222" s="24"/>
      <c r="J222" s="25"/>
      <c r="K222" s="25"/>
      <c r="L222" s="28" t="s">
        <v>219</v>
      </c>
      <c r="M222" s="32">
        <v>4819</v>
      </c>
      <c r="N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2" s="230" t="str">
        <f t="shared" si="24"/>
        <v xml:space="preserve"> </v>
      </c>
      <c r="Q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2" s="230" t="str">
        <f t="shared" si="25"/>
        <v xml:space="preserve"> </v>
      </c>
      <c r="S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2" s="230" t="str">
        <f t="shared" si="26"/>
        <v xml:space="preserve"> </v>
      </c>
      <c r="U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2" s="230" t="str">
        <f t="shared" si="27"/>
        <v xml:space="preserve"> </v>
      </c>
      <c r="X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2" s="230" t="str">
        <f t="shared" si="28"/>
        <v xml:space="preserve"> </v>
      </c>
      <c r="Z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2" s="230" t="str">
        <f t="shared" si="29"/>
        <v xml:space="preserve"> </v>
      </c>
      <c r="AB2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3" spans="1:28" s="197" customFormat="1" ht="27" hidden="1">
      <c r="A223" s="183" t="str">
        <f t="shared" si="30"/>
        <v>71040901100000</v>
      </c>
      <c r="B223" s="184" t="s">
        <v>439</v>
      </c>
      <c r="C223" s="133" t="s">
        <v>155</v>
      </c>
      <c r="D223" s="132" t="s">
        <v>187</v>
      </c>
      <c r="E223" s="131" t="s">
        <v>106</v>
      </c>
      <c r="F223" s="185" t="s">
        <v>189</v>
      </c>
      <c r="G223" s="186" t="s">
        <v>440</v>
      </c>
      <c r="H223" s="145"/>
      <c r="I223" s="146"/>
      <c r="J223" s="147"/>
      <c r="K223" s="147"/>
      <c r="L223" s="26" t="s">
        <v>227</v>
      </c>
      <c r="M223" s="27"/>
      <c r="N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3" s="229" t="str">
        <f t="shared" si="24"/>
        <v xml:space="preserve"> </v>
      </c>
      <c r="Q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3" s="229" t="str">
        <f t="shared" si="25"/>
        <v xml:space="preserve"> </v>
      </c>
      <c r="S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3" s="229" t="str">
        <f t="shared" si="26"/>
        <v xml:space="preserve"> </v>
      </c>
      <c r="U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3" s="229" t="str">
        <f t="shared" si="27"/>
        <v xml:space="preserve"> </v>
      </c>
      <c r="X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3" s="229" t="str">
        <f t="shared" si="28"/>
        <v xml:space="preserve"> </v>
      </c>
      <c r="Z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3" s="229" t="str">
        <f t="shared" si="29"/>
        <v xml:space="preserve"> </v>
      </c>
      <c r="AB2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4" spans="1:28" s="136" customFormat="1" hidden="1">
      <c r="A224" s="183" t="str">
        <f t="shared" si="30"/>
        <v>71040901104823</v>
      </c>
      <c r="B224" s="184" t="s">
        <v>439</v>
      </c>
      <c r="C224" s="133" t="s">
        <v>155</v>
      </c>
      <c r="D224" s="132" t="s">
        <v>187</v>
      </c>
      <c r="E224" s="131" t="s">
        <v>106</v>
      </c>
      <c r="F224" s="185" t="s">
        <v>189</v>
      </c>
      <c r="G224" s="130">
        <v>4823</v>
      </c>
      <c r="H224" s="24"/>
      <c r="I224" s="24"/>
      <c r="J224" s="25"/>
      <c r="K224" s="25"/>
      <c r="L224" s="28" t="s">
        <v>133</v>
      </c>
      <c r="M224" s="11">
        <v>4823</v>
      </c>
      <c r="N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4" s="230" t="str">
        <f t="shared" si="24"/>
        <v xml:space="preserve"> </v>
      </c>
      <c r="Q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4" s="230" t="str">
        <f t="shared" si="25"/>
        <v xml:space="preserve"> </v>
      </c>
      <c r="S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4" s="230" t="str">
        <f t="shared" si="26"/>
        <v xml:space="preserve"> </v>
      </c>
      <c r="U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4" s="230" t="str">
        <f t="shared" si="27"/>
        <v xml:space="preserve"> </v>
      </c>
      <c r="X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4" s="230" t="str">
        <f t="shared" si="28"/>
        <v xml:space="preserve"> </v>
      </c>
      <c r="Z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4" s="230" t="str">
        <f t="shared" si="29"/>
        <v xml:space="preserve"> </v>
      </c>
      <c r="AB2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5" spans="1:28" s="136" customFormat="1" hidden="1">
      <c r="A225" s="183" t="str">
        <f t="shared" si="30"/>
        <v>71040901105129</v>
      </c>
      <c r="B225" s="184" t="s">
        <v>439</v>
      </c>
      <c r="C225" s="133" t="s">
        <v>155</v>
      </c>
      <c r="D225" s="132" t="s">
        <v>187</v>
      </c>
      <c r="E225" s="131" t="s">
        <v>106</v>
      </c>
      <c r="F225" s="185" t="s">
        <v>189</v>
      </c>
      <c r="G225" s="130">
        <v>5129</v>
      </c>
      <c r="H225" s="24"/>
      <c r="I225" s="24"/>
      <c r="J225" s="25"/>
      <c r="K225" s="25"/>
      <c r="L225" s="28" t="s">
        <v>137</v>
      </c>
      <c r="M225" s="11">
        <v>5129</v>
      </c>
      <c r="N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5" s="230" t="str">
        <f t="shared" si="24"/>
        <v xml:space="preserve"> </v>
      </c>
      <c r="Q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5" s="230" t="str">
        <f t="shared" si="25"/>
        <v xml:space="preserve"> </v>
      </c>
      <c r="S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5" s="230" t="str">
        <f t="shared" si="26"/>
        <v xml:space="preserve"> </v>
      </c>
      <c r="U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5" s="230" t="str">
        <f t="shared" si="27"/>
        <v xml:space="preserve"> </v>
      </c>
      <c r="X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5" s="230" t="str">
        <f t="shared" si="28"/>
        <v xml:space="preserve"> </v>
      </c>
      <c r="Z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5" s="230" t="str">
        <f t="shared" si="29"/>
        <v xml:space="preserve"> </v>
      </c>
      <c r="AB2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6" spans="1:28" s="197" customFormat="1" ht="27" hidden="1">
      <c r="A226" s="183" t="str">
        <f t="shared" si="30"/>
        <v>71040901110000</v>
      </c>
      <c r="B226" s="184" t="s">
        <v>439</v>
      </c>
      <c r="C226" s="133" t="s">
        <v>155</v>
      </c>
      <c r="D226" s="132" t="s">
        <v>187</v>
      </c>
      <c r="E226" s="131" t="s">
        <v>106</v>
      </c>
      <c r="F226" s="185" t="s">
        <v>104</v>
      </c>
      <c r="G226" s="186" t="s">
        <v>440</v>
      </c>
      <c r="H226" s="145"/>
      <c r="I226" s="146"/>
      <c r="J226" s="147"/>
      <c r="K226" s="147"/>
      <c r="L226" s="26" t="s">
        <v>228</v>
      </c>
      <c r="M226" s="27"/>
      <c r="N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26" s="229" t="str">
        <f t="shared" si="24"/>
        <v xml:space="preserve"> </v>
      </c>
      <c r="Q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6" s="229" t="str">
        <f t="shared" si="25"/>
        <v xml:space="preserve"> </v>
      </c>
      <c r="S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6" s="229" t="str">
        <f t="shared" si="26"/>
        <v xml:space="preserve"> </v>
      </c>
      <c r="U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26" s="229" t="str">
        <f t="shared" si="27"/>
        <v xml:space="preserve"> </v>
      </c>
      <c r="X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6" s="229" t="str">
        <f t="shared" si="28"/>
        <v xml:space="preserve"> </v>
      </c>
      <c r="Z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6" s="229" t="str">
        <f t="shared" si="29"/>
        <v xml:space="preserve"> </v>
      </c>
      <c r="AB2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7" spans="1:28" s="136" customFormat="1" ht="25.5" hidden="1">
      <c r="A227" s="183" t="str">
        <f t="shared" si="30"/>
        <v>71040901114512</v>
      </c>
      <c r="B227" s="184" t="s">
        <v>439</v>
      </c>
      <c r="C227" s="133" t="s">
        <v>155</v>
      </c>
      <c r="D227" s="132" t="s">
        <v>187</v>
      </c>
      <c r="E227" s="131" t="s">
        <v>106</v>
      </c>
      <c r="F227" s="185" t="s">
        <v>104</v>
      </c>
      <c r="G227" s="130" t="s">
        <v>229</v>
      </c>
      <c r="H227" s="24"/>
      <c r="I227" s="24"/>
      <c r="J227" s="25"/>
      <c r="K227" s="25"/>
      <c r="L227" s="28" t="s">
        <v>230</v>
      </c>
      <c r="M227" s="11" t="s">
        <v>229</v>
      </c>
      <c r="N227" s="182">
        <f>+'havelvac 7.2'!N246+'havelvac 7.3'!N246+'havelvac 7.4'!N246+'havelvac 7.5'!N246+'havelvac 7.6'!N246+'havelvac 7.7'!N246+'havelvac 7.9'!N246+'havelvac 7.8'!N246+'havelvac 7.10'!N246+'havelvac 7.11'!N246+'havelvac 7.12'!N246+'havelvac 7.13'!N246</f>
        <v>0</v>
      </c>
      <c r="O227" s="182">
        <f>+'havelvac 7.2'!O246+'havelvac 7.3'!O246+'havelvac 7.4'!O246+'havelvac 7.5'!O246+'havelvac 7.6'!O246+'havelvac 7.7'!O246+'havelvac 7.9'!O246+'havelvac 7.8'!O246+'havelvac 7.10'!O246+'havelvac 7.11'!O246+'havelvac 7.12'!O246+'havelvac 7.13'!O246</f>
        <v>0</v>
      </c>
      <c r="P227" s="230" t="str">
        <f t="shared" si="24"/>
        <v xml:space="preserve"> </v>
      </c>
      <c r="Q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7" s="230" t="str">
        <f t="shared" si="25"/>
        <v xml:space="preserve"> </v>
      </c>
      <c r="S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7" s="230" t="str">
        <f t="shared" si="26"/>
        <v xml:space="preserve"> </v>
      </c>
      <c r="U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7" s="182">
        <f>+'havelvac 7.2'!P246+'havelvac 7.3'!P246+'havelvac 7.4'!P246+'havelvac 7.5'!P246+'havelvac 7.6'!P246+'havelvac 7.7'!P246+'havelvac 7.9'!P246+'havelvac 7.8'!P246+'havelvac 7.10'!P246+'havelvac 7.11'!P246+'havelvac 7.12'!P246+'havelvac 7.13'!P246</f>
        <v>0</v>
      </c>
      <c r="W227" s="230" t="str">
        <f t="shared" si="27"/>
        <v xml:space="preserve"> </v>
      </c>
      <c r="X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7" s="230" t="str">
        <f t="shared" si="28"/>
        <v xml:space="preserve"> </v>
      </c>
      <c r="Z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7" s="230" t="str">
        <f t="shared" si="29"/>
        <v xml:space="preserve"> </v>
      </c>
      <c r="AB2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8" spans="1:28" s="163" customFormat="1">
      <c r="A228" s="121" t="str">
        <f t="shared" si="30"/>
        <v>71050000000000</v>
      </c>
      <c r="B228" s="123" t="s">
        <v>439</v>
      </c>
      <c r="C228" s="116" t="s">
        <v>149</v>
      </c>
      <c r="D228" s="117" t="s">
        <v>441</v>
      </c>
      <c r="E228" s="126" t="s">
        <v>441</v>
      </c>
      <c r="F228" s="127" t="s">
        <v>441</v>
      </c>
      <c r="G228" s="128" t="s">
        <v>440</v>
      </c>
      <c r="H228" s="172">
        <v>2500</v>
      </c>
      <c r="I228" s="211" t="s">
        <v>149</v>
      </c>
      <c r="J228" s="212">
        <v>0</v>
      </c>
      <c r="K228" s="212">
        <v>0</v>
      </c>
      <c r="L228" s="161" t="s">
        <v>231</v>
      </c>
      <c r="M228" s="173"/>
      <c r="N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7.13'!N247</f>
        <v>#REF!</v>
      </c>
      <c r="O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7.13'!O247</f>
        <v>#REF!</v>
      </c>
      <c r="P228" s="225" t="str">
        <f t="shared" si="24"/>
        <v xml:space="preserve"> </v>
      </c>
      <c r="Q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8" s="225" t="str">
        <f t="shared" si="25"/>
        <v xml:space="preserve"> </v>
      </c>
      <c r="S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8" s="225" t="str">
        <f t="shared" si="26"/>
        <v xml:space="preserve"> </v>
      </c>
      <c r="U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7.13'!P247</f>
        <v>#REF!</v>
      </c>
      <c r="W228" s="225" t="str">
        <f t="shared" si="27"/>
        <v xml:space="preserve"> </v>
      </c>
      <c r="X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8" s="225" t="str">
        <f t="shared" si="28"/>
        <v xml:space="preserve"> </v>
      </c>
      <c r="Z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8" s="225" t="str">
        <f t="shared" si="29"/>
        <v xml:space="preserve"> </v>
      </c>
      <c r="AB228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29" spans="1:28" s="136" customFormat="1" ht="12.75">
      <c r="A229" s="183" t="str">
        <f t="shared" si="30"/>
        <v>71050000000001</v>
      </c>
      <c r="B229" s="184" t="s">
        <v>439</v>
      </c>
      <c r="C229" s="133" t="s">
        <v>149</v>
      </c>
      <c r="D229" s="132" t="s">
        <v>441</v>
      </c>
      <c r="E229" s="131" t="s">
        <v>441</v>
      </c>
      <c r="F229" s="185" t="s">
        <v>441</v>
      </c>
      <c r="G229" s="186" t="s">
        <v>96</v>
      </c>
      <c r="H229" s="24"/>
      <c r="I229" s="17"/>
      <c r="J229" s="18"/>
      <c r="K229" s="18"/>
      <c r="L229" s="29" t="s">
        <v>108</v>
      </c>
      <c r="M229" s="30"/>
      <c r="N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7.13'!N248</f>
        <v>#REF!</v>
      </c>
      <c r="O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7.13'!O248</f>
        <v>#REF!</v>
      </c>
      <c r="P229" s="226" t="str">
        <f t="shared" si="24"/>
        <v xml:space="preserve"> </v>
      </c>
      <c r="Q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29" s="226" t="str">
        <f t="shared" si="25"/>
        <v xml:space="preserve"> </v>
      </c>
      <c r="S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29" s="226" t="str">
        <f t="shared" si="26"/>
        <v xml:space="preserve"> </v>
      </c>
      <c r="U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7.13'!P248</f>
        <v>#REF!</v>
      </c>
      <c r="W229" s="226" t="str">
        <f t="shared" si="27"/>
        <v xml:space="preserve"> </v>
      </c>
      <c r="X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29" s="226" t="str">
        <f t="shared" si="28"/>
        <v xml:space="preserve"> </v>
      </c>
      <c r="Z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29" s="226" t="str">
        <f t="shared" si="29"/>
        <v xml:space="preserve"> </v>
      </c>
      <c r="AB2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0" spans="1:28" s="188" customFormat="1" ht="13.5">
      <c r="A230" s="183" t="str">
        <f t="shared" si="30"/>
        <v>71050100000000</v>
      </c>
      <c r="B230" s="184" t="s">
        <v>439</v>
      </c>
      <c r="C230" s="133" t="s">
        <v>149</v>
      </c>
      <c r="D230" s="132" t="s">
        <v>106</v>
      </c>
      <c r="E230" s="131" t="s">
        <v>441</v>
      </c>
      <c r="F230" s="185" t="s">
        <v>441</v>
      </c>
      <c r="G230" s="186" t="s">
        <v>440</v>
      </c>
      <c r="H230" s="174">
        <v>2510</v>
      </c>
      <c r="I230" s="165" t="s">
        <v>149</v>
      </c>
      <c r="J230" s="166">
        <v>1</v>
      </c>
      <c r="K230" s="166">
        <v>0</v>
      </c>
      <c r="L230" s="167" t="s">
        <v>232</v>
      </c>
      <c r="M230" s="175"/>
      <c r="N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0" s="227" t="str">
        <f t="shared" si="24"/>
        <v xml:space="preserve"> </v>
      </c>
      <c r="Q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0" s="227" t="str">
        <f t="shared" si="25"/>
        <v xml:space="preserve"> </v>
      </c>
      <c r="S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0" s="227" t="str">
        <f t="shared" si="26"/>
        <v xml:space="preserve"> </v>
      </c>
      <c r="U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0" s="227" t="str">
        <f t="shared" si="27"/>
        <v xml:space="preserve"> </v>
      </c>
      <c r="X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0" s="227" t="str">
        <f t="shared" si="28"/>
        <v xml:space="preserve"> </v>
      </c>
      <c r="Z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0" s="227" t="str">
        <f t="shared" si="29"/>
        <v xml:space="preserve"> </v>
      </c>
      <c r="AB23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1" spans="1:28" s="136" customFormat="1" ht="12.75">
      <c r="A231" s="183" t="str">
        <f t="shared" si="30"/>
        <v>71050100000001</v>
      </c>
      <c r="B231" s="184" t="s">
        <v>439</v>
      </c>
      <c r="C231" s="133" t="s">
        <v>149</v>
      </c>
      <c r="D231" s="132" t="s">
        <v>106</v>
      </c>
      <c r="E231" s="131" t="s">
        <v>441</v>
      </c>
      <c r="F231" s="185" t="s">
        <v>441</v>
      </c>
      <c r="G231" s="186" t="s">
        <v>96</v>
      </c>
      <c r="H231" s="16"/>
      <c r="I231" s="17"/>
      <c r="J231" s="18"/>
      <c r="K231" s="18"/>
      <c r="L231" s="29" t="s">
        <v>110</v>
      </c>
      <c r="M231" s="30"/>
      <c r="N231" s="189" t="e">
        <f>+'havelvac 7.2'!N253+'havelvac 7.3'!N253+'havelvac 7.4'!N253+'havelvac 7.5'!N253+'havelvac 7.6'!N253+'havelvac 7.7'!N253+'havelvac 7.9'!N253+'havelvac 7.8'!N253+'havelvac 7.10'!N253+'havelvac 7.11'!N253+'havelvac 7.12'!N253+'havelvac 7.13'!#REF!</f>
        <v>#REF!</v>
      </c>
      <c r="O231" s="189" t="e">
        <f>+'havelvac 7.2'!O253+'havelvac 7.3'!O253+'havelvac 7.4'!O253+'havelvac 7.5'!O253+'havelvac 7.6'!O253+'havelvac 7.7'!O253+'havelvac 7.9'!O253+'havelvac 7.8'!O253+'havelvac 7.10'!O253+'havelvac 7.11'!O253+'havelvac 7.12'!O253+'havelvac 7.13'!#REF!</f>
        <v>#REF!</v>
      </c>
      <c r="P231" s="226" t="str">
        <f t="shared" si="24"/>
        <v xml:space="preserve"> </v>
      </c>
      <c r="Q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1" s="226" t="str">
        <f t="shared" si="25"/>
        <v xml:space="preserve"> </v>
      </c>
      <c r="S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1" s="226" t="str">
        <f t="shared" si="26"/>
        <v xml:space="preserve"> </v>
      </c>
      <c r="U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1" s="189" t="e">
        <f>+'havelvac 7.2'!P253+'havelvac 7.3'!P253+'havelvac 7.4'!P253+'havelvac 7.5'!P253+'havelvac 7.6'!P253+'havelvac 7.7'!P253+'havelvac 7.9'!P253+'havelvac 7.8'!P253+'havelvac 7.10'!P253+'havelvac 7.11'!P253+'havelvac 7.12'!P253+'havelvac 7.13'!#REF!</f>
        <v>#REF!</v>
      </c>
      <c r="W231" s="226" t="str">
        <f t="shared" si="27"/>
        <v xml:space="preserve"> </v>
      </c>
      <c r="X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1" s="226" t="str">
        <f t="shared" si="28"/>
        <v xml:space="preserve"> </v>
      </c>
      <c r="Z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1" s="226" t="str">
        <f t="shared" si="29"/>
        <v xml:space="preserve"> </v>
      </c>
      <c r="AB23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2" spans="1:28" s="192" customFormat="1" ht="12.75">
      <c r="A232" s="183" t="str">
        <f t="shared" si="30"/>
        <v>71050101000000</v>
      </c>
      <c r="B232" s="184" t="s">
        <v>439</v>
      </c>
      <c r="C232" s="133" t="s">
        <v>149</v>
      </c>
      <c r="D232" s="132" t="s">
        <v>106</v>
      </c>
      <c r="E232" s="131" t="s">
        <v>106</v>
      </c>
      <c r="F232" s="185" t="s">
        <v>441</v>
      </c>
      <c r="G232" s="186" t="s">
        <v>440</v>
      </c>
      <c r="H232" s="150">
        <v>2511</v>
      </c>
      <c r="I232" s="151" t="s">
        <v>149</v>
      </c>
      <c r="J232" s="152">
        <v>1</v>
      </c>
      <c r="K232" s="152">
        <v>1</v>
      </c>
      <c r="L232" s="153" t="s">
        <v>232</v>
      </c>
      <c r="M232" s="154"/>
      <c r="N232" s="191" t="e">
        <f>+'havelvac 7.2'!N254+'havelvac 7.3'!N254+'havelvac 7.4'!N254+'havelvac 7.5'!N254+'havelvac 7.6'!N254+'havelvac 7.7'!N254+'havelvac 7.9'!N254+'havelvac 7.8'!N254+'havelvac 7.10'!N254+'havelvac 7.11'!N254+'havelvac 7.12'!N254+'havelvac 7.13'!#REF!</f>
        <v>#REF!</v>
      </c>
      <c r="O232" s="191" t="e">
        <f>+'havelvac 7.2'!O254+'havelvac 7.3'!O254+'havelvac 7.4'!O254+'havelvac 7.5'!O254+'havelvac 7.6'!O254+'havelvac 7.7'!O254+'havelvac 7.9'!O254+'havelvac 7.8'!O254+'havelvac 7.10'!O254+'havelvac 7.11'!O254+'havelvac 7.12'!O254+'havelvac 7.13'!#REF!</f>
        <v>#REF!</v>
      </c>
      <c r="P232" s="228" t="str">
        <f t="shared" si="24"/>
        <v xml:space="preserve"> </v>
      </c>
      <c r="Q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2" s="228" t="str">
        <f t="shared" si="25"/>
        <v xml:space="preserve"> </v>
      </c>
      <c r="S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2" s="228" t="str">
        <f t="shared" si="26"/>
        <v xml:space="preserve"> </v>
      </c>
      <c r="U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2" s="191" t="e">
        <f>+'havelvac 7.2'!P254+'havelvac 7.3'!P254+'havelvac 7.4'!P254+'havelvac 7.5'!P254+'havelvac 7.6'!P254+'havelvac 7.7'!P254+'havelvac 7.9'!P254+'havelvac 7.8'!P254+'havelvac 7.10'!P254+'havelvac 7.11'!P254+'havelvac 7.12'!P254+'havelvac 7.13'!#REF!</f>
        <v>#REF!</v>
      </c>
      <c r="W232" s="228" t="str">
        <f t="shared" si="27"/>
        <v xml:space="preserve"> </v>
      </c>
      <c r="X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2" s="228" t="str">
        <f t="shared" si="28"/>
        <v xml:space="preserve"> </v>
      </c>
      <c r="Z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2" s="228" t="str">
        <f t="shared" si="29"/>
        <v xml:space="preserve"> </v>
      </c>
      <c r="AB23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3" spans="1:28" s="136" customFormat="1" ht="12.75">
      <c r="A233" s="183" t="str">
        <f t="shared" si="30"/>
        <v>71050101000001</v>
      </c>
      <c r="B233" s="184" t="s">
        <v>439</v>
      </c>
      <c r="C233" s="133" t="s">
        <v>149</v>
      </c>
      <c r="D233" s="132" t="s">
        <v>106</v>
      </c>
      <c r="E233" s="131" t="s">
        <v>106</v>
      </c>
      <c r="F233" s="185" t="s">
        <v>441</v>
      </c>
      <c r="G233" s="186" t="s">
        <v>96</v>
      </c>
      <c r="H233" s="16"/>
      <c r="I233" s="24"/>
      <c r="J233" s="25"/>
      <c r="K233" s="25"/>
      <c r="L233" s="29" t="s">
        <v>108</v>
      </c>
      <c r="M233" s="30"/>
      <c r="N233" s="189">
        <f>+'havelvac 7.2'!N255+'havelvac 7.3'!N255+'havelvac 7.4'!N255+'havelvac 7.5'!N255+'havelvac 7.6'!N255+'havelvac 7.7'!N255+'havelvac 7.9'!N255+'havelvac 7.8'!N255+'havelvac 7.10'!N255+'havelvac 7.11'!N255+'havelvac 7.12'!N255+'havelvac 7.13'!N253</f>
        <v>0</v>
      </c>
      <c r="O233" s="189">
        <f>+'havelvac 7.2'!O255+'havelvac 7.3'!O255+'havelvac 7.4'!O255+'havelvac 7.5'!O255+'havelvac 7.6'!O255+'havelvac 7.7'!O255+'havelvac 7.9'!O255+'havelvac 7.8'!O255+'havelvac 7.10'!O255+'havelvac 7.11'!O255+'havelvac 7.12'!O255+'havelvac 7.13'!O253</f>
        <v>0</v>
      </c>
      <c r="P233" s="226" t="str">
        <f t="shared" si="24"/>
        <v xml:space="preserve"> </v>
      </c>
      <c r="Q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3" s="226" t="str">
        <f t="shared" si="25"/>
        <v xml:space="preserve"> </v>
      </c>
      <c r="S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3" s="226" t="str">
        <f t="shared" si="26"/>
        <v xml:space="preserve"> </v>
      </c>
      <c r="U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3" s="189">
        <f>+'havelvac 7.2'!P255+'havelvac 7.3'!P255+'havelvac 7.4'!P255+'havelvac 7.5'!P255+'havelvac 7.6'!P255+'havelvac 7.7'!P255+'havelvac 7.9'!P255+'havelvac 7.8'!P255+'havelvac 7.10'!P255+'havelvac 7.11'!P255+'havelvac 7.12'!P255+'havelvac 7.13'!P253</f>
        <v>0</v>
      </c>
      <c r="W233" s="226" t="str">
        <f t="shared" si="27"/>
        <v xml:space="preserve"> </v>
      </c>
      <c r="X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3" s="226" t="str">
        <f t="shared" si="28"/>
        <v xml:space="preserve"> </v>
      </c>
      <c r="Z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3" s="226" t="str">
        <f t="shared" si="29"/>
        <v xml:space="preserve"> </v>
      </c>
      <c r="AB23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4" spans="1:28" s="197" customFormat="1" ht="13.5">
      <c r="A234" s="183" t="str">
        <f t="shared" si="30"/>
        <v>71050101010000</v>
      </c>
      <c r="B234" s="184" t="s">
        <v>439</v>
      </c>
      <c r="C234" s="133" t="s">
        <v>149</v>
      </c>
      <c r="D234" s="132" t="s">
        <v>106</v>
      </c>
      <c r="E234" s="131" t="s">
        <v>106</v>
      </c>
      <c r="F234" s="185" t="s">
        <v>106</v>
      </c>
      <c r="G234" s="186" t="s">
        <v>440</v>
      </c>
      <c r="H234" s="145"/>
      <c r="I234" s="146"/>
      <c r="J234" s="147"/>
      <c r="K234" s="147"/>
      <c r="L234" s="26" t="s">
        <v>233</v>
      </c>
      <c r="M234" s="27"/>
      <c r="N234" s="196">
        <f>+'havelvac 7.2'!N256+'havelvac 7.3'!N256+'havelvac 7.4'!N256+'havelvac 7.5'!N256+'havelvac 7.6'!N256+'havelvac 7.7'!N256+'havelvac 7.9'!N256+'havelvac 7.8'!N256+'havelvac 7.10'!N256+'havelvac 7.11'!N256+'havelvac 7.12'!N256+'havelvac 7.13'!N254</f>
        <v>0</v>
      </c>
      <c r="O234" s="196">
        <f>+'havelvac 7.2'!O256+'havelvac 7.3'!O256+'havelvac 7.4'!O256+'havelvac 7.5'!O256+'havelvac 7.6'!O256+'havelvac 7.7'!O256+'havelvac 7.9'!O256+'havelvac 7.8'!O256+'havelvac 7.10'!O256+'havelvac 7.11'!O256+'havelvac 7.12'!O256+'havelvac 7.13'!O254</f>
        <v>0</v>
      </c>
      <c r="P234" s="229" t="str">
        <f t="shared" si="24"/>
        <v xml:space="preserve"> </v>
      </c>
      <c r="Q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4" s="229" t="str">
        <f t="shared" si="25"/>
        <v xml:space="preserve"> </v>
      </c>
      <c r="S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4" s="229" t="str">
        <f t="shared" si="26"/>
        <v xml:space="preserve"> </v>
      </c>
      <c r="U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4" s="196">
        <f>+'havelvac 7.2'!P256+'havelvac 7.3'!P256+'havelvac 7.4'!P256+'havelvac 7.5'!P256+'havelvac 7.6'!P256+'havelvac 7.7'!P256+'havelvac 7.9'!P256+'havelvac 7.8'!P256+'havelvac 7.10'!P256+'havelvac 7.11'!P256+'havelvac 7.12'!P256+'havelvac 7.13'!P254</f>
        <v>0</v>
      </c>
      <c r="W234" s="229" t="str">
        <f t="shared" si="27"/>
        <v xml:space="preserve"> </v>
      </c>
      <c r="X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4" s="229" t="str">
        <f t="shared" si="28"/>
        <v xml:space="preserve"> </v>
      </c>
      <c r="Z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4" s="229" t="str">
        <f t="shared" si="29"/>
        <v xml:space="preserve"> </v>
      </c>
      <c r="AB23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5" spans="1:28" s="136" customFormat="1">
      <c r="A235" s="183" t="str">
        <f t="shared" si="30"/>
        <v>71050101014213</v>
      </c>
      <c r="B235" s="184" t="s">
        <v>439</v>
      </c>
      <c r="C235" s="133" t="s">
        <v>149</v>
      </c>
      <c r="D235" s="132" t="s">
        <v>106</v>
      </c>
      <c r="E235" s="131" t="s">
        <v>106</v>
      </c>
      <c r="F235" s="185" t="s">
        <v>106</v>
      </c>
      <c r="G235" s="130">
        <v>4213</v>
      </c>
      <c r="H235" s="24"/>
      <c r="I235" s="24"/>
      <c r="J235" s="25"/>
      <c r="K235" s="25"/>
      <c r="L235" s="29" t="s">
        <v>115</v>
      </c>
      <c r="M235" s="30">
        <v>4213</v>
      </c>
      <c r="N235" s="182">
        <f>+'havelvac 7.2'!N257+'havelvac 7.3'!N257+'havelvac 7.4'!N257+'havelvac 7.5'!N257+'havelvac 7.6'!N257+'havelvac 7.7'!N257+'havelvac 7.9'!N257+'havelvac 7.8'!N257+'havelvac 7.10'!N257+'havelvac 7.11'!N257+'havelvac 7.12'!N257+'havelvac 7.13'!N255</f>
        <v>0</v>
      </c>
      <c r="O235" s="182">
        <f>+'havelvac 7.2'!O257+'havelvac 7.3'!O257+'havelvac 7.4'!O257+'havelvac 7.5'!O257+'havelvac 7.6'!O257+'havelvac 7.7'!O257+'havelvac 7.9'!O257+'havelvac 7.8'!O257+'havelvac 7.10'!O257+'havelvac 7.11'!O257+'havelvac 7.12'!O257+'havelvac 7.13'!O255</f>
        <v>0</v>
      </c>
      <c r="P235" s="230" t="str">
        <f t="shared" si="24"/>
        <v xml:space="preserve"> </v>
      </c>
      <c r="Q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5" s="230" t="str">
        <f t="shared" si="25"/>
        <v xml:space="preserve"> </v>
      </c>
      <c r="S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5" s="230" t="str">
        <f t="shared" si="26"/>
        <v xml:space="preserve"> </v>
      </c>
      <c r="U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5" s="182">
        <f>+'havelvac 7.2'!P257+'havelvac 7.3'!P257+'havelvac 7.4'!P257+'havelvac 7.5'!P257+'havelvac 7.6'!P257+'havelvac 7.7'!P257+'havelvac 7.9'!P257+'havelvac 7.8'!P257+'havelvac 7.10'!P257+'havelvac 7.11'!P257+'havelvac 7.12'!P257+'havelvac 7.13'!P255</f>
        <v>0</v>
      </c>
      <c r="W235" s="230" t="str">
        <f t="shared" si="27"/>
        <v xml:space="preserve"> </v>
      </c>
      <c r="X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5" s="230" t="str">
        <f t="shared" si="28"/>
        <v xml:space="preserve"> </v>
      </c>
      <c r="Z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5" s="230" t="str">
        <f t="shared" si="29"/>
        <v xml:space="preserve"> </v>
      </c>
      <c r="AB2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6" spans="1:28" s="136" customFormat="1" hidden="1">
      <c r="A236" s="183" t="str">
        <f t="shared" si="30"/>
        <v>71050101015112</v>
      </c>
      <c r="B236" s="184" t="s">
        <v>439</v>
      </c>
      <c r="C236" s="133" t="s">
        <v>149</v>
      </c>
      <c r="D236" s="132" t="s">
        <v>106</v>
      </c>
      <c r="E236" s="131" t="s">
        <v>106</v>
      </c>
      <c r="F236" s="185" t="s">
        <v>106</v>
      </c>
      <c r="G236" s="130">
        <v>5112</v>
      </c>
      <c r="H236" s="24"/>
      <c r="I236" s="24"/>
      <c r="J236" s="25"/>
      <c r="K236" s="25"/>
      <c r="L236" s="29" t="s">
        <v>173</v>
      </c>
      <c r="M236" s="30">
        <v>5112</v>
      </c>
      <c r="N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7.13'!N256</f>
        <v>#REF!</v>
      </c>
      <c r="O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7.13'!O256</f>
        <v>#REF!</v>
      </c>
      <c r="P236" s="230" t="str">
        <f t="shared" si="24"/>
        <v xml:space="preserve"> </v>
      </c>
      <c r="Q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6" s="230" t="str">
        <f t="shared" si="25"/>
        <v xml:space="preserve"> </v>
      </c>
      <c r="S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6" s="230" t="str">
        <f t="shared" si="26"/>
        <v xml:space="preserve"> </v>
      </c>
      <c r="U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7.13'!P256</f>
        <v>#REF!</v>
      </c>
      <c r="W236" s="230" t="str">
        <f t="shared" si="27"/>
        <v xml:space="preserve"> </v>
      </c>
      <c r="X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6" s="230" t="str">
        <f t="shared" si="28"/>
        <v xml:space="preserve"> </v>
      </c>
      <c r="Z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6" s="230" t="str">
        <f t="shared" si="29"/>
        <v xml:space="preserve"> </v>
      </c>
      <c r="AB2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7" spans="1:28" s="136" customFormat="1" hidden="1">
      <c r="A237" s="183" t="str">
        <f t="shared" si="30"/>
        <v>71050101015113</v>
      </c>
      <c r="B237" s="184" t="s">
        <v>439</v>
      </c>
      <c r="C237" s="133" t="s">
        <v>149</v>
      </c>
      <c r="D237" s="132" t="s">
        <v>106</v>
      </c>
      <c r="E237" s="131" t="s">
        <v>106</v>
      </c>
      <c r="F237" s="185" t="s">
        <v>106</v>
      </c>
      <c r="G237" s="186">
        <v>5113</v>
      </c>
      <c r="H237" s="24"/>
      <c r="I237" s="24"/>
      <c r="J237" s="25"/>
      <c r="K237" s="25"/>
      <c r="L237" s="28" t="s">
        <v>174</v>
      </c>
      <c r="M237" s="11">
        <v>5113</v>
      </c>
      <c r="N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7.13'!N257</f>
        <v>#REF!</v>
      </c>
      <c r="O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7.13'!O257</f>
        <v>#REF!</v>
      </c>
      <c r="P237" s="230" t="str">
        <f t="shared" si="24"/>
        <v xml:space="preserve"> </v>
      </c>
      <c r="Q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7" s="230" t="str">
        <f t="shared" si="25"/>
        <v xml:space="preserve"> </v>
      </c>
      <c r="S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7" s="230" t="str">
        <f t="shared" si="26"/>
        <v xml:space="preserve"> </v>
      </c>
      <c r="U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7.13'!P257</f>
        <v>#REF!</v>
      </c>
      <c r="W237" s="230" t="str">
        <f t="shared" si="27"/>
        <v xml:space="preserve"> </v>
      </c>
      <c r="X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7" s="230" t="str">
        <f t="shared" si="28"/>
        <v xml:space="preserve"> </v>
      </c>
      <c r="Z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7" s="230" t="str">
        <f t="shared" si="29"/>
        <v xml:space="preserve"> </v>
      </c>
      <c r="AB23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8" spans="1:28" s="197" customFormat="1" ht="27" hidden="1">
      <c r="A238" s="183" t="str">
        <f t="shared" si="30"/>
        <v>71050101020000</v>
      </c>
      <c r="B238" s="184" t="s">
        <v>439</v>
      </c>
      <c r="C238" s="133" t="s">
        <v>149</v>
      </c>
      <c r="D238" s="132" t="s">
        <v>106</v>
      </c>
      <c r="E238" s="131" t="s">
        <v>106</v>
      </c>
      <c r="F238" s="185" t="s">
        <v>140</v>
      </c>
      <c r="G238" s="186" t="s">
        <v>440</v>
      </c>
      <c r="H238" s="145"/>
      <c r="I238" s="146"/>
      <c r="J238" s="147"/>
      <c r="K238" s="147"/>
      <c r="L238" s="26" t="s">
        <v>234</v>
      </c>
      <c r="M238" s="27"/>
      <c r="N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8" s="229" t="str">
        <f t="shared" si="24"/>
        <v xml:space="preserve"> </v>
      </c>
      <c r="Q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8" s="229" t="str">
        <f t="shared" si="25"/>
        <v xml:space="preserve"> </v>
      </c>
      <c r="S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8" s="229" t="str">
        <f t="shared" si="26"/>
        <v xml:space="preserve"> </v>
      </c>
      <c r="U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8" s="229" t="str">
        <f t="shared" si="27"/>
        <v xml:space="preserve"> </v>
      </c>
      <c r="X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8" s="229" t="str">
        <f t="shared" si="28"/>
        <v xml:space="preserve"> </v>
      </c>
      <c r="Z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8" s="229" t="str">
        <f t="shared" si="29"/>
        <v xml:space="preserve"> </v>
      </c>
      <c r="AB2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39" spans="1:28" s="136" customFormat="1" hidden="1">
      <c r="A239" s="183" t="str">
        <f t="shared" si="30"/>
        <v>71050101024213</v>
      </c>
      <c r="B239" s="184" t="s">
        <v>439</v>
      </c>
      <c r="C239" s="133" t="s">
        <v>149</v>
      </c>
      <c r="D239" s="132" t="s">
        <v>106</v>
      </c>
      <c r="E239" s="131" t="s">
        <v>106</v>
      </c>
      <c r="F239" s="185" t="s">
        <v>140</v>
      </c>
      <c r="G239" s="130">
        <v>4213</v>
      </c>
      <c r="H239" s="24"/>
      <c r="I239" s="24"/>
      <c r="J239" s="25"/>
      <c r="K239" s="25"/>
      <c r="L239" s="29" t="s">
        <v>115</v>
      </c>
      <c r="M239" s="30">
        <v>4213</v>
      </c>
      <c r="N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39" s="230" t="str">
        <f t="shared" si="24"/>
        <v xml:space="preserve"> </v>
      </c>
      <c r="Q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39" s="230" t="str">
        <f t="shared" si="25"/>
        <v xml:space="preserve"> </v>
      </c>
      <c r="S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39" s="230" t="str">
        <f t="shared" si="26"/>
        <v xml:space="preserve"> </v>
      </c>
      <c r="U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39" s="230" t="str">
        <f t="shared" si="27"/>
        <v xml:space="preserve"> </v>
      </c>
      <c r="X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39" s="230" t="str">
        <f t="shared" si="28"/>
        <v xml:space="preserve"> </v>
      </c>
      <c r="Z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39" s="230" t="str">
        <f t="shared" si="29"/>
        <v xml:space="preserve"> </v>
      </c>
      <c r="AB2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0" spans="1:28" s="136" customFormat="1" ht="65.25" hidden="1">
      <c r="A240" s="183" t="str">
        <f t="shared" si="30"/>
        <v>71050101030000</v>
      </c>
      <c r="B240" s="184" t="s">
        <v>439</v>
      </c>
      <c r="C240" s="133" t="s">
        <v>149</v>
      </c>
      <c r="D240" s="132" t="s">
        <v>106</v>
      </c>
      <c r="E240" s="131" t="s">
        <v>106</v>
      </c>
      <c r="F240" s="185" t="s">
        <v>442</v>
      </c>
      <c r="G240" s="186" t="s">
        <v>440</v>
      </c>
      <c r="H240" s="145"/>
      <c r="I240" s="146"/>
      <c r="J240" s="147"/>
      <c r="K240" s="147"/>
      <c r="L240" s="26" t="s">
        <v>489</v>
      </c>
      <c r="M240" s="27" t="s">
        <v>81</v>
      </c>
      <c r="N240" s="196" t="e">
        <f>+'havelvac 7.2'!N258+'havelvac 7.3'!N258+'havelvac 7.4'!N258+'havelvac 7.5'!N258+'havelvac 7.6'!N258+'havelvac 7.7'!N258+'havelvac 7.9'!N258+'havelvac 7.8'!N258+'havelvac 7.10'!N258+'havelvac 7.11'!N258+'havelvac 7.12'!N258+'havelvac 7.13'!#REF!</f>
        <v>#REF!</v>
      </c>
      <c r="O240" s="196" t="e">
        <f>+'havelvac 7.2'!O258+'havelvac 7.3'!O258+'havelvac 7.4'!O258+'havelvac 7.5'!O258+'havelvac 7.6'!O258+'havelvac 7.7'!O258+'havelvac 7.9'!O258+'havelvac 7.8'!O258+'havelvac 7.10'!O258+'havelvac 7.11'!O258+'havelvac 7.12'!O258+'havelvac 7.13'!#REF!</f>
        <v>#REF!</v>
      </c>
      <c r="P240" s="229" t="str">
        <f t="shared" si="24"/>
        <v xml:space="preserve"> </v>
      </c>
      <c r="Q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0" s="229" t="str">
        <f t="shared" si="25"/>
        <v xml:space="preserve"> </v>
      </c>
      <c r="S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0" s="229" t="str">
        <f t="shared" si="26"/>
        <v xml:space="preserve"> </v>
      </c>
      <c r="U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0" s="196" t="e">
        <f>+'havelvac 7.2'!P258+'havelvac 7.3'!P258+'havelvac 7.4'!P258+'havelvac 7.5'!P258+'havelvac 7.6'!P258+'havelvac 7.7'!P258+'havelvac 7.9'!P258+'havelvac 7.8'!P258+'havelvac 7.10'!P258+'havelvac 7.11'!P258+'havelvac 7.12'!P258+'havelvac 7.13'!#REF!</f>
        <v>#REF!</v>
      </c>
      <c r="W240" s="229" t="str">
        <f t="shared" si="27"/>
        <v xml:space="preserve"> </v>
      </c>
      <c r="X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0" s="229" t="str">
        <f t="shared" si="28"/>
        <v xml:space="preserve"> </v>
      </c>
      <c r="Z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0" s="229" t="str">
        <f t="shared" si="29"/>
        <v xml:space="preserve"> </v>
      </c>
      <c r="AB2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41" spans="1:28" s="136" customFormat="1" ht="54" hidden="1">
      <c r="A241" s="183">
        <v>71050101040000</v>
      </c>
      <c r="B241" s="184" t="s">
        <v>439</v>
      </c>
      <c r="C241" s="133" t="s">
        <v>149</v>
      </c>
      <c r="D241" s="132" t="s">
        <v>106</v>
      </c>
      <c r="E241" s="131" t="s">
        <v>106</v>
      </c>
      <c r="F241" s="185" t="s">
        <v>155</v>
      </c>
      <c r="G241" s="186" t="s">
        <v>440</v>
      </c>
      <c r="H241" s="145"/>
      <c r="I241" s="146"/>
      <c r="J241" s="147"/>
      <c r="K241" s="147"/>
      <c r="L241" s="26" t="s">
        <v>59</v>
      </c>
      <c r="M241" s="27"/>
      <c r="N241" s="196"/>
      <c r="O241" s="196"/>
      <c r="P241" s="229" t="str">
        <f t="shared" si="24"/>
        <v xml:space="preserve"> </v>
      </c>
      <c r="Q241" s="196"/>
      <c r="R241" s="229" t="str">
        <f t="shared" si="25"/>
        <v xml:space="preserve"> </v>
      </c>
      <c r="S241" s="196"/>
      <c r="T241" s="229" t="str">
        <f t="shared" si="26"/>
        <v xml:space="preserve"> </v>
      </c>
      <c r="U241" s="196"/>
      <c r="V241" s="196"/>
      <c r="W241" s="229" t="str">
        <f t="shared" si="27"/>
        <v xml:space="preserve"> </v>
      </c>
      <c r="X241" s="196"/>
      <c r="Y241" s="229" t="str">
        <f t="shared" si="28"/>
        <v xml:space="preserve"> </v>
      </c>
      <c r="Z241" s="196"/>
      <c r="AA241" s="229" t="str">
        <f t="shared" si="29"/>
        <v xml:space="preserve"> </v>
      </c>
      <c r="AB241" s="196"/>
    </row>
    <row r="242" spans="1:28" s="136" customFormat="1" ht="13.5" hidden="1">
      <c r="A242" s="183">
        <v>71050101044861</v>
      </c>
      <c r="B242" s="184" t="s">
        <v>439</v>
      </c>
      <c r="C242" s="133" t="s">
        <v>149</v>
      </c>
      <c r="D242" s="132" t="s">
        <v>106</v>
      </c>
      <c r="E242" s="131" t="s">
        <v>106</v>
      </c>
      <c r="F242" s="185" t="s">
        <v>155</v>
      </c>
      <c r="G242" s="186">
        <v>4861</v>
      </c>
      <c r="H242" s="145"/>
      <c r="I242" s="146"/>
      <c r="J242" s="147"/>
      <c r="K242" s="147"/>
      <c r="L242" s="26" t="s">
        <v>134</v>
      </c>
      <c r="M242" s="27">
        <v>4861</v>
      </c>
      <c r="N242" s="196"/>
      <c r="O242" s="196"/>
      <c r="P242" s="229" t="str">
        <f t="shared" si="24"/>
        <v xml:space="preserve"> </v>
      </c>
      <c r="Q242" s="196"/>
      <c r="R242" s="229" t="str">
        <f t="shared" si="25"/>
        <v xml:space="preserve"> </v>
      </c>
      <c r="S242" s="196"/>
      <c r="T242" s="229" t="str">
        <f t="shared" si="26"/>
        <v xml:space="preserve"> </v>
      </c>
      <c r="U242" s="196"/>
      <c r="V242" s="196"/>
      <c r="W242" s="229" t="str">
        <f t="shared" si="27"/>
        <v xml:space="preserve"> </v>
      </c>
      <c r="X242" s="196"/>
      <c r="Y242" s="229" t="str">
        <f t="shared" si="28"/>
        <v xml:space="preserve"> </v>
      </c>
      <c r="Z242" s="196"/>
      <c r="AA242" s="229" t="str">
        <f t="shared" si="29"/>
        <v xml:space="preserve"> </v>
      </c>
      <c r="AB242" s="196"/>
    </row>
    <row r="243" spans="1:28" s="136" customFormat="1" ht="54" hidden="1">
      <c r="A243" s="183">
        <v>71050101050000</v>
      </c>
      <c r="B243" s="184" t="s">
        <v>439</v>
      </c>
      <c r="C243" s="133" t="s">
        <v>149</v>
      </c>
      <c r="D243" s="132" t="s">
        <v>106</v>
      </c>
      <c r="E243" s="131" t="s">
        <v>106</v>
      </c>
      <c r="F243" s="185" t="s">
        <v>149</v>
      </c>
      <c r="G243" s="186" t="s">
        <v>440</v>
      </c>
      <c r="H243" s="145"/>
      <c r="I243" s="146"/>
      <c r="J243" s="147"/>
      <c r="K243" s="147"/>
      <c r="L243" s="26" t="s">
        <v>60</v>
      </c>
      <c r="M243" s="27"/>
      <c r="N243" s="196"/>
      <c r="O243" s="196"/>
      <c r="P243" s="229" t="str">
        <f t="shared" si="24"/>
        <v xml:space="preserve"> </v>
      </c>
      <c r="Q243" s="196"/>
      <c r="R243" s="229" t="str">
        <f t="shared" si="25"/>
        <v xml:space="preserve"> </v>
      </c>
      <c r="S243" s="196"/>
      <c r="T243" s="229" t="str">
        <f t="shared" si="26"/>
        <v xml:space="preserve"> </v>
      </c>
      <c r="U243" s="196"/>
      <c r="V243" s="196"/>
      <c r="W243" s="229" t="str">
        <f t="shared" si="27"/>
        <v xml:space="preserve"> </v>
      </c>
      <c r="X243" s="196"/>
      <c r="Y243" s="229" t="str">
        <f t="shared" si="28"/>
        <v xml:space="preserve"> </v>
      </c>
      <c r="Z243" s="196"/>
      <c r="AA243" s="229" t="str">
        <f t="shared" si="29"/>
        <v xml:space="preserve"> </v>
      </c>
      <c r="AB243" s="196"/>
    </row>
    <row r="244" spans="1:28" s="136" customFormat="1" ht="13.5" hidden="1">
      <c r="A244" s="183">
        <v>71050101054861</v>
      </c>
      <c r="B244" s="184" t="s">
        <v>439</v>
      </c>
      <c r="C244" s="133" t="s">
        <v>149</v>
      </c>
      <c r="D244" s="132" t="s">
        <v>106</v>
      </c>
      <c r="E244" s="131" t="s">
        <v>106</v>
      </c>
      <c r="F244" s="185" t="s">
        <v>149</v>
      </c>
      <c r="G244" s="186">
        <v>4861</v>
      </c>
      <c r="H244" s="145"/>
      <c r="I244" s="146"/>
      <c r="J244" s="147"/>
      <c r="K244" s="147"/>
      <c r="L244" s="26" t="s">
        <v>134</v>
      </c>
      <c r="M244" s="27">
        <v>4861</v>
      </c>
      <c r="N244" s="196"/>
      <c r="O244" s="196"/>
      <c r="P244" s="229" t="str">
        <f t="shared" si="24"/>
        <v xml:space="preserve"> </v>
      </c>
      <c r="Q244" s="196"/>
      <c r="R244" s="229" t="str">
        <f t="shared" si="25"/>
        <v xml:space="preserve"> </v>
      </c>
      <c r="S244" s="196"/>
      <c r="T244" s="229" t="str">
        <f t="shared" si="26"/>
        <v xml:space="preserve"> </v>
      </c>
      <c r="U244" s="196"/>
      <c r="V244" s="196"/>
      <c r="W244" s="229" t="str">
        <f t="shared" si="27"/>
        <v xml:space="preserve"> </v>
      </c>
      <c r="X244" s="196"/>
      <c r="Y244" s="229" t="str">
        <f t="shared" si="28"/>
        <v xml:space="preserve"> </v>
      </c>
      <c r="Z244" s="196"/>
      <c r="AA244" s="229" t="str">
        <f t="shared" si="29"/>
        <v xml:space="preserve"> </v>
      </c>
      <c r="AB244" s="196"/>
    </row>
    <row r="245" spans="1:28" s="136" customFormat="1" ht="67.5" hidden="1">
      <c r="A245" s="183">
        <v>71050101060000</v>
      </c>
      <c r="B245" s="184" t="s">
        <v>439</v>
      </c>
      <c r="C245" s="133" t="s">
        <v>149</v>
      </c>
      <c r="D245" s="132" t="s">
        <v>106</v>
      </c>
      <c r="E245" s="131" t="s">
        <v>106</v>
      </c>
      <c r="F245" s="185" t="s">
        <v>157</v>
      </c>
      <c r="G245" s="186" t="s">
        <v>440</v>
      </c>
      <c r="H245" s="145"/>
      <c r="I245" s="146"/>
      <c r="J245" s="147"/>
      <c r="K245" s="147"/>
      <c r="L245" s="26" t="s">
        <v>61</v>
      </c>
      <c r="M245" s="27"/>
      <c r="N245" s="196"/>
      <c r="O245" s="196"/>
      <c r="P245" s="229" t="str">
        <f t="shared" si="24"/>
        <v xml:space="preserve"> </v>
      </c>
      <c r="Q245" s="196"/>
      <c r="R245" s="229" t="str">
        <f t="shared" si="25"/>
        <v xml:space="preserve"> </v>
      </c>
      <c r="S245" s="196"/>
      <c r="T245" s="229" t="str">
        <f t="shared" si="26"/>
        <v xml:space="preserve"> </v>
      </c>
      <c r="U245" s="196"/>
      <c r="V245" s="196"/>
      <c r="W245" s="229" t="str">
        <f t="shared" si="27"/>
        <v xml:space="preserve"> </v>
      </c>
      <c r="X245" s="196"/>
      <c r="Y245" s="229" t="str">
        <f t="shared" si="28"/>
        <v xml:space="preserve"> </v>
      </c>
      <c r="Z245" s="196"/>
      <c r="AA245" s="229" t="str">
        <f t="shared" si="29"/>
        <v xml:space="preserve"> </v>
      </c>
      <c r="AB245" s="196"/>
    </row>
    <row r="246" spans="1:28" s="136" customFormat="1" ht="13.5" hidden="1">
      <c r="A246" s="183">
        <v>71050101064861</v>
      </c>
      <c r="B246" s="184" t="s">
        <v>439</v>
      </c>
      <c r="C246" s="133" t="s">
        <v>149</v>
      </c>
      <c r="D246" s="132" t="s">
        <v>106</v>
      </c>
      <c r="E246" s="131" t="s">
        <v>106</v>
      </c>
      <c r="F246" s="185" t="s">
        <v>157</v>
      </c>
      <c r="G246" s="186">
        <v>4861</v>
      </c>
      <c r="H246" s="145"/>
      <c r="I246" s="146"/>
      <c r="J246" s="147"/>
      <c r="K246" s="147"/>
      <c r="L246" s="26" t="s">
        <v>134</v>
      </c>
      <c r="M246" s="27">
        <v>4861</v>
      </c>
      <c r="N246" s="196"/>
      <c r="O246" s="196"/>
      <c r="P246" s="229" t="str">
        <f t="shared" si="24"/>
        <v xml:space="preserve"> </v>
      </c>
      <c r="Q246" s="196"/>
      <c r="R246" s="229" t="str">
        <f t="shared" si="25"/>
        <v xml:space="preserve"> </v>
      </c>
      <c r="S246" s="196"/>
      <c r="T246" s="229" t="str">
        <f t="shared" si="26"/>
        <v xml:space="preserve"> </v>
      </c>
      <c r="U246" s="196"/>
      <c r="V246" s="196"/>
      <c r="W246" s="229" t="str">
        <f t="shared" si="27"/>
        <v xml:space="preserve"> </v>
      </c>
      <c r="X246" s="196"/>
      <c r="Y246" s="229" t="str">
        <f t="shared" si="28"/>
        <v xml:space="preserve"> </v>
      </c>
      <c r="Z246" s="196"/>
      <c r="AA246" s="229" t="str">
        <f t="shared" si="29"/>
        <v xml:space="preserve"> </v>
      </c>
      <c r="AB246" s="196"/>
    </row>
    <row r="247" spans="1:28" s="136" customFormat="1" ht="54" hidden="1">
      <c r="A247" s="183">
        <v>71050101070000</v>
      </c>
      <c r="B247" s="184" t="s">
        <v>439</v>
      </c>
      <c r="C247" s="133" t="s">
        <v>149</v>
      </c>
      <c r="D247" s="132" t="s">
        <v>106</v>
      </c>
      <c r="E247" s="131" t="s">
        <v>106</v>
      </c>
      <c r="F247" s="185" t="s">
        <v>183</v>
      </c>
      <c r="G247" s="186" t="s">
        <v>440</v>
      </c>
      <c r="H247" s="145"/>
      <c r="I247" s="146"/>
      <c r="J247" s="147"/>
      <c r="K247" s="147"/>
      <c r="L247" s="26" t="s">
        <v>62</v>
      </c>
      <c r="M247" s="27"/>
      <c r="N247" s="196"/>
      <c r="O247" s="196"/>
      <c r="P247" s="229" t="str">
        <f t="shared" si="24"/>
        <v xml:space="preserve"> </v>
      </c>
      <c r="Q247" s="196"/>
      <c r="R247" s="229" t="str">
        <f t="shared" si="25"/>
        <v xml:space="preserve"> </v>
      </c>
      <c r="S247" s="196"/>
      <c r="T247" s="229" t="str">
        <f t="shared" si="26"/>
        <v xml:space="preserve"> </v>
      </c>
      <c r="U247" s="196"/>
      <c r="V247" s="196"/>
      <c r="W247" s="229" t="str">
        <f t="shared" si="27"/>
        <v xml:space="preserve"> </v>
      </c>
      <c r="X247" s="196"/>
      <c r="Y247" s="229" t="str">
        <f t="shared" si="28"/>
        <v xml:space="preserve"> </v>
      </c>
      <c r="Z247" s="196"/>
      <c r="AA247" s="229" t="str">
        <f t="shared" si="29"/>
        <v xml:space="preserve"> </v>
      </c>
      <c r="AB247" s="196"/>
    </row>
    <row r="248" spans="1:28" s="136" customFormat="1" ht="13.5" hidden="1">
      <c r="A248" s="183">
        <v>71050101074861</v>
      </c>
      <c r="B248" s="184" t="s">
        <v>439</v>
      </c>
      <c r="C248" s="133" t="s">
        <v>149</v>
      </c>
      <c r="D248" s="132" t="s">
        <v>106</v>
      </c>
      <c r="E248" s="131" t="s">
        <v>106</v>
      </c>
      <c r="F248" s="185" t="s">
        <v>183</v>
      </c>
      <c r="G248" s="186">
        <v>4861</v>
      </c>
      <c r="H248" s="145"/>
      <c r="I248" s="146"/>
      <c r="J248" s="147"/>
      <c r="K248" s="147"/>
      <c r="L248" s="26" t="s">
        <v>134</v>
      </c>
      <c r="M248" s="27">
        <v>4861</v>
      </c>
      <c r="N248" s="196"/>
      <c r="O248" s="196"/>
      <c r="P248" s="229" t="str">
        <f t="shared" si="24"/>
        <v xml:space="preserve"> </v>
      </c>
      <c r="Q248" s="196"/>
      <c r="R248" s="229" t="str">
        <f t="shared" si="25"/>
        <v xml:space="preserve"> </v>
      </c>
      <c r="S248" s="196"/>
      <c r="T248" s="229" t="str">
        <f t="shared" si="26"/>
        <v xml:space="preserve"> </v>
      </c>
      <c r="U248" s="196"/>
      <c r="V248" s="196"/>
      <c r="W248" s="229" t="str">
        <f t="shared" si="27"/>
        <v xml:space="preserve"> </v>
      </c>
      <c r="X248" s="196"/>
      <c r="Y248" s="229" t="str">
        <f t="shared" si="28"/>
        <v xml:space="preserve"> </v>
      </c>
      <c r="Z248" s="196"/>
      <c r="AA248" s="229" t="str">
        <f t="shared" si="29"/>
        <v xml:space="preserve"> </v>
      </c>
      <c r="AB248" s="196"/>
    </row>
    <row r="249" spans="1:28" s="136" customFormat="1" hidden="1">
      <c r="A249" s="183" t="str">
        <f t="shared" si="30"/>
        <v>71050101034861</v>
      </c>
      <c r="B249" s="184" t="s">
        <v>439</v>
      </c>
      <c r="C249" s="133" t="s">
        <v>149</v>
      </c>
      <c r="D249" s="132" t="s">
        <v>106</v>
      </c>
      <c r="E249" s="131" t="s">
        <v>106</v>
      </c>
      <c r="F249" s="185" t="s">
        <v>442</v>
      </c>
      <c r="G249" s="186" t="s">
        <v>84</v>
      </c>
      <c r="H249" s="193"/>
      <c r="I249" s="193"/>
      <c r="J249" s="194"/>
      <c r="K249" s="195"/>
      <c r="L249" s="35" t="s">
        <v>134</v>
      </c>
      <c r="M249" s="30" t="s">
        <v>84</v>
      </c>
      <c r="N249" s="182" t="e">
        <f>+'havelvac 7.2'!N259+'havelvac 7.3'!N259+'havelvac 7.4'!N259+'havelvac 7.5'!N259+'havelvac 7.6'!N259+'havelvac 7.7'!N259+'havelvac 7.9'!N259+'havelvac 7.8'!N259+'havelvac 7.10'!N259+'havelvac 7.11'!N259+'havelvac 7.12'!N259+'havelvac 7.13'!#REF!</f>
        <v>#REF!</v>
      </c>
      <c r="O249" s="182" t="e">
        <f>+'havelvac 7.2'!O259+'havelvac 7.3'!O259+'havelvac 7.4'!O259+'havelvac 7.5'!O259+'havelvac 7.6'!O259+'havelvac 7.7'!O259+'havelvac 7.9'!O259+'havelvac 7.8'!O259+'havelvac 7.10'!O259+'havelvac 7.11'!O259+'havelvac 7.12'!O259+'havelvac 7.13'!#REF!</f>
        <v>#REF!</v>
      </c>
      <c r="P249" s="230" t="str">
        <f t="shared" si="24"/>
        <v xml:space="preserve"> </v>
      </c>
      <c r="Q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49" s="230" t="str">
        <f t="shared" si="25"/>
        <v xml:space="preserve"> </v>
      </c>
      <c r="S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49" s="230" t="str">
        <f t="shared" si="26"/>
        <v xml:space="preserve"> </v>
      </c>
      <c r="U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49" s="182" t="e">
        <f>+'havelvac 7.2'!P259+'havelvac 7.3'!P259+'havelvac 7.4'!P259+'havelvac 7.5'!P259+'havelvac 7.6'!P259+'havelvac 7.7'!P259+'havelvac 7.9'!P259+'havelvac 7.8'!P259+'havelvac 7.10'!P259+'havelvac 7.11'!P259+'havelvac 7.12'!P259+'havelvac 7.13'!#REF!</f>
        <v>#REF!</v>
      </c>
      <c r="W249" s="230" t="str">
        <f t="shared" si="27"/>
        <v xml:space="preserve"> </v>
      </c>
      <c r="X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49" s="230" t="str">
        <f t="shared" si="28"/>
        <v xml:space="preserve"> </v>
      </c>
      <c r="Z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49" s="230" t="str">
        <f t="shared" si="29"/>
        <v xml:space="preserve"> </v>
      </c>
      <c r="AB2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0" spans="1:28" s="188" customFormat="1" ht="13.5" hidden="1">
      <c r="A250" s="183" t="str">
        <f t="shared" si="30"/>
        <v>71050300000000</v>
      </c>
      <c r="B250" s="184" t="s">
        <v>439</v>
      </c>
      <c r="C250" s="133" t="s">
        <v>149</v>
      </c>
      <c r="D250" s="132" t="s">
        <v>442</v>
      </c>
      <c r="E250" s="131" t="s">
        <v>441</v>
      </c>
      <c r="F250" s="185" t="s">
        <v>441</v>
      </c>
      <c r="G250" s="186" t="s">
        <v>440</v>
      </c>
      <c r="H250" s="174">
        <v>2530</v>
      </c>
      <c r="I250" s="165" t="s">
        <v>149</v>
      </c>
      <c r="J250" s="166">
        <v>3</v>
      </c>
      <c r="K250" s="166">
        <v>0</v>
      </c>
      <c r="L250" s="167" t="s">
        <v>235</v>
      </c>
      <c r="M250" s="175"/>
      <c r="N250" s="187">
        <f>+'havelvac 7.2'!N295+'havelvac 7.3'!N295+'havelvac 7.4'!N295+'havelvac 7.5'!N295+'havelvac 7.6'!N295+'havelvac 7.7'!N295+'havelvac 7.9'!N295+'havelvac 7.8'!N295+'havelvac 7.10'!N295+'havelvac 7.11'!N295+'havelvac 7.12'!N295+'havelvac 7.13'!N293</f>
        <v>0</v>
      </c>
      <c r="O250" s="187">
        <f>+'havelvac 7.2'!O295+'havelvac 7.3'!O295+'havelvac 7.4'!O295+'havelvac 7.5'!O295+'havelvac 7.6'!O295+'havelvac 7.7'!O295+'havelvac 7.9'!O295+'havelvac 7.8'!O295+'havelvac 7.10'!O295+'havelvac 7.11'!O295+'havelvac 7.12'!O295+'havelvac 7.13'!O293</f>
        <v>0</v>
      </c>
      <c r="P250" s="227" t="str">
        <f t="shared" si="24"/>
        <v xml:space="preserve"> </v>
      </c>
      <c r="Q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0" s="227" t="str">
        <f t="shared" si="25"/>
        <v xml:space="preserve"> </v>
      </c>
      <c r="S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0" s="227" t="str">
        <f t="shared" si="26"/>
        <v xml:space="preserve"> </v>
      </c>
      <c r="U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0" s="187">
        <f>+'havelvac 7.2'!P295+'havelvac 7.3'!P295+'havelvac 7.4'!P295+'havelvac 7.5'!P295+'havelvac 7.6'!P295+'havelvac 7.7'!P295+'havelvac 7.9'!P295+'havelvac 7.8'!P295+'havelvac 7.10'!P295+'havelvac 7.11'!P295+'havelvac 7.12'!P295+'havelvac 7.13'!P293</f>
        <v>0</v>
      </c>
      <c r="W250" s="227" t="str">
        <f t="shared" si="27"/>
        <v xml:space="preserve"> </v>
      </c>
      <c r="X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0" s="227" t="str">
        <f t="shared" si="28"/>
        <v xml:space="preserve"> </v>
      </c>
      <c r="Z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0" s="227" t="str">
        <f t="shared" si="29"/>
        <v xml:space="preserve"> </v>
      </c>
      <c r="AB250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1" spans="1:28" s="136" customFormat="1" ht="12.75" hidden="1">
      <c r="A251" s="183" t="str">
        <f t="shared" si="30"/>
        <v>71050300000001</v>
      </c>
      <c r="B251" s="184" t="s">
        <v>439</v>
      </c>
      <c r="C251" s="133" t="s">
        <v>149</v>
      </c>
      <c r="D251" s="132" t="s">
        <v>442</v>
      </c>
      <c r="E251" s="131" t="s">
        <v>441</v>
      </c>
      <c r="F251" s="185" t="s">
        <v>441</v>
      </c>
      <c r="G251" s="186" t="s">
        <v>96</v>
      </c>
      <c r="H251" s="16"/>
      <c r="I251" s="17"/>
      <c r="J251" s="18"/>
      <c r="K251" s="18"/>
      <c r="L251" s="29" t="s">
        <v>110</v>
      </c>
      <c r="M251" s="34"/>
      <c r="N251" s="189">
        <f>+'havelvac 7.2'!N296+'havelvac 7.3'!N296+'havelvac 7.4'!N296+'havelvac 7.5'!N296+'havelvac 7.6'!N296+'havelvac 7.7'!N296+'havelvac 7.9'!N296+'havelvac 7.8'!N296+'havelvac 7.10'!N296+'havelvac 7.11'!N296+'havelvac 7.12'!N296+'havelvac 7.13'!N294</f>
        <v>0</v>
      </c>
      <c r="O251" s="189">
        <f>+'havelvac 7.2'!O296+'havelvac 7.3'!O296+'havelvac 7.4'!O296+'havelvac 7.5'!O296+'havelvac 7.6'!O296+'havelvac 7.7'!O296+'havelvac 7.9'!O296+'havelvac 7.8'!O296+'havelvac 7.10'!O296+'havelvac 7.11'!O296+'havelvac 7.12'!O296+'havelvac 7.13'!O294</f>
        <v>0</v>
      </c>
      <c r="P251" s="226" t="str">
        <f t="shared" si="24"/>
        <v xml:space="preserve"> </v>
      </c>
      <c r="Q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1" s="226" t="str">
        <f t="shared" si="25"/>
        <v xml:space="preserve"> </v>
      </c>
      <c r="S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1" s="226" t="str">
        <f t="shared" si="26"/>
        <v xml:space="preserve"> </v>
      </c>
      <c r="U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1" s="189">
        <f>+'havelvac 7.2'!P296+'havelvac 7.3'!P296+'havelvac 7.4'!P296+'havelvac 7.5'!P296+'havelvac 7.6'!P296+'havelvac 7.7'!P296+'havelvac 7.9'!P296+'havelvac 7.8'!P296+'havelvac 7.10'!P296+'havelvac 7.11'!P296+'havelvac 7.12'!P296+'havelvac 7.13'!P294</f>
        <v>0</v>
      </c>
      <c r="W251" s="226" t="str">
        <f t="shared" si="27"/>
        <v xml:space="preserve"> </v>
      </c>
      <c r="X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1" s="226" t="str">
        <f t="shared" si="28"/>
        <v xml:space="preserve"> </v>
      </c>
      <c r="Z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1" s="226" t="str">
        <f t="shared" si="29"/>
        <v xml:space="preserve"> </v>
      </c>
      <c r="AB25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2" spans="1:28" s="192" customFormat="1" ht="12.75" hidden="1">
      <c r="A252" s="183" t="str">
        <f t="shared" si="30"/>
        <v>71050301000000</v>
      </c>
      <c r="B252" s="184" t="s">
        <v>439</v>
      </c>
      <c r="C252" s="133" t="s">
        <v>149</v>
      </c>
      <c r="D252" s="132" t="s">
        <v>442</v>
      </c>
      <c r="E252" s="131" t="s">
        <v>106</v>
      </c>
      <c r="F252" s="185" t="s">
        <v>441</v>
      </c>
      <c r="G252" s="186" t="s">
        <v>440</v>
      </c>
      <c r="H252" s="150">
        <v>2531</v>
      </c>
      <c r="I252" s="151" t="s">
        <v>149</v>
      </c>
      <c r="J252" s="152">
        <v>3</v>
      </c>
      <c r="K252" s="152">
        <v>1</v>
      </c>
      <c r="L252" s="153" t="s">
        <v>236</v>
      </c>
      <c r="M252" s="154"/>
      <c r="N252" s="191">
        <f>+'havelvac 7.2'!N299+'havelvac 7.3'!N299+'havelvac 7.4'!N299+'havelvac 7.5'!N299+'havelvac 7.6'!N299+'havelvac 7.7'!N299+'havelvac 7.9'!N299+'havelvac 7.8'!N299+'havelvac 7.10'!N299+'havelvac 7.11'!N299+'havelvac 7.12'!N299+'havelvac 7.13'!N295</f>
        <v>0</v>
      </c>
      <c r="O252" s="191">
        <f>+'havelvac 7.2'!O299+'havelvac 7.3'!O299+'havelvac 7.4'!O299+'havelvac 7.5'!O299+'havelvac 7.6'!O299+'havelvac 7.7'!O299+'havelvac 7.9'!O299+'havelvac 7.8'!O299+'havelvac 7.10'!O299+'havelvac 7.11'!O299+'havelvac 7.12'!O299+'havelvac 7.13'!O295</f>
        <v>0</v>
      </c>
      <c r="P252" s="228" t="str">
        <f t="shared" si="24"/>
        <v xml:space="preserve"> </v>
      </c>
      <c r="Q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2" s="228" t="str">
        <f t="shared" si="25"/>
        <v xml:space="preserve"> </v>
      </c>
      <c r="S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2" s="228" t="str">
        <f t="shared" si="26"/>
        <v xml:space="preserve"> </v>
      </c>
      <c r="U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2" s="191">
        <f>+'havelvac 7.2'!P299+'havelvac 7.3'!P299+'havelvac 7.4'!P299+'havelvac 7.5'!P299+'havelvac 7.6'!P299+'havelvac 7.7'!P299+'havelvac 7.9'!P299+'havelvac 7.8'!P299+'havelvac 7.10'!P299+'havelvac 7.11'!P299+'havelvac 7.12'!P299+'havelvac 7.13'!P295</f>
        <v>0</v>
      </c>
      <c r="W252" s="228" t="str">
        <f t="shared" si="27"/>
        <v xml:space="preserve"> </v>
      </c>
      <c r="X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2" s="228" t="str">
        <f t="shared" si="28"/>
        <v xml:space="preserve"> </v>
      </c>
      <c r="Z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2" s="228" t="str">
        <f t="shared" si="29"/>
        <v xml:space="preserve"> </v>
      </c>
      <c r="AB25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3" spans="1:28" s="136" customFormat="1" ht="12.75" hidden="1">
      <c r="A253" s="183" t="str">
        <f t="shared" si="30"/>
        <v>71050301000001</v>
      </c>
      <c r="B253" s="184" t="s">
        <v>439</v>
      </c>
      <c r="C253" s="133" t="s">
        <v>149</v>
      </c>
      <c r="D253" s="132" t="s">
        <v>442</v>
      </c>
      <c r="E253" s="131" t="s">
        <v>106</v>
      </c>
      <c r="F253" s="185" t="s">
        <v>441</v>
      </c>
      <c r="G253" s="186" t="s">
        <v>96</v>
      </c>
      <c r="H253" s="16"/>
      <c r="I253" s="24"/>
      <c r="J253" s="25"/>
      <c r="K253" s="25"/>
      <c r="L253" s="29" t="s">
        <v>108</v>
      </c>
      <c r="M253" s="43"/>
      <c r="N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7.13'!N296</f>
        <v>#REF!</v>
      </c>
      <c r="O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7.13'!O296</f>
        <v>#REF!</v>
      </c>
      <c r="P253" s="226" t="str">
        <f t="shared" si="24"/>
        <v xml:space="preserve"> </v>
      </c>
      <c r="Q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3" s="226" t="str">
        <f t="shared" si="25"/>
        <v xml:space="preserve"> </v>
      </c>
      <c r="S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3" s="226" t="str">
        <f t="shared" si="26"/>
        <v xml:space="preserve"> </v>
      </c>
      <c r="U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7.13'!P296</f>
        <v>#REF!</v>
      </c>
      <c r="W253" s="226" t="str">
        <f t="shared" si="27"/>
        <v xml:space="preserve"> </v>
      </c>
      <c r="X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3" s="226" t="str">
        <f t="shared" si="28"/>
        <v xml:space="preserve"> </v>
      </c>
      <c r="Z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3" s="226" t="str">
        <f t="shared" si="29"/>
        <v xml:space="preserve"> </v>
      </c>
      <c r="AB25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4" spans="1:28" s="197" customFormat="1" ht="13.5" hidden="1">
      <c r="A254" s="183" t="str">
        <f t="shared" si="30"/>
        <v>71050301010000</v>
      </c>
      <c r="B254" s="184" t="s">
        <v>439</v>
      </c>
      <c r="C254" s="133" t="s">
        <v>149</v>
      </c>
      <c r="D254" s="132" t="s">
        <v>442</v>
      </c>
      <c r="E254" s="131" t="s">
        <v>106</v>
      </c>
      <c r="F254" s="185" t="s">
        <v>106</v>
      </c>
      <c r="G254" s="186" t="s">
        <v>440</v>
      </c>
      <c r="H254" s="145"/>
      <c r="I254" s="146"/>
      <c r="J254" s="147"/>
      <c r="K254" s="147"/>
      <c r="L254" s="26" t="s">
        <v>237</v>
      </c>
      <c r="M254" s="27"/>
      <c r="N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7.13'!N299</f>
        <v>#REF!</v>
      </c>
      <c r="O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7.13'!O299</f>
        <v>#REF!</v>
      </c>
      <c r="P254" s="229" t="str">
        <f t="shared" si="24"/>
        <v xml:space="preserve"> </v>
      </c>
      <c r="Q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4" s="229" t="str">
        <f t="shared" si="25"/>
        <v xml:space="preserve"> </v>
      </c>
      <c r="S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4" s="229" t="str">
        <f t="shared" si="26"/>
        <v xml:space="preserve"> </v>
      </c>
      <c r="U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7.13'!P299</f>
        <v>#REF!</v>
      </c>
      <c r="W254" s="229" t="str">
        <f t="shared" si="27"/>
        <v xml:space="preserve"> </v>
      </c>
      <c r="X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4" s="229" t="str">
        <f t="shared" si="28"/>
        <v xml:space="preserve"> </v>
      </c>
      <c r="Z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4" s="229" t="str">
        <f t="shared" si="29"/>
        <v xml:space="preserve"> </v>
      </c>
      <c r="AB2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5" spans="1:28" s="136" customFormat="1" hidden="1">
      <c r="A255" s="183" t="str">
        <f t="shared" si="30"/>
        <v>71050301014213</v>
      </c>
      <c r="B255" s="184" t="s">
        <v>439</v>
      </c>
      <c r="C255" s="133" t="s">
        <v>149</v>
      </c>
      <c r="D255" s="132" t="s">
        <v>442</v>
      </c>
      <c r="E255" s="131" t="s">
        <v>106</v>
      </c>
      <c r="F255" s="185" t="s">
        <v>106</v>
      </c>
      <c r="G255" s="130">
        <v>4213</v>
      </c>
      <c r="H255" s="16"/>
      <c r="I255" s="24"/>
      <c r="J255" s="25"/>
      <c r="K255" s="25"/>
      <c r="L255" s="28" t="s">
        <v>115</v>
      </c>
      <c r="M255" s="43">
        <v>4213</v>
      </c>
      <c r="N255" s="182" t="e">
        <f>+'havelvac 7.2'!N303+'havelvac 7.3'!N303+'havelvac 7.4'!N303+'havelvac 7.5'!N303+'havelvac 7.6'!N303+'havelvac 7.7'!N303+'havelvac 7.9'!N303+'havelvac 7.8'!N303+'havelvac 7.10'!N303+'havelvac 7.11'!N303+'havelvac 7.12'!N303+'havelvac 7.13'!#REF!</f>
        <v>#REF!</v>
      </c>
      <c r="O255" s="182" t="e">
        <f>+'havelvac 7.2'!O303+'havelvac 7.3'!O303+'havelvac 7.4'!O303+'havelvac 7.5'!O303+'havelvac 7.6'!O303+'havelvac 7.7'!O303+'havelvac 7.9'!O303+'havelvac 7.8'!O303+'havelvac 7.10'!O303+'havelvac 7.11'!O303+'havelvac 7.12'!O303+'havelvac 7.13'!#REF!</f>
        <v>#REF!</v>
      </c>
      <c r="P255" s="230" t="str">
        <f t="shared" si="24"/>
        <v xml:space="preserve"> </v>
      </c>
      <c r="Q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5" s="230" t="str">
        <f t="shared" si="25"/>
        <v xml:space="preserve"> </v>
      </c>
      <c r="S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5" s="230" t="str">
        <f t="shared" si="26"/>
        <v xml:space="preserve"> </v>
      </c>
      <c r="U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5" s="182" t="e">
        <f>+'havelvac 7.2'!P303+'havelvac 7.3'!P303+'havelvac 7.4'!P303+'havelvac 7.5'!P303+'havelvac 7.6'!P303+'havelvac 7.7'!P303+'havelvac 7.9'!P303+'havelvac 7.8'!P303+'havelvac 7.10'!P303+'havelvac 7.11'!P303+'havelvac 7.12'!P303+'havelvac 7.13'!#REF!</f>
        <v>#REF!</v>
      </c>
      <c r="W255" s="230" t="str">
        <f t="shared" si="27"/>
        <v xml:space="preserve"> </v>
      </c>
      <c r="X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5" s="230" t="str">
        <f t="shared" si="28"/>
        <v xml:space="preserve"> </v>
      </c>
      <c r="Z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5" s="230" t="str">
        <f t="shared" si="29"/>
        <v xml:space="preserve"> </v>
      </c>
      <c r="AB2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6" spans="1:28" s="188" customFormat="1" ht="27">
      <c r="A256" s="183" t="str">
        <f t="shared" si="30"/>
        <v>71050600000000</v>
      </c>
      <c r="B256" s="184" t="s">
        <v>439</v>
      </c>
      <c r="C256" s="133" t="s">
        <v>149</v>
      </c>
      <c r="D256" s="132" t="s">
        <v>157</v>
      </c>
      <c r="E256" s="131" t="s">
        <v>441</v>
      </c>
      <c r="F256" s="185" t="s">
        <v>441</v>
      </c>
      <c r="G256" s="186" t="s">
        <v>440</v>
      </c>
      <c r="H256" s="174">
        <v>2560</v>
      </c>
      <c r="I256" s="165" t="s">
        <v>149</v>
      </c>
      <c r="J256" s="166">
        <v>6</v>
      </c>
      <c r="K256" s="166">
        <v>0</v>
      </c>
      <c r="L256" s="167" t="s">
        <v>238</v>
      </c>
      <c r="M256" s="175"/>
      <c r="N256" s="187" t="e">
        <f>+'havelvac 7.2'!N304+'havelvac 7.3'!N304+'havelvac 7.4'!N304+'havelvac 7.5'!N304+'havelvac 7.6'!N304+'havelvac 7.7'!N304+'havelvac 7.9'!N304+'havelvac 7.8'!N304+'havelvac 7.10'!N304+'havelvac 7.11'!N304+'havelvac 7.12'!N304+'havelvac 7.13'!#REF!</f>
        <v>#REF!</v>
      </c>
      <c r="O256" s="187" t="e">
        <f>+'havelvac 7.2'!O304+'havelvac 7.3'!O304+'havelvac 7.4'!O304+'havelvac 7.5'!O304+'havelvac 7.6'!O304+'havelvac 7.7'!O304+'havelvac 7.9'!O304+'havelvac 7.8'!O304+'havelvac 7.10'!O304+'havelvac 7.11'!O304+'havelvac 7.12'!O304+'havelvac 7.13'!#REF!</f>
        <v>#REF!</v>
      </c>
      <c r="P256" s="227" t="str">
        <f t="shared" si="24"/>
        <v xml:space="preserve"> </v>
      </c>
      <c r="Q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6" s="227" t="str">
        <f t="shared" si="25"/>
        <v xml:space="preserve"> </v>
      </c>
      <c r="S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6" s="227" t="str">
        <f t="shared" si="26"/>
        <v xml:space="preserve"> </v>
      </c>
      <c r="U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6" s="187" t="e">
        <f>+'havelvac 7.2'!P304+'havelvac 7.3'!P304+'havelvac 7.4'!P304+'havelvac 7.5'!P304+'havelvac 7.6'!P304+'havelvac 7.7'!P304+'havelvac 7.9'!P304+'havelvac 7.8'!P304+'havelvac 7.10'!P304+'havelvac 7.11'!P304+'havelvac 7.12'!P304+'havelvac 7.13'!#REF!</f>
        <v>#REF!</v>
      </c>
      <c r="W256" s="227" t="str">
        <f t="shared" si="27"/>
        <v xml:space="preserve"> </v>
      </c>
      <c r="X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6" s="227" t="str">
        <f t="shared" si="28"/>
        <v xml:space="preserve"> </v>
      </c>
      <c r="Z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6" s="227" t="str">
        <f t="shared" si="29"/>
        <v xml:space="preserve"> </v>
      </c>
      <c r="AB25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7" spans="1:28" s="136" customFormat="1" ht="12.75">
      <c r="A257" s="183" t="str">
        <f t="shared" si="30"/>
        <v>71050600000001</v>
      </c>
      <c r="B257" s="184" t="s">
        <v>439</v>
      </c>
      <c r="C257" s="133" t="s">
        <v>149</v>
      </c>
      <c r="D257" s="132" t="s">
        <v>157</v>
      </c>
      <c r="E257" s="131" t="s">
        <v>441</v>
      </c>
      <c r="F257" s="185" t="s">
        <v>441</v>
      </c>
      <c r="G257" s="186" t="s">
        <v>96</v>
      </c>
      <c r="H257" s="24"/>
      <c r="I257" s="17"/>
      <c r="J257" s="18"/>
      <c r="K257" s="18"/>
      <c r="L257" s="29" t="s">
        <v>110</v>
      </c>
      <c r="M257" s="30"/>
      <c r="N257" s="189">
        <f>+'havelvac 7.2'!N305+'havelvac 7.3'!N305+'havelvac 7.4'!N305+'havelvac 7.5'!N305+'havelvac 7.6'!N305+'havelvac 7.7'!N305+'havelvac 7.9'!N305+'havelvac 7.8'!N305+'havelvac 7.10'!N305+'havelvac 7.11'!N305+'havelvac 7.12'!N305+'havelvac 7.13'!N303</f>
        <v>0</v>
      </c>
      <c r="O257" s="189">
        <f>+'havelvac 7.2'!O305+'havelvac 7.3'!O305+'havelvac 7.4'!O305+'havelvac 7.5'!O305+'havelvac 7.6'!O305+'havelvac 7.7'!O305+'havelvac 7.9'!O305+'havelvac 7.8'!O305+'havelvac 7.10'!O305+'havelvac 7.11'!O305+'havelvac 7.12'!O305+'havelvac 7.13'!O303</f>
        <v>0</v>
      </c>
      <c r="P257" s="226" t="str">
        <f t="shared" si="24"/>
        <v xml:space="preserve"> </v>
      </c>
      <c r="Q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7" s="226" t="str">
        <f t="shared" si="25"/>
        <v xml:space="preserve"> </v>
      </c>
      <c r="S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7" s="226" t="str">
        <f t="shared" si="26"/>
        <v xml:space="preserve"> </v>
      </c>
      <c r="U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7" s="189">
        <f>+'havelvac 7.2'!P305+'havelvac 7.3'!P305+'havelvac 7.4'!P305+'havelvac 7.5'!P305+'havelvac 7.6'!P305+'havelvac 7.7'!P305+'havelvac 7.9'!P305+'havelvac 7.8'!P305+'havelvac 7.10'!P305+'havelvac 7.11'!P305+'havelvac 7.12'!P305+'havelvac 7.13'!P303</f>
        <v>0</v>
      </c>
      <c r="W257" s="226" t="str">
        <f t="shared" si="27"/>
        <v xml:space="preserve"> </v>
      </c>
      <c r="X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7" s="226" t="str">
        <f t="shared" si="28"/>
        <v xml:space="preserve"> </v>
      </c>
      <c r="Z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7" s="226" t="str">
        <f t="shared" si="29"/>
        <v xml:space="preserve"> </v>
      </c>
      <c r="AB25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8" spans="1:28" s="192" customFormat="1" ht="25.5">
      <c r="A258" s="183" t="str">
        <f t="shared" si="30"/>
        <v>71050601000000</v>
      </c>
      <c r="B258" s="184" t="s">
        <v>439</v>
      </c>
      <c r="C258" s="133" t="s">
        <v>149</v>
      </c>
      <c r="D258" s="132" t="s">
        <v>157</v>
      </c>
      <c r="E258" s="131" t="s">
        <v>106</v>
      </c>
      <c r="F258" s="185" t="s">
        <v>441</v>
      </c>
      <c r="G258" s="186" t="s">
        <v>440</v>
      </c>
      <c r="H258" s="150">
        <v>2561</v>
      </c>
      <c r="I258" s="151" t="s">
        <v>149</v>
      </c>
      <c r="J258" s="152">
        <v>6</v>
      </c>
      <c r="K258" s="152">
        <v>1</v>
      </c>
      <c r="L258" s="153" t="s">
        <v>238</v>
      </c>
      <c r="M258" s="154"/>
      <c r="N258" s="191">
        <f>+'havelvac 7.2'!N306+'havelvac 7.3'!N306+'havelvac 7.4'!N306+'havelvac 7.5'!N306+'havelvac 7.6'!N306+'havelvac 7.7'!N306+'havelvac 7.9'!N306+'havelvac 7.8'!N306+'havelvac 7.10'!N306+'havelvac 7.11'!N306+'havelvac 7.12'!N306+'havelvac 7.13'!N304</f>
        <v>0</v>
      </c>
      <c r="O258" s="191">
        <f>+'havelvac 7.2'!O306+'havelvac 7.3'!O306+'havelvac 7.4'!O306+'havelvac 7.5'!O306+'havelvac 7.6'!O306+'havelvac 7.7'!O306+'havelvac 7.9'!O306+'havelvac 7.8'!O306+'havelvac 7.10'!O306+'havelvac 7.11'!O306+'havelvac 7.12'!O306+'havelvac 7.13'!O304</f>
        <v>0</v>
      </c>
      <c r="P258" s="228" t="str">
        <f t="shared" si="24"/>
        <v xml:space="preserve"> </v>
      </c>
      <c r="Q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8" s="228" t="str">
        <f t="shared" si="25"/>
        <v xml:space="preserve"> </v>
      </c>
      <c r="S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8" s="228" t="str">
        <f t="shared" si="26"/>
        <v xml:space="preserve"> </v>
      </c>
      <c r="U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8" s="191">
        <f>+'havelvac 7.2'!P306+'havelvac 7.3'!P306+'havelvac 7.4'!P306+'havelvac 7.5'!P306+'havelvac 7.6'!P306+'havelvac 7.7'!P306+'havelvac 7.9'!P306+'havelvac 7.8'!P306+'havelvac 7.10'!P306+'havelvac 7.11'!P306+'havelvac 7.12'!P306+'havelvac 7.13'!P304</f>
        <v>0</v>
      </c>
      <c r="W258" s="228" t="str">
        <f t="shared" si="27"/>
        <v xml:space="preserve"> </v>
      </c>
      <c r="X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8" s="228" t="str">
        <f t="shared" si="28"/>
        <v xml:space="preserve"> </v>
      </c>
      <c r="Z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8" s="228" t="str">
        <f t="shared" si="29"/>
        <v xml:space="preserve"> </v>
      </c>
      <c r="AB25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59" spans="1:28" s="136" customFormat="1" ht="12.75">
      <c r="A259" s="183" t="str">
        <f t="shared" si="30"/>
        <v>71050601000001</v>
      </c>
      <c r="B259" s="184" t="s">
        <v>439</v>
      </c>
      <c r="C259" s="133" t="s">
        <v>149</v>
      </c>
      <c r="D259" s="132" t="s">
        <v>157</v>
      </c>
      <c r="E259" s="131" t="s">
        <v>106</v>
      </c>
      <c r="F259" s="185" t="s">
        <v>441</v>
      </c>
      <c r="G259" s="186" t="s">
        <v>96</v>
      </c>
      <c r="H259" s="24"/>
      <c r="I259" s="24"/>
      <c r="J259" s="25"/>
      <c r="K259" s="25"/>
      <c r="L259" s="29" t="s">
        <v>108</v>
      </c>
      <c r="M259" s="30"/>
      <c r="N259" s="189">
        <f>+'havelvac 7.2'!N307+'havelvac 7.3'!N307+'havelvac 7.4'!N307+'havelvac 7.5'!N307+'havelvac 7.6'!N307+'havelvac 7.7'!N307+'havelvac 7.9'!N307+'havelvac 7.8'!N307+'havelvac 7.10'!N307+'havelvac 7.11'!N307+'havelvac 7.12'!N307+'havelvac 7.13'!N305</f>
        <v>0</v>
      </c>
      <c r="O259" s="189">
        <f>+'havelvac 7.2'!O307+'havelvac 7.3'!O307+'havelvac 7.4'!O307+'havelvac 7.5'!O307+'havelvac 7.6'!O307+'havelvac 7.7'!O307+'havelvac 7.9'!O307+'havelvac 7.8'!O307+'havelvac 7.10'!O307+'havelvac 7.11'!O307+'havelvac 7.12'!O307+'havelvac 7.13'!O305</f>
        <v>0</v>
      </c>
      <c r="P259" s="226" t="str">
        <f t="shared" si="24"/>
        <v xml:space="preserve"> </v>
      </c>
      <c r="Q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59" s="226" t="str">
        <f t="shared" si="25"/>
        <v xml:space="preserve"> </v>
      </c>
      <c r="S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59" s="226" t="str">
        <f t="shared" si="26"/>
        <v xml:space="preserve"> </v>
      </c>
      <c r="U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59" s="189">
        <f>+'havelvac 7.2'!P307+'havelvac 7.3'!P307+'havelvac 7.4'!P307+'havelvac 7.5'!P307+'havelvac 7.6'!P307+'havelvac 7.7'!P307+'havelvac 7.9'!P307+'havelvac 7.8'!P307+'havelvac 7.10'!P307+'havelvac 7.11'!P307+'havelvac 7.12'!P307+'havelvac 7.13'!P305</f>
        <v>0</v>
      </c>
      <c r="W259" s="226" t="str">
        <f t="shared" si="27"/>
        <v xml:space="preserve"> </v>
      </c>
      <c r="X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59" s="226" t="str">
        <f t="shared" si="28"/>
        <v xml:space="preserve"> </v>
      </c>
      <c r="Z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59" s="226" t="str">
        <f t="shared" si="29"/>
        <v xml:space="preserve"> </v>
      </c>
      <c r="AB25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0" spans="1:28" s="197" customFormat="1" ht="13.5">
      <c r="A260" s="183" t="str">
        <f t="shared" si="30"/>
        <v>71050601010000</v>
      </c>
      <c r="B260" s="184" t="s">
        <v>439</v>
      </c>
      <c r="C260" s="133" t="s">
        <v>149</v>
      </c>
      <c r="D260" s="132" t="s">
        <v>157</v>
      </c>
      <c r="E260" s="131" t="s">
        <v>106</v>
      </c>
      <c r="F260" s="185" t="s">
        <v>106</v>
      </c>
      <c r="G260" s="186" t="s">
        <v>440</v>
      </c>
      <c r="H260" s="145"/>
      <c r="I260" s="146"/>
      <c r="J260" s="147"/>
      <c r="K260" s="147"/>
      <c r="L260" s="26" t="s">
        <v>239</v>
      </c>
      <c r="M260" s="27"/>
      <c r="N260" s="196">
        <f>+'havelvac 7.2'!N308+'havelvac 7.3'!N308+'havelvac 7.4'!N308+'havelvac 7.5'!N308+'havelvac 7.6'!N308+'havelvac 7.7'!N308+'havelvac 7.9'!N308+'havelvac 7.8'!N308+'havelvac 7.10'!N308+'havelvac 7.11'!N308+'havelvac 7.12'!N308+'havelvac 7.13'!N306</f>
        <v>0</v>
      </c>
      <c r="O260" s="196">
        <f>+'havelvac 7.2'!O308+'havelvac 7.3'!O308+'havelvac 7.4'!O308+'havelvac 7.5'!O308+'havelvac 7.6'!O308+'havelvac 7.7'!O308+'havelvac 7.9'!O308+'havelvac 7.8'!O308+'havelvac 7.10'!O308+'havelvac 7.11'!O308+'havelvac 7.12'!O308+'havelvac 7.13'!O306</f>
        <v>0</v>
      </c>
      <c r="P260" s="229" t="str">
        <f t="shared" si="24"/>
        <v xml:space="preserve"> </v>
      </c>
      <c r="Q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0" s="229" t="str">
        <f t="shared" si="25"/>
        <v xml:space="preserve"> </v>
      </c>
      <c r="S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0" s="229" t="str">
        <f t="shared" si="26"/>
        <v xml:space="preserve"> </v>
      </c>
      <c r="U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0" s="196">
        <f>+'havelvac 7.2'!P308+'havelvac 7.3'!P308+'havelvac 7.4'!P308+'havelvac 7.5'!P308+'havelvac 7.6'!P308+'havelvac 7.7'!P308+'havelvac 7.9'!P308+'havelvac 7.8'!P308+'havelvac 7.10'!P308+'havelvac 7.11'!P308+'havelvac 7.12'!P308+'havelvac 7.13'!P306</f>
        <v>0</v>
      </c>
      <c r="W260" s="229" t="str">
        <f t="shared" si="27"/>
        <v xml:space="preserve"> </v>
      </c>
      <c r="X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0" s="229" t="str">
        <f t="shared" si="28"/>
        <v xml:space="preserve"> </v>
      </c>
      <c r="Z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0" s="229" t="str">
        <f t="shared" si="29"/>
        <v xml:space="preserve"> </v>
      </c>
      <c r="AB26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1" spans="1:28" s="136" customFormat="1">
      <c r="A261" s="183" t="str">
        <f t="shared" si="30"/>
        <v>71050601014213</v>
      </c>
      <c r="B261" s="184" t="s">
        <v>439</v>
      </c>
      <c r="C261" s="133" t="s">
        <v>149</v>
      </c>
      <c r="D261" s="132" t="s">
        <v>157</v>
      </c>
      <c r="E261" s="131" t="s">
        <v>106</v>
      </c>
      <c r="F261" s="185" t="s">
        <v>106</v>
      </c>
      <c r="G261" s="130">
        <v>4213</v>
      </c>
      <c r="H261" s="16"/>
      <c r="I261" s="24"/>
      <c r="J261" s="25"/>
      <c r="K261" s="25"/>
      <c r="L261" s="31" t="s">
        <v>115</v>
      </c>
      <c r="M261" s="32">
        <v>4213</v>
      </c>
      <c r="N261" s="182">
        <f>+'havelvac 7.2'!N309+'havelvac 7.3'!N309+'havelvac 7.4'!N309+'havelvac 7.5'!N309+'havelvac 7.6'!N309+'havelvac 7.7'!N309+'havelvac 7.9'!N309+'havelvac 7.8'!N309+'havelvac 7.10'!N309+'havelvac 7.11'!N309+'havelvac 7.12'!N309+'havelvac 7.13'!N307</f>
        <v>0</v>
      </c>
      <c r="O261" s="182">
        <f>+'havelvac 7.2'!O309+'havelvac 7.3'!O309+'havelvac 7.4'!O309+'havelvac 7.5'!O309+'havelvac 7.6'!O309+'havelvac 7.7'!O309+'havelvac 7.9'!O309+'havelvac 7.8'!O309+'havelvac 7.10'!O309+'havelvac 7.11'!O309+'havelvac 7.12'!O309+'havelvac 7.13'!O307</f>
        <v>0</v>
      </c>
      <c r="P261" s="230" t="str">
        <f t="shared" si="24"/>
        <v xml:space="preserve"> </v>
      </c>
      <c r="Q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1" s="230" t="str">
        <f t="shared" si="25"/>
        <v xml:space="preserve"> </v>
      </c>
      <c r="S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1" s="230" t="str">
        <f t="shared" si="26"/>
        <v xml:space="preserve"> </v>
      </c>
      <c r="U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1" s="182">
        <f>+'havelvac 7.2'!P309+'havelvac 7.3'!P309+'havelvac 7.4'!P309+'havelvac 7.5'!P309+'havelvac 7.6'!P309+'havelvac 7.7'!P309+'havelvac 7.9'!P309+'havelvac 7.8'!P309+'havelvac 7.10'!P309+'havelvac 7.11'!P309+'havelvac 7.12'!P309+'havelvac 7.13'!P307</f>
        <v>0</v>
      </c>
      <c r="W261" s="230" t="str">
        <f t="shared" si="27"/>
        <v xml:space="preserve"> </v>
      </c>
      <c r="X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1" s="230" t="str">
        <f t="shared" si="28"/>
        <v xml:space="preserve"> </v>
      </c>
      <c r="Z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1" s="230" t="str">
        <f t="shared" si="29"/>
        <v xml:space="preserve"> </v>
      </c>
      <c r="AB2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2" spans="1:28" s="136" customFormat="1" hidden="1">
      <c r="A262" s="183" t="str">
        <f t="shared" si="30"/>
        <v>71050601014269</v>
      </c>
      <c r="B262" s="184" t="s">
        <v>439</v>
      </c>
      <c r="C262" s="133" t="s">
        <v>149</v>
      </c>
      <c r="D262" s="132" t="s">
        <v>157</v>
      </c>
      <c r="E262" s="131" t="s">
        <v>106</v>
      </c>
      <c r="F262" s="185" t="s">
        <v>106</v>
      </c>
      <c r="G262" s="130">
        <v>4269</v>
      </c>
      <c r="H262" s="24"/>
      <c r="I262" s="24"/>
      <c r="J262" s="25"/>
      <c r="K262" s="25"/>
      <c r="L262" s="29" t="s">
        <v>240</v>
      </c>
      <c r="M262" s="30">
        <v>4269</v>
      </c>
      <c r="N262" s="182">
        <f>+'havelvac 7.2'!N310+'havelvac 7.3'!N310+'havelvac 7.4'!N310+'havelvac 7.5'!N310+'havelvac 7.6'!N310+'havelvac 7.7'!N310+'havelvac 7.9'!N310+'havelvac 7.8'!N310+'havelvac 7.10'!N310+'havelvac 7.11'!N310+'havelvac 7.12'!N310+'havelvac 7.13'!N308</f>
        <v>0</v>
      </c>
      <c r="O262" s="182">
        <f>+'havelvac 7.2'!O310+'havelvac 7.3'!O310+'havelvac 7.4'!O310+'havelvac 7.5'!O310+'havelvac 7.6'!O310+'havelvac 7.7'!O310+'havelvac 7.9'!O310+'havelvac 7.8'!O310+'havelvac 7.10'!O310+'havelvac 7.11'!O310+'havelvac 7.12'!O310+'havelvac 7.13'!O308</f>
        <v>0</v>
      </c>
      <c r="P262" s="230" t="str">
        <f t="shared" si="24"/>
        <v xml:space="preserve"> </v>
      </c>
      <c r="Q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2" s="230" t="str">
        <f t="shared" si="25"/>
        <v xml:space="preserve"> </v>
      </c>
      <c r="S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2" s="230" t="str">
        <f t="shared" si="26"/>
        <v xml:space="preserve"> </v>
      </c>
      <c r="U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2" s="182">
        <f>+'havelvac 7.2'!P310+'havelvac 7.3'!P310+'havelvac 7.4'!P310+'havelvac 7.5'!P310+'havelvac 7.6'!P310+'havelvac 7.7'!P310+'havelvac 7.9'!P310+'havelvac 7.8'!P310+'havelvac 7.10'!P310+'havelvac 7.11'!P310+'havelvac 7.12'!P310+'havelvac 7.13'!P308</f>
        <v>0</v>
      </c>
      <c r="W262" s="230" t="str">
        <f t="shared" si="27"/>
        <v xml:space="preserve"> </v>
      </c>
      <c r="X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2" s="230" t="str">
        <f t="shared" si="28"/>
        <v xml:space="preserve"> </v>
      </c>
      <c r="Z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2" s="230" t="str">
        <f t="shared" si="29"/>
        <v xml:space="preserve"> </v>
      </c>
      <c r="AB2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3" spans="1:28" s="136" customFormat="1" ht="25.5" hidden="1">
      <c r="A263" s="183" t="str">
        <f t="shared" si="30"/>
        <v>71050601014638</v>
      </c>
      <c r="B263" s="184" t="s">
        <v>439</v>
      </c>
      <c r="C263" s="133" t="s">
        <v>149</v>
      </c>
      <c r="D263" s="132" t="s">
        <v>157</v>
      </c>
      <c r="E263" s="131" t="s">
        <v>106</v>
      </c>
      <c r="F263" s="185" t="s">
        <v>106</v>
      </c>
      <c r="G263" s="130">
        <v>4638</v>
      </c>
      <c r="H263" s="24"/>
      <c r="I263" s="24"/>
      <c r="J263" s="25"/>
      <c r="K263" s="25"/>
      <c r="L263" s="29" t="s">
        <v>241</v>
      </c>
      <c r="M263" s="30">
        <v>4638</v>
      </c>
      <c r="N263" s="182">
        <f>+'havelvac 7.2'!N311+'havelvac 7.3'!N311+'havelvac 7.4'!N311+'havelvac 7.5'!N311+'havelvac 7.6'!N311+'havelvac 7.7'!N311+'havelvac 7.9'!N311+'havelvac 7.8'!N311+'havelvac 7.10'!N311+'havelvac 7.11'!N311+'havelvac 7.12'!N311+'havelvac 7.13'!N309</f>
        <v>0</v>
      </c>
      <c r="O263" s="182">
        <f>+'havelvac 7.2'!O311+'havelvac 7.3'!O311+'havelvac 7.4'!O311+'havelvac 7.5'!O311+'havelvac 7.6'!O311+'havelvac 7.7'!O311+'havelvac 7.9'!O311+'havelvac 7.8'!O311+'havelvac 7.10'!O311+'havelvac 7.11'!O311+'havelvac 7.12'!O311+'havelvac 7.13'!O309</f>
        <v>0</v>
      </c>
      <c r="P263" s="230" t="str">
        <f t="shared" si="24"/>
        <v xml:space="preserve"> </v>
      </c>
      <c r="Q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3" s="230" t="str">
        <f t="shared" si="25"/>
        <v xml:space="preserve"> </v>
      </c>
      <c r="S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3" s="230" t="str">
        <f t="shared" si="26"/>
        <v xml:space="preserve"> </v>
      </c>
      <c r="U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3" s="182">
        <f>+'havelvac 7.2'!P311+'havelvac 7.3'!P311+'havelvac 7.4'!P311+'havelvac 7.5'!P311+'havelvac 7.6'!P311+'havelvac 7.7'!P311+'havelvac 7.9'!P311+'havelvac 7.8'!P311+'havelvac 7.10'!P311+'havelvac 7.11'!P311+'havelvac 7.12'!P311+'havelvac 7.13'!P309</f>
        <v>0</v>
      </c>
      <c r="W263" s="230" t="str">
        <f t="shared" si="27"/>
        <v xml:space="preserve"> </v>
      </c>
      <c r="X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3" s="230" t="str">
        <f t="shared" si="28"/>
        <v xml:space="preserve"> </v>
      </c>
      <c r="Z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3" s="230" t="str">
        <f t="shared" si="29"/>
        <v xml:space="preserve"> </v>
      </c>
      <c r="AB26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4" spans="1:28" s="136" customFormat="1" ht="25.5" hidden="1">
      <c r="A264" s="183" t="str">
        <f t="shared" si="30"/>
        <v>71050601014819</v>
      </c>
      <c r="B264" s="184" t="s">
        <v>439</v>
      </c>
      <c r="C264" s="133" t="s">
        <v>149</v>
      </c>
      <c r="D264" s="132" t="s">
        <v>157</v>
      </c>
      <c r="E264" s="131" t="s">
        <v>106</v>
      </c>
      <c r="F264" s="185" t="s">
        <v>106</v>
      </c>
      <c r="G264" s="130">
        <v>4819</v>
      </c>
      <c r="H264" s="24"/>
      <c r="I264" s="24"/>
      <c r="J264" s="25"/>
      <c r="K264" s="25"/>
      <c r="L264" s="29" t="s">
        <v>219</v>
      </c>
      <c r="M264" s="30">
        <v>4819</v>
      </c>
      <c r="N264" s="182">
        <f>+'havelvac 7.2'!N312+'havelvac 7.3'!N312+'havelvac 7.4'!N312+'havelvac 7.5'!N312+'havelvac 7.6'!N312+'havelvac 7.7'!N312+'havelvac 7.9'!N312+'havelvac 7.8'!N312+'havelvac 7.10'!N312+'havelvac 7.11'!N312+'havelvac 7.12'!N312+'havelvac 7.13'!N310</f>
        <v>0</v>
      </c>
      <c r="O264" s="182">
        <f>+'havelvac 7.2'!O312+'havelvac 7.3'!O312+'havelvac 7.4'!O312+'havelvac 7.5'!O312+'havelvac 7.6'!O312+'havelvac 7.7'!O312+'havelvac 7.9'!O312+'havelvac 7.8'!O312+'havelvac 7.10'!O312+'havelvac 7.11'!O312+'havelvac 7.12'!O312+'havelvac 7.13'!O310</f>
        <v>0</v>
      </c>
      <c r="P264" s="230" t="str">
        <f t="shared" si="24"/>
        <v xml:space="preserve"> </v>
      </c>
      <c r="Q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4" s="230" t="str">
        <f t="shared" si="25"/>
        <v xml:space="preserve"> </v>
      </c>
      <c r="S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4" s="230" t="str">
        <f t="shared" si="26"/>
        <v xml:space="preserve"> </v>
      </c>
      <c r="U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4" s="182">
        <f>+'havelvac 7.2'!P312+'havelvac 7.3'!P312+'havelvac 7.4'!P312+'havelvac 7.5'!P312+'havelvac 7.6'!P312+'havelvac 7.7'!P312+'havelvac 7.9'!P312+'havelvac 7.8'!P312+'havelvac 7.10'!P312+'havelvac 7.11'!P312+'havelvac 7.12'!P312+'havelvac 7.13'!P310</f>
        <v>0</v>
      </c>
      <c r="W264" s="230" t="str">
        <f t="shared" si="27"/>
        <v xml:space="preserve"> </v>
      </c>
      <c r="X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4" s="230" t="str">
        <f t="shared" si="28"/>
        <v xml:space="preserve"> </v>
      </c>
      <c r="Z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4" s="230" t="str">
        <f t="shared" si="29"/>
        <v xml:space="preserve"> </v>
      </c>
      <c r="AB2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5" spans="1:28" s="136" customFormat="1" hidden="1">
      <c r="A265" s="183" t="str">
        <f t="shared" si="30"/>
        <v>71050601015113</v>
      </c>
      <c r="B265" s="184" t="s">
        <v>439</v>
      </c>
      <c r="C265" s="133" t="s">
        <v>149</v>
      </c>
      <c r="D265" s="132" t="s">
        <v>157</v>
      </c>
      <c r="E265" s="131" t="s">
        <v>106</v>
      </c>
      <c r="F265" s="185" t="s">
        <v>106</v>
      </c>
      <c r="G265" s="130">
        <v>5113</v>
      </c>
      <c r="H265" s="24"/>
      <c r="I265" s="24"/>
      <c r="J265" s="25"/>
      <c r="K265" s="25"/>
      <c r="L265" s="28" t="s">
        <v>174</v>
      </c>
      <c r="M265" s="11">
        <v>5113</v>
      </c>
      <c r="N265" s="182">
        <f>+'havelvac 7.2'!N313+'havelvac 7.3'!N313+'havelvac 7.4'!N313+'havelvac 7.5'!N313+'havelvac 7.6'!N313+'havelvac 7.7'!N313+'havelvac 7.9'!N313+'havelvac 7.8'!N313+'havelvac 7.10'!N313+'havelvac 7.11'!N313+'havelvac 7.12'!N313+'havelvac 7.13'!N311</f>
        <v>0</v>
      </c>
      <c r="O265" s="182">
        <f>+'havelvac 7.2'!O313+'havelvac 7.3'!O313+'havelvac 7.4'!O313+'havelvac 7.5'!O313+'havelvac 7.6'!O313+'havelvac 7.7'!O313+'havelvac 7.9'!O313+'havelvac 7.8'!O313+'havelvac 7.10'!O313+'havelvac 7.11'!O313+'havelvac 7.12'!O313+'havelvac 7.13'!O311</f>
        <v>0</v>
      </c>
      <c r="P265" s="230" t="str">
        <f t="shared" si="24"/>
        <v xml:space="preserve"> </v>
      </c>
      <c r="Q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5" s="230" t="str">
        <f t="shared" si="25"/>
        <v xml:space="preserve"> </v>
      </c>
      <c r="S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5" s="230" t="str">
        <f t="shared" si="26"/>
        <v xml:space="preserve"> </v>
      </c>
      <c r="U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5" s="182">
        <f>+'havelvac 7.2'!P313+'havelvac 7.3'!P313+'havelvac 7.4'!P313+'havelvac 7.5'!P313+'havelvac 7.6'!P313+'havelvac 7.7'!P313+'havelvac 7.9'!P313+'havelvac 7.8'!P313+'havelvac 7.10'!P313+'havelvac 7.11'!P313+'havelvac 7.12'!P313+'havelvac 7.13'!P311</f>
        <v>0</v>
      </c>
      <c r="W265" s="230" t="str">
        <f t="shared" si="27"/>
        <v xml:space="preserve"> </v>
      </c>
      <c r="X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5" s="230" t="str">
        <f t="shared" si="28"/>
        <v xml:space="preserve"> </v>
      </c>
      <c r="Z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5" s="230" t="str">
        <f t="shared" si="29"/>
        <v xml:space="preserve"> </v>
      </c>
      <c r="AB26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6" spans="1:28" s="197" customFormat="1" ht="27">
      <c r="A266" s="183" t="str">
        <f t="shared" si="30"/>
        <v>71050601020000</v>
      </c>
      <c r="B266" s="184" t="s">
        <v>439</v>
      </c>
      <c r="C266" s="133" t="s">
        <v>149</v>
      </c>
      <c r="D266" s="132" t="s">
        <v>157</v>
      </c>
      <c r="E266" s="131" t="s">
        <v>106</v>
      </c>
      <c r="F266" s="185" t="s">
        <v>140</v>
      </c>
      <c r="G266" s="186" t="s">
        <v>440</v>
      </c>
      <c r="H266" s="145"/>
      <c r="I266" s="146"/>
      <c r="J266" s="147"/>
      <c r="K266" s="147"/>
      <c r="L266" s="26" t="s">
        <v>242</v>
      </c>
      <c r="M266" s="27"/>
      <c r="N266" s="196">
        <f>+'havelvac 7.2'!N314+'havelvac 7.3'!N314+'havelvac 7.4'!N314+'havelvac 7.5'!N314+'havelvac 7.6'!N314+'havelvac 7.7'!N314+'havelvac 7.9'!N314+'havelvac 7.8'!N314+'havelvac 7.10'!N314+'havelvac 7.11'!N314+'havelvac 7.12'!N314+'havelvac 7.13'!N312</f>
        <v>0</v>
      </c>
      <c r="O266" s="196">
        <f>+'havelvac 7.2'!O314+'havelvac 7.3'!O314+'havelvac 7.4'!O314+'havelvac 7.5'!O314+'havelvac 7.6'!O314+'havelvac 7.7'!O314+'havelvac 7.9'!O314+'havelvac 7.8'!O314+'havelvac 7.10'!O314+'havelvac 7.11'!O314+'havelvac 7.12'!O314+'havelvac 7.13'!O312</f>
        <v>0</v>
      </c>
      <c r="P266" s="229" t="str">
        <f t="shared" si="24"/>
        <v xml:space="preserve"> </v>
      </c>
      <c r="Q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6" s="229" t="str">
        <f t="shared" si="25"/>
        <v xml:space="preserve"> </v>
      </c>
      <c r="S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6" s="229" t="str">
        <f t="shared" si="26"/>
        <v xml:space="preserve"> </v>
      </c>
      <c r="U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6" s="196">
        <f>+'havelvac 7.2'!P314+'havelvac 7.3'!P314+'havelvac 7.4'!P314+'havelvac 7.5'!P314+'havelvac 7.6'!P314+'havelvac 7.7'!P314+'havelvac 7.9'!P314+'havelvac 7.8'!P314+'havelvac 7.10'!P314+'havelvac 7.11'!P314+'havelvac 7.12'!P314+'havelvac 7.13'!P312</f>
        <v>0</v>
      </c>
      <c r="W266" s="229" t="str">
        <f t="shared" si="27"/>
        <v xml:space="preserve"> </v>
      </c>
      <c r="X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6" s="229" t="str">
        <f t="shared" si="28"/>
        <v xml:space="preserve"> </v>
      </c>
      <c r="Z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6" s="229" t="str">
        <f t="shared" si="29"/>
        <v xml:space="preserve"> </v>
      </c>
      <c r="AB26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7" spans="1:28" s="136" customFormat="1">
      <c r="A267" s="183" t="str">
        <f t="shared" si="30"/>
        <v>71050601024213</v>
      </c>
      <c r="B267" s="184" t="s">
        <v>439</v>
      </c>
      <c r="C267" s="133" t="s">
        <v>149</v>
      </c>
      <c r="D267" s="132" t="s">
        <v>157</v>
      </c>
      <c r="E267" s="131" t="s">
        <v>106</v>
      </c>
      <c r="F267" s="185" t="s">
        <v>140</v>
      </c>
      <c r="G267" s="130">
        <v>4213</v>
      </c>
      <c r="H267" s="16"/>
      <c r="I267" s="24"/>
      <c r="J267" s="25"/>
      <c r="K267" s="25"/>
      <c r="L267" s="31" t="s">
        <v>115</v>
      </c>
      <c r="M267" s="32">
        <v>4213</v>
      </c>
      <c r="N267" s="182">
        <f>+'havelvac 7.2'!N315+'havelvac 7.3'!N315+'havelvac 7.4'!N315+'havelvac 7.5'!N315+'havelvac 7.6'!N315+'havelvac 7.7'!N315+'havelvac 7.9'!N315+'havelvac 7.8'!N315+'havelvac 7.10'!N315+'havelvac 7.11'!N315+'havelvac 7.12'!N315+'havelvac 7.13'!N313</f>
        <v>0</v>
      </c>
      <c r="O267" s="182">
        <f>+'havelvac 7.2'!O315+'havelvac 7.3'!O315+'havelvac 7.4'!O315+'havelvac 7.5'!O315+'havelvac 7.6'!O315+'havelvac 7.7'!O315+'havelvac 7.9'!O315+'havelvac 7.8'!O315+'havelvac 7.10'!O315+'havelvac 7.11'!O315+'havelvac 7.12'!O315+'havelvac 7.13'!O313</f>
        <v>0</v>
      </c>
      <c r="P267" s="230" t="str">
        <f t="shared" si="24"/>
        <v xml:space="preserve"> </v>
      </c>
      <c r="Q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7" s="230" t="str">
        <f t="shared" si="25"/>
        <v xml:space="preserve"> </v>
      </c>
      <c r="S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7" s="230" t="str">
        <f t="shared" si="26"/>
        <v xml:space="preserve"> </v>
      </c>
      <c r="U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7" s="182">
        <f>+'havelvac 7.2'!P315+'havelvac 7.3'!P315+'havelvac 7.4'!P315+'havelvac 7.5'!P315+'havelvac 7.6'!P315+'havelvac 7.7'!P315+'havelvac 7.9'!P315+'havelvac 7.8'!P315+'havelvac 7.10'!P315+'havelvac 7.11'!P315+'havelvac 7.12'!P315+'havelvac 7.13'!P313</f>
        <v>0</v>
      </c>
      <c r="W267" s="230" t="str">
        <f t="shared" si="27"/>
        <v xml:space="preserve"> </v>
      </c>
      <c r="X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7" s="230" t="str">
        <f t="shared" si="28"/>
        <v xml:space="preserve"> </v>
      </c>
      <c r="Z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7" s="230" t="str">
        <f t="shared" si="29"/>
        <v xml:space="preserve"> </v>
      </c>
      <c r="AB26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8" spans="1:28" s="197" customFormat="1" ht="27">
      <c r="A268" s="183" t="str">
        <f t="shared" si="30"/>
        <v>71050601030000</v>
      </c>
      <c r="B268" s="184" t="s">
        <v>439</v>
      </c>
      <c r="C268" s="133" t="s">
        <v>149</v>
      </c>
      <c r="D268" s="132" t="s">
        <v>157</v>
      </c>
      <c r="E268" s="131" t="s">
        <v>106</v>
      </c>
      <c r="F268" s="185" t="s">
        <v>442</v>
      </c>
      <c r="G268" s="186" t="s">
        <v>440</v>
      </c>
      <c r="H268" s="145"/>
      <c r="I268" s="146"/>
      <c r="J268" s="147"/>
      <c r="K268" s="147"/>
      <c r="L268" s="26" t="s">
        <v>243</v>
      </c>
      <c r="M268" s="27"/>
      <c r="N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7.13'!N314</f>
        <v>#REF!</v>
      </c>
      <c r="O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7.13'!O314</f>
        <v>#REF!</v>
      </c>
      <c r="P268" s="229" t="str">
        <f t="shared" si="24"/>
        <v xml:space="preserve"> </v>
      </c>
      <c r="Q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8" s="229" t="str">
        <f t="shared" si="25"/>
        <v xml:space="preserve"> </v>
      </c>
      <c r="S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8" s="229" t="str">
        <f t="shared" si="26"/>
        <v xml:space="preserve"> </v>
      </c>
      <c r="U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7.13'!P314</f>
        <v>#REF!</v>
      </c>
      <c r="W268" s="229" t="str">
        <f t="shared" si="27"/>
        <v xml:space="preserve"> </v>
      </c>
      <c r="X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8" s="229" t="str">
        <f t="shared" si="28"/>
        <v xml:space="preserve"> </v>
      </c>
      <c r="Z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8" s="229" t="str">
        <f t="shared" si="29"/>
        <v xml:space="preserve"> </v>
      </c>
      <c r="AB26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69" spans="1:28" s="136" customFormat="1">
      <c r="A269" s="183" t="str">
        <f t="shared" si="30"/>
        <v>71050601034213</v>
      </c>
      <c r="B269" s="184" t="s">
        <v>439</v>
      </c>
      <c r="C269" s="133" t="s">
        <v>149</v>
      </c>
      <c r="D269" s="132" t="s">
        <v>157</v>
      </c>
      <c r="E269" s="131" t="s">
        <v>106</v>
      </c>
      <c r="F269" s="185" t="s">
        <v>442</v>
      </c>
      <c r="G269" s="130">
        <v>4213</v>
      </c>
      <c r="H269" s="16"/>
      <c r="I269" s="24"/>
      <c r="J269" s="25"/>
      <c r="K269" s="25"/>
      <c r="L269" s="31" t="s">
        <v>115</v>
      </c>
      <c r="M269" s="32">
        <v>4213</v>
      </c>
      <c r="N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7.13'!N315</f>
        <v>#REF!</v>
      </c>
      <c r="O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7.13'!O315</f>
        <v>#REF!</v>
      </c>
      <c r="P269" s="230" t="str">
        <f t="shared" si="24"/>
        <v xml:space="preserve"> </v>
      </c>
      <c r="Q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69" s="230" t="str">
        <f t="shared" si="25"/>
        <v xml:space="preserve"> </v>
      </c>
      <c r="S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69" s="230" t="str">
        <f t="shared" si="26"/>
        <v xml:space="preserve"> </v>
      </c>
      <c r="U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7.13'!P315</f>
        <v>#REF!</v>
      </c>
      <c r="W269" s="230" t="str">
        <f t="shared" si="27"/>
        <v xml:space="preserve"> </v>
      </c>
      <c r="X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69" s="230" t="str">
        <f t="shared" si="28"/>
        <v xml:space="preserve"> </v>
      </c>
      <c r="Z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69" s="230" t="str">
        <f t="shared" si="29"/>
        <v xml:space="preserve"> </v>
      </c>
      <c r="AB2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0" spans="1:28" s="197" customFormat="1" ht="13.5" hidden="1">
      <c r="A270" s="183" t="str">
        <f t="shared" si="30"/>
        <v>71050601040000</v>
      </c>
      <c r="B270" s="184" t="s">
        <v>439</v>
      </c>
      <c r="C270" s="133" t="s">
        <v>149</v>
      </c>
      <c r="D270" s="132" t="s">
        <v>157</v>
      </c>
      <c r="E270" s="131" t="s">
        <v>106</v>
      </c>
      <c r="F270" s="185" t="s">
        <v>155</v>
      </c>
      <c r="G270" s="186" t="s">
        <v>440</v>
      </c>
      <c r="H270" s="145"/>
      <c r="I270" s="146"/>
      <c r="J270" s="147"/>
      <c r="K270" s="147"/>
      <c r="L270" s="26" t="s">
        <v>244</v>
      </c>
      <c r="M270" s="27"/>
      <c r="N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0" s="229" t="str">
        <f t="shared" si="24"/>
        <v xml:space="preserve"> </v>
      </c>
      <c r="Q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0" s="229" t="str">
        <f t="shared" si="25"/>
        <v xml:space="preserve"> </v>
      </c>
      <c r="S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0" s="229" t="str">
        <f t="shared" si="26"/>
        <v xml:space="preserve"> </v>
      </c>
      <c r="U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0" s="229" t="str">
        <f t="shared" si="27"/>
        <v xml:space="preserve"> </v>
      </c>
      <c r="X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0" s="229" t="str">
        <f t="shared" si="28"/>
        <v xml:space="preserve"> </v>
      </c>
      <c r="Z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0" s="229" t="str">
        <f t="shared" si="29"/>
        <v xml:space="preserve"> </v>
      </c>
      <c r="AB27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1" spans="1:28" s="136" customFormat="1" hidden="1">
      <c r="A271" s="183" t="str">
        <f t="shared" si="30"/>
        <v>71050601044269</v>
      </c>
      <c r="B271" s="184" t="s">
        <v>439</v>
      </c>
      <c r="C271" s="133" t="s">
        <v>149</v>
      </c>
      <c r="D271" s="132" t="s">
        <v>157</v>
      </c>
      <c r="E271" s="131" t="s">
        <v>106</v>
      </c>
      <c r="F271" s="185" t="s">
        <v>155</v>
      </c>
      <c r="G271" s="130">
        <v>4269</v>
      </c>
      <c r="H271" s="24"/>
      <c r="I271" s="24"/>
      <c r="J271" s="25"/>
      <c r="K271" s="25"/>
      <c r="L271" s="29" t="s">
        <v>240</v>
      </c>
      <c r="M271" s="30">
        <v>4269</v>
      </c>
      <c r="N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1" s="230" t="str">
        <f t="shared" si="24"/>
        <v xml:space="preserve"> </v>
      </c>
      <c r="Q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1" s="230" t="str">
        <f t="shared" si="25"/>
        <v xml:space="preserve"> </v>
      </c>
      <c r="S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1" s="230" t="str">
        <f t="shared" si="26"/>
        <v xml:space="preserve"> </v>
      </c>
      <c r="U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1" s="230" t="str">
        <f t="shared" si="27"/>
        <v xml:space="preserve"> </v>
      </c>
      <c r="X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1" s="230" t="str">
        <f t="shared" si="28"/>
        <v xml:space="preserve"> </v>
      </c>
      <c r="Z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1" s="230" t="str">
        <f t="shared" si="29"/>
        <v xml:space="preserve"> </v>
      </c>
      <c r="AB2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2" spans="1:28" s="136" customFormat="1" ht="25.5" hidden="1">
      <c r="A272" s="183" t="str">
        <f t="shared" si="30"/>
        <v>71050601044819</v>
      </c>
      <c r="B272" s="184" t="s">
        <v>439</v>
      </c>
      <c r="C272" s="133" t="s">
        <v>149</v>
      </c>
      <c r="D272" s="132" t="s">
        <v>157</v>
      </c>
      <c r="E272" s="131" t="s">
        <v>106</v>
      </c>
      <c r="F272" s="185" t="s">
        <v>155</v>
      </c>
      <c r="G272" s="130">
        <v>4819</v>
      </c>
      <c r="H272" s="24"/>
      <c r="I272" s="24"/>
      <c r="J272" s="25"/>
      <c r="K272" s="25"/>
      <c r="L272" s="29" t="s">
        <v>219</v>
      </c>
      <c r="M272" s="30">
        <v>4819</v>
      </c>
      <c r="N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2" s="230" t="str">
        <f t="shared" ref="P272:P335" si="31">IFERROR(Q272/O272, " ")</f>
        <v xml:space="preserve"> </v>
      </c>
      <c r="Q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2" s="230" t="str">
        <f t="shared" ref="R272:R335" si="32">IFERROR(S272/O272, " ")</f>
        <v xml:space="preserve"> </v>
      </c>
      <c r="S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2" s="230" t="str">
        <f t="shared" ref="T272:T335" si="33">IFERROR(U272/O272, " ")</f>
        <v xml:space="preserve"> </v>
      </c>
      <c r="U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2" s="230" t="str">
        <f t="shared" ref="W272:W335" si="34">IFERROR(X272/V272, " ")</f>
        <v xml:space="preserve"> </v>
      </c>
      <c r="X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2" s="230" t="str">
        <f t="shared" ref="Y272:Y335" si="35">IFERROR(Z272/V272, " ")</f>
        <v xml:space="preserve"> </v>
      </c>
      <c r="Z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2" s="230" t="str">
        <f t="shared" ref="AA272:AA335" si="36">IFERROR(AB272/V272, " ")</f>
        <v xml:space="preserve"> </v>
      </c>
      <c r="AB2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3" spans="1:251" s="136" customFormat="1" hidden="1">
      <c r="A273" s="183" t="str">
        <f t="shared" si="30"/>
        <v>71050601045221</v>
      </c>
      <c r="B273" s="184" t="s">
        <v>439</v>
      </c>
      <c r="C273" s="133" t="s">
        <v>149</v>
      </c>
      <c r="D273" s="132" t="s">
        <v>157</v>
      </c>
      <c r="E273" s="131" t="s">
        <v>106</v>
      </c>
      <c r="F273" s="185" t="s">
        <v>155</v>
      </c>
      <c r="G273" s="130">
        <v>5221</v>
      </c>
      <c r="H273" s="24"/>
      <c r="I273" s="24"/>
      <c r="J273" s="25"/>
      <c r="K273" s="25"/>
      <c r="L273" s="31" t="s">
        <v>194</v>
      </c>
      <c r="M273" s="47">
        <v>5221</v>
      </c>
      <c r="N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73" s="230" t="str">
        <f t="shared" si="31"/>
        <v xml:space="preserve"> </v>
      </c>
      <c r="Q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3" s="230" t="str">
        <f t="shared" si="32"/>
        <v xml:space="preserve"> </v>
      </c>
      <c r="S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3" s="230" t="str">
        <f t="shared" si="33"/>
        <v xml:space="preserve"> </v>
      </c>
      <c r="U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73" s="230" t="str">
        <f t="shared" si="34"/>
        <v xml:space="preserve"> </v>
      </c>
      <c r="X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3" s="230" t="str">
        <f t="shared" si="35"/>
        <v xml:space="preserve"> </v>
      </c>
      <c r="Z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3" s="230" t="str">
        <f t="shared" si="36"/>
        <v xml:space="preserve"> </v>
      </c>
      <c r="AB2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4" spans="1:251" s="197" customFormat="1" ht="13.5" hidden="1">
      <c r="A274" s="183" t="str">
        <f t="shared" si="30"/>
        <v>71050601050000</v>
      </c>
      <c r="B274" s="184" t="s">
        <v>439</v>
      </c>
      <c r="C274" s="133" t="s">
        <v>149</v>
      </c>
      <c r="D274" s="132" t="s">
        <v>157</v>
      </c>
      <c r="E274" s="131" t="s">
        <v>106</v>
      </c>
      <c r="F274" s="185" t="s">
        <v>149</v>
      </c>
      <c r="G274" s="186" t="s">
        <v>440</v>
      </c>
      <c r="H274" s="145"/>
      <c r="I274" s="146"/>
      <c r="J274" s="147"/>
      <c r="K274" s="147"/>
      <c r="L274" s="26" t="s">
        <v>245</v>
      </c>
      <c r="M274" s="27"/>
      <c r="N274" s="196" t="e">
        <f>+'havelvac 7.2'!N319+'havelvac 7.3'!N319+'havelvac 7.4'!N319+'havelvac 7.5'!N319+'havelvac 7.6'!N319+'havelvac 7.7'!N319+'havelvac 7.9'!N319+'havelvac 7.8'!N319+'havelvac 7.10'!N319+'havelvac 7.11'!N319+'havelvac 7.12'!N319+'havelvac 7.13'!#REF!</f>
        <v>#REF!</v>
      </c>
      <c r="O274" s="196" t="e">
        <f>+'havelvac 7.2'!O319+'havelvac 7.3'!O319+'havelvac 7.4'!O319+'havelvac 7.5'!O319+'havelvac 7.6'!O319+'havelvac 7.7'!O319+'havelvac 7.9'!O319+'havelvac 7.8'!O319+'havelvac 7.10'!O319+'havelvac 7.11'!O319+'havelvac 7.12'!O319+'havelvac 7.13'!#REF!</f>
        <v>#REF!</v>
      </c>
      <c r="P274" s="229" t="str">
        <f t="shared" si="31"/>
        <v xml:space="preserve"> </v>
      </c>
      <c r="Q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4" s="229" t="str">
        <f t="shared" si="32"/>
        <v xml:space="preserve"> </v>
      </c>
      <c r="S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4" s="229" t="str">
        <f t="shared" si="33"/>
        <v xml:space="preserve"> </v>
      </c>
      <c r="U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4" s="196" t="e">
        <f>+'havelvac 7.2'!P319+'havelvac 7.3'!P319+'havelvac 7.4'!P319+'havelvac 7.5'!P319+'havelvac 7.6'!P319+'havelvac 7.7'!P319+'havelvac 7.9'!P319+'havelvac 7.8'!P319+'havelvac 7.10'!P319+'havelvac 7.11'!P319+'havelvac 7.12'!P319+'havelvac 7.13'!#REF!</f>
        <v>#REF!</v>
      </c>
      <c r="W274" s="229" t="str">
        <f t="shared" si="34"/>
        <v xml:space="preserve"> </v>
      </c>
      <c r="X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4" s="229" t="str">
        <f t="shared" si="35"/>
        <v xml:space="preserve"> </v>
      </c>
      <c r="Z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4" s="229" t="str">
        <f t="shared" si="36"/>
        <v xml:space="preserve"> </v>
      </c>
      <c r="AB27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5" spans="1:251" s="136" customFormat="1" hidden="1">
      <c r="A275" s="183" t="str">
        <f t="shared" si="30"/>
        <v>71050601054861</v>
      </c>
      <c r="B275" s="184" t="s">
        <v>439</v>
      </c>
      <c r="C275" s="133" t="s">
        <v>149</v>
      </c>
      <c r="D275" s="132" t="s">
        <v>157</v>
      </c>
      <c r="E275" s="131" t="s">
        <v>106</v>
      </c>
      <c r="F275" s="185" t="s">
        <v>149</v>
      </c>
      <c r="G275" s="130">
        <v>4861</v>
      </c>
      <c r="H275" s="24"/>
      <c r="I275" s="24"/>
      <c r="J275" s="25"/>
      <c r="K275" s="25"/>
      <c r="L275" s="28" t="s">
        <v>134</v>
      </c>
      <c r="M275" s="11">
        <v>4861</v>
      </c>
      <c r="N275" s="182" t="e">
        <f>+'havelvac 7.2'!N320+'havelvac 7.3'!N320+'havelvac 7.4'!N320+'havelvac 7.5'!N320+'havelvac 7.6'!N320+'havelvac 7.7'!N320+'havelvac 7.9'!N320+'havelvac 7.8'!N320+'havelvac 7.10'!N320+'havelvac 7.11'!N320+'havelvac 7.12'!N320+'havelvac 7.13'!#REF!</f>
        <v>#REF!</v>
      </c>
      <c r="O275" s="182" t="e">
        <f>+'havelvac 7.2'!O320+'havelvac 7.3'!O320+'havelvac 7.4'!O320+'havelvac 7.5'!O320+'havelvac 7.6'!O320+'havelvac 7.7'!O320+'havelvac 7.9'!O320+'havelvac 7.8'!O320+'havelvac 7.10'!O320+'havelvac 7.11'!O320+'havelvac 7.12'!O320+'havelvac 7.13'!#REF!</f>
        <v>#REF!</v>
      </c>
      <c r="P275" s="230" t="str">
        <f t="shared" si="31"/>
        <v xml:space="preserve"> </v>
      </c>
      <c r="Q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5" s="230" t="str">
        <f t="shared" si="32"/>
        <v xml:space="preserve"> </v>
      </c>
      <c r="S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5" s="230" t="str">
        <f t="shared" si="33"/>
        <v xml:space="preserve"> </v>
      </c>
      <c r="U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5" s="182" t="e">
        <f>+'havelvac 7.2'!P320+'havelvac 7.3'!P320+'havelvac 7.4'!P320+'havelvac 7.5'!P320+'havelvac 7.6'!P320+'havelvac 7.7'!P320+'havelvac 7.9'!P320+'havelvac 7.8'!P320+'havelvac 7.10'!P320+'havelvac 7.11'!P320+'havelvac 7.12'!P320+'havelvac 7.13'!#REF!</f>
        <v>#REF!</v>
      </c>
      <c r="W275" s="230" t="str">
        <f t="shared" si="34"/>
        <v xml:space="preserve"> </v>
      </c>
      <c r="X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5" s="230" t="str">
        <f t="shared" si="35"/>
        <v xml:space="preserve"> </v>
      </c>
      <c r="Z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5" s="230" t="str">
        <f t="shared" si="36"/>
        <v xml:space="preserve"> </v>
      </c>
      <c r="AB2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6" spans="1:251" s="163" customFormat="1" ht="28.5">
      <c r="A276" s="121" t="str">
        <f t="shared" si="30"/>
        <v>71060000000000</v>
      </c>
      <c r="B276" s="123" t="s">
        <v>439</v>
      </c>
      <c r="C276" s="116" t="s">
        <v>157</v>
      </c>
      <c r="D276" s="117" t="s">
        <v>441</v>
      </c>
      <c r="E276" s="126" t="s">
        <v>441</v>
      </c>
      <c r="F276" s="127" t="s">
        <v>441</v>
      </c>
      <c r="G276" s="128" t="s">
        <v>440</v>
      </c>
      <c r="H276" s="172">
        <v>2600</v>
      </c>
      <c r="I276" s="211" t="s">
        <v>157</v>
      </c>
      <c r="J276" s="212">
        <v>0</v>
      </c>
      <c r="K276" s="212">
        <v>0</v>
      </c>
      <c r="L276" s="161" t="s">
        <v>246</v>
      </c>
      <c r="M276" s="173"/>
      <c r="N276" s="162">
        <f>+'havelvac 7.2'!N321+'havelvac 7.3'!N321+'havelvac 7.4'!N321+'havelvac 7.5'!N321+'havelvac 7.6'!N321+'havelvac 7.7'!N321+'havelvac 7.9'!N321+'havelvac 7.8'!N321+'havelvac 7.10'!N321+'havelvac 7.11'!N321+'havelvac 7.12'!N321+'havelvac 7.13'!N319</f>
        <v>0</v>
      </c>
      <c r="O276" s="162">
        <f>+'havelvac 7.2'!O321+'havelvac 7.3'!O321+'havelvac 7.4'!O321+'havelvac 7.5'!O321+'havelvac 7.6'!O321+'havelvac 7.7'!O321+'havelvac 7.9'!O321+'havelvac 7.8'!O321+'havelvac 7.10'!O321+'havelvac 7.11'!O321+'havelvac 7.12'!O321+'havelvac 7.13'!O319</f>
        <v>0</v>
      </c>
      <c r="P276" s="225" t="str">
        <f t="shared" si="31"/>
        <v xml:space="preserve"> </v>
      </c>
      <c r="Q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6" s="225" t="str">
        <f t="shared" si="32"/>
        <v xml:space="preserve"> </v>
      </c>
      <c r="S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6" s="225" t="str">
        <f t="shared" si="33"/>
        <v xml:space="preserve"> </v>
      </c>
      <c r="U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6" s="162">
        <f>+'havelvac 7.2'!P321+'havelvac 7.3'!P321+'havelvac 7.4'!P321+'havelvac 7.5'!P321+'havelvac 7.6'!P321+'havelvac 7.7'!P321+'havelvac 7.9'!P321+'havelvac 7.8'!P321+'havelvac 7.10'!P321+'havelvac 7.11'!P321+'havelvac 7.12'!P321+'havelvac 7.13'!P319</f>
        <v>0</v>
      </c>
      <c r="W276" s="225" t="str">
        <f t="shared" si="34"/>
        <v xml:space="preserve"> </v>
      </c>
      <c r="X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6" s="225" t="str">
        <f t="shared" si="35"/>
        <v xml:space="preserve"> </v>
      </c>
      <c r="Z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6" s="225" t="str">
        <f t="shared" si="36"/>
        <v xml:space="preserve"> </v>
      </c>
      <c r="AB27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7" spans="1:251" s="136" customFormat="1" ht="12.75">
      <c r="A277" s="183" t="str">
        <f t="shared" si="30"/>
        <v>71060000000001</v>
      </c>
      <c r="B277" s="184" t="s">
        <v>439</v>
      </c>
      <c r="C277" s="133" t="s">
        <v>157</v>
      </c>
      <c r="D277" s="132" t="s">
        <v>441</v>
      </c>
      <c r="E277" s="131" t="s">
        <v>441</v>
      </c>
      <c r="F277" s="185" t="s">
        <v>441</v>
      </c>
      <c r="G277" s="186" t="s">
        <v>96</v>
      </c>
      <c r="H277" s="24"/>
      <c r="I277" s="17"/>
      <c r="J277" s="18"/>
      <c r="K277" s="18"/>
      <c r="L277" s="29" t="s">
        <v>108</v>
      </c>
      <c r="M277" s="177"/>
      <c r="N277" s="190"/>
      <c r="O277" s="190"/>
      <c r="P277" s="231" t="str">
        <f t="shared" si="31"/>
        <v xml:space="preserve"> </v>
      </c>
      <c r="Q277" s="190"/>
      <c r="R277" s="231" t="str">
        <f t="shared" si="32"/>
        <v xml:space="preserve"> </v>
      </c>
      <c r="S277" s="190"/>
      <c r="T277" s="231" t="str">
        <f t="shared" si="33"/>
        <v xml:space="preserve"> </v>
      </c>
      <c r="U277" s="190"/>
      <c r="V277" s="190"/>
      <c r="W277" s="231" t="str">
        <f t="shared" si="34"/>
        <v xml:space="preserve"> </v>
      </c>
      <c r="X277" s="190"/>
      <c r="Y277" s="231" t="str">
        <f t="shared" si="35"/>
        <v xml:space="preserve"> </v>
      </c>
      <c r="Z277" s="190"/>
      <c r="AA277" s="231" t="str">
        <f t="shared" si="36"/>
        <v xml:space="preserve"> </v>
      </c>
      <c r="AB277" s="190"/>
      <c r="AE277" s="190"/>
      <c r="AF277" s="190"/>
      <c r="AG277" s="190"/>
      <c r="AH277" s="190"/>
      <c r="AI277" s="190"/>
      <c r="AQ277" s="190"/>
      <c r="AR277" s="190"/>
      <c r="AS277" s="190"/>
      <c r="AT277" s="190"/>
      <c r="AU277" s="190"/>
      <c r="BC277" s="190"/>
      <c r="BD277" s="190"/>
      <c r="BE277" s="190"/>
      <c r="BF277" s="190"/>
      <c r="BG277" s="190"/>
      <c r="BO277" s="190"/>
      <c r="BP277" s="190"/>
      <c r="BQ277" s="190"/>
      <c r="BR277" s="190"/>
      <c r="BS277" s="190"/>
      <c r="CA277" s="190"/>
      <c r="CB277" s="190"/>
      <c r="CC277" s="190"/>
      <c r="CD277" s="190"/>
      <c r="CE277" s="190"/>
      <c r="CM277" s="190"/>
      <c r="CN277" s="190"/>
      <c r="CO277" s="190"/>
      <c r="CP277" s="190"/>
      <c r="CQ277" s="190"/>
      <c r="CY277" s="190"/>
      <c r="CZ277" s="190"/>
      <c r="DA277" s="190"/>
      <c r="DB277" s="190"/>
      <c r="DC277" s="190"/>
      <c r="DK277" s="190"/>
      <c r="DL277" s="190"/>
      <c r="DM277" s="190"/>
      <c r="DN277" s="190"/>
      <c r="DO277" s="190"/>
      <c r="DW277" s="190"/>
      <c r="DX277" s="190"/>
      <c r="DY277" s="190"/>
      <c r="DZ277" s="190"/>
      <c r="EA277" s="190"/>
      <c r="EI277" s="190"/>
      <c r="EJ277" s="190"/>
      <c r="EK277" s="190"/>
      <c r="EL277" s="190"/>
      <c r="EM277" s="190"/>
      <c r="EU277" s="190"/>
      <c r="EV277" s="190"/>
      <c r="EW277" s="190"/>
      <c r="EX277" s="190"/>
      <c r="EY277" s="190"/>
      <c r="FG277" s="190"/>
      <c r="FH277" s="190"/>
      <c r="FI277" s="190"/>
      <c r="FJ277" s="190"/>
      <c r="FK277" s="190"/>
      <c r="FS277" s="190"/>
      <c r="FT277" s="190"/>
      <c r="FU277" s="190"/>
      <c r="FV277" s="190"/>
      <c r="FW277" s="190"/>
      <c r="GE277" s="190"/>
      <c r="GF277" s="190"/>
      <c r="GG277" s="190"/>
      <c r="GH277" s="190"/>
      <c r="GI277" s="190"/>
      <c r="GQ277" s="190"/>
      <c r="GR277" s="190"/>
      <c r="GS277" s="190"/>
      <c r="GT277" s="190"/>
      <c r="GU277" s="190"/>
      <c r="HC277" s="190"/>
      <c r="HD277" s="190"/>
      <c r="HE277" s="190"/>
      <c r="HF277" s="190"/>
      <c r="HG277" s="190"/>
      <c r="HO277" s="190"/>
      <c r="HP277" s="190"/>
      <c r="HQ277" s="190"/>
      <c r="HR277" s="190"/>
      <c r="HS277" s="190"/>
      <c r="IA277" s="190"/>
      <c r="IB277" s="190"/>
      <c r="IC277" s="190"/>
      <c r="ID277" s="190"/>
      <c r="IE277" s="190"/>
      <c r="IM277" s="190"/>
      <c r="IN277" s="190"/>
      <c r="IO277" s="190"/>
      <c r="IP277" s="190"/>
      <c r="IQ277" s="190"/>
    </row>
    <row r="278" spans="1:251" s="188" customFormat="1" ht="13.5" hidden="1">
      <c r="A278" s="183" t="str">
        <f t="shared" si="30"/>
        <v>71060100000000</v>
      </c>
      <c r="B278" s="184" t="s">
        <v>439</v>
      </c>
      <c r="C278" s="133" t="s">
        <v>157</v>
      </c>
      <c r="D278" s="132" t="s">
        <v>106</v>
      </c>
      <c r="E278" s="131" t="s">
        <v>441</v>
      </c>
      <c r="F278" s="185" t="s">
        <v>441</v>
      </c>
      <c r="G278" s="186" t="s">
        <v>440</v>
      </c>
      <c r="H278" s="174">
        <v>2610</v>
      </c>
      <c r="I278" s="165" t="s">
        <v>157</v>
      </c>
      <c r="J278" s="166">
        <v>1</v>
      </c>
      <c r="K278" s="166">
        <v>0</v>
      </c>
      <c r="L278" s="167" t="s">
        <v>247</v>
      </c>
      <c r="M278" s="175"/>
      <c r="N278" s="187">
        <f>+'havelvac 7.2'!N323+'havelvac 7.3'!N323+'havelvac 7.4'!N323+'havelvac 7.5'!N323+'havelvac 7.6'!N323+'havelvac 7.7'!N323+'havelvac 7.9'!N323+'havelvac 7.8'!N323+'havelvac 7.10'!N323+'havelvac 7.11'!N323+'havelvac 7.12'!N323+'havelvac 7.13'!N321</f>
        <v>0</v>
      </c>
      <c r="O278" s="187">
        <f>+'havelvac 7.2'!O323+'havelvac 7.3'!O323+'havelvac 7.4'!O323+'havelvac 7.5'!O323+'havelvac 7.6'!O323+'havelvac 7.7'!O323+'havelvac 7.9'!O323+'havelvac 7.8'!O323+'havelvac 7.10'!O323+'havelvac 7.11'!O323+'havelvac 7.12'!O323+'havelvac 7.13'!O321</f>
        <v>0</v>
      </c>
      <c r="P278" s="227" t="str">
        <f t="shared" si="31"/>
        <v xml:space="preserve"> </v>
      </c>
      <c r="Q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8" s="227" t="str">
        <f t="shared" si="32"/>
        <v xml:space="preserve"> </v>
      </c>
      <c r="S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8" s="227" t="str">
        <f t="shared" si="33"/>
        <v xml:space="preserve"> </v>
      </c>
      <c r="U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8" s="187">
        <f>+'havelvac 7.2'!P323+'havelvac 7.3'!P323+'havelvac 7.4'!P323+'havelvac 7.5'!P323+'havelvac 7.6'!P323+'havelvac 7.7'!P323+'havelvac 7.9'!P323+'havelvac 7.8'!P323+'havelvac 7.10'!P323+'havelvac 7.11'!P323+'havelvac 7.12'!P323+'havelvac 7.13'!P321</f>
        <v>0</v>
      </c>
      <c r="W278" s="227" t="str">
        <f t="shared" si="34"/>
        <v xml:space="preserve"> </v>
      </c>
      <c r="X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8" s="227" t="str">
        <f t="shared" si="35"/>
        <v xml:space="preserve"> </v>
      </c>
      <c r="Z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8" s="227" t="str">
        <f t="shared" si="36"/>
        <v xml:space="preserve"> </v>
      </c>
      <c r="AB27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79" spans="1:251" s="136" customFormat="1" ht="12.75" hidden="1">
      <c r="A279" s="183" t="str">
        <f t="shared" si="30"/>
        <v>71060100000001</v>
      </c>
      <c r="B279" s="184" t="s">
        <v>439</v>
      </c>
      <c r="C279" s="133" t="s">
        <v>157</v>
      </c>
      <c r="D279" s="132" t="s">
        <v>106</v>
      </c>
      <c r="E279" s="131" t="s">
        <v>441</v>
      </c>
      <c r="F279" s="185" t="s">
        <v>441</v>
      </c>
      <c r="G279" s="186" t="s">
        <v>96</v>
      </c>
      <c r="H279" s="24"/>
      <c r="I279" s="17"/>
      <c r="J279" s="18"/>
      <c r="K279" s="18"/>
      <c r="L279" s="29" t="s">
        <v>110</v>
      </c>
      <c r="M279" s="30"/>
      <c r="N279" s="189">
        <f>+'havelvac 7.2'!N324+'havelvac 7.3'!N324+'havelvac 7.4'!N324+'havelvac 7.5'!N324+'havelvac 7.6'!N324+'havelvac 7.7'!N324+'havelvac 7.9'!N324+'havelvac 7.8'!N324+'havelvac 7.10'!N324+'havelvac 7.11'!N324+'havelvac 7.12'!N324+'havelvac 7.13'!N322</f>
        <v>0</v>
      </c>
      <c r="O279" s="189">
        <f>+'havelvac 7.2'!O324+'havelvac 7.3'!O324+'havelvac 7.4'!O324+'havelvac 7.5'!O324+'havelvac 7.6'!O324+'havelvac 7.7'!O324+'havelvac 7.9'!O324+'havelvac 7.8'!O324+'havelvac 7.10'!O324+'havelvac 7.11'!O324+'havelvac 7.12'!O324+'havelvac 7.13'!O322</f>
        <v>0</v>
      </c>
      <c r="P279" s="226" t="str">
        <f t="shared" si="31"/>
        <v xml:space="preserve"> </v>
      </c>
      <c r="Q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79" s="226" t="str">
        <f t="shared" si="32"/>
        <v xml:space="preserve"> </v>
      </c>
      <c r="S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79" s="226" t="str">
        <f t="shared" si="33"/>
        <v xml:space="preserve"> </v>
      </c>
      <c r="U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79" s="189">
        <f>+'havelvac 7.2'!P324+'havelvac 7.3'!P324+'havelvac 7.4'!P324+'havelvac 7.5'!P324+'havelvac 7.6'!P324+'havelvac 7.7'!P324+'havelvac 7.9'!P324+'havelvac 7.8'!P324+'havelvac 7.10'!P324+'havelvac 7.11'!P324+'havelvac 7.12'!P324+'havelvac 7.13'!P322</f>
        <v>0</v>
      </c>
      <c r="W279" s="226" t="str">
        <f t="shared" si="34"/>
        <v xml:space="preserve"> </v>
      </c>
      <c r="X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79" s="226" t="str">
        <f t="shared" si="35"/>
        <v xml:space="preserve"> </v>
      </c>
      <c r="Z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79" s="226" t="str">
        <f t="shared" si="36"/>
        <v xml:space="preserve"> </v>
      </c>
      <c r="AB27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0" spans="1:251" s="192" customFormat="1" ht="12.75" hidden="1">
      <c r="A280" s="183" t="str">
        <f t="shared" si="30"/>
        <v>71060101000000</v>
      </c>
      <c r="B280" s="184" t="s">
        <v>439</v>
      </c>
      <c r="C280" s="133" t="s">
        <v>157</v>
      </c>
      <c r="D280" s="132" t="s">
        <v>106</v>
      </c>
      <c r="E280" s="131" t="s">
        <v>106</v>
      </c>
      <c r="F280" s="185" t="s">
        <v>441</v>
      </c>
      <c r="G280" s="186" t="s">
        <v>440</v>
      </c>
      <c r="H280" s="150" t="s">
        <v>89</v>
      </c>
      <c r="I280" s="151" t="s">
        <v>157</v>
      </c>
      <c r="J280" s="152" t="s">
        <v>82</v>
      </c>
      <c r="K280" s="152" t="s">
        <v>82</v>
      </c>
      <c r="L280" s="153" t="s">
        <v>247</v>
      </c>
      <c r="M280" s="154" t="s">
        <v>81</v>
      </c>
      <c r="N280" s="191">
        <f>+'havelvac 7.2'!N325+'havelvac 7.3'!N325+'havelvac 7.4'!N325+'havelvac 7.5'!N325+'havelvac 7.6'!N325+'havelvac 7.7'!N325+'havelvac 7.9'!N325+'havelvac 7.8'!N325+'havelvac 7.10'!N325+'havelvac 7.11'!N325+'havelvac 7.12'!N325+'havelvac 7.13'!N323</f>
        <v>0</v>
      </c>
      <c r="O280" s="191">
        <f>+'havelvac 7.2'!O325+'havelvac 7.3'!O325+'havelvac 7.4'!O325+'havelvac 7.5'!O325+'havelvac 7.6'!O325+'havelvac 7.7'!O325+'havelvac 7.9'!O325+'havelvac 7.8'!O325+'havelvac 7.10'!O325+'havelvac 7.11'!O325+'havelvac 7.12'!O325+'havelvac 7.13'!O323</f>
        <v>0</v>
      </c>
      <c r="P280" s="228" t="str">
        <f t="shared" si="31"/>
        <v xml:space="preserve"> </v>
      </c>
      <c r="Q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0" s="228" t="str">
        <f t="shared" si="32"/>
        <v xml:space="preserve"> </v>
      </c>
      <c r="S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0" s="228" t="str">
        <f t="shared" si="33"/>
        <v xml:space="preserve"> </v>
      </c>
      <c r="U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0" s="191">
        <f>+'havelvac 7.2'!P325+'havelvac 7.3'!P325+'havelvac 7.4'!P325+'havelvac 7.5'!P325+'havelvac 7.6'!P325+'havelvac 7.7'!P325+'havelvac 7.9'!P325+'havelvac 7.8'!P325+'havelvac 7.10'!P325+'havelvac 7.11'!P325+'havelvac 7.12'!P325+'havelvac 7.13'!P323</f>
        <v>0</v>
      </c>
      <c r="W280" s="228" t="str">
        <f t="shared" si="34"/>
        <v xml:space="preserve"> </v>
      </c>
      <c r="X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0" s="228" t="str">
        <f t="shared" si="35"/>
        <v xml:space="preserve"> </v>
      </c>
      <c r="Z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0" s="228" t="str">
        <f t="shared" si="36"/>
        <v xml:space="preserve"> </v>
      </c>
      <c r="AB28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1" spans="1:251" s="136" customFormat="1" ht="12.75" hidden="1">
      <c r="A281" s="183" t="str">
        <f t="shared" si="30"/>
        <v>71060101000001</v>
      </c>
      <c r="B281" s="184" t="s">
        <v>439</v>
      </c>
      <c r="C281" s="133" t="s">
        <v>157</v>
      </c>
      <c r="D281" s="132" t="s">
        <v>106</v>
      </c>
      <c r="E281" s="131" t="s">
        <v>106</v>
      </c>
      <c r="F281" s="185" t="s">
        <v>441</v>
      </c>
      <c r="G281" s="186" t="s">
        <v>96</v>
      </c>
      <c r="H281" s="24"/>
      <c r="I281" s="24"/>
      <c r="J281" s="25"/>
      <c r="K281" s="25"/>
      <c r="L281" s="29" t="s">
        <v>108</v>
      </c>
      <c r="M281" s="30"/>
      <c r="N281" s="189"/>
      <c r="O281" s="189"/>
      <c r="P281" s="226" t="str">
        <f t="shared" si="31"/>
        <v xml:space="preserve"> </v>
      </c>
      <c r="Q281" s="189"/>
      <c r="R281" s="226" t="str">
        <f t="shared" si="32"/>
        <v xml:space="preserve"> </v>
      </c>
      <c r="S281" s="189"/>
      <c r="T281" s="226" t="str">
        <f t="shared" si="33"/>
        <v xml:space="preserve"> </v>
      </c>
      <c r="U281" s="189"/>
      <c r="V281" s="189"/>
      <c r="W281" s="226" t="str">
        <f t="shared" si="34"/>
        <v xml:space="preserve"> </v>
      </c>
      <c r="X281" s="189"/>
      <c r="Y281" s="226" t="str">
        <f t="shared" si="35"/>
        <v xml:space="preserve"> </v>
      </c>
      <c r="Z281" s="189"/>
      <c r="AA281" s="226" t="str">
        <f t="shared" si="36"/>
        <v xml:space="preserve"> </v>
      </c>
      <c r="AB281" s="189"/>
    </row>
    <row r="282" spans="1:251" s="197" customFormat="1" ht="13.5" hidden="1">
      <c r="A282" s="183" t="str">
        <f t="shared" si="30"/>
        <v>71060101010000</v>
      </c>
      <c r="B282" s="184" t="s">
        <v>439</v>
      </c>
      <c r="C282" s="133" t="s">
        <v>157</v>
      </c>
      <c r="D282" s="132" t="s">
        <v>106</v>
      </c>
      <c r="E282" s="131" t="s">
        <v>106</v>
      </c>
      <c r="F282" s="185" t="s">
        <v>106</v>
      </c>
      <c r="G282" s="186" t="s">
        <v>440</v>
      </c>
      <c r="H282" s="145"/>
      <c r="I282" s="146"/>
      <c r="J282" s="147"/>
      <c r="K282" s="147"/>
      <c r="L282" s="26" t="s">
        <v>248</v>
      </c>
      <c r="M282" s="27"/>
      <c r="N282" s="196">
        <f>+N284</f>
        <v>0</v>
      </c>
      <c r="O282" s="196">
        <f t="shared" ref="O282:AB282" si="37">+O284</f>
        <v>0</v>
      </c>
      <c r="P282" s="229" t="str">
        <f t="shared" si="31"/>
        <v xml:space="preserve"> </v>
      </c>
      <c r="Q282" s="196" t="e">
        <f t="shared" si="37"/>
        <v>#REF!</v>
      </c>
      <c r="R282" s="229" t="str">
        <f t="shared" si="32"/>
        <v xml:space="preserve"> </v>
      </c>
      <c r="S282" s="196" t="e">
        <f t="shared" si="37"/>
        <v>#REF!</v>
      </c>
      <c r="T282" s="229" t="str">
        <f t="shared" si="33"/>
        <v xml:space="preserve"> </v>
      </c>
      <c r="U282" s="196" t="e">
        <f t="shared" si="37"/>
        <v>#REF!</v>
      </c>
      <c r="V282" s="196">
        <f t="shared" si="37"/>
        <v>0</v>
      </c>
      <c r="W282" s="229" t="str">
        <f t="shared" si="34"/>
        <v xml:space="preserve"> </v>
      </c>
      <c r="X282" s="196" t="e">
        <f t="shared" si="37"/>
        <v>#REF!</v>
      </c>
      <c r="Y282" s="229" t="str">
        <f t="shared" si="35"/>
        <v xml:space="preserve"> </v>
      </c>
      <c r="Z282" s="196" t="e">
        <f t="shared" si="37"/>
        <v>#REF!</v>
      </c>
      <c r="AA282" s="229" t="str">
        <f t="shared" si="36"/>
        <v xml:space="preserve"> </v>
      </c>
      <c r="AB282" s="196" t="e">
        <f t="shared" si="37"/>
        <v>#REF!</v>
      </c>
    </row>
    <row r="283" spans="1:251" s="136" customFormat="1" hidden="1">
      <c r="A283" s="183" t="str">
        <f t="shared" si="30"/>
        <v>71060101014639</v>
      </c>
      <c r="B283" s="184" t="s">
        <v>439</v>
      </c>
      <c r="C283" s="133" t="s">
        <v>157</v>
      </c>
      <c r="D283" s="132" t="s">
        <v>106</v>
      </c>
      <c r="E283" s="131" t="s">
        <v>106</v>
      </c>
      <c r="F283" s="185" t="s">
        <v>106</v>
      </c>
      <c r="G283" s="130">
        <v>4639</v>
      </c>
      <c r="H283" s="24"/>
      <c r="I283" s="24"/>
      <c r="J283" s="25"/>
      <c r="K283" s="25"/>
      <c r="L283" s="31" t="s">
        <v>211</v>
      </c>
      <c r="M283" s="32">
        <v>4639</v>
      </c>
      <c r="N283" s="182">
        <f>+'havelvac 7.2'!N329+'havelvac 7.3'!N329+'havelvac 7.4'!N329+'havelvac 7.5'!N329+'havelvac 7.6'!N329+'havelvac 7.7'!N329+'havelvac 7.9'!N329+'havelvac 7.8'!N329+'havelvac 7.10'!N329+'havelvac 7.11'!N329+'havelvac 7.12'!N329+'havelvac 7.13'!N326</f>
        <v>0</v>
      </c>
      <c r="O283" s="182">
        <f>+'havelvac 7.2'!O329+'havelvac 7.3'!O329+'havelvac 7.4'!O329+'havelvac 7.5'!O329+'havelvac 7.6'!O329+'havelvac 7.7'!O329+'havelvac 7.9'!O329+'havelvac 7.8'!O329+'havelvac 7.10'!O329+'havelvac 7.11'!O329+'havelvac 7.12'!O329+'havelvac 7.13'!O326</f>
        <v>0</v>
      </c>
      <c r="P283" s="230" t="str">
        <f t="shared" si="31"/>
        <v xml:space="preserve"> </v>
      </c>
      <c r="Q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3" s="230" t="str">
        <f t="shared" si="32"/>
        <v xml:space="preserve"> </v>
      </c>
      <c r="S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3" s="230" t="str">
        <f t="shared" si="33"/>
        <v xml:space="preserve"> </v>
      </c>
      <c r="U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3" s="182">
        <f>+'havelvac 7.2'!P329+'havelvac 7.3'!P329+'havelvac 7.4'!P329+'havelvac 7.5'!P329+'havelvac 7.6'!P329+'havelvac 7.7'!P329+'havelvac 7.9'!P329+'havelvac 7.8'!P329+'havelvac 7.10'!P329+'havelvac 7.11'!P329+'havelvac 7.12'!P329+'havelvac 7.13'!P326</f>
        <v>0</v>
      </c>
      <c r="W283" s="230" t="str">
        <f t="shared" si="34"/>
        <v xml:space="preserve"> </v>
      </c>
      <c r="X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3" s="230" t="str">
        <f t="shared" si="35"/>
        <v xml:space="preserve"> </v>
      </c>
      <c r="Z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3" s="230" t="str">
        <f t="shared" si="36"/>
        <v xml:space="preserve"> </v>
      </c>
      <c r="AB2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4" spans="1:251" s="136" customFormat="1" hidden="1">
      <c r="A284" s="183" t="str">
        <f t="shared" ref="A284:A350" si="38">CONCATENATE(B284,C284,D284,E284,F284,G284)</f>
        <v>71060101014861</v>
      </c>
      <c r="B284" s="184" t="s">
        <v>439</v>
      </c>
      <c r="C284" s="133" t="s">
        <v>157</v>
      </c>
      <c r="D284" s="132" t="s">
        <v>106</v>
      </c>
      <c r="E284" s="131" t="s">
        <v>106</v>
      </c>
      <c r="F284" s="185" t="s">
        <v>106</v>
      </c>
      <c r="G284" s="130">
        <v>4861</v>
      </c>
      <c r="H284" s="24"/>
      <c r="I284" s="24"/>
      <c r="J284" s="25"/>
      <c r="K284" s="25"/>
      <c r="L284" s="28" t="s">
        <v>134</v>
      </c>
      <c r="M284" s="11">
        <v>4861</v>
      </c>
      <c r="N284" s="182">
        <f>+'havelvac 7.2'!N330+'havelvac 7.3'!N330+'havelvac 7.4'!N330+'havelvac 7.5'!N330+'havelvac 7.6'!N330+'havelvac 7.7'!N330+'havelvac 7.9'!N330+'havelvac 7.8'!N330+'havelvac 7.10'!N330+'havelvac 7.11'!N330+'havelvac 7.12'!N330+'havelvac 7.13'!N328</f>
        <v>0</v>
      </c>
      <c r="O284" s="182">
        <f>+'havelvac 7.2'!O330+'havelvac 7.3'!O330+'havelvac 7.4'!O330+'havelvac 7.5'!O330+'havelvac 7.6'!O330+'havelvac 7.7'!O330+'havelvac 7.9'!O330+'havelvac 7.8'!O330+'havelvac 7.10'!O330+'havelvac 7.11'!O330+'havelvac 7.12'!O330+'havelvac 7.13'!O328</f>
        <v>0</v>
      </c>
      <c r="P284" s="230" t="str">
        <f t="shared" si="31"/>
        <v xml:space="preserve"> </v>
      </c>
      <c r="Q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4" s="230" t="str">
        <f t="shared" si="32"/>
        <v xml:space="preserve"> </v>
      </c>
      <c r="S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4" s="230" t="str">
        <f t="shared" si="33"/>
        <v xml:space="preserve"> </v>
      </c>
      <c r="U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4" s="182">
        <f>+'havelvac 7.2'!P330+'havelvac 7.3'!P330+'havelvac 7.4'!P330+'havelvac 7.5'!P330+'havelvac 7.6'!P330+'havelvac 7.7'!P330+'havelvac 7.9'!P330+'havelvac 7.8'!P330+'havelvac 7.10'!P330+'havelvac 7.11'!P330+'havelvac 7.12'!P330+'havelvac 7.13'!P328</f>
        <v>0</v>
      </c>
      <c r="W284" s="230" t="str">
        <f t="shared" si="34"/>
        <v xml:space="preserve"> </v>
      </c>
      <c r="X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4" s="230" t="str">
        <f t="shared" si="35"/>
        <v xml:space="preserve"> </v>
      </c>
      <c r="Z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4" s="230" t="str">
        <f t="shared" si="36"/>
        <v xml:space="preserve"> </v>
      </c>
      <c r="AB2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5" spans="1:251" s="197" customFormat="1" ht="13.5" hidden="1">
      <c r="A285" s="183" t="str">
        <f t="shared" si="38"/>
        <v>71060101020000</v>
      </c>
      <c r="B285" s="184" t="s">
        <v>439</v>
      </c>
      <c r="C285" s="133" t="s">
        <v>157</v>
      </c>
      <c r="D285" s="132" t="s">
        <v>106</v>
      </c>
      <c r="E285" s="131" t="s">
        <v>106</v>
      </c>
      <c r="F285" s="185" t="s">
        <v>140</v>
      </c>
      <c r="G285" s="186" t="s">
        <v>440</v>
      </c>
      <c r="H285" s="146"/>
      <c r="I285" s="146"/>
      <c r="J285" s="147"/>
      <c r="K285" s="147"/>
      <c r="L285" s="26" t="s">
        <v>250</v>
      </c>
      <c r="M285" s="27"/>
      <c r="N285" s="196">
        <f>+'havelvac 7.2'!N332+'havelvac 7.3'!N332+'havelvac 7.4'!N332+'havelvac 7.5'!N332+'havelvac 7.6'!N332+'havelvac 7.7'!N332+'havelvac 7.9'!N332+'havelvac 7.8'!N332+'havelvac 7.10'!N332+'havelvac 7.11'!N332+'havelvac 7.12'!N332+'havelvac 7.13'!N329</f>
        <v>0</v>
      </c>
      <c r="O285" s="196">
        <f>+'havelvac 7.2'!O332+'havelvac 7.3'!O332+'havelvac 7.4'!O332+'havelvac 7.5'!O332+'havelvac 7.6'!O332+'havelvac 7.7'!O332+'havelvac 7.9'!O332+'havelvac 7.8'!O332+'havelvac 7.10'!O332+'havelvac 7.11'!O332+'havelvac 7.12'!O332+'havelvac 7.13'!O329</f>
        <v>0</v>
      </c>
      <c r="P285" s="229" t="str">
        <f t="shared" si="31"/>
        <v xml:space="preserve"> </v>
      </c>
      <c r="Q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5" s="229" t="str">
        <f t="shared" si="32"/>
        <v xml:space="preserve"> </v>
      </c>
      <c r="S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5" s="229" t="str">
        <f t="shared" si="33"/>
        <v xml:space="preserve"> </v>
      </c>
      <c r="U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5" s="196">
        <f>+'havelvac 7.2'!P332+'havelvac 7.3'!P332+'havelvac 7.4'!P332+'havelvac 7.5'!P332+'havelvac 7.6'!P332+'havelvac 7.7'!P332+'havelvac 7.9'!P332+'havelvac 7.8'!P332+'havelvac 7.10'!P332+'havelvac 7.11'!P332+'havelvac 7.12'!P332+'havelvac 7.13'!P329</f>
        <v>0</v>
      </c>
      <c r="W285" s="229" t="str">
        <f t="shared" si="34"/>
        <v xml:space="preserve"> </v>
      </c>
      <c r="X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5" s="229" t="str">
        <f t="shared" si="35"/>
        <v xml:space="preserve"> </v>
      </c>
      <c r="Z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5" s="229" t="str">
        <f t="shared" si="36"/>
        <v xml:space="preserve"> </v>
      </c>
      <c r="AB28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6" spans="1:251" s="136" customFormat="1" ht="25.5" hidden="1">
      <c r="A286" s="183" t="str">
        <f t="shared" si="38"/>
        <v>71060101024819</v>
      </c>
      <c r="B286" s="184" t="s">
        <v>439</v>
      </c>
      <c r="C286" s="133" t="s">
        <v>157</v>
      </c>
      <c r="D286" s="132" t="s">
        <v>106</v>
      </c>
      <c r="E286" s="131" t="s">
        <v>106</v>
      </c>
      <c r="F286" s="185" t="s">
        <v>140</v>
      </c>
      <c r="G286" s="130">
        <v>4819</v>
      </c>
      <c r="H286" s="24"/>
      <c r="I286" s="17"/>
      <c r="J286" s="18"/>
      <c r="K286" s="18"/>
      <c r="L286" s="29" t="s">
        <v>219</v>
      </c>
      <c r="M286" s="30">
        <v>4819</v>
      </c>
      <c r="N286" s="182">
        <f>+'havelvac 7.2'!N333+'havelvac 7.3'!N333+'havelvac 7.4'!N333+'havelvac 7.5'!N333+'havelvac 7.6'!N333+'havelvac 7.7'!N333+'havelvac 7.9'!N333+'havelvac 7.8'!N333+'havelvac 7.10'!N333+'havelvac 7.11'!N333+'havelvac 7.12'!N333+'havelvac 7.13'!N330</f>
        <v>0</v>
      </c>
      <c r="O286" s="182">
        <f>+'havelvac 7.2'!O333+'havelvac 7.3'!O333+'havelvac 7.4'!O333+'havelvac 7.5'!O333+'havelvac 7.6'!O333+'havelvac 7.7'!O333+'havelvac 7.9'!O333+'havelvac 7.8'!O333+'havelvac 7.10'!O333+'havelvac 7.11'!O333+'havelvac 7.12'!O333+'havelvac 7.13'!O330</f>
        <v>0</v>
      </c>
      <c r="P286" s="230" t="str">
        <f t="shared" si="31"/>
        <v xml:space="preserve"> </v>
      </c>
      <c r="Q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6" s="230" t="str">
        <f t="shared" si="32"/>
        <v xml:space="preserve"> </v>
      </c>
      <c r="S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6" s="230" t="str">
        <f t="shared" si="33"/>
        <v xml:space="preserve"> </v>
      </c>
      <c r="U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6" s="182">
        <f>+'havelvac 7.2'!P333+'havelvac 7.3'!P333+'havelvac 7.4'!P333+'havelvac 7.5'!P333+'havelvac 7.6'!P333+'havelvac 7.7'!P333+'havelvac 7.9'!P333+'havelvac 7.8'!P333+'havelvac 7.10'!P333+'havelvac 7.11'!P333+'havelvac 7.12'!P333+'havelvac 7.13'!P330</f>
        <v>0</v>
      </c>
      <c r="W286" s="230" t="str">
        <f t="shared" si="34"/>
        <v xml:space="preserve"> </v>
      </c>
      <c r="X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6" s="230" t="str">
        <f t="shared" si="35"/>
        <v xml:space="preserve"> </v>
      </c>
      <c r="Z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6" s="230" t="str">
        <f t="shared" si="36"/>
        <v xml:space="preserve"> </v>
      </c>
      <c r="AB2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7" spans="1:251" s="136" customFormat="1" hidden="1">
      <c r="A287" s="183" t="str">
        <f t="shared" si="38"/>
        <v>71060101025111</v>
      </c>
      <c r="B287" s="184" t="s">
        <v>439</v>
      </c>
      <c r="C287" s="133" t="s">
        <v>157</v>
      </c>
      <c r="D287" s="132" t="s">
        <v>106</v>
      </c>
      <c r="E287" s="131" t="s">
        <v>106</v>
      </c>
      <c r="F287" s="185" t="s">
        <v>140</v>
      </c>
      <c r="G287" s="130">
        <v>5111</v>
      </c>
      <c r="H287" s="24"/>
      <c r="I287" s="17"/>
      <c r="J287" s="18"/>
      <c r="K287" s="18"/>
      <c r="L287" s="29" t="s">
        <v>249</v>
      </c>
      <c r="M287" s="30">
        <v>5111</v>
      </c>
      <c r="N287" s="182">
        <f>+'havelvac 7.2'!N334+'havelvac 7.3'!N334+'havelvac 7.4'!N334+'havelvac 7.5'!N334+'havelvac 7.6'!N334+'havelvac 7.7'!N334+'havelvac 7.9'!N334+'havelvac 7.8'!N334+'havelvac 7.10'!N334+'havelvac 7.11'!N334+'havelvac 7.12'!N334+'havelvac 7.13'!N332</f>
        <v>0</v>
      </c>
      <c r="O287" s="182">
        <f>+'havelvac 7.2'!O334+'havelvac 7.3'!O334+'havelvac 7.4'!O334+'havelvac 7.5'!O334+'havelvac 7.6'!O334+'havelvac 7.7'!O334+'havelvac 7.9'!O334+'havelvac 7.8'!O334+'havelvac 7.10'!O334+'havelvac 7.11'!O334+'havelvac 7.12'!O334+'havelvac 7.13'!O332</f>
        <v>0</v>
      </c>
      <c r="P287" s="230" t="str">
        <f t="shared" si="31"/>
        <v xml:space="preserve"> </v>
      </c>
      <c r="Q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7" s="230" t="str">
        <f t="shared" si="32"/>
        <v xml:space="preserve"> </v>
      </c>
      <c r="S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7" s="230" t="str">
        <f t="shared" si="33"/>
        <v xml:space="preserve"> </v>
      </c>
      <c r="U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7" s="182">
        <f>+'havelvac 7.2'!P334+'havelvac 7.3'!P334+'havelvac 7.4'!P334+'havelvac 7.5'!P334+'havelvac 7.6'!P334+'havelvac 7.7'!P334+'havelvac 7.9'!P334+'havelvac 7.8'!P334+'havelvac 7.10'!P334+'havelvac 7.11'!P334+'havelvac 7.12'!P334+'havelvac 7.13'!P332</f>
        <v>0</v>
      </c>
      <c r="W287" s="230" t="str">
        <f t="shared" si="34"/>
        <v xml:space="preserve"> </v>
      </c>
      <c r="X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7" s="230" t="str">
        <f t="shared" si="35"/>
        <v xml:space="preserve"> </v>
      </c>
      <c r="Z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7" s="230" t="str">
        <f t="shared" si="36"/>
        <v xml:space="preserve"> </v>
      </c>
      <c r="AB2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8" spans="1:251" s="136" customFormat="1" hidden="1">
      <c r="A288" s="183" t="str">
        <f t="shared" si="38"/>
        <v>71060101025112</v>
      </c>
      <c r="B288" s="184" t="s">
        <v>439</v>
      </c>
      <c r="C288" s="133" t="s">
        <v>157</v>
      </c>
      <c r="D288" s="132" t="s">
        <v>106</v>
      </c>
      <c r="E288" s="131" t="s">
        <v>106</v>
      </c>
      <c r="F288" s="185" t="s">
        <v>140</v>
      </c>
      <c r="G288" s="130">
        <v>5112</v>
      </c>
      <c r="H288" s="24"/>
      <c r="I288" s="17"/>
      <c r="J288" s="18"/>
      <c r="K288" s="18"/>
      <c r="L288" s="29" t="s">
        <v>173</v>
      </c>
      <c r="M288" s="30">
        <v>5112</v>
      </c>
      <c r="N288" s="182">
        <f>+'havelvac 7.2'!N335+'havelvac 7.3'!N335+'havelvac 7.4'!N335+'havelvac 7.5'!N335+'havelvac 7.6'!N335+'havelvac 7.7'!N335+'havelvac 7.9'!N335+'havelvac 7.8'!N335+'havelvac 7.10'!N335+'havelvac 7.11'!N335+'havelvac 7.12'!N335+'havelvac 7.13'!N333</f>
        <v>0</v>
      </c>
      <c r="O288" s="182">
        <f>+'havelvac 7.2'!O335+'havelvac 7.3'!O335+'havelvac 7.4'!O335+'havelvac 7.5'!O335+'havelvac 7.6'!O335+'havelvac 7.7'!O335+'havelvac 7.9'!O335+'havelvac 7.8'!O335+'havelvac 7.10'!O335+'havelvac 7.11'!O335+'havelvac 7.12'!O335+'havelvac 7.13'!O333</f>
        <v>0</v>
      </c>
      <c r="P288" s="230" t="str">
        <f t="shared" si="31"/>
        <v xml:space="preserve"> </v>
      </c>
      <c r="Q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8" s="230" t="str">
        <f t="shared" si="32"/>
        <v xml:space="preserve"> </v>
      </c>
      <c r="S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8" s="230" t="str">
        <f t="shared" si="33"/>
        <v xml:space="preserve"> </v>
      </c>
      <c r="U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8" s="182">
        <f>+'havelvac 7.2'!P335+'havelvac 7.3'!P335+'havelvac 7.4'!P335+'havelvac 7.5'!P335+'havelvac 7.6'!P335+'havelvac 7.7'!P335+'havelvac 7.9'!P335+'havelvac 7.8'!P335+'havelvac 7.10'!P335+'havelvac 7.11'!P335+'havelvac 7.12'!P335+'havelvac 7.13'!P333</f>
        <v>0</v>
      </c>
      <c r="W288" s="230" t="str">
        <f t="shared" si="34"/>
        <v xml:space="preserve"> </v>
      </c>
      <c r="X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8" s="230" t="str">
        <f t="shared" si="35"/>
        <v xml:space="preserve"> </v>
      </c>
      <c r="Z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8" s="230" t="str">
        <f t="shared" si="36"/>
        <v xml:space="preserve"> </v>
      </c>
      <c r="AB2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89" spans="1:28" s="136" customFormat="1" hidden="1">
      <c r="A289" s="183" t="str">
        <f t="shared" si="38"/>
        <v>71060101025113</v>
      </c>
      <c r="B289" s="184" t="s">
        <v>439</v>
      </c>
      <c r="C289" s="133" t="s">
        <v>157</v>
      </c>
      <c r="D289" s="132" t="s">
        <v>106</v>
      </c>
      <c r="E289" s="131" t="s">
        <v>106</v>
      </c>
      <c r="F289" s="185" t="s">
        <v>140</v>
      </c>
      <c r="G289" s="130">
        <v>5113</v>
      </c>
      <c r="H289" s="24"/>
      <c r="I289" s="17"/>
      <c r="J289" s="18"/>
      <c r="K289" s="18"/>
      <c r="L289" s="29" t="s">
        <v>174</v>
      </c>
      <c r="M289" s="30">
        <v>5113</v>
      </c>
      <c r="N289" s="182">
        <f>+'havelvac 7.2'!N336+'havelvac 7.3'!N336+'havelvac 7.4'!N336+'havelvac 7.5'!N336+'havelvac 7.6'!N336+'havelvac 7.7'!N336+'havelvac 7.9'!N336+'havelvac 7.8'!N336+'havelvac 7.10'!N336+'havelvac 7.11'!N336+'havelvac 7.12'!N336+'havelvac 7.13'!N334</f>
        <v>0</v>
      </c>
      <c r="O289" s="182">
        <f>+'havelvac 7.2'!O336+'havelvac 7.3'!O336+'havelvac 7.4'!O336+'havelvac 7.5'!O336+'havelvac 7.6'!O336+'havelvac 7.7'!O336+'havelvac 7.9'!O336+'havelvac 7.8'!O336+'havelvac 7.10'!O336+'havelvac 7.11'!O336+'havelvac 7.12'!O336+'havelvac 7.13'!O334</f>
        <v>0</v>
      </c>
      <c r="P289" s="230" t="str">
        <f t="shared" si="31"/>
        <v xml:space="preserve"> </v>
      </c>
      <c r="Q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89" s="230" t="str">
        <f t="shared" si="32"/>
        <v xml:space="preserve"> </v>
      </c>
      <c r="S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89" s="230" t="str">
        <f t="shared" si="33"/>
        <v xml:space="preserve"> </v>
      </c>
      <c r="U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89" s="182">
        <f>+'havelvac 7.2'!P336+'havelvac 7.3'!P336+'havelvac 7.4'!P336+'havelvac 7.5'!P336+'havelvac 7.6'!P336+'havelvac 7.7'!P336+'havelvac 7.9'!P336+'havelvac 7.8'!P336+'havelvac 7.10'!P336+'havelvac 7.11'!P336+'havelvac 7.12'!P336+'havelvac 7.13'!P334</f>
        <v>0</v>
      </c>
      <c r="W289" s="230" t="str">
        <f t="shared" si="34"/>
        <v xml:space="preserve"> </v>
      </c>
      <c r="X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89" s="230" t="str">
        <f t="shared" si="35"/>
        <v xml:space="preserve"> </v>
      </c>
      <c r="Z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89" s="230" t="str">
        <f t="shared" si="36"/>
        <v xml:space="preserve"> </v>
      </c>
      <c r="AB2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0" spans="1:28" s="203" customFormat="1" ht="54" hidden="1">
      <c r="A290" s="183" t="str">
        <f t="shared" si="38"/>
        <v>71060101030000</v>
      </c>
      <c r="B290" s="184" t="s">
        <v>439</v>
      </c>
      <c r="C290" s="133" t="s">
        <v>157</v>
      </c>
      <c r="D290" s="132" t="s">
        <v>106</v>
      </c>
      <c r="E290" s="131" t="s">
        <v>106</v>
      </c>
      <c r="F290" s="185" t="s">
        <v>442</v>
      </c>
      <c r="G290" s="186" t="s">
        <v>440</v>
      </c>
      <c r="H290" s="148"/>
      <c r="I290" s="49"/>
      <c r="J290" s="50"/>
      <c r="K290" s="50"/>
      <c r="L290" s="26" t="s">
        <v>492</v>
      </c>
      <c r="M290" s="27"/>
      <c r="N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7.13'!N335</f>
        <v>#REF!</v>
      </c>
      <c r="O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7.13'!O335</f>
        <v>#REF!</v>
      </c>
      <c r="P290" s="229" t="str">
        <f t="shared" si="31"/>
        <v xml:space="preserve"> </v>
      </c>
      <c r="Q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0" s="229" t="str">
        <f t="shared" si="32"/>
        <v xml:space="preserve"> </v>
      </c>
      <c r="S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0" s="229" t="str">
        <f t="shared" si="33"/>
        <v xml:space="preserve"> </v>
      </c>
      <c r="U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7.13'!P335</f>
        <v>#REF!</v>
      </c>
      <c r="W290" s="229" t="str">
        <f t="shared" si="34"/>
        <v xml:space="preserve"> </v>
      </c>
      <c r="X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0" s="229" t="str">
        <f t="shared" si="35"/>
        <v xml:space="preserve"> </v>
      </c>
      <c r="Z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0" s="229" t="str">
        <f t="shared" si="36"/>
        <v xml:space="preserve"> </v>
      </c>
      <c r="AB2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1" spans="1:28" s="136" customFormat="1" ht="25.5" hidden="1">
      <c r="A291" s="183" t="str">
        <f t="shared" si="38"/>
        <v>71060101034819</v>
      </c>
      <c r="B291" s="184" t="s">
        <v>439</v>
      </c>
      <c r="C291" s="133" t="s">
        <v>157</v>
      </c>
      <c r="D291" s="132" t="s">
        <v>106</v>
      </c>
      <c r="E291" s="131" t="s">
        <v>106</v>
      </c>
      <c r="F291" s="185" t="s">
        <v>442</v>
      </c>
      <c r="G291" s="130">
        <v>4819</v>
      </c>
      <c r="H291" s="24"/>
      <c r="I291" s="17"/>
      <c r="J291" s="18"/>
      <c r="K291" s="18"/>
      <c r="L291" s="29" t="s">
        <v>219</v>
      </c>
      <c r="M291" s="30">
        <v>4819</v>
      </c>
      <c r="N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7.13'!N336</f>
        <v>#REF!</v>
      </c>
      <c r="O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7.13'!O336</f>
        <v>#REF!</v>
      </c>
      <c r="P291" s="230" t="str">
        <f t="shared" si="31"/>
        <v xml:space="preserve"> </v>
      </c>
      <c r="Q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1" s="230" t="str">
        <f t="shared" si="32"/>
        <v xml:space="preserve"> </v>
      </c>
      <c r="S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1" s="230" t="str">
        <f t="shared" si="33"/>
        <v xml:space="preserve"> </v>
      </c>
      <c r="U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7.13'!P336</f>
        <v>#REF!</v>
      </c>
      <c r="W291" s="230" t="str">
        <f t="shared" si="34"/>
        <v xml:space="preserve"> </v>
      </c>
      <c r="X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1" s="230" t="str">
        <f t="shared" si="35"/>
        <v xml:space="preserve"> </v>
      </c>
      <c r="Z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1" s="230" t="str">
        <f t="shared" si="36"/>
        <v xml:space="preserve"> </v>
      </c>
      <c r="AB2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2" spans="1:28" s="136" customFormat="1" hidden="1">
      <c r="A292" s="183" t="str">
        <f t="shared" si="38"/>
        <v>71060101035111</v>
      </c>
      <c r="B292" s="184" t="s">
        <v>439</v>
      </c>
      <c r="C292" s="133" t="s">
        <v>157</v>
      </c>
      <c r="D292" s="132" t="s">
        <v>106</v>
      </c>
      <c r="E292" s="131" t="s">
        <v>106</v>
      </c>
      <c r="F292" s="185" t="s">
        <v>442</v>
      </c>
      <c r="G292" s="130">
        <v>5111</v>
      </c>
      <c r="H292" s="24"/>
      <c r="I292" s="17"/>
      <c r="J292" s="18"/>
      <c r="K292" s="18"/>
      <c r="L292" s="29" t="s">
        <v>249</v>
      </c>
      <c r="M292" s="30">
        <v>5111</v>
      </c>
      <c r="N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2" s="230" t="str">
        <f t="shared" si="31"/>
        <v xml:space="preserve"> </v>
      </c>
      <c r="Q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2" s="230" t="str">
        <f t="shared" si="32"/>
        <v xml:space="preserve"> </v>
      </c>
      <c r="S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2" s="230" t="str">
        <f t="shared" si="33"/>
        <v xml:space="preserve"> </v>
      </c>
      <c r="U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2" s="230" t="str">
        <f t="shared" si="34"/>
        <v xml:space="preserve"> </v>
      </c>
      <c r="X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2" s="230" t="str">
        <f t="shared" si="35"/>
        <v xml:space="preserve"> </v>
      </c>
      <c r="Z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2" s="230" t="str">
        <f t="shared" si="36"/>
        <v xml:space="preserve"> </v>
      </c>
      <c r="AB2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3" spans="1:28" s="136" customFormat="1" hidden="1">
      <c r="A293" s="183" t="str">
        <f t="shared" si="38"/>
        <v>71060101035112</v>
      </c>
      <c r="B293" s="184" t="s">
        <v>439</v>
      </c>
      <c r="C293" s="133" t="s">
        <v>157</v>
      </c>
      <c r="D293" s="132" t="s">
        <v>106</v>
      </c>
      <c r="E293" s="131" t="s">
        <v>106</v>
      </c>
      <c r="F293" s="185" t="s">
        <v>442</v>
      </c>
      <c r="G293" s="130">
        <v>5112</v>
      </c>
      <c r="H293" s="24"/>
      <c r="I293" s="17"/>
      <c r="J293" s="18"/>
      <c r="K293" s="18"/>
      <c r="L293" s="29" t="s">
        <v>173</v>
      </c>
      <c r="M293" s="30">
        <v>5112</v>
      </c>
      <c r="N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3" s="230" t="str">
        <f t="shared" si="31"/>
        <v xml:space="preserve"> </v>
      </c>
      <c r="Q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3" s="230" t="str">
        <f t="shared" si="32"/>
        <v xml:space="preserve"> </v>
      </c>
      <c r="S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3" s="230" t="str">
        <f t="shared" si="33"/>
        <v xml:space="preserve"> </v>
      </c>
      <c r="U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3" s="230" t="str">
        <f t="shared" si="34"/>
        <v xml:space="preserve"> </v>
      </c>
      <c r="X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3" s="230" t="str">
        <f t="shared" si="35"/>
        <v xml:space="preserve"> </v>
      </c>
      <c r="Z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3" s="230" t="str">
        <f t="shared" si="36"/>
        <v xml:space="preserve"> </v>
      </c>
      <c r="AB2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4" spans="1:28" s="136" customFormat="1" hidden="1">
      <c r="A294" s="183" t="str">
        <f t="shared" si="38"/>
        <v>71060101035113</v>
      </c>
      <c r="B294" s="184" t="s">
        <v>439</v>
      </c>
      <c r="C294" s="133" t="s">
        <v>157</v>
      </c>
      <c r="D294" s="132" t="s">
        <v>106</v>
      </c>
      <c r="E294" s="131" t="s">
        <v>106</v>
      </c>
      <c r="F294" s="185" t="s">
        <v>442</v>
      </c>
      <c r="G294" s="130">
        <v>5113</v>
      </c>
      <c r="H294" s="24"/>
      <c r="I294" s="17"/>
      <c r="J294" s="18"/>
      <c r="K294" s="18"/>
      <c r="L294" s="29" t="s">
        <v>174</v>
      </c>
      <c r="M294" s="30">
        <v>5113</v>
      </c>
      <c r="N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4" s="230" t="str">
        <f t="shared" si="31"/>
        <v xml:space="preserve"> </v>
      </c>
      <c r="Q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4" s="230" t="str">
        <f t="shared" si="32"/>
        <v xml:space="preserve"> </v>
      </c>
      <c r="S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4" s="230" t="str">
        <f t="shared" si="33"/>
        <v xml:space="preserve"> </v>
      </c>
      <c r="U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4" s="230" t="str">
        <f t="shared" si="34"/>
        <v xml:space="preserve"> </v>
      </c>
      <c r="X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4" s="230" t="str">
        <f t="shared" si="35"/>
        <v xml:space="preserve"> </v>
      </c>
      <c r="Z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4" s="230" t="str">
        <f t="shared" si="36"/>
        <v xml:space="preserve"> </v>
      </c>
      <c r="AB2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5" spans="1:28" s="188" customFormat="1" ht="13.5" hidden="1">
      <c r="A295" s="183" t="str">
        <f t="shared" si="38"/>
        <v>71060300000000</v>
      </c>
      <c r="B295" s="184" t="s">
        <v>439</v>
      </c>
      <c r="C295" s="133" t="s">
        <v>157</v>
      </c>
      <c r="D295" s="132" t="s">
        <v>442</v>
      </c>
      <c r="E295" s="131" t="s">
        <v>441</v>
      </c>
      <c r="F295" s="185" t="s">
        <v>441</v>
      </c>
      <c r="G295" s="186" t="s">
        <v>440</v>
      </c>
      <c r="H295" s="174">
        <v>2630</v>
      </c>
      <c r="I295" s="165" t="s">
        <v>157</v>
      </c>
      <c r="J295" s="166">
        <v>3</v>
      </c>
      <c r="K295" s="166">
        <v>0</v>
      </c>
      <c r="L295" s="167" t="s">
        <v>251</v>
      </c>
      <c r="M295" s="175"/>
      <c r="N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5" s="227" t="str">
        <f t="shared" si="31"/>
        <v xml:space="preserve"> </v>
      </c>
      <c r="Q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5" s="227" t="str">
        <f t="shared" si="32"/>
        <v xml:space="preserve"> </v>
      </c>
      <c r="S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5" s="227" t="str">
        <f t="shared" si="33"/>
        <v xml:space="preserve"> </v>
      </c>
      <c r="U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5" s="227" t="str">
        <f t="shared" si="34"/>
        <v xml:space="preserve"> </v>
      </c>
      <c r="X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5" s="227" t="str">
        <f t="shared" si="35"/>
        <v xml:space="preserve"> </v>
      </c>
      <c r="Z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5" s="227" t="str">
        <f t="shared" si="36"/>
        <v xml:space="preserve"> </v>
      </c>
      <c r="AB29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6" spans="1:28" s="136" customFormat="1" ht="12.75" hidden="1">
      <c r="A296" s="183" t="str">
        <f t="shared" si="38"/>
        <v>71060300000001</v>
      </c>
      <c r="B296" s="184" t="s">
        <v>439</v>
      </c>
      <c r="C296" s="133" t="s">
        <v>157</v>
      </c>
      <c r="D296" s="132" t="s">
        <v>442</v>
      </c>
      <c r="E296" s="131" t="s">
        <v>441</v>
      </c>
      <c r="F296" s="185" t="s">
        <v>441</v>
      </c>
      <c r="G296" s="186" t="s">
        <v>96</v>
      </c>
      <c r="H296" s="24"/>
      <c r="I296" s="17"/>
      <c r="J296" s="18"/>
      <c r="K296" s="18"/>
      <c r="L296" s="29" t="s">
        <v>110</v>
      </c>
      <c r="M296" s="30"/>
      <c r="N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6" s="226" t="str">
        <f t="shared" si="31"/>
        <v xml:space="preserve"> </v>
      </c>
      <c r="Q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6" s="226" t="str">
        <f t="shared" si="32"/>
        <v xml:space="preserve"> </v>
      </c>
      <c r="S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6" s="226" t="str">
        <f t="shared" si="33"/>
        <v xml:space="preserve"> </v>
      </c>
      <c r="U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6" s="226" t="str">
        <f t="shared" si="34"/>
        <v xml:space="preserve"> </v>
      </c>
      <c r="X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6" s="226" t="str">
        <f t="shared" si="35"/>
        <v xml:space="preserve"> </v>
      </c>
      <c r="Z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6" s="226" t="str">
        <f t="shared" si="36"/>
        <v xml:space="preserve"> </v>
      </c>
      <c r="AB29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7" spans="1:28" s="192" customFormat="1" ht="12.75" hidden="1">
      <c r="A297" s="183" t="str">
        <f t="shared" si="38"/>
        <v>71060301000000</v>
      </c>
      <c r="B297" s="184" t="s">
        <v>439</v>
      </c>
      <c r="C297" s="133" t="s">
        <v>157</v>
      </c>
      <c r="D297" s="132" t="s">
        <v>442</v>
      </c>
      <c r="E297" s="131" t="s">
        <v>106</v>
      </c>
      <c r="F297" s="185" t="s">
        <v>441</v>
      </c>
      <c r="G297" s="186" t="s">
        <v>440</v>
      </c>
      <c r="H297" s="150">
        <v>2631</v>
      </c>
      <c r="I297" s="151" t="s">
        <v>157</v>
      </c>
      <c r="J297" s="152">
        <v>3</v>
      </c>
      <c r="K297" s="152">
        <v>1</v>
      </c>
      <c r="L297" s="153" t="s">
        <v>252</v>
      </c>
      <c r="M297" s="154"/>
      <c r="N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7" s="228" t="str">
        <f t="shared" si="31"/>
        <v xml:space="preserve"> </v>
      </c>
      <c r="Q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7" s="228" t="str">
        <f t="shared" si="32"/>
        <v xml:space="preserve"> </v>
      </c>
      <c r="S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7" s="228" t="str">
        <f t="shared" si="33"/>
        <v xml:space="preserve"> </v>
      </c>
      <c r="U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7" s="228" t="str">
        <f t="shared" si="34"/>
        <v xml:space="preserve"> </v>
      </c>
      <c r="X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7" s="228" t="str">
        <f t="shared" si="35"/>
        <v xml:space="preserve"> </v>
      </c>
      <c r="Z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7" s="228" t="str">
        <f t="shared" si="36"/>
        <v xml:space="preserve"> </v>
      </c>
      <c r="AB29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8" spans="1:28" s="136" customFormat="1" ht="12.75" hidden="1">
      <c r="A298" s="183" t="str">
        <f t="shared" si="38"/>
        <v>71060301000001</v>
      </c>
      <c r="B298" s="184" t="s">
        <v>439</v>
      </c>
      <c r="C298" s="133" t="s">
        <v>157</v>
      </c>
      <c r="D298" s="132" t="s">
        <v>442</v>
      </c>
      <c r="E298" s="131" t="s">
        <v>106</v>
      </c>
      <c r="F298" s="185" t="s">
        <v>441</v>
      </c>
      <c r="G298" s="186" t="s">
        <v>96</v>
      </c>
      <c r="H298" s="24"/>
      <c r="I298" s="24"/>
      <c r="J298" s="25"/>
      <c r="K298" s="25"/>
      <c r="L298" s="29" t="s">
        <v>108</v>
      </c>
      <c r="M298" s="30"/>
      <c r="N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8" s="226" t="str">
        <f t="shared" si="31"/>
        <v xml:space="preserve"> </v>
      </c>
      <c r="Q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8" s="226" t="str">
        <f t="shared" si="32"/>
        <v xml:space="preserve"> </v>
      </c>
      <c r="S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8" s="226" t="str">
        <f t="shared" si="33"/>
        <v xml:space="preserve"> </v>
      </c>
      <c r="U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8" s="226" t="str">
        <f t="shared" si="34"/>
        <v xml:space="preserve"> </v>
      </c>
      <c r="X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8" s="226" t="str">
        <f t="shared" si="35"/>
        <v xml:space="preserve"> </v>
      </c>
      <c r="Z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8" s="226" t="str">
        <f t="shared" si="36"/>
        <v xml:space="preserve"> </v>
      </c>
      <c r="AB29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299" spans="1:28" s="197" customFormat="1" ht="67.5" hidden="1">
      <c r="A299" s="183" t="str">
        <f t="shared" si="38"/>
        <v>71060301010000</v>
      </c>
      <c r="B299" s="184" t="s">
        <v>439</v>
      </c>
      <c r="C299" s="133" t="s">
        <v>157</v>
      </c>
      <c r="D299" s="132" t="s">
        <v>442</v>
      </c>
      <c r="E299" s="131" t="s">
        <v>106</v>
      </c>
      <c r="F299" s="185" t="s">
        <v>106</v>
      </c>
      <c r="G299" s="186" t="s">
        <v>440</v>
      </c>
      <c r="H299" s="145"/>
      <c r="I299" s="146"/>
      <c r="J299" s="147"/>
      <c r="K299" s="147"/>
      <c r="L299" s="26" t="s">
        <v>253</v>
      </c>
      <c r="M299" s="27"/>
      <c r="N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299" s="229" t="str">
        <f t="shared" si="31"/>
        <v xml:space="preserve"> </v>
      </c>
      <c r="Q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299" s="229" t="str">
        <f t="shared" si="32"/>
        <v xml:space="preserve"> </v>
      </c>
      <c r="S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299" s="229" t="str">
        <f t="shared" si="33"/>
        <v xml:space="preserve"> </v>
      </c>
      <c r="U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299" s="229" t="str">
        <f t="shared" si="34"/>
        <v xml:space="preserve"> </v>
      </c>
      <c r="X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299" s="229" t="str">
        <f t="shared" si="35"/>
        <v xml:space="preserve"> </v>
      </c>
      <c r="Z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299" s="229" t="str">
        <f t="shared" si="36"/>
        <v xml:space="preserve"> </v>
      </c>
      <c r="AB29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0" spans="1:28" s="136" customFormat="1" hidden="1">
      <c r="A300" s="183" t="str">
        <f t="shared" si="38"/>
        <v>71060301014861</v>
      </c>
      <c r="B300" s="184" t="s">
        <v>439</v>
      </c>
      <c r="C300" s="133" t="s">
        <v>157</v>
      </c>
      <c r="D300" s="132" t="s">
        <v>442</v>
      </c>
      <c r="E300" s="131" t="s">
        <v>106</v>
      </c>
      <c r="F300" s="185" t="s">
        <v>106</v>
      </c>
      <c r="G300" s="130">
        <v>4861</v>
      </c>
      <c r="H300" s="24"/>
      <c r="I300" s="17"/>
      <c r="J300" s="18"/>
      <c r="K300" s="18"/>
      <c r="L300" s="29" t="s">
        <v>134</v>
      </c>
      <c r="M300" s="30">
        <v>4861</v>
      </c>
      <c r="N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0" s="230" t="str">
        <f t="shared" si="31"/>
        <v xml:space="preserve"> </v>
      </c>
      <c r="Q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0" s="230" t="str">
        <f t="shared" si="32"/>
        <v xml:space="preserve"> </v>
      </c>
      <c r="S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0" s="230" t="str">
        <f t="shared" si="33"/>
        <v xml:space="preserve"> </v>
      </c>
      <c r="U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0" s="230" t="str">
        <f t="shared" si="34"/>
        <v xml:space="preserve"> </v>
      </c>
      <c r="X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0" s="230" t="str">
        <f t="shared" si="35"/>
        <v xml:space="preserve"> </v>
      </c>
      <c r="Z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0" s="230" t="str">
        <f t="shared" si="36"/>
        <v xml:space="preserve"> </v>
      </c>
      <c r="AB3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1" spans="1:28" s="136" customFormat="1" hidden="1">
      <c r="A301" s="183" t="str">
        <f t="shared" si="38"/>
        <v>71060301015112</v>
      </c>
      <c r="B301" s="184" t="s">
        <v>439</v>
      </c>
      <c r="C301" s="133" t="s">
        <v>157</v>
      </c>
      <c r="D301" s="132" t="s">
        <v>442</v>
      </c>
      <c r="E301" s="131" t="s">
        <v>106</v>
      </c>
      <c r="F301" s="185" t="s">
        <v>106</v>
      </c>
      <c r="G301" s="186" t="s">
        <v>87</v>
      </c>
      <c r="H301" s="193"/>
      <c r="I301" s="193"/>
      <c r="J301" s="194"/>
      <c r="K301" s="195"/>
      <c r="L301" s="35" t="s">
        <v>173</v>
      </c>
      <c r="M301" s="11" t="s">
        <v>87</v>
      </c>
      <c r="N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1" s="230" t="str">
        <f t="shared" si="31"/>
        <v xml:space="preserve"> </v>
      </c>
      <c r="Q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1" s="230" t="str">
        <f t="shared" si="32"/>
        <v xml:space="preserve"> </v>
      </c>
      <c r="S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1" s="230" t="str">
        <f t="shared" si="33"/>
        <v xml:space="preserve"> </v>
      </c>
      <c r="U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1" s="230" t="str">
        <f t="shared" si="34"/>
        <v xml:space="preserve"> </v>
      </c>
      <c r="X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1" s="230" t="str">
        <f t="shared" si="35"/>
        <v xml:space="preserve"> </v>
      </c>
      <c r="Z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1" s="230" t="str">
        <f t="shared" si="36"/>
        <v xml:space="preserve"> </v>
      </c>
      <c r="AB3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2" spans="1:28" s="136" customFormat="1" hidden="1">
      <c r="A302" s="183" t="str">
        <f t="shared" si="38"/>
        <v>71060301015113</v>
      </c>
      <c r="B302" s="184" t="s">
        <v>439</v>
      </c>
      <c r="C302" s="133" t="s">
        <v>157</v>
      </c>
      <c r="D302" s="132" t="s">
        <v>442</v>
      </c>
      <c r="E302" s="131" t="s">
        <v>106</v>
      </c>
      <c r="F302" s="185" t="s">
        <v>106</v>
      </c>
      <c r="G302" s="186" t="s">
        <v>85</v>
      </c>
      <c r="H302" s="193"/>
      <c r="I302" s="193"/>
      <c r="J302" s="194"/>
      <c r="K302" s="195"/>
      <c r="L302" s="35" t="s">
        <v>174</v>
      </c>
      <c r="M302" s="11" t="s">
        <v>85</v>
      </c>
      <c r="N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2" s="230" t="str">
        <f t="shared" si="31"/>
        <v xml:space="preserve"> </v>
      </c>
      <c r="Q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2" s="230" t="str">
        <f t="shared" si="32"/>
        <v xml:space="preserve"> </v>
      </c>
      <c r="S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2" s="230" t="str">
        <f t="shared" si="33"/>
        <v xml:space="preserve"> </v>
      </c>
      <c r="U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2" s="230" t="str">
        <f t="shared" si="34"/>
        <v xml:space="preserve"> </v>
      </c>
      <c r="X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2" s="230" t="str">
        <f t="shared" si="35"/>
        <v xml:space="preserve"> </v>
      </c>
      <c r="Z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2" s="230" t="str">
        <f t="shared" si="36"/>
        <v xml:space="preserve"> </v>
      </c>
      <c r="AB3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3" spans="1:28" s="197" customFormat="1" ht="54" hidden="1">
      <c r="A303" s="183" t="str">
        <f t="shared" si="38"/>
        <v>71060301020000</v>
      </c>
      <c r="B303" s="184" t="s">
        <v>439</v>
      </c>
      <c r="C303" s="133" t="s">
        <v>157</v>
      </c>
      <c r="D303" s="132" t="s">
        <v>442</v>
      </c>
      <c r="E303" s="131" t="s">
        <v>106</v>
      </c>
      <c r="F303" s="185" t="s">
        <v>140</v>
      </c>
      <c r="G303" s="186" t="s">
        <v>440</v>
      </c>
      <c r="H303" s="145"/>
      <c r="I303" s="146"/>
      <c r="J303" s="147"/>
      <c r="K303" s="147"/>
      <c r="L303" s="26" t="s">
        <v>254</v>
      </c>
      <c r="M303" s="27"/>
      <c r="N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3" s="229" t="str">
        <f t="shared" si="31"/>
        <v xml:space="preserve"> </v>
      </c>
      <c r="Q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3" s="229" t="str">
        <f t="shared" si="32"/>
        <v xml:space="preserve"> </v>
      </c>
      <c r="S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3" s="229" t="str">
        <f t="shared" si="33"/>
        <v xml:space="preserve"> </v>
      </c>
      <c r="U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3" s="229" t="str">
        <f t="shared" si="34"/>
        <v xml:space="preserve"> </v>
      </c>
      <c r="X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3" s="229" t="str">
        <f t="shared" si="35"/>
        <v xml:space="preserve"> </v>
      </c>
      <c r="Z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3" s="229" t="str">
        <f t="shared" si="36"/>
        <v xml:space="preserve"> </v>
      </c>
      <c r="AB3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4" spans="1:28" s="136" customFormat="1" hidden="1">
      <c r="A304" s="183" t="str">
        <f t="shared" si="38"/>
        <v>71060301024861</v>
      </c>
      <c r="B304" s="184" t="s">
        <v>439</v>
      </c>
      <c r="C304" s="133" t="s">
        <v>157</v>
      </c>
      <c r="D304" s="132" t="s">
        <v>442</v>
      </c>
      <c r="E304" s="131" t="s">
        <v>106</v>
      </c>
      <c r="F304" s="185" t="s">
        <v>140</v>
      </c>
      <c r="G304" s="130">
        <v>4861</v>
      </c>
      <c r="H304" s="24"/>
      <c r="I304" s="17"/>
      <c r="J304" s="18"/>
      <c r="K304" s="18"/>
      <c r="L304" s="29" t="s">
        <v>134</v>
      </c>
      <c r="M304" s="30">
        <v>4861</v>
      </c>
      <c r="N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4" s="230" t="str">
        <f t="shared" si="31"/>
        <v xml:space="preserve"> </v>
      </c>
      <c r="Q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4" s="230" t="str">
        <f t="shared" si="32"/>
        <v xml:space="preserve"> </v>
      </c>
      <c r="S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4" s="230" t="str">
        <f t="shared" si="33"/>
        <v xml:space="preserve"> </v>
      </c>
      <c r="U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4" s="230" t="str">
        <f t="shared" si="34"/>
        <v xml:space="preserve"> </v>
      </c>
      <c r="X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4" s="230" t="str">
        <f t="shared" si="35"/>
        <v xml:space="preserve"> </v>
      </c>
      <c r="Z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4" s="230" t="str">
        <f t="shared" si="36"/>
        <v xml:space="preserve"> </v>
      </c>
      <c r="AB3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5" spans="1:28" s="197" customFormat="1" ht="54" hidden="1">
      <c r="A305" s="183" t="str">
        <f t="shared" si="38"/>
        <v>71060301030000</v>
      </c>
      <c r="B305" s="184" t="s">
        <v>439</v>
      </c>
      <c r="C305" s="133" t="s">
        <v>157</v>
      </c>
      <c r="D305" s="132" t="s">
        <v>442</v>
      </c>
      <c r="E305" s="131" t="s">
        <v>106</v>
      </c>
      <c r="F305" s="185" t="s">
        <v>442</v>
      </c>
      <c r="G305" s="186" t="s">
        <v>440</v>
      </c>
      <c r="H305" s="145"/>
      <c r="I305" s="146"/>
      <c r="J305" s="147"/>
      <c r="K305" s="147"/>
      <c r="L305" s="26" t="s">
        <v>255</v>
      </c>
      <c r="M305" s="27"/>
      <c r="N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5" s="229" t="str">
        <f t="shared" si="31"/>
        <v xml:space="preserve"> </v>
      </c>
      <c r="Q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5" s="229" t="str">
        <f t="shared" si="32"/>
        <v xml:space="preserve"> </v>
      </c>
      <c r="S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5" s="229" t="str">
        <f t="shared" si="33"/>
        <v xml:space="preserve"> </v>
      </c>
      <c r="U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5" s="229" t="str">
        <f t="shared" si="34"/>
        <v xml:space="preserve"> </v>
      </c>
      <c r="X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5" s="229" t="str">
        <f t="shared" si="35"/>
        <v xml:space="preserve"> </v>
      </c>
      <c r="Z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5" s="229" t="str">
        <f t="shared" si="36"/>
        <v xml:space="preserve"> </v>
      </c>
      <c r="AB3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6" spans="1:28" s="136" customFormat="1" hidden="1">
      <c r="A306" s="183" t="str">
        <f t="shared" si="38"/>
        <v>71060301034861</v>
      </c>
      <c r="B306" s="184" t="s">
        <v>439</v>
      </c>
      <c r="C306" s="133" t="s">
        <v>157</v>
      </c>
      <c r="D306" s="132" t="s">
        <v>442</v>
      </c>
      <c r="E306" s="131" t="s">
        <v>106</v>
      </c>
      <c r="F306" s="185" t="s">
        <v>442</v>
      </c>
      <c r="G306" s="130">
        <v>4861</v>
      </c>
      <c r="H306" s="24"/>
      <c r="I306" s="17"/>
      <c r="J306" s="18"/>
      <c r="K306" s="18"/>
      <c r="L306" s="29" t="s">
        <v>134</v>
      </c>
      <c r="M306" s="30">
        <v>4861</v>
      </c>
      <c r="N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6" s="230" t="str">
        <f t="shared" si="31"/>
        <v xml:space="preserve"> </v>
      </c>
      <c r="Q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6" s="230" t="str">
        <f t="shared" si="32"/>
        <v xml:space="preserve"> </v>
      </c>
      <c r="S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6" s="230" t="str">
        <f t="shared" si="33"/>
        <v xml:space="preserve"> </v>
      </c>
      <c r="U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6" s="230" t="str">
        <f t="shared" si="34"/>
        <v xml:space="preserve"> </v>
      </c>
      <c r="X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6" s="230" t="str">
        <f t="shared" si="35"/>
        <v xml:space="preserve"> </v>
      </c>
      <c r="Z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6" s="230" t="str">
        <f t="shared" si="36"/>
        <v xml:space="preserve"> </v>
      </c>
      <c r="AB3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7" spans="1:28" s="197" customFormat="1" ht="40.5" hidden="1">
      <c r="A307" s="183" t="str">
        <f t="shared" si="38"/>
        <v>71060301040000</v>
      </c>
      <c r="B307" s="184" t="s">
        <v>439</v>
      </c>
      <c r="C307" s="133" t="s">
        <v>157</v>
      </c>
      <c r="D307" s="132" t="s">
        <v>442</v>
      </c>
      <c r="E307" s="131" t="s">
        <v>106</v>
      </c>
      <c r="F307" s="185" t="s">
        <v>155</v>
      </c>
      <c r="G307" s="186" t="s">
        <v>440</v>
      </c>
      <c r="H307" s="145"/>
      <c r="I307" s="146"/>
      <c r="J307" s="147"/>
      <c r="K307" s="147"/>
      <c r="L307" s="26" t="s">
        <v>256</v>
      </c>
      <c r="M307" s="27"/>
      <c r="N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7" s="229" t="str">
        <f t="shared" si="31"/>
        <v xml:space="preserve"> </v>
      </c>
      <c r="Q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7" s="229" t="str">
        <f t="shared" si="32"/>
        <v xml:space="preserve"> </v>
      </c>
      <c r="S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7" s="229" t="str">
        <f t="shared" si="33"/>
        <v xml:space="preserve"> </v>
      </c>
      <c r="U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7" s="229" t="str">
        <f t="shared" si="34"/>
        <v xml:space="preserve"> </v>
      </c>
      <c r="X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7" s="229" t="str">
        <f t="shared" si="35"/>
        <v xml:space="preserve"> </v>
      </c>
      <c r="Z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7" s="229" t="str">
        <f t="shared" si="36"/>
        <v xml:space="preserve"> </v>
      </c>
      <c r="AB30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8" spans="1:28" s="136" customFormat="1" hidden="1">
      <c r="A308" s="183" t="str">
        <f t="shared" si="38"/>
        <v>71060301044861</v>
      </c>
      <c r="B308" s="184" t="s">
        <v>439</v>
      </c>
      <c r="C308" s="133" t="s">
        <v>157</v>
      </c>
      <c r="D308" s="132" t="s">
        <v>442</v>
      </c>
      <c r="E308" s="131" t="s">
        <v>106</v>
      </c>
      <c r="F308" s="185" t="s">
        <v>155</v>
      </c>
      <c r="G308" s="130">
        <v>4861</v>
      </c>
      <c r="H308" s="24"/>
      <c r="I308" s="17"/>
      <c r="J308" s="18"/>
      <c r="K308" s="18"/>
      <c r="L308" s="29" t="s">
        <v>134</v>
      </c>
      <c r="M308" s="30">
        <v>4861</v>
      </c>
      <c r="N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8" s="230" t="str">
        <f t="shared" si="31"/>
        <v xml:space="preserve"> </v>
      </c>
      <c r="Q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8" s="230" t="str">
        <f t="shared" si="32"/>
        <v xml:space="preserve"> </v>
      </c>
      <c r="S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8" s="230" t="str">
        <f t="shared" si="33"/>
        <v xml:space="preserve"> </v>
      </c>
      <c r="U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8" s="230" t="str">
        <f t="shared" si="34"/>
        <v xml:space="preserve"> </v>
      </c>
      <c r="X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8" s="230" t="str">
        <f t="shared" si="35"/>
        <v xml:space="preserve"> </v>
      </c>
      <c r="Z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8" s="230" t="str">
        <f t="shared" si="36"/>
        <v xml:space="preserve"> </v>
      </c>
      <c r="AB3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09" spans="1:28" s="197" customFormat="1" ht="54" hidden="1">
      <c r="A309" s="183" t="str">
        <f t="shared" si="38"/>
        <v>71060301050000</v>
      </c>
      <c r="B309" s="184" t="s">
        <v>439</v>
      </c>
      <c r="C309" s="133" t="s">
        <v>157</v>
      </c>
      <c r="D309" s="132" t="s">
        <v>442</v>
      </c>
      <c r="E309" s="131" t="s">
        <v>106</v>
      </c>
      <c r="F309" s="185" t="s">
        <v>149</v>
      </c>
      <c r="G309" s="186" t="s">
        <v>440</v>
      </c>
      <c r="H309" s="145"/>
      <c r="I309" s="146"/>
      <c r="J309" s="147"/>
      <c r="K309" s="147"/>
      <c r="L309" s="26" t="s">
        <v>257</v>
      </c>
      <c r="M309" s="27"/>
      <c r="N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09" s="229" t="str">
        <f t="shared" si="31"/>
        <v xml:space="preserve"> </v>
      </c>
      <c r="Q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09" s="229" t="str">
        <f t="shared" si="32"/>
        <v xml:space="preserve"> </v>
      </c>
      <c r="S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09" s="229" t="str">
        <f t="shared" si="33"/>
        <v xml:space="preserve"> </v>
      </c>
      <c r="U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09" s="229" t="str">
        <f t="shared" si="34"/>
        <v xml:space="preserve"> </v>
      </c>
      <c r="X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09" s="229" t="str">
        <f t="shared" si="35"/>
        <v xml:space="preserve"> </v>
      </c>
      <c r="Z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09" s="229" t="str">
        <f t="shared" si="36"/>
        <v xml:space="preserve"> </v>
      </c>
      <c r="AB3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0" spans="1:28" s="136" customFormat="1" hidden="1">
      <c r="A310" s="183" t="str">
        <f t="shared" si="38"/>
        <v>71060301054861</v>
      </c>
      <c r="B310" s="184" t="s">
        <v>439</v>
      </c>
      <c r="C310" s="133" t="s">
        <v>157</v>
      </c>
      <c r="D310" s="132" t="s">
        <v>442</v>
      </c>
      <c r="E310" s="131" t="s">
        <v>106</v>
      </c>
      <c r="F310" s="185" t="s">
        <v>149</v>
      </c>
      <c r="G310" s="130">
        <v>4861</v>
      </c>
      <c r="H310" s="24"/>
      <c r="I310" s="17"/>
      <c r="J310" s="18"/>
      <c r="K310" s="18"/>
      <c r="L310" s="29" t="s">
        <v>134</v>
      </c>
      <c r="M310" s="30">
        <v>4861</v>
      </c>
      <c r="N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0" s="230" t="str">
        <f t="shared" si="31"/>
        <v xml:space="preserve"> </v>
      </c>
      <c r="Q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0" s="230" t="str">
        <f t="shared" si="32"/>
        <v xml:space="preserve"> </v>
      </c>
      <c r="S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0" s="230" t="str">
        <f t="shared" si="33"/>
        <v xml:space="preserve"> </v>
      </c>
      <c r="U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0" s="230" t="str">
        <f t="shared" si="34"/>
        <v xml:space="preserve"> </v>
      </c>
      <c r="X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0" s="230" t="str">
        <f t="shared" si="35"/>
        <v xml:space="preserve"> </v>
      </c>
      <c r="Z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0" s="230" t="str">
        <f t="shared" si="36"/>
        <v xml:space="preserve"> </v>
      </c>
      <c r="AB3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1" spans="1:28" s="188" customFormat="1" ht="13.5">
      <c r="A311" s="183" t="str">
        <f t="shared" si="38"/>
        <v>71060400000000</v>
      </c>
      <c r="B311" s="184" t="s">
        <v>439</v>
      </c>
      <c r="C311" s="133" t="s">
        <v>157</v>
      </c>
      <c r="D311" s="132" t="s">
        <v>155</v>
      </c>
      <c r="E311" s="131" t="s">
        <v>441</v>
      </c>
      <c r="F311" s="185" t="s">
        <v>441</v>
      </c>
      <c r="G311" s="186" t="s">
        <v>440</v>
      </c>
      <c r="H311" s="174">
        <v>2640</v>
      </c>
      <c r="I311" s="165" t="s">
        <v>157</v>
      </c>
      <c r="J311" s="166">
        <v>4</v>
      </c>
      <c r="K311" s="166">
        <v>0</v>
      </c>
      <c r="L311" s="167" t="s">
        <v>258</v>
      </c>
      <c r="M311" s="175"/>
      <c r="N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1" s="227" t="str">
        <f t="shared" si="31"/>
        <v xml:space="preserve"> </v>
      </c>
      <c r="Q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1" s="227" t="str">
        <f t="shared" si="32"/>
        <v xml:space="preserve"> </v>
      </c>
      <c r="S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1" s="227" t="str">
        <f t="shared" si="33"/>
        <v xml:space="preserve"> </v>
      </c>
      <c r="U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1" s="227" t="str">
        <f t="shared" si="34"/>
        <v xml:space="preserve"> </v>
      </c>
      <c r="X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1" s="227" t="str">
        <f t="shared" si="35"/>
        <v xml:space="preserve"> </v>
      </c>
      <c r="Z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1" s="227" t="str">
        <f t="shared" si="36"/>
        <v xml:space="preserve"> </v>
      </c>
      <c r="AB31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2" spans="1:28" s="136" customFormat="1" ht="12.75">
      <c r="A312" s="183" t="str">
        <f t="shared" si="38"/>
        <v>71060400000001</v>
      </c>
      <c r="B312" s="184" t="s">
        <v>439</v>
      </c>
      <c r="C312" s="133" t="s">
        <v>157</v>
      </c>
      <c r="D312" s="132" t="s">
        <v>155</v>
      </c>
      <c r="E312" s="131" t="s">
        <v>441</v>
      </c>
      <c r="F312" s="185" t="s">
        <v>441</v>
      </c>
      <c r="G312" s="186" t="s">
        <v>96</v>
      </c>
      <c r="H312" s="24"/>
      <c r="I312" s="17"/>
      <c r="J312" s="18"/>
      <c r="K312" s="18"/>
      <c r="L312" s="29" t="s">
        <v>110</v>
      </c>
      <c r="M312" s="30"/>
      <c r="N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2" s="226" t="str">
        <f t="shared" si="31"/>
        <v xml:space="preserve"> </v>
      </c>
      <c r="Q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2" s="226" t="str">
        <f t="shared" si="32"/>
        <v xml:space="preserve"> </v>
      </c>
      <c r="S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2" s="226" t="str">
        <f t="shared" si="33"/>
        <v xml:space="preserve"> </v>
      </c>
      <c r="U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2" s="226" t="str">
        <f t="shared" si="34"/>
        <v xml:space="preserve"> </v>
      </c>
      <c r="X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2" s="226" t="str">
        <f t="shared" si="35"/>
        <v xml:space="preserve"> </v>
      </c>
      <c r="Z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2" s="226" t="str">
        <f t="shared" si="36"/>
        <v xml:space="preserve"> </v>
      </c>
      <c r="AB31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3" spans="1:28" s="192" customFormat="1" ht="12.75">
      <c r="A313" s="183" t="str">
        <f t="shared" si="38"/>
        <v>71060401000000</v>
      </c>
      <c r="B313" s="184" t="s">
        <v>439</v>
      </c>
      <c r="C313" s="133" t="s">
        <v>157</v>
      </c>
      <c r="D313" s="132" t="s">
        <v>155</v>
      </c>
      <c r="E313" s="131" t="s">
        <v>106</v>
      </c>
      <c r="F313" s="185" t="s">
        <v>441</v>
      </c>
      <c r="G313" s="186" t="s">
        <v>440</v>
      </c>
      <c r="H313" s="150">
        <v>2641</v>
      </c>
      <c r="I313" s="151" t="s">
        <v>157</v>
      </c>
      <c r="J313" s="152">
        <v>4</v>
      </c>
      <c r="K313" s="152">
        <v>1</v>
      </c>
      <c r="L313" s="153" t="s">
        <v>259</v>
      </c>
      <c r="M313" s="154"/>
      <c r="N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3" s="228" t="str">
        <f t="shared" si="31"/>
        <v xml:space="preserve"> </v>
      </c>
      <c r="Q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3" s="228" t="str">
        <f t="shared" si="32"/>
        <v xml:space="preserve"> </v>
      </c>
      <c r="S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3" s="228" t="str">
        <f t="shared" si="33"/>
        <v xml:space="preserve"> </v>
      </c>
      <c r="U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3" s="228" t="str">
        <f t="shared" si="34"/>
        <v xml:space="preserve"> </v>
      </c>
      <c r="X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3" s="228" t="str">
        <f t="shared" si="35"/>
        <v xml:space="preserve"> </v>
      </c>
      <c r="Z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3" s="228" t="str">
        <f t="shared" si="36"/>
        <v xml:space="preserve"> </v>
      </c>
      <c r="AB31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4" spans="1:28" s="136" customFormat="1" ht="12.75">
      <c r="A314" s="183" t="str">
        <f t="shared" si="38"/>
        <v>71060401000001</v>
      </c>
      <c r="B314" s="184" t="s">
        <v>439</v>
      </c>
      <c r="C314" s="133" t="s">
        <v>157</v>
      </c>
      <c r="D314" s="132" t="s">
        <v>155</v>
      </c>
      <c r="E314" s="131" t="s">
        <v>106</v>
      </c>
      <c r="F314" s="185" t="s">
        <v>441</v>
      </c>
      <c r="G314" s="186" t="s">
        <v>96</v>
      </c>
      <c r="H314" s="24"/>
      <c r="I314" s="24"/>
      <c r="J314" s="25"/>
      <c r="K314" s="25"/>
      <c r="L314" s="29" t="s">
        <v>108</v>
      </c>
      <c r="M314" s="30"/>
      <c r="N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4" s="226" t="str">
        <f t="shared" si="31"/>
        <v xml:space="preserve"> </v>
      </c>
      <c r="Q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4" s="226" t="str">
        <f t="shared" si="32"/>
        <v xml:space="preserve"> </v>
      </c>
      <c r="S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4" s="226" t="str">
        <f t="shared" si="33"/>
        <v xml:space="preserve"> </v>
      </c>
      <c r="U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4" s="226" t="str">
        <f t="shared" si="34"/>
        <v xml:space="preserve"> </v>
      </c>
      <c r="X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4" s="226" t="str">
        <f t="shared" si="35"/>
        <v xml:space="preserve"> </v>
      </c>
      <c r="Z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4" s="226" t="str">
        <f t="shared" si="36"/>
        <v xml:space="preserve"> </v>
      </c>
      <c r="AB31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5" spans="1:28" s="197" customFormat="1" ht="13.5">
      <c r="A315" s="183" t="str">
        <f t="shared" si="38"/>
        <v>71060401010000</v>
      </c>
      <c r="B315" s="184" t="s">
        <v>439</v>
      </c>
      <c r="C315" s="133" t="s">
        <v>157</v>
      </c>
      <c r="D315" s="132" t="s">
        <v>155</v>
      </c>
      <c r="E315" s="131" t="s">
        <v>106</v>
      </c>
      <c r="F315" s="185" t="s">
        <v>106</v>
      </c>
      <c r="G315" s="186" t="s">
        <v>440</v>
      </c>
      <c r="H315" s="44"/>
      <c r="I315" s="45"/>
      <c r="J315" s="46"/>
      <c r="K315" s="46"/>
      <c r="L315" s="26" t="s">
        <v>487</v>
      </c>
      <c r="M315" s="27"/>
      <c r="N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5" s="229" t="str">
        <f t="shared" si="31"/>
        <v xml:space="preserve"> </v>
      </c>
      <c r="Q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5" s="229" t="str">
        <f t="shared" si="32"/>
        <v xml:space="preserve"> </v>
      </c>
      <c r="S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5" s="229" t="str">
        <f t="shared" si="33"/>
        <v xml:space="preserve"> </v>
      </c>
      <c r="U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5" s="229" t="str">
        <f t="shared" si="34"/>
        <v xml:space="preserve"> </v>
      </c>
      <c r="X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5" s="229" t="str">
        <f t="shared" si="35"/>
        <v xml:space="preserve"> </v>
      </c>
      <c r="Z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5" s="229" t="str">
        <f t="shared" si="36"/>
        <v xml:space="preserve"> </v>
      </c>
      <c r="AB31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6" spans="1:28" s="136" customFormat="1" ht="25.5">
      <c r="A316" s="183" t="str">
        <f t="shared" si="38"/>
        <v>71060401014251</v>
      </c>
      <c r="B316" s="199" t="s">
        <v>439</v>
      </c>
      <c r="C316" s="133" t="s">
        <v>157</v>
      </c>
      <c r="D316" s="132" t="s">
        <v>155</v>
      </c>
      <c r="E316" s="131" t="s">
        <v>106</v>
      </c>
      <c r="F316" s="185" t="s">
        <v>106</v>
      </c>
      <c r="G316" s="130">
        <v>4251</v>
      </c>
      <c r="H316" s="190"/>
      <c r="I316" s="193"/>
      <c r="J316" s="200"/>
      <c r="K316" s="201"/>
      <c r="L316" s="202" t="s">
        <v>142</v>
      </c>
      <c r="M316" s="12">
        <v>4251</v>
      </c>
      <c r="N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6" s="230" t="str">
        <f t="shared" si="31"/>
        <v xml:space="preserve"> </v>
      </c>
      <c r="Q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6" s="230" t="str">
        <f t="shared" si="32"/>
        <v xml:space="preserve"> </v>
      </c>
      <c r="S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6" s="230" t="str">
        <f t="shared" si="33"/>
        <v xml:space="preserve"> </v>
      </c>
      <c r="U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6" s="230" t="str">
        <f t="shared" si="34"/>
        <v xml:space="preserve"> </v>
      </c>
      <c r="X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6" s="230" t="str">
        <f t="shared" si="35"/>
        <v xml:space="preserve"> </v>
      </c>
      <c r="Z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6" s="230" t="str">
        <f t="shared" si="36"/>
        <v xml:space="preserve"> </v>
      </c>
      <c r="AB3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7" spans="1:28" s="136" customFormat="1">
      <c r="A317" s="183" t="str">
        <f t="shared" si="38"/>
        <v>71060401015113</v>
      </c>
      <c r="B317" s="184" t="s">
        <v>439</v>
      </c>
      <c r="C317" s="133" t="s">
        <v>157</v>
      </c>
      <c r="D317" s="132" t="s">
        <v>155</v>
      </c>
      <c r="E317" s="131" t="s">
        <v>106</v>
      </c>
      <c r="F317" s="185" t="s">
        <v>106</v>
      </c>
      <c r="G317" s="130">
        <v>5113</v>
      </c>
      <c r="H317" s="24"/>
      <c r="I317" s="24"/>
      <c r="J317" s="25"/>
      <c r="K317" s="25"/>
      <c r="L317" s="35" t="s">
        <v>173</v>
      </c>
      <c r="M317" s="11" t="s">
        <v>87</v>
      </c>
      <c r="N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7" s="230" t="str">
        <f t="shared" si="31"/>
        <v xml:space="preserve"> </v>
      </c>
      <c r="Q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7" s="230" t="str">
        <f t="shared" si="32"/>
        <v xml:space="preserve"> </v>
      </c>
      <c r="S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7" s="230" t="str">
        <f t="shared" si="33"/>
        <v xml:space="preserve"> </v>
      </c>
      <c r="U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7" s="230" t="str">
        <f t="shared" si="34"/>
        <v xml:space="preserve"> </v>
      </c>
      <c r="X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7" s="230" t="str">
        <f t="shared" si="35"/>
        <v xml:space="preserve"> </v>
      </c>
      <c r="Z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7" s="230" t="str">
        <f t="shared" si="36"/>
        <v xml:space="preserve"> </v>
      </c>
      <c r="AB31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8" spans="1:28" s="136" customFormat="1" hidden="1">
      <c r="A318" s="183"/>
      <c r="B318" s="184" t="s">
        <v>439</v>
      </c>
      <c r="C318" s="133" t="s">
        <v>157</v>
      </c>
      <c r="D318" s="132" t="s">
        <v>155</v>
      </c>
      <c r="E318" s="131" t="s">
        <v>106</v>
      </c>
      <c r="F318" s="185" t="s">
        <v>106</v>
      </c>
      <c r="G318" s="130">
        <v>5113</v>
      </c>
      <c r="H318" s="24"/>
      <c r="I318" s="24"/>
      <c r="J318" s="25"/>
      <c r="K318" s="25"/>
      <c r="L318" s="28" t="s">
        <v>174</v>
      </c>
      <c r="M318" s="11">
        <v>5113</v>
      </c>
      <c r="N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8" s="230" t="str">
        <f t="shared" si="31"/>
        <v xml:space="preserve"> </v>
      </c>
      <c r="Q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8" s="230" t="str">
        <f t="shared" si="32"/>
        <v xml:space="preserve"> </v>
      </c>
      <c r="S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8" s="230" t="str">
        <f t="shared" si="33"/>
        <v xml:space="preserve"> </v>
      </c>
      <c r="U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8" s="230" t="str">
        <f t="shared" si="34"/>
        <v xml:space="preserve"> </v>
      </c>
      <c r="X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8" s="230" t="str">
        <f t="shared" si="35"/>
        <v xml:space="preserve"> </v>
      </c>
      <c r="Z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8" s="230" t="str">
        <f t="shared" si="36"/>
        <v xml:space="preserve"> </v>
      </c>
      <c r="AB3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19" spans="1:28" s="136" customFormat="1" hidden="1">
      <c r="A319" s="183" t="str">
        <f t="shared" si="38"/>
        <v>71060401015129</v>
      </c>
      <c r="B319" s="184" t="s">
        <v>439</v>
      </c>
      <c r="C319" s="133" t="s">
        <v>157</v>
      </c>
      <c r="D319" s="132" t="s">
        <v>155</v>
      </c>
      <c r="E319" s="131" t="s">
        <v>106</v>
      </c>
      <c r="F319" s="185" t="s">
        <v>106</v>
      </c>
      <c r="G319" s="130">
        <v>5129</v>
      </c>
      <c r="H319" s="24"/>
      <c r="I319" s="24"/>
      <c r="J319" s="25"/>
      <c r="K319" s="25"/>
      <c r="L319" s="28" t="s">
        <v>137</v>
      </c>
      <c r="M319" s="11">
        <v>5129</v>
      </c>
      <c r="N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19" s="230" t="str">
        <f t="shared" si="31"/>
        <v xml:space="preserve"> </v>
      </c>
      <c r="Q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19" s="230" t="str">
        <f t="shared" si="32"/>
        <v xml:space="preserve"> </v>
      </c>
      <c r="S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19" s="230" t="str">
        <f t="shared" si="33"/>
        <v xml:space="preserve"> </v>
      </c>
      <c r="U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19" s="230" t="str">
        <f t="shared" si="34"/>
        <v xml:space="preserve"> </v>
      </c>
      <c r="X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19" s="230" t="str">
        <f t="shared" si="35"/>
        <v xml:space="preserve"> </v>
      </c>
      <c r="Z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19" s="230" t="str">
        <f t="shared" si="36"/>
        <v xml:space="preserve"> </v>
      </c>
      <c r="AB3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0" spans="1:28" s="197" customFormat="1" ht="27" hidden="1">
      <c r="A320" s="183" t="str">
        <f t="shared" si="38"/>
        <v>71060401020000</v>
      </c>
      <c r="B320" s="184" t="s">
        <v>439</v>
      </c>
      <c r="C320" s="133" t="s">
        <v>157</v>
      </c>
      <c r="D320" s="132" t="s">
        <v>155</v>
      </c>
      <c r="E320" s="131" t="s">
        <v>106</v>
      </c>
      <c r="F320" s="185" t="s">
        <v>140</v>
      </c>
      <c r="G320" s="186" t="s">
        <v>440</v>
      </c>
      <c r="H320" s="44"/>
      <c r="I320" s="45"/>
      <c r="J320" s="46"/>
      <c r="K320" s="46"/>
      <c r="L320" s="26" t="s">
        <v>260</v>
      </c>
      <c r="M320" s="27"/>
      <c r="N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0" s="229" t="str">
        <f t="shared" si="31"/>
        <v xml:space="preserve"> </v>
      </c>
      <c r="Q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0" s="229" t="str">
        <f t="shared" si="32"/>
        <v xml:space="preserve"> </v>
      </c>
      <c r="S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0" s="229" t="str">
        <f t="shared" si="33"/>
        <v xml:space="preserve"> </v>
      </c>
      <c r="U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0" s="229" t="str">
        <f t="shared" si="34"/>
        <v xml:space="preserve"> </v>
      </c>
      <c r="X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0" s="229" t="str">
        <f t="shared" si="35"/>
        <v xml:space="preserve"> </v>
      </c>
      <c r="Z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0" s="229" t="str">
        <f t="shared" si="36"/>
        <v xml:space="preserve"> </v>
      </c>
      <c r="AB3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1" spans="1:28" s="136" customFormat="1" ht="25.5" hidden="1">
      <c r="A321" s="183" t="str">
        <f t="shared" si="38"/>
        <v>71060401024511</v>
      </c>
      <c r="B321" s="184" t="s">
        <v>439</v>
      </c>
      <c r="C321" s="133" t="s">
        <v>157</v>
      </c>
      <c r="D321" s="132" t="s">
        <v>155</v>
      </c>
      <c r="E321" s="131" t="s">
        <v>106</v>
      </c>
      <c r="F321" s="185" t="s">
        <v>140</v>
      </c>
      <c r="G321" s="186">
        <v>4511</v>
      </c>
      <c r="H321" s="24"/>
      <c r="I321" s="17"/>
      <c r="J321" s="18"/>
      <c r="K321" s="18"/>
      <c r="L321" s="28" t="s">
        <v>217</v>
      </c>
      <c r="M321" s="11">
        <v>4511</v>
      </c>
      <c r="N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1" s="230" t="str">
        <f t="shared" si="31"/>
        <v xml:space="preserve"> </v>
      </c>
      <c r="Q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1" s="230" t="str">
        <f t="shared" si="32"/>
        <v xml:space="preserve"> </v>
      </c>
      <c r="S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1" s="230" t="str">
        <f t="shared" si="33"/>
        <v xml:space="preserve"> </v>
      </c>
      <c r="U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1" s="230" t="str">
        <f t="shared" si="34"/>
        <v xml:space="preserve"> </v>
      </c>
      <c r="X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1" s="230" t="str">
        <f t="shared" si="35"/>
        <v xml:space="preserve"> </v>
      </c>
      <c r="Z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1" s="230" t="str">
        <f t="shared" si="36"/>
        <v xml:space="preserve"> </v>
      </c>
      <c r="AB3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2" spans="1:28" s="136" customFormat="1" hidden="1">
      <c r="A322" s="183" t="str">
        <f t="shared" si="38"/>
        <v>71060401024861</v>
      </c>
      <c r="B322" s="184" t="s">
        <v>439</v>
      </c>
      <c r="C322" s="133" t="s">
        <v>157</v>
      </c>
      <c r="D322" s="132" t="s">
        <v>155</v>
      </c>
      <c r="E322" s="131" t="s">
        <v>106</v>
      </c>
      <c r="F322" s="185" t="s">
        <v>140</v>
      </c>
      <c r="G322" s="130">
        <v>4861</v>
      </c>
      <c r="H322" s="24"/>
      <c r="I322" s="17"/>
      <c r="J322" s="18"/>
      <c r="K322" s="18"/>
      <c r="L322" s="29" t="s">
        <v>134</v>
      </c>
      <c r="M322" s="30">
        <v>4861</v>
      </c>
      <c r="N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2" s="230" t="str">
        <f t="shared" si="31"/>
        <v xml:space="preserve"> </v>
      </c>
      <c r="Q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2" s="230" t="str">
        <f t="shared" si="32"/>
        <v xml:space="preserve"> </v>
      </c>
      <c r="S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2" s="230" t="str">
        <f t="shared" si="33"/>
        <v xml:space="preserve"> </v>
      </c>
      <c r="U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2" s="230" t="str">
        <f t="shared" si="34"/>
        <v xml:space="preserve"> </v>
      </c>
      <c r="X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2" s="230" t="str">
        <f t="shared" si="35"/>
        <v xml:space="preserve"> </v>
      </c>
      <c r="Z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2" s="230" t="str">
        <f t="shared" si="36"/>
        <v xml:space="preserve"> </v>
      </c>
      <c r="AB3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3" spans="1:28" s="197" customFormat="1" ht="52.5" hidden="1">
      <c r="A323" s="183" t="str">
        <f t="shared" si="38"/>
        <v>71060401030000</v>
      </c>
      <c r="B323" s="184" t="s">
        <v>439</v>
      </c>
      <c r="C323" s="133" t="s">
        <v>157</v>
      </c>
      <c r="D323" s="132" t="s">
        <v>155</v>
      </c>
      <c r="E323" s="131" t="s">
        <v>106</v>
      </c>
      <c r="F323" s="185" t="s">
        <v>442</v>
      </c>
      <c r="G323" s="186" t="s">
        <v>440</v>
      </c>
      <c r="H323" s="44"/>
      <c r="I323" s="45"/>
      <c r="J323" s="46"/>
      <c r="K323" s="46"/>
      <c r="L323" s="26" t="s">
        <v>488</v>
      </c>
      <c r="M323" s="27"/>
      <c r="N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23" s="229" t="str">
        <f t="shared" si="31"/>
        <v xml:space="preserve"> </v>
      </c>
      <c r="Q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3" s="229" t="str">
        <f t="shared" si="32"/>
        <v xml:space="preserve"> </v>
      </c>
      <c r="S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3" s="229" t="str">
        <f t="shared" si="33"/>
        <v xml:space="preserve"> </v>
      </c>
      <c r="U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23" s="229" t="str">
        <f t="shared" si="34"/>
        <v xml:space="preserve"> </v>
      </c>
      <c r="X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3" s="229" t="str">
        <f t="shared" si="35"/>
        <v xml:space="preserve"> </v>
      </c>
      <c r="Z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3" s="229" t="str">
        <f t="shared" si="36"/>
        <v xml:space="preserve"> </v>
      </c>
      <c r="AB3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4" spans="1:28" s="136" customFormat="1" ht="25.5" hidden="1">
      <c r="A324" s="183" t="str">
        <f t="shared" si="38"/>
        <v>71060401034251</v>
      </c>
      <c r="B324" s="184" t="s">
        <v>439</v>
      </c>
      <c r="C324" s="133" t="s">
        <v>157</v>
      </c>
      <c r="D324" s="132" t="s">
        <v>155</v>
      </c>
      <c r="E324" s="131" t="s">
        <v>106</v>
      </c>
      <c r="F324" s="185" t="s">
        <v>442</v>
      </c>
      <c r="G324" s="130">
        <v>4251</v>
      </c>
      <c r="H324" s="16"/>
      <c r="I324" s="24"/>
      <c r="J324" s="25"/>
      <c r="K324" s="25"/>
      <c r="L324" s="28" t="s">
        <v>142</v>
      </c>
      <c r="M324" s="43">
        <v>4251</v>
      </c>
      <c r="N324" s="182" t="e">
        <f>+'havelvac 7.2'!N362+'havelvac 7.3'!N362+'havelvac 7.4'!N362+'havelvac 7.5'!N362+'havelvac 7.6'!N362+'havelvac 7.7'!N362+'havelvac 7.9'!N362+'havelvac 7.8'!N362+'havelvac 7.10'!N362+'havelvac 7.11'!N362+'havelvac 7.12'!N362+'havelvac 7.13'!#REF!</f>
        <v>#REF!</v>
      </c>
      <c r="O324" s="182" t="e">
        <f>+'havelvac 7.2'!O362+'havelvac 7.3'!O362+'havelvac 7.4'!O362+'havelvac 7.5'!O362+'havelvac 7.6'!O362+'havelvac 7.7'!O362+'havelvac 7.9'!O362+'havelvac 7.8'!O362+'havelvac 7.10'!O362+'havelvac 7.11'!O362+'havelvac 7.12'!O362+'havelvac 7.13'!#REF!</f>
        <v>#REF!</v>
      </c>
      <c r="P324" s="230" t="str">
        <f t="shared" si="31"/>
        <v xml:space="preserve"> </v>
      </c>
      <c r="Q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4" s="230" t="str">
        <f t="shared" si="32"/>
        <v xml:space="preserve"> </v>
      </c>
      <c r="S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4" s="230" t="str">
        <f t="shared" si="33"/>
        <v xml:space="preserve"> </v>
      </c>
      <c r="U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4" s="182" t="e">
        <f>+'havelvac 7.2'!P362+'havelvac 7.3'!P362+'havelvac 7.4'!P362+'havelvac 7.5'!P362+'havelvac 7.6'!P362+'havelvac 7.7'!P362+'havelvac 7.9'!P362+'havelvac 7.8'!P362+'havelvac 7.10'!P362+'havelvac 7.11'!P362+'havelvac 7.12'!P362+'havelvac 7.13'!#REF!</f>
        <v>#REF!</v>
      </c>
      <c r="W324" s="230" t="str">
        <f t="shared" si="34"/>
        <v xml:space="preserve"> </v>
      </c>
      <c r="X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4" s="230" t="str">
        <f t="shared" si="35"/>
        <v xml:space="preserve"> </v>
      </c>
      <c r="Z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4" s="230" t="str">
        <f t="shared" si="36"/>
        <v xml:space="preserve"> </v>
      </c>
      <c r="AB3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5" spans="1:28" s="136" customFormat="1" hidden="1">
      <c r="A325" s="183" t="str">
        <f t="shared" si="38"/>
        <v>71060401034861</v>
      </c>
      <c r="B325" s="184" t="s">
        <v>439</v>
      </c>
      <c r="C325" s="133" t="s">
        <v>157</v>
      </c>
      <c r="D325" s="132" t="s">
        <v>155</v>
      </c>
      <c r="E325" s="131" t="s">
        <v>106</v>
      </c>
      <c r="F325" s="185" t="s">
        <v>442</v>
      </c>
      <c r="G325" s="186">
        <v>4861</v>
      </c>
      <c r="H325" s="193"/>
      <c r="I325" s="193"/>
      <c r="J325" s="194"/>
      <c r="K325" s="195"/>
      <c r="L325" s="35" t="s">
        <v>134</v>
      </c>
      <c r="M325" s="12">
        <v>4861</v>
      </c>
      <c r="N325" s="182" t="e">
        <f>+'havelvac 7.2'!N363+'havelvac 7.3'!N363+'havelvac 7.4'!N363+'havelvac 7.5'!N363+'havelvac 7.6'!N363+'havelvac 7.7'!N363+'havelvac 7.9'!N363+'havelvac 7.8'!N363+'havelvac 7.10'!N363+'havelvac 7.11'!N363+'havelvac 7.12'!N363+'havelvac 7.13'!#REF!</f>
        <v>#REF!</v>
      </c>
      <c r="O325" s="182" t="e">
        <f>+'havelvac 7.2'!O363+'havelvac 7.3'!O363+'havelvac 7.4'!O363+'havelvac 7.5'!O363+'havelvac 7.6'!O363+'havelvac 7.7'!O363+'havelvac 7.9'!O363+'havelvac 7.8'!O363+'havelvac 7.10'!O363+'havelvac 7.11'!O363+'havelvac 7.12'!O363+'havelvac 7.13'!#REF!</f>
        <v>#REF!</v>
      </c>
      <c r="P325" s="230" t="str">
        <f t="shared" si="31"/>
        <v xml:space="preserve"> </v>
      </c>
      <c r="Q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5" s="230" t="str">
        <f t="shared" si="32"/>
        <v xml:space="preserve"> </v>
      </c>
      <c r="S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5" s="230" t="str">
        <f t="shared" si="33"/>
        <v xml:space="preserve"> </v>
      </c>
      <c r="U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5" s="182" t="e">
        <f>+'havelvac 7.2'!P363+'havelvac 7.3'!P363+'havelvac 7.4'!P363+'havelvac 7.5'!P363+'havelvac 7.6'!P363+'havelvac 7.7'!P363+'havelvac 7.9'!P363+'havelvac 7.8'!P363+'havelvac 7.10'!P363+'havelvac 7.11'!P363+'havelvac 7.12'!P363+'havelvac 7.13'!#REF!</f>
        <v>#REF!</v>
      </c>
      <c r="W325" s="230" t="str">
        <f t="shared" si="34"/>
        <v xml:space="preserve"> </v>
      </c>
      <c r="X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5" s="230" t="str">
        <f t="shared" si="35"/>
        <v xml:space="preserve"> </v>
      </c>
      <c r="Z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5" s="230" t="str">
        <f t="shared" si="36"/>
        <v xml:space="preserve"> </v>
      </c>
      <c r="AB3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6" spans="1:28" s="136" customFormat="1" hidden="1">
      <c r="A326" s="183" t="str">
        <f t="shared" si="38"/>
        <v>71060401035113</v>
      </c>
      <c r="B326" s="184" t="s">
        <v>439</v>
      </c>
      <c r="C326" s="133" t="s">
        <v>157</v>
      </c>
      <c r="D326" s="132" t="s">
        <v>155</v>
      </c>
      <c r="E326" s="131" t="s">
        <v>106</v>
      </c>
      <c r="F326" s="185" t="s">
        <v>442</v>
      </c>
      <c r="G326" s="130">
        <v>5113</v>
      </c>
      <c r="H326" s="24"/>
      <c r="I326" s="17"/>
      <c r="J326" s="18"/>
      <c r="K326" s="18"/>
      <c r="L326" s="29" t="s">
        <v>174</v>
      </c>
      <c r="M326" s="30">
        <v>5113</v>
      </c>
      <c r="N326" s="182">
        <f>+'havelvac 7.2'!N364+'havelvac 7.3'!N364+'havelvac 7.4'!N364+'havelvac 7.5'!N364+'havelvac 7.6'!N364+'havelvac 7.7'!N364+'havelvac 7.9'!N364+'havelvac 7.8'!N364+'havelvac 7.10'!N364+'havelvac 7.11'!N364+'havelvac 7.12'!N364+'havelvac 7.13'!N362</f>
        <v>0</v>
      </c>
      <c r="O326" s="182">
        <f>+'havelvac 7.2'!O364+'havelvac 7.3'!O364+'havelvac 7.4'!O364+'havelvac 7.5'!O364+'havelvac 7.6'!O364+'havelvac 7.7'!O364+'havelvac 7.9'!O364+'havelvac 7.8'!O364+'havelvac 7.10'!O364+'havelvac 7.11'!O364+'havelvac 7.12'!O364+'havelvac 7.13'!O362</f>
        <v>0</v>
      </c>
      <c r="P326" s="230" t="str">
        <f t="shared" si="31"/>
        <v xml:space="preserve"> </v>
      </c>
      <c r="Q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6" s="230" t="str">
        <f t="shared" si="32"/>
        <v xml:space="preserve"> </v>
      </c>
      <c r="S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6" s="230" t="str">
        <f t="shared" si="33"/>
        <v xml:space="preserve"> </v>
      </c>
      <c r="U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6" s="182">
        <f>+'havelvac 7.2'!P364+'havelvac 7.3'!P364+'havelvac 7.4'!P364+'havelvac 7.5'!P364+'havelvac 7.6'!P364+'havelvac 7.7'!P364+'havelvac 7.9'!P364+'havelvac 7.8'!P364+'havelvac 7.10'!P364+'havelvac 7.11'!P364+'havelvac 7.12'!P364+'havelvac 7.13'!P362</f>
        <v>0</v>
      </c>
      <c r="W326" s="230" t="str">
        <f t="shared" si="34"/>
        <v xml:space="preserve"> </v>
      </c>
      <c r="X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6" s="230" t="str">
        <f t="shared" si="35"/>
        <v xml:space="preserve"> </v>
      </c>
      <c r="Z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6" s="230" t="str">
        <f t="shared" si="36"/>
        <v xml:space="preserve"> </v>
      </c>
      <c r="AB32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7" spans="1:28" s="197" customFormat="1" ht="40.5" hidden="1">
      <c r="A327" s="183" t="str">
        <f t="shared" si="38"/>
        <v>71060401040000</v>
      </c>
      <c r="B327" s="184" t="s">
        <v>439</v>
      </c>
      <c r="C327" s="133" t="s">
        <v>157</v>
      </c>
      <c r="D327" s="132" t="s">
        <v>155</v>
      </c>
      <c r="E327" s="131" t="s">
        <v>106</v>
      </c>
      <c r="F327" s="185" t="s">
        <v>155</v>
      </c>
      <c r="G327" s="186" t="s">
        <v>440</v>
      </c>
      <c r="H327" s="44"/>
      <c r="I327" s="45"/>
      <c r="J327" s="46"/>
      <c r="K327" s="46"/>
      <c r="L327" s="26" t="s">
        <v>577</v>
      </c>
      <c r="M327" s="27"/>
      <c r="N327" s="196">
        <f>+'havelvac 7.2'!N365+'havelvac 7.3'!N365+'havelvac 7.4'!N365+'havelvac 7.5'!N365+'havelvac 7.6'!N365+'havelvac 7.7'!N365+'havelvac 7.9'!N365+'havelvac 7.8'!N365+'havelvac 7.10'!N365+'havelvac 7.11'!N365+'havelvac 7.12'!N365+'havelvac 7.13'!N363</f>
        <v>0</v>
      </c>
      <c r="O327" s="196">
        <f>+'havelvac 7.2'!O365+'havelvac 7.3'!O365+'havelvac 7.4'!O365+'havelvac 7.5'!O365+'havelvac 7.6'!O365+'havelvac 7.7'!O365+'havelvac 7.9'!O365+'havelvac 7.8'!O365+'havelvac 7.10'!O365+'havelvac 7.11'!O365+'havelvac 7.12'!O365+'havelvac 7.13'!O363</f>
        <v>0</v>
      </c>
      <c r="P327" s="229" t="str">
        <f t="shared" si="31"/>
        <v xml:space="preserve"> </v>
      </c>
      <c r="Q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27" s="229" t="str">
        <f t="shared" si="32"/>
        <v xml:space="preserve"> </v>
      </c>
      <c r="S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27" s="229" t="str">
        <f t="shared" si="33"/>
        <v xml:space="preserve"> </v>
      </c>
      <c r="U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27" s="196">
        <f>+'havelvac 7.2'!P365+'havelvac 7.3'!P365+'havelvac 7.4'!P365+'havelvac 7.5'!P365+'havelvac 7.6'!P365+'havelvac 7.7'!P365+'havelvac 7.9'!P365+'havelvac 7.8'!P365+'havelvac 7.10'!P365+'havelvac 7.11'!P365+'havelvac 7.12'!P365+'havelvac 7.13'!P363</f>
        <v>0</v>
      </c>
      <c r="W327" s="229" t="str">
        <f t="shared" si="34"/>
        <v xml:space="preserve"> </v>
      </c>
      <c r="X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27" s="229" t="str">
        <f t="shared" si="35"/>
        <v xml:space="preserve"> </v>
      </c>
      <c r="Z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27" s="229" t="str">
        <f t="shared" si="36"/>
        <v xml:space="preserve"> </v>
      </c>
      <c r="AB32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28" spans="1:28" s="197" customFormat="1" ht="67.5" hidden="1">
      <c r="A328" s="183">
        <v>71060401050000</v>
      </c>
      <c r="B328" s="184" t="s">
        <v>439</v>
      </c>
      <c r="C328" s="133" t="s">
        <v>157</v>
      </c>
      <c r="D328" s="132" t="s">
        <v>155</v>
      </c>
      <c r="E328" s="131" t="s">
        <v>106</v>
      </c>
      <c r="F328" s="185" t="s">
        <v>149</v>
      </c>
      <c r="G328" s="186" t="s">
        <v>440</v>
      </c>
      <c r="H328" s="44"/>
      <c r="I328" s="45"/>
      <c r="J328" s="46"/>
      <c r="K328" s="46"/>
      <c r="L328" s="26" t="s">
        <v>578</v>
      </c>
      <c r="M328" s="27"/>
      <c r="N328" s="196"/>
      <c r="O328" s="196"/>
      <c r="P328" s="229" t="str">
        <f t="shared" si="31"/>
        <v xml:space="preserve"> </v>
      </c>
      <c r="Q328" s="196"/>
      <c r="R328" s="229" t="str">
        <f t="shared" si="32"/>
        <v xml:space="preserve"> </v>
      </c>
      <c r="S328" s="196"/>
      <c r="T328" s="229" t="str">
        <f t="shared" si="33"/>
        <v xml:space="preserve"> </v>
      </c>
      <c r="U328" s="196"/>
      <c r="V328" s="196"/>
      <c r="W328" s="229" t="str">
        <f t="shared" si="34"/>
        <v xml:space="preserve"> </v>
      </c>
      <c r="X328" s="196"/>
      <c r="Y328" s="229" t="str">
        <f t="shared" si="35"/>
        <v xml:space="preserve"> </v>
      </c>
      <c r="Z328" s="196"/>
      <c r="AA328" s="229" t="str">
        <f t="shared" si="36"/>
        <v xml:space="preserve"> </v>
      </c>
      <c r="AB328" s="196"/>
    </row>
    <row r="329" spans="1:28" s="197" customFormat="1" ht="13.5" hidden="1">
      <c r="A329" s="183">
        <v>71060401054861</v>
      </c>
      <c r="B329" s="184" t="s">
        <v>439</v>
      </c>
      <c r="C329" s="133" t="s">
        <v>157</v>
      </c>
      <c r="D329" s="132" t="s">
        <v>155</v>
      </c>
      <c r="E329" s="131" t="s">
        <v>106</v>
      </c>
      <c r="F329" s="185" t="s">
        <v>149</v>
      </c>
      <c r="G329" s="186">
        <v>4861</v>
      </c>
      <c r="H329" s="44"/>
      <c r="I329" s="45"/>
      <c r="J329" s="46"/>
      <c r="K329" s="46"/>
      <c r="L329" s="26" t="s">
        <v>134</v>
      </c>
      <c r="M329" s="27">
        <v>4861</v>
      </c>
      <c r="N329" s="196"/>
      <c r="O329" s="196"/>
      <c r="P329" s="229" t="str">
        <f t="shared" si="31"/>
        <v xml:space="preserve"> </v>
      </c>
      <c r="Q329" s="196"/>
      <c r="R329" s="229" t="str">
        <f t="shared" si="32"/>
        <v xml:space="preserve"> </v>
      </c>
      <c r="S329" s="196"/>
      <c r="T329" s="229" t="str">
        <f t="shared" si="33"/>
        <v xml:space="preserve"> </v>
      </c>
      <c r="U329" s="196"/>
      <c r="V329" s="196"/>
      <c r="W329" s="229" t="str">
        <f t="shared" si="34"/>
        <v xml:space="preserve"> </v>
      </c>
      <c r="X329" s="196"/>
      <c r="Y329" s="229" t="str">
        <f t="shared" si="35"/>
        <v xml:space="preserve"> </v>
      </c>
      <c r="Z329" s="196"/>
      <c r="AA329" s="229" t="str">
        <f t="shared" si="36"/>
        <v xml:space="preserve"> </v>
      </c>
      <c r="AB329" s="196"/>
    </row>
    <row r="330" spans="1:28" s="136" customFormat="1" hidden="1">
      <c r="A330" s="183" t="str">
        <f t="shared" si="38"/>
        <v>71060401045113</v>
      </c>
      <c r="B330" s="184" t="s">
        <v>439</v>
      </c>
      <c r="C330" s="133" t="s">
        <v>157</v>
      </c>
      <c r="D330" s="132" t="s">
        <v>155</v>
      </c>
      <c r="E330" s="131" t="s">
        <v>106</v>
      </c>
      <c r="F330" s="185" t="s">
        <v>155</v>
      </c>
      <c r="G330" s="130">
        <v>5113</v>
      </c>
      <c r="H330" s="24"/>
      <c r="I330" s="17"/>
      <c r="J330" s="18"/>
      <c r="K330" s="18"/>
      <c r="L330" s="35" t="s">
        <v>134</v>
      </c>
      <c r="M330" s="12">
        <v>4861</v>
      </c>
      <c r="N330" s="182">
        <f>+'havelvac 7.2'!N366+'havelvac 7.3'!N366+'havelvac 7.4'!N366+'havelvac 7.5'!N366+'havelvac 7.6'!N366+'havelvac 7.7'!N366+'havelvac 7.9'!N366+'havelvac 7.8'!N366+'havelvac 7.10'!N366+'havelvac 7.11'!N366+'havelvac 7.12'!N366+'havelvac 7.13'!N364</f>
        <v>0</v>
      </c>
      <c r="O330" s="182">
        <f>+'havelvac 7.2'!O366+'havelvac 7.3'!O366+'havelvac 7.4'!O366+'havelvac 7.5'!O366+'havelvac 7.6'!O366+'havelvac 7.7'!O366+'havelvac 7.9'!O366+'havelvac 7.8'!O366+'havelvac 7.10'!O366+'havelvac 7.11'!O366+'havelvac 7.12'!O366+'havelvac 7.13'!O364</f>
        <v>0</v>
      </c>
      <c r="P330" s="230" t="str">
        <f t="shared" si="31"/>
        <v xml:space="preserve"> </v>
      </c>
      <c r="Q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0" s="230" t="str">
        <f t="shared" si="32"/>
        <v xml:space="preserve"> </v>
      </c>
      <c r="S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0" s="230" t="str">
        <f t="shared" si="33"/>
        <v xml:space="preserve"> </v>
      </c>
      <c r="U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0" s="182">
        <f>+'havelvac 7.2'!P366+'havelvac 7.3'!P366+'havelvac 7.4'!P366+'havelvac 7.5'!P366+'havelvac 7.6'!P366+'havelvac 7.7'!P366+'havelvac 7.9'!P366+'havelvac 7.8'!P366+'havelvac 7.10'!P366+'havelvac 7.11'!P366+'havelvac 7.12'!P366+'havelvac 7.13'!P364</f>
        <v>0</v>
      </c>
      <c r="W330" s="230" t="str">
        <f t="shared" si="34"/>
        <v xml:space="preserve"> </v>
      </c>
      <c r="X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0" s="230" t="str">
        <f t="shared" si="35"/>
        <v xml:space="preserve"> </v>
      </c>
      <c r="Z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0" s="230" t="str">
        <f t="shared" si="36"/>
        <v xml:space="preserve"> </v>
      </c>
      <c r="AB33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1" spans="1:28" s="188" customFormat="1" ht="40.5" hidden="1">
      <c r="A331" s="183" t="str">
        <f t="shared" si="38"/>
        <v>71060500000000</v>
      </c>
      <c r="B331" s="184" t="s">
        <v>439</v>
      </c>
      <c r="C331" s="133" t="s">
        <v>157</v>
      </c>
      <c r="D331" s="132" t="s">
        <v>149</v>
      </c>
      <c r="E331" s="131" t="s">
        <v>441</v>
      </c>
      <c r="F331" s="185" t="s">
        <v>441</v>
      </c>
      <c r="G331" s="186" t="s">
        <v>440</v>
      </c>
      <c r="H331" s="174">
        <v>2650</v>
      </c>
      <c r="I331" s="165" t="s">
        <v>157</v>
      </c>
      <c r="J331" s="166">
        <v>5</v>
      </c>
      <c r="K331" s="166">
        <v>0</v>
      </c>
      <c r="L331" s="167" t="s">
        <v>261</v>
      </c>
      <c r="M331" s="175"/>
      <c r="N331" s="187">
        <f>+'havelvac 7.2'!N371+'havelvac 7.3'!N371+'havelvac 7.4'!N371+'havelvac 7.5'!N371+'havelvac 7.6'!N371+'havelvac 7.7'!N371+'havelvac 7.9'!N371+'havelvac 7.8'!N371+'havelvac 7.10'!N371+'havelvac 7.11'!N371+'havelvac 7.12'!N371+'havelvac 7.13'!N369</f>
        <v>0</v>
      </c>
      <c r="O331" s="187">
        <f>+'havelvac 7.2'!O371+'havelvac 7.3'!O371+'havelvac 7.4'!O371+'havelvac 7.5'!O371+'havelvac 7.6'!O371+'havelvac 7.7'!O371+'havelvac 7.9'!O371+'havelvac 7.8'!O371+'havelvac 7.10'!O371+'havelvac 7.11'!O371+'havelvac 7.12'!O371+'havelvac 7.13'!O369</f>
        <v>0</v>
      </c>
      <c r="P331" s="227" t="str">
        <f t="shared" si="31"/>
        <v xml:space="preserve"> </v>
      </c>
      <c r="Q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1" s="227" t="str">
        <f t="shared" si="32"/>
        <v xml:space="preserve"> </v>
      </c>
      <c r="S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1" s="227" t="str">
        <f t="shared" si="33"/>
        <v xml:space="preserve"> </v>
      </c>
      <c r="U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1" s="187">
        <f>+'havelvac 7.2'!P371+'havelvac 7.3'!P371+'havelvac 7.4'!P371+'havelvac 7.5'!P371+'havelvac 7.6'!P371+'havelvac 7.7'!P371+'havelvac 7.9'!P371+'havelvac 7.8'!P371+'havelvac 7.10'!P371+'havelvac 7.11'!P371+'havelvac 7.12'!P371+'havelvac 7.13'!P369</f>
        <v>0</v>
      </c>
      <c r="W331" s="227" t="str">
        <f t="shared" si="34"/>
        <v xml:space="preserve"> </v>
      </c>
      <c r="X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1" s="227" t="str">
        <f t="shared" si="35"/>
        <v xml:space="preserve"> </v>
      </c>
      <c r="Z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1" s="227" t="str">
        <f t="shared" si="36"/>
        <v xml:space="preserve"> </v>
      </c>
      <c r="AB33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2" spans="1:28" s="136" customFormat="1" ht="12.75" hidden="1">
      <c r="A332" s="183" t="str">
        <f t="shared" si="38"/>
        <v>71060500000001</v>
      </c>
      <c r="B332" s="184" t="s">
        <v>439</v>
      </c>
      <c r="C332" s="133" t="s">
        <v>157</v>
      </c>
      <c r="D332" s="132" t="s">
        <v>149</v>
      </c>
      <c r="E332" s="131" t="s">
        <v>441</v>
      </c>
      <c r="F332" s="185" t="s">
        <v>441</v>
      </c>
      <c r="G332" s="186" t="s">
        <v>96</v>
      </c>
      <c r="H332" s="24"/>
      <c r="I332" s="17"/>
      <c r="J332" s="18"/>
      <c r="K332" s="18"/>
      <c r="L332" s="29" t="s">
        <v>110</v>
      </c>
      <c r="M332" s="30"/>
      <c r="N332" s="189">
        <f>+'havelvac 7.2'!N372+'havelvac 7.3'!N372+'havelvac 7.4'!N372+'havelvac 7.5'!N372+'havelvac 7.6'!N372+'havelvac 7.7'!N372+'havelvac 7.9'!N372+'havelvac 7.8'!N372+'havelvac 7.10'!N372+'havelvac 7.11'!N372+'havelvac 7.12'!N372+'havelvac 7.13'!N370</f>
        <v>0</v>
      </c>
      <c r="O332" s="189">
        <f>+'havelvac 7.2'!O372+'havelvac 7.3'!O372+'havelvac 7.4'!O372+'havelvac 7.5'!O372+'havelvac 7.6'!O372+'havelvac 7.7'!O372+'havelvac 7.9'!O372+'havelvac 7.8'!O372+'havelvac 7.10'!O372+'havelvac 7.11'!O372+'havelvac 7.12'!O372+'havelvac 7.13'!O370</f>
        <v>0</v>
      </c>
      <c r="P332" s="226" t="str">
        <f t="shared" si="31"/>
        <v xml:space="preserve"> </v>
      </c>
      <c r="Q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2" s="226" t="str">
        <f t="shared" si="32"/>
        <v xml:space="preserve"> </v>
      </c>
      <c r="S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2" s="226" t="str">
        <f t="shared" si="33"/>
        <v xml:space="preserve"> </v>
      </c>
      <c r="U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2" s="189">
        <f>+'havelvac 7.2'!P372+'havelvac 7.3'!P372+'havelvac 7.4'!P372+'havelvac 7.5'!P372+'havelvac 7.6'!P372+'havelvac 7.7'!P372+'havelvac 7.9'!P372+'havelvac 7.8'!P372+'havelvac 7.10'!P372+'havelvac 7.11'!P372+'havelvac 7.12'!P372+'havelvac 7.13'!P370</f>
        <v>0</v>
      </c>
      <c r="W332" s="226" t="str">
        <f t="shared" si="34"/>
        <v xml:space="preserve"> </v>
      </c>
      <c r="X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2" s="226" t="str">
        <f t="shared" si="35"/>
        <v xml:space="preserve"> </v>
      </c>
      <c r="Z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2" s="226" t="str">
        <f t="shared" si="36"/>
        <v xml:space="preserve"> </v>
      </c>
      <c r="AB33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3" spans="1:28" s="192" customFormat="1" ht="38.25" hidden="1">
      <c r="A333" s="183" t="str">
        <f t="shared" si="38"/>
        <v>71060501000000</v>
      </c>
      <c r="B333" s="184" t="s">
        <v>439</v>
      </c>
      <c r="C333" s="133" t="s">
        <v>157</v>
      </c>
      <c r="D333" s="132" t="s">
        <v>149</v>
      </c>
      <c r="E333" s="131" t="s">
        <v>106</v>
      </c>
      <c r="F333" s="185" t="s">
        <v>441</v>
      </c>
      <c r="G333" s="186" t="s">
        <v>440</v>
      </c>
      <c r="H333" s="150">
        <v>2651</v>
      </c>
      <c r="I333" s="151" t="s">
        <v>157</v>
      </c>
      <c r="J333" s="152">
        <v>5</v>
      </c>
      <c r="K333" s="152">
        <v>1</v>
      </c>
      <c r="L333" s="153" t="s">
        <v>261</v>
      </c>
      <c r="M333" s="154"/>
      <c r="N333" s="191">
        <f>+'havelvac 7.2'!N373+'havelvac 7.3'!N373+'havelvac 7.4'!N373+'havelvac 7.5'!N373+'havelvac 7.6'!N373+'havelvac 7.7'!N373+'havelvac 7.9'!N373+'havelvac 7.8'!N373+'havelvac 7.10'!N373+'havelvac 7.11'!N373+'havelvac 7.12'!N373+'havelvac 7.13'!N371</f>
        <v>0</v>
      </c>
      <c r="O333" s="191">
        <f>+'havelvac 7.2'!O373+'havelvac 7.3'!O373+'havelvac 7.4'!O373+'havelvac 7.5'!O373+'havelvac 7.6'!O373+'havelvac 7.7'!O373+'havelvac 7.9'!O373+'havelvac 7.8'!O373+'havelvac 7.10'!O373+'havelvac 7.11'!O373+'havelvac 7.12'!O373+'havelvac 7.13'!O371</f>
        <v>0</v>
      </c>
      <c r="P333" s="228" t="str">
        <f t="shared" si="31"/>
        <v xml:space="preserve"> </v>
      </c>
      <c r="Q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3" s="228" t="str">
        <f t="shared" si="32"/>
        <v xml:space="preserve"> </v>
      </c>
      <c r="S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3" s="228" t="str">
        <f t="shared" si="33"/>
        <v xml:space="preserve"> </v>
      </c>
      <c r="U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3" s="191">
        <f>+'havelvac 7.2'!P373+'havelvac 7.3'!P373+'havelvac 7.4'!P373+'havelvac 7.5'!P373+'havelvac 7.6'!P373+'havelvac 7.7'!P373+'havelvac 7.9'!P373+'havelvac 7.8'!P373+'havelvac 7.10'!P373+'havelvac 7.11'!P373+'havelvac 7.12'!P373+'havelvac 7.13'!P371</f>
        <v>0</v>
      </c>
      <c r="W333" s="228" t="str">
        <f t="shared" si="34"/>
        <v xml:space="preserve"> </v>
      </c>
      <c r="X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3" s="228" t="str">
        <f t="shared" si="35"/>
        <v xml:space="preserve"> </v>
      </c>
      <c r="Z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3" s="228" t="str">
        <f t="shared" si="36"/>
        <v xml:space="preserve"> </v>
      </c>
      <c r="AB33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4" spans="1:28" s="136" customFormat="1" ht="12.75" hidden="1">
      <c r="A334" s="183" t="str">
        <f t="shared" si="38"/>
        <v>71060501000001</v>
      </c>
      <c r="B334" s="184" t="s">
        <v>439</v>
      </c>
      <c r="C334" s="133" t="s">
        <v>157</v>
      </c>
      <c r="D334" s="132" t="s">
        <v>149</v>
      </c>
      <c r="E334" s="131" t="s">
        <v>106</v>
      </c>
      <c r="F334" s="185" t="s">
        <v>441</v>
      </c>
      <c r="G334" s="186" t="s">
        <v>96</v>
      </c>
      <c r="H334" s="24"/>
      <c r="I334" s="24"/>
      <c r="J334" s="25"/>
      <c r="K334" s="25"/>
      <c r="L334" s="29" t="s">
        <v>108</v>
      </c>
      <c r="M334" s="30"/>
      <c r="N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7.13'!N372</f>
        <v>#REF!</v>
      </c>
      <c r="O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7.13'!O372</f>
        <v>#REF!</v>
      </c>
      <c r="P334" s="226" t="str">
        <f t="shared" si="31"/>
        <v xml:space="preserve"> </v>
      </c>
      <c r="Q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4" s="226" t="str">
        <f t="shared" si="32"/>
        <v xml:space="preserve"> </v>
      </c>
      <c r="S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4" s="226" t="str">
        <f t="shared" si="33"/>
        <v xml:space="preserve"> </v>
      </c>
      <c r="U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7.13'!P372</f>
        <v>#REF!</v>
      </c>
      <c r="W334" s="226" t="str">
        <f t="shared" si="34"/>
        <v xml:space="preserve"> </v>
      </c>
      <c r="X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4" s="226" t="str">
        <f t="shared" si="35"/>
        <v xml:space="preserve"> </v>
      </c>
      <c r="Z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4" s="226" t="str">
        <f t="shared" si="36"/>
        <v xml:space="preserve"> </v>
      </c>
      <c r="AB33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5" spans="1:28" s="197" customFormat="1" ht="27" hidden="1">
      <c r="A335" s="183" t="str">
        <f t="shared" si="38"/>
        <v>71060501010000</v>
      </c>
      <c r="B335" s="184" t="s">
        <v>439</v>
      </c>
      <c r="C335" s="133" t="s">
        <v>157</v>
      </c>
      <c r="D335" s="132" t="s">
        <v>149</v>
      </c>
      <c r="E335" s="131" t="s">
        <v>106</v>
      </c>
      <c r="F335" s="185" t="s">
        <v>106</v>
      </c>
      <c r="G335" s="186" t="s">
        <v>440</v>
      </c>
      <c r="H335" s="145"/>
      <c r="I335" s="146"/>
      <c r="J335" s="147"/>
      <c r="K335" s="147"/>
      <c r="L335" s="26" t="s">
        <v>262</v>
      </c>
      <c r="M335" s="27"/>
      <c r="N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7.13'!N373</f>
        <v>#REF!</v>
      </c>
      <c r="O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7.13'!O373</f>
        <v>#REF!</v>
      </c>
      <c r="P335" s="229" t="str">
        <f t="shared" si="31"/>
        <v xml:space="preserve"> </v>
      </c>
      <c r="Q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5" s="229" t="str">
        <f t="shared" si="32"/>
        <v xml:space="preserve"> </v>
      </c>
      <c r="S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5" s="229" t="str">
        <f t="shared" si="33"/>
        <v xml:space="preserve"> </v>
      </c>
      <c r="U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7.13'!P373</f>
        <v>#REF!</v>
      </c>
      <c r="W335" s="229" t="str">
        <f t="shared" si="34"/>
        <v xml:space="preserve"> </v>
      </c>
      <c r="X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5" s="229" t="str">
        <f t="shared" si="35"/>
        <v xml:space="preserve"> </v>
      </c>
      <c r="Z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5" s="229" t="str">
        <f t="shared" si="36"/>
        <v xml:space="preserve"> </v>
      </c>
      <c r="AB3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6" spans="1:28" s="136" customFormat="1" hidden="1">
      <c r="A336" s="183" t="str">
        <f t="shared" si="38"/>
        <v>71060501015134</v>
      </c>
      <c r="B336" s="184" t="s">
        <v>439</v>
      </c>
      <c r="C336" s="133" t="s">
        <v>157</v>
      </c>
      <c r="D336" s="132" t="s">
        <v>149</v>
      </c>
      <c r="E336" s="131" t="s">
        <v>106</v>
      </c>
      <c r="F336" s="185" t="s">
        <v>106</v>
      </c>
      <c r="G336" s="130">
        <v>5134</v>
      </c>
      <c r="H336" s="24"/>
      <c r="I336" s="24"/>
      <c r="J336" s="25"/>
      <c r="K336" s="25"/>
      <c r="L336" s="31" t="s">
        <v>139</v>
      </c>
      <c r="M336" s="47">
        <v>5134</v>
      </c>
      <c r="N336" s="182" t="e">
        <f>+'havelvac 7.2'!N377+'havelvac 7.3'!N377+'havelvac 7.4'!N377+'havelvac 7.5'!N377+'havelvac 7.6'!N377+'havelvac 7.7'!N377+'havelvac 7.9'!N377+'havelvac 7.8'!N377+'havelvac 7.10'!N377+'havelvac 7.11'!N377+'havelvac 7.12'!N377+'havelvac 7.13'!#REF!</f>
        <v>#REF!</v>
      </c>
      <c r="O336" s="182" t="e">
        <f>+'havelvac 7.2'!O377+'havelvac 7.3'!O377+'havelvac 7.4'!O377+'havelvac 7.5'!O377+'havelvac 7.6'!O377+'havelvac 7.7'!O377+'havelvac 7.9'!O377+'havelvac 7.8'!O377+'havelvac 7.10'!O377+'havelvac 7.11'!O377+'havelvac 7.12'!O377+'havelvac 7.13'!#REF!</f>
        <v>#REF!</v>
      </c>
      <c r="P336" s="230" t="str">
        <f t="shared" ref="P336:P399" si="39">IFERROR(Q336/O336, " ")</f>
        <v xml:space="preserve"> </v>
      </c>
      <c r="Q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6" s="230" t="str">
        <f t="shared" ref="R336:R399" si="40">IFERROR(S336/O336, " ")</f>
        <v xml:space="preserve"> </v>
      </c>
      <c r="S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6" s="230" t="str">
        <f t="shared" ref="T336:T399" si="41">IFERROR(U336/O336, " ")</f>
        <v xml:space="preserve"> </v>
      </c>
      <c r="U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6" s="182" t="e">
        <f>+'havelvac 7.2'!P377+'havelvac 7.3'!P377+'havelvac 7.4'!P377+'havelvac 7.5'!P377+'havelvac 7.6'!P377+'havelvac 7.7'!P377+'havelvac 7.9'!P377+'havelvac 7.8'!P377+'havelvac 7.10'!P377+'havelvac 7.11'!P377+'havelvac 7.12'!P377+'havelvac 7.13'!#REF!</f>
        <v>#REF!</v>
      </c>
      <c r="W336" s="230" t="str">
        <f t="shared" ref="W336:W399" si="42">IFERROR(X336/V336, " ")</f>
        <v xml:space="preserve"> </v>
      </c>
      <c r="X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6" s="230" t="str">
        <f t="shared" ref="Y336:Y399" si="43">IFERROR(Z336/V336, " ")</f>
        <v xml:space="preserve"> </v>
      </c>
      <c r="Z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6" s="230" t="str">
        <f t="shared" ref="AA336:AA399" si="44">IFERROR(AB336/V336, " ")</f>
        <v xml:space="preserve"> </v>
      </c>
      <c r="AB3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7" spans="1:28" s="188" customFormat="1" ht="27">
      <c r="A337" s="183" t="str">
        <f t="shared" si="38"/>
        <v>71060600000000</v>
      </c>
      <c r="B337" s="184" t="s">
        <v>439</v>
      </c>
      <c r="C337" s="133" t="s">
        <v>157</v>
      </c>
      <c r="D337" s="132" t="s">
        <v>157</v>
      </c>
      <c r="E337" s="131" t="s">
        <v>441</v>
      </c>
      <c r="F337" s="185" t="s">
        <v>441</v>
      </c>
      <c r="G337" s="186" t="s">
        <v>440</v>
      </c>
      <c r="H337" s="174">
        <v>2660</v>
      </c>
      <c r="I337" s="165" t="s">
        <v>157</v>
      </c>
      <c r="J337" s="166">
        <v>6</v>
      </c>
      <c r="K337" s="166">
        <v>0</v>
      </c>
      <c r="L337" s="167" t="s">
        <v>263</v>
      </c>
      <c r="M337" s="175"/>
      <c r="N337" s="187" t="e">
        <f>+'havelvac 7.2'!N378+'havelvac 7.3'!N378+'havelvac 7.4'!N378+'havelvac 7.5'!N378+'havelvac 7.6'!N378+'havelvac 7.7'!N378+'havelvac 7.9'!N378+'havelvac 7.8'!N378+'havelvac 7.10'!N378+'havelvac 7.11'!N378+'havelvac 7.12'!N378+'havelvac 7.13'!#REF!</f>
        <v>#REF!</v>
      </c>
      <c r="O337" s="187" t="e">
        <f>+'havelvac 7.2'!O378+'havelvac 7.3'!O378+'havelvac 7.4'!O378+'havelvac 7.5'!O378+'havelvac 7.6'!O378+'havelvac 7.7'!O378+'havelvac 7.9'!O378+'havelvac 7.8'!O378+'havelvac 7.10'!O378+'havelvac 7.11'!O378+'havelvac 7.12'!O378+'havelvac 7.13'!#REF!</f>
        <v>#REF!</v>
      </c>
      <c r="P337" s="227" t="str">
        <f t="shared" si="39"/>
        <v xml:space="preserve"> </v>
      </c>
      <c r="Q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7" s="227" t="str">
        <f t="shared" si="40"/>
        <v xml:space="preserve"> </v>
      </c>
      <c r="S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7" s="227" t="str">
        <f t="shared" si="41"/>
        <v xml:space="preserve"> </v>
      </c>
      <c r="U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7" s="187" t="e">
        <f>+'havelvac 7.2'!P378+'havelvac 7.3'!P378+'havelvac 7.4'!P378+'havelvac 7.5'!P378+'havelvac 7.6'!P378+'havelvac 7.7'!P378+'havelvac 7.9'!P378+'havelvac 7.8'!P378+'havelvac 7.10'!P378+'havelvac 7.11'!P378+'havelvac 7.12'!P378+'havelvac 7.13'!#REF!</f>
        <v>#REF!</v>
      </c>
      <c r="W337" s="227" t="str">
        <f t="shared" si="42"/>
        <v xml:space="preserve"> </v>
      </c>
      <c r="X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7" s="227" t="str">
        <f t="shared" si="43"/>
        <v xml:space="preserve"> </v>
      </c>
      <c r="Z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7" s="227" t="str">
        <f t="shared" si="44"/>
        <v xml:space="preserve"> </v>
      </c>
      <c r="AB33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8" spans="1:28" s="136" customFormat="1" ht="12.75">
      <c r="A338" s="183" t="str">
        <f t="shared" si="38"/>
        <v>71060600000001</v>
      </c>
      <c r="B338" s="184" t="s">
        <v>439</v>
      </c>
      <c r="C338" s="133" t="s">
        <v>157</v>
      </c>
      <c r="D338" s="132" t="s">
        <v>157</v>
      </c>
      <c r="E338" s="131" t="s">
        <v>441</v>
      </c>
      <c r="F338" s="185" t="s">
        <v>441</v>
      </c>
      <c r="G338" s="186" t="s">
        <v>96</v>
      </c>
      <c r="H338" s="24"/>
      <c r="I338" s="17"/>
      <c r="J338" s="18"/>
      <c r="K338" s="18"/>
      <c r="L338" s="29" t="s">
        <v>110</v>
      </c>
      <c r="M338" s="30"/>
      <c r="N338" s="189">
        <f>+'havelvac 7.2'!N379+'havelvac 7.3'!N379+'havelvac 7.4'!N379+'havelvac 7.5'!N379+'havelvac 7.6'!N379+'havelvac 7.7'!N379+'havelvac 7.9'!N379+'havelvac 7.8'!N379+'havelvac 7.10'!N379+'havelvac 7.11'!N379+'havelvac 7.12'!N379+'havelvac 7.13'!N377</f>
        <v>0</v>
      </c>
      <c r="O338" s="189">
        <f>+'havelvac 7.2'!O379+'havelvac 7.3'!O379+'havelvac 7.4'!O379+'havelvac 7.5'!O379+'havelvac 7.6'!O379+'havelvac 7.7'!O379+'havelvac 7.9'!O379+'havelvac 7.8'!O379+'havelvac 7.10'!O379+'havelvac 7.11'!O379+'havelvac 7.12'!O379+'havelvac 7.13'!O377</f>
        <v>0</v>
      </c>
      <c r="P338" s="226" t="str">
        <f t="shared" si="39"/>
        <v xml:space="preserve"> </v>
      </c>
      <c r="Q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8" s="226" t="str">
        <f t="shared" si="40"/>
        <v xml:space="preserve"> </v>
      </c>
      <c r="S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8" s="226" t="str">
        <f t="shared" si="41"/>
        <v xml:space="preserve"> </v>
      </c>
      <c r="U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8" s="189">
        <f>+'havelvac 7.2'!P379+'havelvac 7.3'!P379+'havelvac 7.4'!P379+'havelvac 7.5'!P379+'havelvac 7.6'!P379+'havelvac 7.7'!P379+'havelvac 7.9'!P379+'havelvac 7.8'!P379+'havelvac 7.10'!P379+'havelvac 7.11'!P379+'havelvac 7.12'!P379+'havelvac 7.13'!P377</f>
        <v>0</v>
      </c>
      <c r="W338" s="226" t="str">
        <f t="shared" si="42"/>
        <v xml:space="preserve"> </v>
      </c>
      <c r="X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8" s="226" t="str">
        <f t="shared" si="43"/>
        <v xml:space="preserve"> </v>
      </c>
      <c r="Z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8" s="226" t="str">
        <f t="shared" si="44"/>
        <v xml:space="preserve"> </v>
      </c>
      <c r="AB33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39" spans="1:28" s="192" customFormat="1" ht="25.5">
      <c r="A339" s="183" t="str">
        <f t="shared" si="38"/>
        <v>71060601000000</v>
      </c>
      <c r="B339" s="184" t="s">
        <v>439</v>
      </c>
      <c r="C339" s="133" t="s">
        <v>157</v>
      </c>
      <c r="D339" s="132" t="s">
        <v>157</v>
      </c>
      <c r="E339" s="131" t="s">
        <v>106</v>
      </c>
      <c r="F339" s="185" t="s">
        <v>441</v>
      </c>
      <c r="G339" s="186" t="s">
        <v>440</v>
      </c>
      <c r="H339" s="150">
        <v>2661</v>
      </c>
      <c r="I339" s="151" t="s">
        <v>157</v>
      </c>
      <c r="J339" s="152">
        <v>6</v>
      </c>
      <c r="K339" s="152">
        <v>1</v>
      </c>
      <c r="L339" s="153" t="s">
        <v>263</v>
      </c>
      <c r="M339" s="154"/>
      <c r="N339" s="191">
        <f>+'havelvac 7.2'!N380+'havelvac 7.3'!N380+'havelvac 7.4'!N380+'havelvac 7.5'!N380+'havelvac 7.6'!N380+'havelvac 7.7'!N380+'havelvac 7.9'!N380+'havelvac 7.8'!N380+'havelvac 7.10'!N380+'havelvac 7.11'!N380+'havelvac 7.12'!N380+'havelvac 7.13'!N378</f>
        <v>0</v>
      </c>
      <c r="O339" s="191">
        <f>+'havelvac 7.2'!O380+'havelvac 7.3'!O380+'havelvac 7.4'!O380+'havelvac 7.5'!O380+'havelvac 7.6'!O380+'havelvac 7.7'!O380+'havelvac 7.9'!O380+'havelvac 7.8'!O380+'havelvac 7.10'!O380+'havelvac 7.11'!O380+'havelvac 7.12'!O380+'havelvac 7.13'!O378</f>
        <v>0</v>
      </c>
      <c r="P339" s="228" t="str">
        <f t="shared" si="39"/>
        <v xml:space="preserve"> </v>
      </c>
      <c r="Q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39" s="228" t="str">
        <f t="shared" si="40"/>
        <v xml:space="preserve"> </v>
      </c>
      <c r="S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39" s="228" t="str">
        <f t="shared" si="41"/>
        <v xml:space="preserve"> </v>
      </c>
      <c r="U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39" s="191">
        <f>+'havelvac 7.2'!P380+'havelvac 7.3'!P380+'havelvac 7.4'!P380+'havelvac 7.5'!P380+'havelvac 7.6'!P380+'havelvac 7.7'!P380+'havelvac 7.9'!P380+'havelvac 7.8'!P380+'havelvac 7.10'!P380+'havelvac 7.11'!P380+'havelvac 7.12'!P380+'havelvac 7.13'!P378</f>
        <v>0</v>
      </c>
      <c r="W339" s="228" t="str">
        <f t="shared" si="42"/>
        <v xml:space="preserve"> </v>
      </c>
      <c r="X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39" s="228" t="str">
        <f t="shared" si="43"/>
        <v xml:space="preserve"> </v>
      </c>
      <c r="Z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39" s="228" t="str">
        <f t="shared" si="44"/>
        <v xml:space="preserve"> </v>
      </c>
      <c r="AB33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0" spans="1:28" s="136" customFormat="1" ht="12.75">
      <c r="A340" s="183" t="str">
        <f t="shared" si="38"/>
        <v>71060601000001</v>
      </c>
      <c r="B340" s="184" t="s">
        <v>439</v>
      </c>
      <c r="C340" s="133" t="s">
        <v>157</v>
      </c>
      <c r="D340" s="132" t="s">
        <v>157</v>
      </c>
      <c r="E340" s="131" t="s">
        <v>106</v>
      </c>
      <c r="F340" s="185" t="s">
        <v>441</v>
      </c>
      <c r="G340" s="186" t="s">
        <v>96</v>
      </c>
      <c r="H340" s="24"/>
      <c r="I340" s="24"/>
      <c r="J340" s="25"/>
      <c r="K340" s="25"/>
      <c r="L340" s="29" t="s">
        <v>108</v>
      </c>
      <c r="M340" s="30"/>
      <c r="N340" s="189">
        <f>+'havelvac 7.2'!N381+'havelvac 7.3'!N381+'havelvac 7.4'!N381+'havelvac 7.5'!N381+'havelvac 7.6'!N381+'havelvac 7.7'!N381+'havelvac 7.9'!N381+'havelvac 7.8'!N381+'havelvac 7.10'!N381+'havelvac 7.11'!N381+'havelvac 7.12'!N381+'havelvac 7.13'!N379</f>
        <v>0</v>
      </c>
      <c r="O340" s="189">
        <f>+'havelvac 7.2'!O381+'havelvac 7.3'!O381+'havelvac 7.4'!O381+'havelvac 7.5'!O381+'havelvac 7.6'!O381+'havelvac 7.7'!O381+'havelvac 7.9'!O381+'havelvac 7.8'!O381+'havelvac 7.10'!O381+'havelvac 7.11'!O381+'havelvac 7.12'!O381+'havelvac 7.13'!O379</f>
        <v>0</v>
      </c>
      <c r="P340" s="226" t="str">
        <f t="shared" si="39"/>
        <v xml:space="preserve"> </v>
      </c>
      <c r="Q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0" s="226" t="str">
        <f t="shared" si="40"/>
        <v xml:space="preserve"> </v>
      </c>
      <c r="S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0" s="226" t="str">
        <f t="shared" si="41"/>
        <v xml:space="preserve"> </v>
      </c>
      <c r="U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0" s="189">
        <f>+'havelvac 7.2'!P381+'havelvac 7.3'!P381+'havelvac 7.4'!P381+'havelvac 7.5'!P381+'havelvac 7.6'!P381+'havelvac 7.7'!P381+'havelvac 7.9'!P381+'havelvac 7.8'!P381+'havelvac 7.10'!P381+'havelvac 7.11'!P381+'havelvac 7.12'!P381+'havelvac 7.13'!P379</f>
        <v>0</v>
      </c>
      <c r="W340" s="226" t="str">
        <f t="shared" si="42"/>
        <v xml:space="preserve"> </v>
      </c>
      <c r="X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0" s="226" t="str">
        <f t="shared" si="43"/>
        <v xml:space="preserve"> </v>
      </c>
      <c r="Z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0" s="226" t="str">
        <f t="shared" si="44"/>
        <v xml:space="preserve"> </v>
      </c>
      <c r="AB34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1" spans="1:28" s="197" customFormat="1" ht="27">
      <c r="A341" s="183" t="str">
        <f t="shared" si="38"/>
        <v>71060601010000</v>
      </c>
      <c r="B341" s="184" t="s">
        <v>439</v>
      </c>
      <c r="C341" s="133" t="s">
        <v>157</v>
      </c>
      <c r="D341" s="132" t="s">
        <v>157</v>
      </c>
      <c r="E341" s="131" t="s">
        <v>106</v>
      </c>
      <c r="F341" s="185" t="s">
        <v>106</v>
      </c>
      <c r="G341" s="186" t="s">
        <v>440</v>
      </c>
      <c r="H341" s="145"/>
      <c r="I341" s="146"/>
      <c r="J341" s="147"/>
      <c r="K341" s="147"/>
      <c r="L341" s="26" t="s">
        <v>264</v>
      </c>
      <c r="M341" s="27"/>
      <c r="N341" s="196">
        <f>+'havelvac 7.2'!N382+'havelvac 7.3'!N382+'havelvac 7.4'!N382+'havelvac 7.5'!N382+'havelvac 7.6'!N382+'havelvac 7.7'!N382+'havelvac 7.9'!N382+'havelvac 7.8'!N382+'havelvac 7.10'!N382+'havelvac 7.11'!N382+'havelvac 7.12'!N382+'havelvac 7.13'!N380</f>
        <v>0</v>
      </c>
      <c r="O341" s="196">
        <f>+'havelvac 7.2'!O382+'havelvac 7.3'!O382+'havelvac 7.4'!O382+'havelvac 7.5'!O382+'havelvac 7.6'!O382+'havelvac 7.7'!O382+'havelvac 7.9'!O382+'havelvac 7.8'!O382+'havelvac 7.10'!O382+'havelvac 7.11'!O382+'havelvac 7.12'!O382+'havelvac 7.13'!O380</f>
        <v>0</v>
      </c>
      <c r="P341" s="229" t="str">
        <f t="shared" si="39"/>
        <v xml:space="preserve"> </v>
      </c>
      <c r="Q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1" s="229" t="str">
        <f t="shared" si="40"/>
        <v xml:space="preserve"> </v>
      </c>
      <c r="S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1" s="229" t="str">
        <f t="shared" si="41"/>
        <v xml:space="preserve"> </v>
      </c>
      <c r="U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1" s="196">
        <f>+'havelvac 7.2'!P382+'havelvac 7.3'!P382+'havelvac 7.4'!P382+'havelvac 7.5'!P382+'havelvac 7.6'!P382+'havelvac 7.7'!P382+'havelvac 7.9'!P382+'havelvac 7.8'!P382+'havelvac 7.10'!P382+'havelvac 7.11'!P382+'havelvac 7.12'!P382+'havelvac 7.13'!P380</f>
        <v>0</v>
      </c>
      <c r="W341" s="229" t="str">
        <f t="shared" si="42"/>
        <v xml:space="preserve"> </v>
      </c>
      <c r="X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1" s="229" t="str">
        <f t="shared" si="43"/>
        <v xml:space="preserve"> </v>
      </c>
      <c r="Z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1" s="229" t="str">
        <f t="shared" si="44"/>
        <v xml:space="preserve"> </v>
      </c>
      <c r="AB34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2" spans="1:28" s="136" customFormat="1" ht="25.5">
      <c r="A342" s="183" t="str">
        <f t="shared" si="38"/>
        <v>71060601014251</v>
      </c>
      <c r="B342" s="184" t="s">
        <v>439</v>
      </c>
      <c r="C342" s="133" t="s">
        <v>157</v>
      </c>
      <c r="D342" s="132" t="s">
        <v>157</v>
      </c>
      <c r="E342" s="131" t="s">
        <v>106</v>
      </c>
      <c r="F342" s="185" t="s">
        <v>106</v>
      </c>
      <c r="G342" s="130">
        <v>4251</v>
      </c>
      <c r="H342" s="16"/>
      <c r="I342" s="24"/>
      <c r="J342" s="25"/>
      <c r="K342" s="25"/>
      <c r="L342" s="29" t="s">
        <v>142</v>
      </c>
      <c r="M342" s="43">
        <v>4251</v>
      </c>
      <c r="N342" s="182">
        <f>+'havelvac 7.2'!N383+'havelvac 7.3'!N383+'havelvac 7.4'!N383+'havelvac 7.5'!N383+'havelvac 7.6'!N383+'havelvac 7.7'!N383+'havelvac 7.9'!N383+'havelvac 7.8'!N383+'havelvac 7.10'!N383+'havelvac 7.11'!N383+'havelvac 7.12'!N383+'havelvac 7.13'!N381</f>
        <v>0</v>
      </c>
      <c r="O342" s="182">
        <f>+'havelvac 7.2'!O383+'havelvac 7.3'!O383+'havelvac 7.4'!O383+'havelvac 7.5'!O383+'havelvac 7.6'!O383+'havelvac 7.7'!O383+'havelvac 7.9'!O383+'havelvac 7.8'!O383+'havelvac 7.10'!O383+'havelvac 7.11'!O383+'havelvac 7.12'!O383+'havelvac 7.13'!O381</f>
        <v>0</v>
      </c>
      <c r="P342" s="230" t="str">
        <f t="shared" si="39"/>
        <v xml:space="preserve"> </v>
      </c>
      <c r="Q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2" s="230" t="str">
        <f t="shared" si="40"/>
        <v xml:space="preserve"> </v>
      </c>
      <c r="S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2" s="230" t="str">
        <f t="shared" si="41"/>
        <v xml:space="preserve"> </v>
      </c>
      <c r="U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2" s="182">
        <f>+'havelvac 7.2'!P383+'havelvac 7.3'!P383+'havelvac 7.4'!P383+'havelvac 7.5'!P383+'havelvac 7.6'!P383+'havelvac 7.7'!P383+'havelvac 7.9'!P383+'havelvac 7.8'!P383+'havelvac 7.10'!P383+'havelvac 7.11'!P383+'havelvac 7.12'!P383+'havelvac 7.13'!P381</f>
        <v>0</v>
      </c>
      <c r="W342" s="230" t="str">
        <f t="shared" si="42"/>
        <v xml:space="preserve"> </v>
      </c>
      <c r="X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2" s="230" t="str">
        <f t="shared" si="43"/>
        <v xml:space="preserve"> </v>
      </c>
      <c r="Z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2" s="230" t="str">
        <f t="shared" si="44"/>
        <v xml:space="preserve"> </v>
      </c>
      <c r="AB3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3" spans="1:28" s="136" customFormat="1" hidden="1">
      <c r="A343" s="183" t="str">
        <f t="shared" si="38"/>
        <v>71060601014269</v>
      </c>
      <c r="B343" s="199" t="s">
        <v>439</v>
      </c>
      <c r="C343" s="133" t="s">
        <v>157</v>
      </c>
      <c r="D343" s="132" t="s">
        <v>157</v>
      </c>
      <c r="E343" s="131" t="s">
        <v>106</v>
      </c>
      <c r="F343" s="185" t="s">
        <v>106</v>
      </c>
      <c r="G343" s="130">
        <v>4269</v>
      </c>
      <c r="H343" s="190"/>
      <c r="I343" s="193"/>
      <c r="J343" s="200"/>
      <c r="K343" s="201"/>
      <c r="L343" s="202" t="s">
        <v>240</v>
      </c>
      <c r="M343" s="12">
        <v>4269</v>
      </c>
      <c r="N343" s="182">
        <f>+'havelvac 7.2'!N384+'havelvac 7.3'!N384+'havelvac 7.4'!N384+'havelvac 7.5'!N384+'havelvac 7.6'!N384+'havelvac 7.7'!N384+'havelvac 7.9'!N384+'havelvac 7.8'!N384+'havelvac 7.10'!N384+'havelvac 7.11'!N384+'havelvac 7.12'!N384+'havelvac 7.13'!N382</f>
        <v>0</v>
      </c>
      <c r="O343" s="182">
        <f>+'havelvac 7.2'!O384+'havelvac 7.3'!O384+'havelvac 7.4'!O384+'havelvac 7.5'!O384+'havelvac 7.6'!O384+'havelvac 7.7'!O384+'havelvac 7.9'!O384+'havelvac 7.8'!O384+'havelvac 7.10'!O384+'havelvac 7.11'!O384+'havelvac 7.12'!O384+'havelvac 7.13'!O382</f>
        <v>0</v>
      </c>
      <c r="P343" s="230" t="str">
        <f t="shared" si="39"/>
        <v xml:space="preserve"> </v>
      </c>
      <c r="Q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3" s="230" t="str">
        <f t="shared" si="40"/>
        <v xml:space="preserve"> </v>
      </c>
      <c r="S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3" s="230" t="str">
        <f t="shared" si="41"/>
        <v xml:space="preserve"> </v>
      </c>
      <c r="U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3" s="182">
        <f>+'havelvac 7.2'!P384+'havelvac 7.3'!P384+'havelvac 7.4'!P384+'havelvac 7.5'!P384+'havelvac 7.6'!P384+'havelvac 7.7'!P384+'havelvac 7.9'!P384+'havelvac 7.8'!P384+'havelvac 7.10'!P384+'havelvac 7.11'!P384+'havelvac 7.12'!P384+'havelvac 7.13'!P382</f>
        <v>0</v>
      </c>
      <c r="W343" s="230" t="str">
        <f t="shared" si="42"/>
        <v xml:space="preserve"> </v>
      </c>
      <c r="X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3" s="230" t="str">
        <f t="shared" si="43"/>
        <v xml:space="preserve"> </v>
      </c>
      <c r="Z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3" s="230" t="str">
        <f t="shared" si="44"/>
        <v xml:space="preserve"> </v>
      </c>
      <c r="AB3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4" spans="1:28" s="136" customFormat="1" ht="25.5" hidden="1">
      <c r="A344" s="183" t="str">
        <f t="shared" si="38"/>
        <v>71060601014521</v>
      </c>
      <c r="B344" s="199" t="s">
        <v>439</v>
      </c>
      <c r="C344" s="133" t="s">
        <v>157</v>
      </c>
      <c r="D344" s="132" t="s">
        <v>157</v>
      </c>
      <c r="E344" s="131" t="s">
        <v>106</v>
      </c>
      <c r="F344" s="185" t="s">
        <v>106</v>
      </c>
      <c r="G344" s="130">
        <v>4521</v>
      </c>
      <c r="H344" s="190"/>
      <c r="I344" s="193"/>
      <c r="J344" s="200"/>
      <c r="K344" s="201"/>
      <c r="L344" s="202" t="s">
        <v>267</v>
      </c>
      <c r="M344" s="12">
        <v>4521</v>
      </c>
      <c r="N344" s="182">
        <f>+'havelvac 7.2'!N385+'havelvac 7.3'!N385+'havelvac 7.4'!N385+'havelvac 7.5'!N385+'havelvac 7.6'!N385+'havelvac 7.7'!N385+'havelvac 7.9'!N385+'havelvac 7.8'!N385+'havelvac 7.10'!N385+'havelvac 7.11'!N385+'havelvac 7.12'!N385+'havelvac 7.13'!N383</f>
        <v>0</v>
      </c>
      <c r="O344" s="182">
        <f>+'havelvac 7.2'!O385+'havelvac 7.3'!O385+'havelvac 7.4'!O385+'havelvac 7.5'!O385+'havelvac 7.6'!O385+'havelvac 7.7'!O385+'havelvac 7.9'!O385+'havelvac 7.8'!O385+'havelvac 7.10'!O385+'havelvac 7.11'!O385+'havelvac 7.12'!O385+'havelvac 7.13'!O383</f>
        <v>0</v>
      </c>
      <c r="P344" s="230" t="str">
        <f t="shared" si="39"/>
        <v xml:space="preserve"> </v>
      </c>
      <c r="Q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4" s="230" t="str">
        <f t="shared" si="40"/>
        <v xml:space="preserve"> </v>
      </c>
      <c r="S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4" s="230" t="str">
        <f t="shared" si="41"/>
        <v xml:space="preserve"> </v>
      </c>
      <c r="U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4" s="182">
        <f>+'havelvac 7.2'!P385+'havelvac 7.3'!P385+'havelvac 7.4'!P385+'havelvac 7.5'!P385+'havelvac 7.6'!P385+'havelvac 7.7'!P385+'havelvac 7.9'!P385+'havelvac 7.8'!P385+'havelvac 7.10'!P385+'havelvac 7.11'!P385+'havelvac 7.12'!P385+'havelvac 7.13'!P383</f>
        <v>0</v>
      </c>
      <c r="W344" s="230" t="str">
        <f t="shared" si="42"/>
        <v xml:space="preserve"> </v>
      </c>
      <c r="X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4" s="230" t="str">
        <f t="shared" si="43"/>
        <v xml:space="preserve"> </v>
      </c>
      <c r="Z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4" s="230" t="str">
        <f t="shared" si="44"/>
        <v xml:space="preserve"> </v>
      </c>
      <c r="AB3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5" spans="1:28" s="197" customFormat="1" ht="27">
      <c r="A345" s="183" t="str">
        <f t="shared" si="38"/>
        <v>71060601020000</v>
      </c>
      <c r="B345" s="184" t="s">
        <v>439</v>
      </c>
      <c r="C345" s="133" t="s">
        <v>157</v>
      </c>
      <c r="D345" s="132" t="s">
        <v>157</v>
      </c>
      <c r="E345" s="131" t="s">
        <v>106</v>
      </c>
      <c r="F345" s="185" t="s">
        <v>140</v>
      </c>
      <c r="G345" s="186" t="s">
        <v>440</v>
      </c>
      <c r="H345" s="145"/>
      <c r="I345" s="146"/>
      <c r="J345" s="147"/>
      <c r="K345" s="147"/>
      <c r="L345" s="26" t="s">
        <v>265</v>
      </c>
      <c r="M345" s="27"/>
      <c r="N345" s="196">
        <f>+'havelvac 7.2'!N386+'havelvac 7.3'!N386+'havelvac 7.4'!N386+'havelvac 7.5'!N386+'havelvac 7.6'!N386+'havelvac 7.7'!N386+'havelvac 7.9'!N386+'havelvac 7.8'!N386+'havelvac 7.10'!N386+'havelvac 7.11'!N386+'havelvac 7.12'!N386+'havelvac 7.13'!N384</f>
        <v>0</v>
      </c>
      <c r="O345" s="196">
        <f>+'havelvac 7.2'!O386+'havelvac 7.3'!O386+'havelvac 7.4'!O386+'havelvac 7.5'!O386+'havelvac 7.6'!O386+'havelvac 7.7'!O386+'havelvac 7.9'!O386+'havelvac 7.8'!O386+'havelvac 7.10'!O386+'havelvac 7.11'!O386+'havelvac 7.12'!O386+'havelvac 7.13'!O384</f>
        <v>0</v>
      </c>
      <c r="P345" s="229" t="str">
        <f t="shared" si="39"/>
        <v xml:space="preserve"> </v>
      </c>
      <c r="Q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5" s="229" t="str">
        <f t="shared" si="40"/>
        <v xml:space="preserve"> </v>
      </c>
      <c r="S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5" s="229" t="str">
        <f t="shared" si="41"/>
        <v xml:space="preserve"> </v>
      </c>
      <c r="U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5" s="196">
        <f>+'havelvac 7.2'!P386+'havelvac 7.3'!P386+'havelvac 7.4'!P386+'havelvac 7.5'!P386+'havelvac 7.6'!P386+'havelvac 7.7'!P386+'havelvac 7.9'!P386+'havelvac 7.8'!P386+'havelvac 7.10'!P386+'havelvac 7.11'!P386+'havelvac 7.12'!P386+'havelvac 7.13'!P384</f>
        <v>0</v>
      </c>
      <c r="W345" s="229" t="str">
        <f t="shared" si="42"/>
        <v xml:space="preserve"> </v>
      </c>
      <c r="X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5" s="229" t="str">
        <f t="shared" si="43"/>
        <v xml:space="preserve"> </v>
      </c>
      <c r="Z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5" s="229" t="str">
        <f t="shared" si="44"/>
        <v xml:space="preserve"> </v>
      </c>
      <c r="AB34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6" spans="1:28" s="136" customFormat="1">
      <c r="A346" s="183" t="str">
        <f t="shared" si="38"/>
        <v>71060601024269</v>
      </c>
      <c r="B346" s="184" t="s">
        <v>439</v>
      </c>
      <c r="C346" s="133" t="s">
        <v>157</v>
      </c>
      <c r="D346" s="132" t="s">
        <v>157</v>
      </c>
      <c r="E346" s="131" t="s">
        <v>106</v>
      </c>
      <c r="F346" s="185" t="s">
        <v>140</v>
      </c>
      <c r="G346" s="130">
        <v>4269</v>
      </c>
      <c r="H346" s="16"/>
      <c r="I346" s="24"/>
      <c r="J346" s="25"/>
      <c r="K346" s="25"/>
      <c r="L346" s="29" t="s">
        <v>240</v>
      </c>
      <c r="M346" s="43">
        <v>4269</v>
      </c>
      <c r="N346" s="182">
        <f>+'havelvac 7.2'!N387+'havelvac 7.3'!N387+'havelvac 7.4'!N387+'havelvac 7.5'!N387+'havelvac 7.6'!N387+'havelvac 7.7'!N387+'havelvac 7.9'!N387+'havelvac 7.8'!N387+'havelvac 7.10'!N387+'havelvac 7.11'!N387+'havelvac 7.12'!N387+'havelvac 7.13'!N385</f>
        <v>0</v>
      </c>
      <c r="O346" s="182">
        <f>+'havelvac 7.2'!O387+'havelvac 7.3'!O387+'havelvac 7.4'!O387+'havelvac 7.5'!O387+'havelvac 7.6'!O387+'havelvac 7.7'!O387+'havelvac 7.9'!O387+'havelvac 7.8'!O387+'havelvac 7.10'!O387+'havelvac 7.11'!O387+'havelvac 7.12'!O387+'havelvac 7.13'!O385</f>
        <v>0</v>
      </c>
      <c r="P346" s="230" t="str">
        <f t="shared" si="39"/>
        <v xml:space="preserve"> </v>
      </c>
      <c r="Q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6" s="230" t="str">
        <f t="shared" si="40"/>
        <v xml:space="preserve"> </v>
      </c>
      <c r="S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6" s="230" t="str">
        <f t="shared" si="41"/>
        <v xml:space="preserve"> </v>
      </c>
      <c r="U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6" s="182">
        <f>+'havelvac 7.2'!P387+'havelvac 7.3'!P387+'havelvac 7.4'!P387+'havelvac 7.5'!P387+'havelvac 7.6'!P387+'havelvac 7.7'!P387+'havelvac 7.9'!P387+'havelvac 7.8'!P387+'havelvac 7.10'!P387+'havelvac 7.11'!P387+'havelvac 7.12'!P387+'havelvac 7.13'!P385</f>
        <v>0</v>
      </c>
      <c r="W346" s="230" t="str">
        <f t="shared" si="42"/>
        <v xml:space="preserve"> </v>
      </c>
      <c r="X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6" s="230" t="str">
        <f t="shared" si="43"/>
        <v xml:space="preserve"> </v>
      </c>
      <c r="Z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6" s="230" t="str">
        <f t="shared" si="44"/>
        <v xml:space="preserve"> </v>
      </c>
      <c r="AB34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7" spans="1:28" s="136" customFormat="1">
      <c r="A347" s="183" t="str">
        <f t="shared" si="38"/>
        <v>71060601025113</v>
      </c>
      <c r="B347" s="184" t="s">
        <v>439</v>
      </c>
      <c r="C347" s="133" t="s">
        <v>157</v>
      </c>
      <c r="D347" s="132" t="s">
        <v>157</v>
      </c>
      <c r="E347" s="131" t="s">
        <v>106</v>
      </c>
      <c r="F347" s="185" t="s">
        <v>140</v>
      </c>
      <c r="G347" s="130">
        <v>5113</v>
      </c>
      <c r="H347" s="16"/>
      <c r="I347" s="24"/>
      <c r="J347" s="25"/>
      <c r="K347" s="25"/>
      <c r="L347" s="31" t="s">
        <v>174</v>
      </c>
      <c r="M347" s="32">
        <v>5113</v>
      </c>
      <c r="N347" s="182">
        <f>+'havelvac 7.2'!N388+'havelvac 7.3'!N388+'havelvac 7.4'!N388+'havelvac 7.5'!N388+'havelvac 7.6'!N388+'havelvac 7.7'!N388+'havelvac 7.9'!N388+'havelvac 7.8'!N388+'havelvac 7.10'!N388+'havelvac 7.11'!N388+'havelvac 7.12'!N388+'havelvac 7.13'!N386</f>
        <v>0</v>
      </c>
      <c r="O347" s="182">
        <f>+'havelvac 7.2'!O388+'havelvac 7.3'!O388+'havelvac 7.4'!O388+'havelvac 7.5'!O388+'havelvac 7.6'!O388+'havelvac 7.7'!O388+'havelvac 7.9'!O388+'havelvac 7.8'!O388+'havelvac 7.10'!O388+'havelvac 7.11'!O388+'havelvac 7.12'!O388+'havelvac 7.13'!O386</f>
        <v>0</v>
      </c>
      <c r="P347" s="230" t="str">
        <f t="shared" si="39"/>
        <v xml:space="preserve"> </v>
      </c>
      <c r="Q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7" s="230" t="str">
        <f t="shared" si="40"/>
        <v xml:space="preserve"> </v>
      </c>
      <c r="S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7" s="230" t="str">
        <f t="shared" si="41"/>
        <v xml:space="preserve"> </v>
      </c>
      <c r="U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7" s="182">
        <f>+'havelvac 7.2'!P388+'havelvac 7.3'!P388+'havelvac 7.4'!P388+'havelvac 7.5'!P388+'havelvac 7.6'!P388+'havelvac 7.7'!P388+'havelvac 7.9'!P388+'havelvac 7.8'!P388+'havelvac 7.10'!P388+'havelvac 7.11'!P388+'havelvac 7.12'!P388+'havelvac 7.13'!P386</f>
        <v>0</v>
      </c>
      <c r="W347" s="230" t="str">
        <f t="shared" si="42"/>
        <v xml:space="preserve"> </v>
      </c>
      <c r="X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7" s="230" t="str">
        <f t="shared" si="43"/>
        <v xml:space="preserve"> </v>
      </c>
      <c r="Z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7" s="230" t="str">
        <f t="shared" si="44"/>
        <v xml:space="preserve"> </v>
      </c>
      <c r="AB3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8" spans="1:28" s="197" customFormat="1" ht="27">
      <c r="A348" s="183" t="str">
        <f t="shared" si="38"/>
        <v>71060601030000</v>
      </c>
      <c r="B348" s="184" t="s">
        <v>439</v>
      </c>
      <c r="C348" s="133" t="s">
        <v>157</v>
      </c>
      <c r="D348" s="132" t="s">
        <v>157</v>
      </c>
      <c r="E348" s="131" t="s">
        <v>106</v>
      </c>
      <c r="F348" s="185" t="s">
        <v>442</v>
      </c>
      <c r="G348" s="186" t="s">
        <v>440</v>
      </c>
      <c r="H348" s="145"/>
      <c r="I348" s="146"/>
      <c r="J348" s="147"/>
      <c r="K348" s="147"/>
      <c r="L348" s="26" t="s">
        <v>266</v>
      </c>
      <c r="M348" s="27"/>
      <c r="N348" s="196">
        <f>+'havelvac 7.2'!N389+'havelvac 7.3'!N389+'havelvac 7.4'!N389+'havelvac 7.5'!N389+'havelvac 7.6'!N389+'havelvac 7.7'!N389+'havelvac 7.9'!N389+'havelvac 7.8'!N389+'havelvac 7.10'!N389+'havelvac 7.11'!N389+'havelvac 7.12'!N389+'havelvac 7.13'!N387</f>
        <v>0</v>
      </c>
      <c r="O348" s="196">
        <f>+'havelvac 7.2'!O389+'havelvac 7.3'!O389+'havelvac 7.4'!O389+'havelvac 7.5'!O389+'havelvac 7.6'!O389+'havelvac 7.7'!O389+'havelvac 7.9'!O389+'havelvac 7.8'!O389+'havelvac 7.10'!O389+'havelvac 7.11'!O389+'havelvac 7.12'!O389+'havelvac 7.13'!O387</f>
        <v>0</v>
      </c>
      <c r="P348" s="229" t="str">
        <f t="shared" si="39"/>
        <v xml:space="preserve"> </v>
      </c>
      <c r="Q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8" s="229" t="str">
        <f t="shared" si="40"/>
        <v xml:space="preserve"> </v>
      </c>
      <c r="S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8" s="229" t="str">
        <f t="shared" si="41"/>
        <v xml:space="preserve"> </v>
      </c>
      <c r="U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8" s="196">
        <f>+'havelvac 7.2'!P389+'havelvac 7.3'!P389+'havelvac 7.4'!P389+'havelvac 7.5'!P389+'havelvac 7.6'!P389+'havelvac 7.7'!P389+'havelvac 7.9'!P389+'havelvac 7.8'!P389+'havelvac 7.10'!P389+'havelvac 7.11'!P389+'havelvac 7.12'!P389+'havelvac 7.13'!P387</f>
        <v>0</v>
      </c>
      <c r="W348" s="229" t="str">
        <f t="shared" si="42"/>
        <v xml:space="preserve"> </v>
      </c>
      <c r="X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8" s="229" t="str">
        <f t="shared" si="43"/>
        <v xml:space="preserve"> </v>
      </c>
      <c r="Z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8" s="229" t="str">
        <f t="shared" si="44"/>
        <v xml:space="preserve"> </v>
      </c>
      <c r="AB34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49" spans="1:28" s="136" customFormat="1" ht="25.5" hidden="1">
      <c r="A349" s="183" t="str">
        <f t="shared" si="38"/>
        <v>71060601034251</v>
      </c>
      <c r="B349" s="184" t="s">
        <v>439</v>
      </c>
      <c r="C349" s="133" t="s">
        <v>157</v>
      </c>
      <c r="D349" s="132" t="s">
        <v>157</v>
      </c>
      <c r="E349" s="131" t="s">
        <v>106</v>
      </c>
      <c r="F349" s="185" t="s">
        <v>442</v>
      </c>
      <c r="G349" s="130">
        <v>4251</v>
      </c>
      <c r="H349" s="16"/>
      <c r="I349" s="24"/>
      <c r="J349" s="25"/>
      <c r="K349" s="25"/>
      <c r="L349" s="29" t="s">
        <v>142</v>
      </c>
      <c r="M349" s="43">
        <v>4251</v>
      </c>
      <c r="N349" s="182">
        <f>+'havelvac 7.2'!N390+'havelvac 7.3'!N390+'havelvac 7.4'!N390+'havelvac 7.5'!N390+'havelvac 7.6'!N390+'havelvac 7.7'!N390+'havelvac 7.9'!N390+'havelvac 7.8'!N390+'havelvac 7.10'!N390+'havelvac 7.11'!N390+'havelvac 7.12'!N390+'havelvac 7.13'!N388</f>
        <v>0</v>
      </c>
      <c r="O349" s="182">
        <f>+'havelvac 7.2'!O390+'havelvac 7.3'!O390+'havelvac 7.4'!O390+'havelvac 7.5'!O390+'havelvac 7.6'!O390+'havelvac 7.7'!O390+'havelvac 7.9'!O390+'havelvac 7.8'!O390+'havelvac 7.10'!O390+'havelvac 7.11'!O390+'havelvac 7.12'!O390+'havelvac 7.13'!O388</f>
        <v>0</v>
      </c>
      <c r="P349" s="230" t="str">
        <f t="shared" si="39"/>
        <v xml:space="preserve"> </v>
      </c>
      <c r="Q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49" s="230" t="str">
        <f t="shared" si="40"/>
        <v xml:space="preserve"> </v>
      </c>
      <c r="S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49" s="230" t="str">
        <f t="shared" si="41"/>
        <v xml:space="preserve"> </v>
      </c>
      <c r="U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49" s="182">
        <f>+'havelvac 7.2'!P390+'havelvac 7.3'!P390+'havelvac 7.4'!P390+'havelvac 7.5'!P390+'havelvac 7.6'!P390+'havelvac 7.7'!P390+'havelvac 7.9'!P390+'havelvac 7.8'!P390+'havelvac 7.10'!P390+'havelvac 7.11'!P390+'havelvac 7.12'!P390+'havelvac 7.13'!P388</f>
        <v>0</v>
      </c>
      <c r="W349" s="230" t="str">
        <f t="shared" si="42"/>
        <v xml:space="preserve"> </v>
      </c>
      <c r="X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49" s="230" t="str">
        <f t="shared" si="43"/>
        <v xml:space="preserve"> </v>
      </c>
      <c r="Z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49" s="230" t="str">
        <f t="shared" si="44"/>
        <v xml:space="preserve"> </v>
      </c>
      <c r="AB34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0" spans="1:28" s="136" customFormat="1">
      <c r="A350" s="183" t="str">
        <f t="shared" si="38"/>
        <v>71060601034269</v>
      </c>
      <c r="B350" s="184" t="s">
        <v>439</v>
      </c>
      <c r="C350" s="133" t="s">
        <v>157</v>
      </c>
      <c r="D350" s="132" t="s">
        <v>157</v>
      </c>
      <c r="E350" s="131" t="s">
        <v>106</v>
      </c>
      <c r="F350" s="185" t="s">
        <v>442</v>
      </c>
      <c r="G350" s="130">
        <v>4269</v>
      </c>
      <c r="H350" s="16"/>
      <c r="I350" s="24"/>
      <c r="J350" s="25"/>
      <c r="K350" s="25"/>
      <c r="L350" s="29" t="s">
        <v>240</v>
      </c>
      <c r="M350" s="43">
        <v>4269</v>
      </c>
      <c r="N350" s="182">
        <f>+'havelvac 7.2'!N391+'havelvac 7.3'!N391+'havelvac 7.4'!N391+'havelvac 7.5'!N391+'havelvac 7.6'!N391+'havelvac 7.7'!N391+'havelvac 7.9'!N391+'havelvac 7.8'!N391+'havelvac 7.10'!N391+'havelvac 7.11'!N391+'havelvac 7.12'!N391+'havelvac 7.13'!N389</f>
        <v>0</v>
      </c>
      <c r="O350" s="182">
        <f>+'havelvac 7.2'!O391+'havelvac 7.3'!O391+'havelvac 7.4'!O391+'havelvac 7.5'!O391+'havelvac 7.6'!O391+'havelvac 7.7'!O391+'havelvac 7.9'!O391+'havelvac 7.8'!O391+'havelvac 7.10'!O391+'havelvac 7.11'!O391+'havelvac 7.12'!O391+'havelvac 7.13'!O389</f>
        <v>0</v>
      </c>
      <c r="P350" s="230" t="str">
        <f t="shared" si="39"/>
        <v xml:space="preserve"> </v>
      </c>
      <c r="Q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0" s="230" t="str">
        <f t="shared" si="40"/>
        <v xml:space="preserve"> </v>
      </c>
      <c r="S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0" s="230" t="str">
        <f t="shared" si="41"/>
        <v xml:space="preserve"> </v>
      </c>
      <c r="U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0" s="182">
        <f>+'havelvac 7.2'!P391+'havelvac 7.3'!P391+'havelvac 7.4'!P391+'havelvac 7.5'!P391+'havelvac 7.6'!P391+'havelvac 7.7'!P391+'havelvac 7.9'!P391+'havelvac 7.8'!P391+'havelvac 7.10'!P391+'havelvac 7.11'!P391+'havelvac 7.12'!P391+'havelvac 7.13'!P389</f>
        <v>0</v>
      </c>
      <c r="W350" s="230" t="str">
        <f t="shared" si="42"/>
        <v xml:space="preserve"> </v>
      </c>
      <c r="X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0" s="230" t="str">
        <f t="shared" si="43"/>
        <v xml:space="preserve"> </v>
      </c>
      <c r="Z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0" s="230" t="str">
        <f t="shared" si="44"/>
        <v xml:space="preserve"> </v>
      </c>
      <c r="AB3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1" spans="1:28" s="136" customFormat="1" ht="25.5">
      <c r="A351" s="183" t="str">
        <f t="shared" ref="A351:A416" si="45">CONCATENATE(B351,C351,D351,E351,F351,G351)</f>
        <v>71060601034521</v>
      </c>
      <c r="B351" s="184" t="s">
        <v>439</v>
      </c>
      <c r="C351" s="133" t="s">
        <v>157</v>
      </c>
      <c r="D351" s="132" t="s">
        <v>157</v>
      </c>
      <c r="E351" s="131" t="s">
        <v>106</v>
      </c>
      <c r="F351" s="185" t="s">
        <v>442</v>
      </c>
      <c r="G351" s="130">
        <v>4521</v>
      </c>
      <c r="H351" s="16"/>
      <c r="I351" s="24"/>
      <c r="J351" s="25"/>
      <c r="K351" s="25"/>
      <c r="L351" s="29" t="s">
        <v>267</v>
      </c>
      <c r="M351" s="43">
        <v>4521</v>
      </c>
      <c r="N351" s="182">
        <f>+'havelvac 7.2'!N392+'havelvac 7.3'!N392+'havelvac 7.4'!N392+'havelvac 7.5'!N392+'havelvac 7.6'!N392+'havelvac 7.7'!N392+'havelvac 7.9'!N392+'havelvac 7.8'!N392+'havelvac 7.10'!N392+'havelvac 7.11'!N392+'havelvac 7.12'!N392+'havelvac 7.13'!N390</f>
        <v>0</v>
      </c>
      <c r="O351" s="182">
        <f>+'havelvac 7.2'!O392+'havelvac 7.3'!O392+'havelvac 7.4'!O392+'havelvac 7.5'!O392+'havelvac 7.6'!O392+'havelvac 7.7'!O392+'havelvac 7.9'!O392+'havelvac 7.8'!O392+'havelvac 7.10'!O392+'havelvac 7.11'!O392+'havelvac 7.12'!O392+'havelvac 7.13'!O390</f>
        <v>0</v>
      </c>
      <c r="P351" s="230" t="str">
        <f t="shared" si="39"/>
        <v xml:space="preserve"> </v>
      </c>
      <c r="Q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1" s="230" t="str">
        <f t="shared" si="40"/>
        <v xml:space="preserve"> </v>
      </c>
      <c r="S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1" s="230" t="str">
        <f t="shared" si="41"/>
        <v xml:space="preserve"> </v>
      </c>
      <c r="U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1" s="182">
        <f>+'havelvac 7.2'!P392+'havelvac 7.3'!P392+'havelvac 7.4'!P392+'havelvac 7.5'!P392+'havelvac 7.6'!P392+'havelvac 7.7'!P392+'havelvac 7.9'!P392+'havelvac 7.8'!P392+'havelvac 7.10'!P392+'havelvac 7.11'!P392+'havelvac 7.12'!P392+'havelvac 7.13'!P390</f>
        <v>0</v>
      </c>
      <c r="W351" s="230" t="str">
        <f t="shared" si="42"/>
        <v xml:space="preserve"> </v>
      </c>
      <c r="X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1" s="230" t="str">
        <f t="shared" si="43"/>
        <v xml:space="preserve"> </v>
      </c>
      <c r="Z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1" s="230" t="str">
        <f t="shared" si="44"/>
        <v xml:space="preserve"> </v>
      </c>
      <c r="AB3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2" spans="1:28" s="136" customFormat="1" ht="25.5" hidden="1">
      <c r="A352" s="183" t="str">
        <f t="shared" si="45"/>
        <v>71060601034819</v>
      </c>
      <c r="B352" s="184" t="s">
        <v>439</v>
      </c>
      <c r="C352" s="133" t="s">
        <v>157</v>
      </c>
      <c r="D352" s="132" t="s">
        <v>157</v>
      </c>
      <c r="E352" s="131" t="s">
        <v>106</v>
      </c>
      <c r="F352" s="185" t="s">
        <v>442</v>
      </c>
      <c r="G352" s="130">
        <v>4819</v>
      </c>
      <c r="H352" s="16"/>
      <c r="I352" s="24"/>
      <c r="J352" s="25"/>
      <c r="K352" s="25"/>
      <c r="L352" s="29" t="s">
        <v>219</v>
      </c>
      <c r="M352" s="30">
        <v>4819</v>
      </c>
      <c r="N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7.13'!N391</f>
        <v>#REF!</v>
      </c>
      <c r="O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7.13'!O391</f>
        <v>#REF!</v>
      </c>
      <c r="P352" s="230" t="str">
        <f t="shared" si="39"/>
        <v xml:space="preserve"> </v>
      </c>
      <c r="Q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2" s="230" t="str">
        <f t="shared" si="40"/>
        <v xml:space="preserve"> </v>
      </c>
      <c r="S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2" s="230" t="str">
        <f t="shared" si="41"/>
        <v xml:space="preserve"> </v>
      </c>
      <c r="U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7.13'!P391</f>
        <v>#REF!</v>
      </c>
      <c r="W352" s="230" t="str">
        <f t="shared" si="42"/>
        <v xml:space="preserve"> </v>
      </c>
      <c r="X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2" s="230" t="str">
        <f t="shared" si="43"/>
        <v xml:space="preserve"> </v>
      </c>
      <c r="Z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2" s="230" t="str">
        <f t="shared" si="44"/>
        <v xml:space="preserve"> </v>
      </c>
      <c r="AB35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3" spans="1:28" s="136" customFormat="1">
      <c r="A353" s="183" t="str">
        <f t="shared" si="45"/>
        <v>71060601035112</v>
      </c>
      <c r="B353" s="184" t="s">
        <v>439</v>
      </c>
      <c r="C353" s="133" t="s">
        <v>157</v>
      </c>
      <c r="D353" s="132" t="s">
        <v>157</v>
      </c>
      <c r="E353" s="131" t="s">
        <v>106</v>
      </c>
      <c r="F353" s="185" t="s">
        <v>442</v>
      </c>
      <c r="G353" s="130">
        <v>5112</v>
      </c>
      <c r="H353" s="24"/>
      <c r="I353" s="24"/>
      <c r="J353" s="25"/>
      <c r="K353" s="25"/>
      <c r="L353" s="29" t="s">
        <v>173</v>
      </c>
      <c r="M353" s="30">
        <v>5112</v>
      </c>
      <c r="N353" s="182">
        <f>+'havelvac 7.2'!N396+'havelvac 7.3'!N396+'havelvac 7.4'!N396+'havelvac 7.5'!N396+'havelvac 7.6'!N396+'havelvac 7.7'!N396+'havelvac 7.9'!N396+'havelvac 7.8'!N396+'havelvac 7.10'!N396+'havelvac 7.11'!N396+'havelvac 7.12'!N396+'havelvac 7.13'!N392</f>
        <v>0</v>
      </c>
      <c r="O353" s="182">
        <f>+'havelvac 7.2'!O396+'havelvac 7.3'!O396+'havelvac 7.4'!O396+'havelvac 7.5'!O396+'havelvac 7.6'!O396+'havelvac 7.7'!O396+'havelvac 7.9'!O396+'havelvac 7.8'!O396+'havelvac 7.10'!O396+'havelvac 7.11'!O396+'havelvac 7.12'!O396+'havelvac 7.13'!O392</f>
        <v>0</v>
      </c>
      <c r="P353" s="230" t="str">
        <f t="shared" si="39"/>
        <v xml:space="preserve"> </v>
      </c>
      <c r="Q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3" s="230" t="str">
        <f t="shared" si="40"/>
        <v xml:space="preserve"> </v>
      </c>
      <c r="S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3" s="230" t="str">
        <f t="shared" si="41"/>
        <v xml:space="preserve"> </v>
      </c>
      <c r="U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3" s="182">
        <f>+'havelvac 7.2'!P396+'havelvac 7.3'!P396+'havelvac 7.4'!P396+'havelvac 7.5'!P396+'havelvac 7.6'!P396+'havelvac 7.7'!P396+'havelvac 7.9'!P396+'havelvac 7.8'!P396+'havelvac 7.10'!P396+'havelvac 7.11'!P396+'havelvac 7.12'!P396+'havelvac 7.13'!P392</f>
        <v>0</v>
      </c>
      <c r="W353" s="230" t="str">
        <f t="shared" si="42"/>
        <v xml:space="preserve"> </v>
      </c>
      <c r="X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3" s="230" t="str">
        <f t="shared" si="43"/>
        <v xml:space="preserve"> </v>
      </c>
      <c r="Z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3" s="230" t="str">
        <f t="shared" si="44"/>
        <v xml:space="preserve"> </v>
      </c>
      <c r="AB3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4" spans="1:28" s="136" customFormat="1">
      <c r="A354" s="183" t="str">
        <f t="shared" si="45"/>
        <v>71060601035113</v>
      </c>
      <c r="B354" s="184" t="s">
        <v>439</v>
      </c>
      <c r="C354" s="133" t="s">
        <v>157</v>
      </c>
      <c r="D354" s="132" t="s">
        <v>157</v>
      </c>
      <c r="E354" s="131" t="s">
        <v>106</v>
      </c>
      <c r="F354" s="185" t="s">
        <v>442</v>
      </c>
      <c r="G354" s="130">
        <v>5113</v>
      </c>
      <c r="H354" s="24"/>
      <c r="I354" s="24"/>
      <c r="J354" s="25"/>
      <c r="K354" s="25"/>
      <c r="L354" s="29" t="s">
        <v>174</v>
      </c>
      <c r="M354" s="30">
        <v>5113</v>
      </c>
      <c r="N354" s="182" t="e">
        <f>+'havelvac 7.2'!N397+'havelvac 7.3'!N397+'havelvac 7.4'!N397+'havelvac 7.5'!N397+'havelvac 7.6'!N397+'havelvac 7.7'!N397+'havelvac 7.9'!N397+'havelvac 7.8'!N397+'havelvac 7.10'!N397+'havelvac 7.11'!N397+'havelvac 7.12'!N397+'havelvac 7.13'!#REF!</f>
        <v>#REF!</v>
      </c>
      <c r="O354" s="182" t="e">
        <f>+'havelvac 7.2'!O397+'havelvac 7.3'!O397+'havelvac 7.4'!O397+'havelvac 7.5'!O397+'havelvac 7.6'!O397+'havelvac 7.7'!O397+'havelvac 7.9'!O397+'havelvac 7.8'!O397+'havelvac 7.10'!O397+'havelvac 7.11'!O397+'havelvac 7.12'!O397+'havelvac 7.13'!#REF!</f>
        <v>#REF!</v>
      </c>
      <c r="P354" s="230" t="str">
        <f t="shared" si="39"/>
        <v xml:space="preserve"> </v>
      </c>
      <c r="Q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4" s="230" t="str">
        <f t="shared" si="40"/>
        <v xml:space="preserve"> </v>
      </c>
      <c r="S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4" s="230" t="str">
        <f t="shared" si="41"/>
        <v xml:space="preserve"> </v>
      </c>
      <c r="U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4" s="182" t="e">
        <f>+'havelvac 7.2'!P397+'havelvac 7.3'!P397+'havelvac 7.4'!P397+'havelvac 7.5'!P397+'havelvac 7.6'!P397+'havelvac 7.7'!P397+'havelvac 7.9'!P397+'havelvac 7.8'!P397+'havelvac 7.10'!P397+'havelvac 7.11'!P397+'havelvac 7.12'!P397+'havelvac 7.13'!#REF!</f>
        <v>#REF!</v>
      </c>
      <c r="W354" s="230" t="str">
        <f t="shared" si="42"/>
        <v xml:space="preserve"> </v>
      </c>
      <c r="X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4" s="230" t="str">
        <f t="shared" si="43"/>
        <v xml:space="preserve"> </v>
      </c>
      <c r="Z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4" s="230" t="str">
        <f t="shared" si="44"/>
        <v xml:space="preserve"> </v>
      </c>
      <c r="AB35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5" spans="1:28" s="136" customFormat="1">
      <c r="A355" s="183" t="str">
        <f t="shared" si="45"/>
        <v>71060601035129</v>
      </c>
      <c r="B355" s="184" t="s">
        <v>439</v>
      </c>
      <c r="C355" s="133" t="s">
        <v>157</v>
      </c>
      <c r="D355" s="132" t="s">
        <v>157</v>
      </c>
      <c r="E355" s="131" t="s">
        <v>106</v>
      </c>
      <c r="F355" s="185" t="s">
        <v>442</v>
      </c>
      <c r="G355" s="130">
        <v>5129</v>
      </c>
      <c r="H355" s="16"/>
      <c r="I355" s="24"/>
      <c r="J355" s="25"/>
      <c r="K355" s="25"/>
      <c r="L355" s="29" t="s">
        <v>268</v>
      </c>
      <c r="M355" s="43">
        <v>5129</v>
      </c>
      <c r="N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7.13'!N396</f>
        <v>#REF!</v>
      </c>
      <c r="O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7.13'!O396</f>
        <v>#REF!</v>
      </c>
      <c r="P355" s="230" t="str">
        <f t="shared" si="39"/>
        <v xml:space="preserve"> </v>
      </c>
      <c r="Q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5" s="230" t="str">
        <f t="shared" si="40"/>
        <v xml:space="preserve"> </v>
      </c>
      <c r="S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5" s="230" t="str">
        <f t="shared" si="41"/>
        <v xml:space="preserve"> </v>
      </c>
      <c r="U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7.13'!P396</f>
        <v>#REF!</v>
      </c>
      <c r="W355" s="230" t="str">
        <f t="shared" si="42"/>
        <v xml:space="preserve"> </v>
      </c>
      <c r="X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5" s="230" t="str">
        <f t="shared" si="43"/>
        <v xml:space="preserve"> </v>
      </c>
      <c r="Z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5" s="230" t="str">
        <f t="shared" si="44"/>
        <v xml:space="preserve"> </v>
      </c>
      <c r="AB3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6" spans="1:28" s="197" customFormat="1" ht="27">
      <c r="A356" s="183" t="str">
        <f t="shared" si="45"/>
        <v>71060601040000</v>
      </c>
      <c r="B356" s="184" t="s">
        <v>439</v>
      </c>
      <c r="C356" s="133" t="s">
        <v>157</v>
      </c>
      <c r="D356" s="132" t="s">
        <v>157</v>
      </c>
      <c r="E356" s="131" t="s">
        <v>106</v>
      </c>
      <c r="F356" s="185" t="s">
        <v>155</v>
      </c>
      <c r="G356" s="186" t="s">
        <v>440</v>
      </c>
      <c r="H356" s="145"/>
      <c r="I356" s="146"/>
      <c r="J356" s="147"/>
      <c r="K356" s="147"/>
      <c r="L356" s="26" t="s">
        <v>269</v>
      </c>
      <c r="M356" s="27"/>
      <c r="N356" s="196">
        <f>+'havelvac 7.2'!N393+'havelvac 7.3'!N393+'havelvac 7.4'!N393+'havelvac 7.5'!N393+'havelvac 7.6'!N393+'havelvac 7.7'!N393+'havelvac 7.9'!N393+'havelvac 7.8'!N393+'havelvac 7.10'!N393+'havelvac 7.11'!N393+'havelvac 7.12'!N393+'havelvac 7.13'!N397</f>
        <v>0</v>
      </c>
      <c r="O356" s="196">
        <f>+'havelvac 7.2'!O393+'havelvac 7.3'!O393+'havelvac 7.4'!O393+'havelvac 7.5'!O393+'havelvac 7.6'!O393+'havelvac 7.7'!O393+'havelvac 7.9'!O393+'havelvac 7.8'!O393+'havelvac 7.10'!O393+'havelvac 7.11'!O393+'havelvac 7.12'!O393+'havelvac 7.13'!O397</f>
        <v>0</v>
      </c>
      <c r="P356" s="229" t="str">
        <f t="shared" si="39"/>
        <v xml:space="preserve"> </v>
      </c>
      <c r="Q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6" s="229" t="str">
        <f t="shared" si="40"/>
        <v xml:space="preserve"> </v>
      </c>
      <c r="S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6" s="229" t="str">
        <f t="shared" si="41"/>
        <v xml:space="preserve"> </v>
      </c>
      <c r="U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6" s="196">
        <f>+'havelvac 7.2'!P393+'havelvac 7.3'!P393+'havelvac 7.4'!P393+'havelvac 7.5'!P393+'havelvac 7.6'!P393+'havelvac 7.7'!P393+'havelvac 7.9'!P393+'havelvac 7.8'!P393+'havelvac 7.10'!P393+'havelvac 7.11'!P393+'havelvac 7.12'!P393+'havelvac 7.13'!P397</f>
        <v>0</v>
      </c>
      <c r="W356" s="229" t="str">
        <f t="shared" si="42"/>
        <v xml:space="preserve"> </v>
      </c>
      <c r="X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6" s="229" t="str">
        <f t="shared" si="43"/>
        <v xml:space="preserve"> </v>
      </c>
      <c r="Z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6" s="229" t="str">
        <f t="shared" si="44"/>
        <v xml:space="preserve"> </v>
      </c>
      <c r="AB3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7" spans="1:28" s="136" customFormat="1" ht="25.5">
      <c r="A357" s="183" t="str">
        <f t="shared" si="45"/>
        <v>71060601044251</v>
      </c>
      <c r="B357" s="184" t="s">
        <v>439</v>
      </c>
      <c r="C357" s="133" t="s">
        <v>157</v>
      </c>
      <c r="D357" s="132" t="s">
        <v>157</v>
      </c>
      <c r="E357" s="131" t="s">
        <v>106</v>
      </c>
      <c r="F357" s="185" t="s">
        <v>155</v>
      </c>
      <c r="G357" s="130">
        <v>4251</v>
      </c>
      <c r="H357" s="24"/>
      <c r="I357" s="24"/>
      <c r="J357" s="25"/>
      <c r="K357" s="25"/>
      <c r="L357" s="29" t="s">
        <v>142</v>
      </c>
      <c r="M357" s="30">
        <v>4251</v>
      </c>
      <c r="N357" s="182" t="e">
        <f>+'havelvac 7.2'!N394+'havelvac 7.3'!N394+'havelvac 7.4'!N394+'havelvac 7.5'!N394+'havelvac 7.6'!N394+'havelvac 7.7'!N394+'havelvac 7.9'!N394+'havelvac 7.8'!N394+'havelvac 7.10'!N394+'havelvac 7.11'!N394+'havelvac 7.12'!N394+'havelvac 7.13'!#REF!</f>
        <v>#REF!</v>
      </c>
      <c r="O357" s="182" t="e">
        <f>+'havelvac 7.2'!O394+'havelvac 7.3'!O394+'havelvac 7.4'!O394+'havelvac 7.5'!O394+'havelvac 7.6'!O394+'havelvac 7.7'!O394+'havelvac 7.9'!O394+'havelvac 7.8'!O394+'havelvac 7.10'!O394+'havelvac 7.11'!O394+'havelvac 7.12'!O394+'havelvac 7.13'!#REF!</f>
        <v>#REF!</v>
      </c>
      <c r="P357" s="230" t="str">
        <f t="shared" si="39"/>
        <v xml:space="preserve"> </v>
      </c>
      <c r="Q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7" s="230" t="str">
        <f t="shared" si="40"/>
        <v xml:space="preserve"> </v>
      </c>
      <c r="S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7" s="230" t="str">
        <f t="shared" si="41"/>
        <v xml:space="preserve"> </v>
      </c>
      <c r="U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7" s="182" t="e">
        <f>+'havelvac 7.2'!P394+'havelvac 7.3'!P394+'havelvac 7.4'!P394+'havelvac 7.5'!P394+'havelvac 7.6'!P394+'havelvac 7.7'!P394+'havelvac 7.9'!P394+'havelvac 7.8'!P394+'havelvac 7.10'!P394+'havelvac 7.11'!P394+'havelvac 7.12'!P394+'havelvac 7.13'!#REF!</f>
        <v>#REF!</v>
      </c>
      <c r="W357" s="230" t="str">
        <f t="shared" si="42"/>
        <v xml:space="preserve"> </v>
      </c>
      <c r="X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7" s="230" t="str">
        <f t="shared" si="43"/>
        <v xml:space="preserve"> </v>
      </c>
      <c r="Z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7" s="230" t="str">
        <f t="shared" si="44"/>
        <v xml:space="preserve"> </v>
      </c>
      <c r="AB3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8" spans="1:28" s="136" customFormat="1">
      <c r="A358" s="183" t="str">
        <f t="shared" si="45"/>
        <v>71060601044269</v>
      </c>
      <c r="B358" s="184" t="s">
        <v>439</v>
      </c>
      <c r="C358" s="133" t="s">
        <v>157</v>
      </c>
      <c r="D358" s="132" t="s">
        <v>157</v>
      </c>
      <c r="E358" s="131" t="s">
        <v>106</v>
      </c>
      <c r="F358" s="185" t="s">
        <v>155</v>
      </c>
      <c r="G358" s="130">
        <v>4269</v>
      </c>
      <c r="H358" s="16"/>
      <c r="I358" s="24"/>
      <c r="J358" s="25"/>
      <c r="K358" s="25"/>
      <c r="L358" s="29" t="s">
        <v>240</v>
      </c>
      <c r="M358" s="12">
        <v>4269</v>
      </c>
      <c r="N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7.13'!N393</f>
        <v>#REF!</v>
      </c>
      <c r="O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7.13'!O393</f>
        <v>#REF!</v>
      </c>
      <c r="P358" s="230" t="str">
        <f t="shared" si="39"/>
        <v xml:space="preserve"> </v>
      </c>
      <c r="Q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8" s="230" t="str">
        <f t="shared" si="40"/>
        <v xml:space="preserve"> </v>
      </c>
      <c r="S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8" s="230" t="str">
        <f t="shared" si="41"/>
        <v xml:space="preserve"> </v>
      </c>
      <c r="U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7.13'!P393</f>
        <v>#REF!</v>
      </c>
      <c r="W358" s="230" t="str">
        <f t="shared" si="42"/>
        <v xml:space="preserve"> </v>
      </c>
      <c r="X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8" s="230" t="str">
        <f t="shared" si="43"/>
        <v xml:space="preserve"> </v>
      </c>
      <c r="Z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8" s="230" t="str">
        <f t="shared" si="44"/>
        <v xml:space="preserve"> </v>
      </c>
      <c r="AB3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59" spans="1:28" s="136" customFormat="1" ht="25.5">
      <c r="A359" s="183" t="str">
        <f t="shared" si="45"/>
        <v>71060601044521</v>
      </c>
      <c r="B359" s="184" t="s">
        <v>439</v>
      </c>
      <c r="C359" s="133" t="s">
        <v>157</v>
      </c>
      <c r="D359" s="132" t="s">
        <v>157</v>
      </c>
      <c r="E359" s="131" t="s">
        <v>106</v>
      </c>
      <c r="F359" s="185" t="s">
        <v>155</v>
      </c>
      <c r="G359" s="130">
        <v>4521</v>
      </c>
      <c r="H359" s="16"/>
      <c r="I359" s="24"/>
      <c r="J359" s="25"/>
      <c r="K359" s="25"/>
      <c r="L359" s="29" t="s">
        <v>267</v>
      </c>
      <c r="M359" s="12">
        <v>4521</v>
      </c>
      <c r="N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7.13'!N394</f>
        <v>#REF!</v>
      </c>
      <c r="O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7.13'!O394</f>
        <v>#REF!</v>
      </c>
      <c r="P359" s="230" t="str">
        <f t="shared" si="39"/>
        <v xml:space="preserve"> </v>
      </c>
      <c r="Q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59" s="230" t="str">
        <f t="shared" si="40"/>
        <v xml:space="preserve"> </v>
      </c>
      <c r="S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59" s="230" t="str">
        <f t="shared" si="41"/>
        <v xml:space="preserve"> </v>
      </c>
      <c r="U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7.13'!P394</f>
        <v>#REF!</v>
      </c>
      <c r="W359" s="230" t="str">
        <f t="shared" si="42"/>
        <v xml:space="preserve"> </v>
      </c>
      <c r="X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59" s="230" t="str">
        <f t="shared" si="43"/>
        <v xml:space="preserve"> </v>
      </c>
      <c r="Z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59" s="230" t="str">
        <f t="shared" si="44"/>
        <v xml:space="preserve"> </v>
      </c>
      <c r="AB3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0" spans="1:28" s="136" customFormat="1" hidden="1">
      <c r="A360" s="183" t="str">
        <f t="shared" si="45"/>
        <v>71060601044639</v>
      </c>
      <c r="B360" s="184" t="s">
        <v>439</v>
      </c>
      <c r="C360" s="133" t="s">
        <v>157</v>
      </c>
      <c r="D360" s="132" t="s">
        <v>157</v>
      </c>
      <c r="E360" s="131" t="s">
        <v>106</v>
      </c>
      <c r="F360" s="185" t="s">
        <v>155</v>
      </c>
      <c r="G360" s="130">
        <v>4639</v>
      </c>
      <c r="H360" s="24"/>
      <c r="I360" s="24"/>
      <c r="J360" s="25"/>
      <c r="K360" s="25"/>
      <c r="L360" s="31" t="s">
        <v>211</v>
      </c>
      <c r="M360" s="47">
        <v>4639</v>
      </c>
      <c r="N360" s="182" t="e">
        <f>+'havelvac 7.2'!N398+'havelvac 7.3'!N398+'havelvac 7.4'!N398+'havelvac 7.5'!N398+'havelvac 7.6'!N398+'havelvac 7.7'!N398+'havelvac 7.9'!N398+'havelvac 7.8'!N398+'havelvac 7.10'!N398+'havelvac 7.11'!N398+'havelvac 7.12'!N398+'havelvac 7.13'!#REF!</f>
        <v>#REF!</v>
      </c>
      <c r="O360" s="182" t="e">
        <f>+'havelvac 7.2'!O398+'havelvac 7.3'!O398+'havelvac 7.4'!O398+'havelvac 7.5'!O398+'havelvac 7.6'!O398+'havelvac 7.7'!O398+'havelvac 7.9'!O398+'havelvac 7.8'!O398+'havelvac 7.10'!O398+'havelvac 7.11'!O398+'havelvac 7.12'!O398+'havelvac 7.13'!#REF!</f>
        <v>#REF!</v>
      </c>
      <c r="P360" s="230" t="str">
        <f t="shared" si="39"/>
        <v xml:space="preserve"> </v>
      </c>
      <c r="Q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0" s="230" t="str">
        <f t="shared" si="40"/>
        <v xml:space="preserve"> </v>
      </c>
      <c r="S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0" s="230" t="str">
        <f t="shared" si="41"/>
        <v xml:space="preserve"> </v>
      </c>
      <c r="U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0" s="182" t="e">
        <f>+'havelvac 7.2'!P398+'havelvac 7.3'!P398+'havelvac 7.4'!P398+'havelvac 7.5'!P398+'havelvac 7.6'!P398+'havelvac 7.7'!P398+'havelvac 7.9'!P398+'havelvac 7.8'!P398+'havelvac 7.10'!P398+'havelvac 7.11'!P398+'havelvac 7.12'!P398+'havelvac 7.13'!#REF!</f>
        <v>#REF!</v>
      </c>
      <c r="W360" s="230" t="str">
        <f t="shared" si="42"/>
        <v xml:space="preserve"> </v>
      </c>
      <c r="X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0" s="230" t="str">
        <f t="shared" si="43"/>
        <v xml:space="preserve"> </v>
      </c>
      <c r="Z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0" s="230" t="str">
        <f t="shared" si="44"/>
        <v xml:space="preserve"> </v>
      </c>
      <c r="AB3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1" spans="1:28" s="136" customFormat="1" ht="25.5" hidden="1">
      <c r="A361" s="183" t="str">
        <f t="shared" si="45"/>
        <v>71060601044819</v>
      </c>
      <c r="B361" s="184" t="s">
        <v>439</v>
      </c>
      <c r="C361" s="133" t="s">
        <v>157</v>
      </c>
      <c r="D361" s="132" t="s">
        <v>157</v>
      </c>
      <c r="E361" s="131" t="s">
        <v>106</v>
      </c>
      <c r="F361" s="185" t="s">
        <v>155</v>
      </c>
      <c r="G361" s="186" t="s">
        <v>88</v>
      </c>
      <c r="H361" s="193"/>
      <c r="I361" s="193"/>
      <c r="J361" s="194"/>
      <c r="K361" s="195"/>
      <c r="L361" s="35" t="s">
        <v>219</v>
      </c>
      <c r="M361" s="11" t="s">
        <v>88</v>
      </c>
      <c r="N361" s="182" t="e">
        <f>+'havelvac 7.2'!N400+'havelvac 7.3'!N400+'havelvac 7.4'!N400+'havelvac 7.5'!N400+'havelvac 7.6'!N400+'havelvac 7.7'!N400+'havelvac 7.9'!N400+'havelvac 7.8'!N400+'havelvac 7.10'!N400+'havelvac 7.11'!N400+'havelvac 7.12'!N400+'havelvac 7.13'!#REF!</f>
        <v>#REF!</v>
      </c>
      <c r="O361" s="182" t="e">
        <f>+'havelvac 7.2'!O400+'havelvac 7.3'!O400+'havelvac 7.4'!O400+'havelvac 7.5'!O400+'havelvac 7.6'!O400+'havelvac 7.7'!O400+'havelvac 7.9'!O400+'havelvac 7.8'!O400+'havelvac 7.10'!O400+'havelvac 7.11'!O400+'havelvac 7.12'!O400+'havelvac 7.13'!#REF!</f>
        <v>#REF!</v>
      </c>
      <c r="P361" s="230" t="str">
        <f t="shared" si="39"/>
        <v xml:space="preserve"> </v>
      </c>
      <c r="Q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1" s="230" t="str">
        <f t="shared" si="40"/>
        <v xml:space="preserve"> </v>
      </c>
      <c r="S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1" s="230" t="str">
        <f t="shared" si="41"/>
        <v xml:space="preserve"> </v>
      </c>
      <c r="U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1" s="182" t="e">
        <f>+'havelvac 7.2'!P400+'havelvac 7.3'!P400+'havelvac 7.4'!P400+'havelvac 7.5'!P400+'havelvac 7.6'!P400+'havelvac 7.7'!P400+'havelvac 7.9'!P400+'havelvac 7.8'!P400+'havelvac 7.10'!P400+'havelvac 7.11'!P400+'havelvac 7.12'!P400+'havelvac 7.13'!#REF!</f>
        <v>#REF!</v>
      </c>
      <c r="W361" s="230" t="str">
        <f t="shared" si="42"/>
        <v xml:space="preserve"> </v>
      </c>
      <c r="X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1" s="230" t="str">
        <f t="shared" si="43"/>
        <v xml:space="preserve"> </v>
      </c>
      <c r="Z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1" s="230" t="str">
        <f t="shared" si="44"/>
        <v xml:space="preserve"> </v>
      </c>
      <c r="AB36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2" spans="1:28" s="136" customFormat="1" hidden="1">
      <c r="A362" s="183" t="str">
        <f t="shared" si="45"/>
        <v>71060601045113</v>
      </c>
      <c r="B362" s="184" t="s">
        <v>439</v>
      </c>
      <c r="C362" s="133" t="s">
        <v>157</v>
      </c>
      <c r="D362" s="132" t="s">
        <v>157</v>
      </c>
      <c r="E362" s="131" t="s">
        <v>106</v>
      </c>
      <c r="F362" s="185" t="s">
        <v>155</v>
      </c>
      <c r="G362" s="130">
        <v>5113</v>
      </c>
      <c r="H362" s="24"/>
      <c r="I362" s="24"/>
      <c r="J362" s="25"/>
      <c r="K362" s="25"/>
      <c r="L362" s="29" t="s">
        <v>174</v>
      </c>
      <c r="M362" s="30">
        <v>5113</v>
      </c>
      <c r="N362" s="182">
        <f>+'havelvac 7.2'!N401+'havelvac 7.3'!N401+'havelvac 7.4'!N401+'havelvac 7.5'!N401+'havelvac 7.6'!N401+'havelvac 7.7'!N401+'havelvac 7.9'!N401+'havelvac 7.8'!N401+'havelvac 7.10'!N401+'havelvac 7.11'!N401+'havelvac 7.12'!N401+'havelvac 7.13'!N398</f>
        <v>0</v>
      </c>
      <c r="O362" s="182">
        <f>+'havelvac 7.2'!O401+'havelvac 7.3'!O401+'havelvac 7.4'!O401+'havelvac 7.5'!O401+'havelvac 7.6'!O401+'havelvac 7.7'!O401+'havelvac 7.9'!O401+'havelvac 7.8'!O401+'havelvac 7.10'!O401+'havelvac 7.11'!O401+'havelvac 7.12'!O401+'havelvac 7.13'!O398</f>
        <v>0</v>
      </c>
      <c r="P362" s="230" t="str">
        <f t="shared" si="39"/>
        <v xml:space="preserve"> </v>
      </c>
      <c r="Q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2" s="230" t="str">
        <f t="shared" si="40"/>
        <v xml:space="preserve"> </v>
      </c>
      <c r="S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2" s="230" t="str">
        <f t="shared" si="41"/>
        <v xml:space="preserve"> </v>
      </c>
      <c r="U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2" s="182">
        <f>+'havelvac 7.2'!P401+'havelvac 7.3'!P401+'havelvac 7.4'!P401+'havelvac 7.5'!P401+'havelvac 7.6'!P401+'havelvac 7.7'!P401+'havelvac 7.9'!P401+'havelvac 7.8'!P401+'havelvac 7.10'!P401+'havelvac 7.11'!P401+'havelvac 7.12'!P401+'havelvac 7.13'!P398</f>
        <v>0</v>
      </c>
      <c r="W362" s="230" t="str">
        <f t="shared" si="42"/>
        <v xml:space="preserve"> </v>
      </c>
      <c r="X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2" s="230" t="str">
        <f t="shared" si="43"/>
        <v xml:space="preserve"> </v>
      </c>
      <c r="Z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2" s="230" t="str">
        <f t="shared" si="44"/>
        <v xml:space="preserve"> </v>
      </c>
      <c r="AB36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3" spans="1:28" s="197" customFormat="1" ht="13.5" hidden="1">
      <c r="A363" s="183" t="str">
        <f t="shared" si="45"/>
        <v>71060601050000</v>
      </c>
      <c r="B363" s="184" t="s">
        <v>439</v>
      </c>
      <c r="C363" s="133" t="s">
        <v>157</v>
      </c>
      <c r="D363" s="132" t="s">
        <v>157</v>
      </c>
      <c r="E363" s="131" t="s">
        <v>106</v>
      </c>
      <c r="F363" s="185" t="s">
        <v>149</v>
      </c>
      <c r="G363" s="186" t="s">
        <v>440</v>
      </c>
      <c r="H363" s="145"/>
      <c r="I363" s="146"/>
      <c r="J363" s="147"/>
      <c r="K363" s="147"/>
      <c r="L363" s="26" t="s">
        <v>270</v>
      </c>
      <c r="M363" s="27"/>
      <c r="N363" s="196">
        <f>+'havelvac 7.2'!N407+'havelvac 7.3'!N407+'havelvac 7.4'!N407+'havelvac 7.5'!N407+'havelvac 7.6'!N407+'havelvac 7.7'!N407+'havelvac 7.9'!N407+'havelvac 7.8'!N407+'havelvac 7.10'!N407+'havelvac 7.11'!N407+'havelvac 7.12'!N407+'havelvac 7.13'!N400</f>
        <v>0</v>
      </c>
      <c r="O363" s="196">
        <f>+'havelvac 7.2'!O407+'havelvac 7.3'!O407+'havelvac 7.4'!O407+'havelvac 7.5'!O407+'havelvac 7.6'!O407+'havelvac 7.7'!O407+'havelvac 7.9'!O407+'havelvac 7.8'!O407+'havelvac 7.10'!O407+'havelvac 7.11'!O407+'havelvac 7.12'!O407+'havelvac 7.13'!O400</f>
        <v>0</v>
      </c>
      <c r="P363" s="229" t="str">
        <f t="shared" si="39"/>
        <v xml:space="preserve"> </v>
      </c>
      <c r="Q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3" s="229" t="str">
        <f t="shared" si="40"/>
        <v xml:space="preserve"> </v>
      </c>
      <c r="S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3" s="229" t="str">
        <f t="shared" si="41"/>
        <v xml:space="preserve"> </v>
      </c>
      <c r="U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3" s="196">
        <f>+'havelvac 7.2'!P407+'havelvac 7.3'!P407+'havelvac 7.4'!P407+'havelvac 7.5'!P407+'havelvac 7.6'!P407+'havelvac 7.7'!P407+'havelvac 7.9'!P407+'havelvac 7.8'!P407+'havelvac 7.10'!P407+'havelvac 7.11'!P407+'havelvac 7.12'!P407+'havelvac 7.13'!P400</f>
        <v>0</v>
      </c>
      <c r="W363" s="229" t="str">
        <f t="shared" si="42"/>
        <v xml:space="preserve"> </v>
      </c>
      <c r="X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3" s="229" t="str">
        <f t="shared" si="43"/>
        <v xml:space="preserve"> </v>
      </c>
      <c r="Z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3" s="229" t="str">
        <f t="shared" si="44"/>
        <v xml:space="preserve"> </v>
      </c>
      <c r="AB3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4" spans="1:28" s="136" customFormat="1" hidden="1">
      <c r="A364" s="183" t="str">
        <f t="shared" si="45"/>
        <v>71060601054861</v>
      </c>
      <c r="B364" s="184" t="s">
        <v>439</v>
      </c>
      <c r="C364" s="133" t="s">
        <v>157</v>
      </c>
      <c r="D364" s="132" t="s">
        <v>157</v>
      </c>
      <c r="E364" s="131" t="s">
        <v>106</v>
      </c>
      <c r="F364" s="185" t="s">
        <v>149</v>
      </c>
      <c r="G364" s="130">
        <v>4861</v>
      </c>
      <c r="H364" s="24"/>
      <c r="I364" s="24"/>
      <c r="J364" s="25"/>
      <c r="K364" s="25"/>
      <c r="L364" s="29" t="s">
        <v>134</v>
      </c>
      <c r="M364" s="30">
        <v>4861</v>
      </c>
      <c r="N364" s="182">
        <f>+'havelvac 7.2'!N408+'havelvac 7.3'!N408+'havelvac 7.4'!N408+'havelvac 7.5'!N408+'havelvac 7.6'!N408+'havelvac 7.7'!N408+'havelvac 7.9'!N408+'havelvac 7.8'!N408+'havelvac 7.10'!N408+'havelvac 7.11'!N408+'havelvac 7.12'!N408+'havelvac 7.13'!N401</f>
        <v>0</v>
      </c>
      <c r="O364" s="182">
        <f>+'havelvac 7.2'!O408+'havelvac 7.3'!O408+'havelvac 7.4'!O408+'havelvac 7.5'!O408+'havelvac 7.6'!O408+'havelvac 7.7'!O408+'havelvac 7.9'!O408+'havelvac 7.8'!O408+'havelvac 7.10'!O408+'havelvac 7.11'!O408+'havelvac 7.12'!O408+'havelvac 7.13'!O401</f>
        <v>0</v>
      </c>
      <c r="P364" s="230" t="str">
        <f t="shared" si="39"/>
        <v xml:space="preserve"> </v>
      </c>
      <c r="Q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4" s="230" t="str">
        <f t="shared" si="40"/>
        <v xml:space="preserve"> </v>
      </c>
      <c r="S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4" s="230" t="str">
        <f t="shared" si="41"/>
        <v xml:space="preserve"> </v>
      </c>
      <c r="U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4" s="182">
        <f>+'havelvac 7.2'!P408+'havelvac 7.3'!P408+'havelvac 7.4'!P408+'havelvac 7.5'!P408+'havelvac 7.6'!P408+'havelvac 7.7'!P408+'havelvac 7.9'!P408+'havelvac 7.8'!P408+'havelvac 7.10'!P408+'havelvac 7.11'!P408+'havelvac 7.12'!P408+'havelvac 7.13'!P401</f>
        <v>0</v>
      </c>
      <c r="W364" s="230" t="str">
        <f t="shared" si="42"/>
        <v xml:space="preserve"> </v>
      </c>
      <c r="X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4" s="230" t="str">
        <f t="shared" si="43"/>
        <v xml:space="preserve"> </v>
      </c>
      <c r="Z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4" s="230" t="str">
        <f t="shared" si="44"/>
        <v xml:space="preserve"> </v>
      </c>
      <c r="AB3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5" spans="1:28" s="197" customFormat="1" ht="13.5" hidden="1">
      <c r="A365" s="183" t="str">
        <f t="shared" si="45"/>
        <v>71060601060000</v>
      </c>
      <c r="B365" s="184" t="s">
        <v>439</v>
      </c>
      <c r="C365" s="133" t="s">
        <v>157</v>
      </c>
      <c r="D365" s="132" t="s">
        <v>157</v>
      </c>
      <c r="E365" s="131" t="s">
        <v>106</v>
      </c>
      <c r="F365" s="185" t="s">
        <v>157</v>
      </c>
      <c r="G365" s="186" t="s">
        <v>440</v>
      </c>
      <c r="H365" s="145"/>
      <c r="I365" s="146"/>
      <c r="J365" s="147"/>
      <c r="K365" s="147"/>
      <c r="L365" s="26" t="s">
        <v>271</v>
      </c>
      <c r="M365" s="27"/>
      <c r="N365" s="196">
        <f>+'havelvac 7.2'!N409+'havelvac 7.3'!N409+'havelvac 7.4'!N409+'havelvac 7.5'!N409+'havelvac 7.6'!N409+'havelvac 7.7'!N409+'havelvac 7.9'!N409+'havelvac 7.8'!N409+'havelvac 7.10'!N409+'havelvac 7.11'!N409+'havelvac 7.12'!N409+'havelvac 7.13'!N407</f>
        <v>0</v>
      </c>
      <c r="O365" s="196">
        <f>+'havelvac 7.2'!O409+'havelvac 7.3'!O409+'havelvac 7.4'!O409+'havelvac 7.5'!O409+'havelvac 7.6'!O409+'havelvac 7.7'!O409+'havelvac 7.9'!O409+'havelvac 7.8'!O409+'havelvac 7.10'!O409+'havelvac 7.11'!O409+'havelvac 7.12'!O409+'havelvac 7.13'!O407</f>
        <v>0</v>
      </c>
      <c r="P365" s="229" t="str">
        <f t="shared" si="39"/>
        <v xml:space="preserve"> </v>
      </c>
      <c r="Q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5" s="229" t="str">
        <f t="shared" si="40"/>
        <v xml:space="preserve"> </v>
      </c>
      <c r="S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5" s="229" t="str">
        <f t="shared" si="41"/>
        <v xml:space="preserve"> </v>
      </c>
      <c r="U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5" s="196">
        <f>+'havelvac 7.2'!P409+'havelvac 7.3'!P409+'havelvac 7.4'!P409+'havelvac 7.5'!P409+'havelvac 7.6'!P409+'havelvac 7.7'!P409+'havelvac 7.9'!P409+'havelvac 7.8'!P409+'havelvac 7.10'!P409+'havelvac 7.11'!P409+'havelvac 7.12'!P409+'havelvac 7.13'!P407</f>
        <v>0</v>
      </c>
      <c r="W365" s="229" t="str">
        <f t="shared" si="42"/>
        <v xml:space="preserve"> </v>
      </c>
      <c r="X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5" s="229" t="str">
        <f t="shared" si="43"/>
        <v xml:space="preserve"> </v>
      </c>
      <c r="Z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5" s="229" t="str">
        <f t="shared" si="44"/>
        <v xml:space="preserve"> </v>
      </c>
      <c r="AB36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6" spans="1:28" s="136" customFormat="1" ht="25.5" hidden="1">
      <c r="A366" s="183" t="str">
        <f t="shared" si="45"/>
        <v>71060601064638</v>
      </c>
      <c r="B366" s="184" t="s">
        <v>439</v>
      </c>
      <c r="C366" s="133" t="s">
        <v>157</v>
      </c>
      <c r="D366" s="132" t="s">
        <v>157</v>
      </c>
      <c r="E366" s="131" t="s">
        <v>106</v>
      </c>
      <c r="F366" s="185" t="s">
        <v>157</v>
      </c>
      <c r="G366" s="130">
        <v>4638</v>
      </c>
      <c r="H366" s="24"/>
      <c r="I366" s="24"/>
      <c r="J366" s="25"/>
      <c r="K366" s="25"/>
      <c r="L366" s="29" t="s">
        <v>241</v>
      </c>
      <c r="M366" s="30">
        <v>4638</v>
      </c>
      <c r="N366" s="182">
        <f>+'havelvac 7.2'!N410+'havelvac 7.3'!N410+'havelvac 7.4'!N410+'havelvac 7.5'!N410+'havelvac 7.6'!N410+'havelvac 7.7'!N410+'havelvac 7.9'!N410+'havelvac 7.8'!N410+'havelvac 7.10'!N410+'havelvac 7.11'!N410+'havelvac 7.12'!N410+'havelvac 7.13'!N408</f>
        <v>0</v>
      </c>
      <c r="O366" s="182">
        <f>+'havelvac 7.2'!O410+'havelvac 7.3'!O410+'havelvac 7.4'!O410+'havelvac 7.5'!O410+'havelvac 7.6'!O410+'havelvac 7.7'!O410+'havelvac 7.9'!O410+'havelvac 7.8'!O410+'havelvac 7.10'!O410+'havelvac 7.11'!O410+'havelvac 7.12'!O410+'havelvac 7.13'!O408</f>
        <v>0</v>
      </c>
      <c r="P366" s="230" t="str">
        <f t="shared" si="39"/>
        <v xml:space="preserve"> </v>
      </c>
      <c r="Q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6" s="230" t="str">
        <f t="shared" si="40"/>
        <v xml:space="preserve"> </v>
      </c>
      <c r="S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6" s="230" t="str">
        <f t="shared" si="41"/>
        <v xml:space="preserve"> </v>
      </c>
      <c r="U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6" s="182">
        <f>+'havelvac 7.2'!P410+'havelvac 7.3'!P410+'havelvac 7.4'!P410+'havelvac 7.5'!P410+'havelvac 7.6'!P410+'havelvac 7.7'!P410+'havelvac 7.9'!P410+'havelvac 7.8'!P410+'havelvac 7.10'!P410+'havelvac 7.11'!P410+'havelvac 7.12'!P410+'havelvac 7.13'!P408</f>
        <v>0</v>
      </c>
      <c r="W366" s="230" t="str">
        <f t="shared" si="42"/>
        <v xml:space="preserve"> </v>
      </c>
      <c r="X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6" s="230" t="str">
        <f t="shared" si="43"/>
        <v xml:space="preserve"> </v>
      </c>
      <c r="Z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6" s="230" t="str">
        <f t="shared" si="44"/>
        <v xml:space="preserve"> </v>
      </c>
      <c r="AB36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7" spans="1:28" s="197" customFormat="1" ht="27" hidden="1">
      <c r="A367" s="183" t="str">
        <f t="shared" si="45"/>
        <v>71060601070000</v>
      </c>
      <c r="B367" s="184" t="s">
        <v>439</v>
      </c>
      <c r="C367" s="133" t="s">
        <v>157</v>
      </c>
      <c r="D367" s="132" t="s">
        <v>157</v>
      </c>
      <c r="E367" s="131" t="s">
        <v>106</v>
      </c>
      <c r="F367" s="185" t="s">
        <v>183</v>
      </c>
      <c r="G367" s="186" t="s">
        <v>440</v>
      </c>
      <c r="H367" s="145"/>
      <c r="I367" s="146"/>
      <c r="J367" s="147"/>
      <c r="K367" s="147"/>
      <c r="L367" s="26" t="s">
        <v>272</v>
      </c>
      <c r="M367" s="27"/>
      <c r="N367" s="196">
        <f>+'havelvac 7.2'!N411+'havelvac 7.3'!N411+'havelvac 7.4'!N411+'havelvac 7.5'!N411+'havelvac 7.6'!N411+'havelvac 7.7'!N411+'havelvac 7.9'!N411+'havelvac 7.8'!N411+'havelvac 7.10'!N411+'havelvac 7.11'!N411+'havelvac 7.12'!N411+'havelvac 7.13'!N409</f>
        <v>0</v>
      </c>
      <c r="O367" s="196">
        <f>+'havelvac 7.2'!O411+'havelvac 7.3'!O411+'havelvac 7.4'!O411+'havelvac 7.5'!O411+'havelvac 7.6'!O411+'havelvac 7.7'!O411+'havelvac 7.9'!O411+'havelvac 7.8'!O411+'havelvac 7.10'!O411+'havelvac 7.11'!O411+'havelvac 7.12'!O411+'havelvac 7.13'!O409</f>
        <v>0</v>
      </c>
      <c r="P367" s="229" t="str">
        <f t="shared" si="39"/>
        <v xml:space="preserve"> </v>
      </c>
      <c r="Q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7" s="229" t="str">
        <f t="shared" si="40"/>
        <v xml:space="preserve"> </v>
      </c>
      <c r="S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7" s="229" t="str">
        <f t="shared" si="41"/>
        <v xml:space="preserve"> </v>
      </c>
      <c r="U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7" s="196">
        <f>+'havelvac 7.2'!P411+'havelvac 7.3'!P411+'havelvac 7.4'!P411+'havelvac 7.5'!P411+'havelvac 7.6'!P411+'havelvac 7.7'!P411+'havelvac 7.9'!P411+'havelvac 7.8'!P411+'havelvac 7.10'!P411+'havelvac 7.11'!P411+'havelvac 7.12'!P411+'havelvac 7.13'!P409</f>
        <v>0</v>
      </c>
      <c r="W367" s="229" t="str">
        <f t="shared" si="42"/>
        <v xml:space="preserve"> </v>
      </c>
      <c r="X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7" s="229" t="str">
        <f t="shared" si="43"/>
        <v xml:space="preserve"> </v>
      </c>
      <c r="Z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7" s="229" t="str">
        <f t="shared" si="44"/>
        <v xml:space="preserve"> </v>
      </c>
      <c r="AB3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8" spans="1:28" s="136" customFormat="1" ht="25.5" hidden="1">
      <c r="A368" s="183" t="str">
        <f t="shared" si="45"/>
        <v>71060601074251</v>
      </c>
      <c r="B368" s="184" t="s">
        <v>439</v>
      </c>
      <c r="C368" s="133" t="s">
        <v>157</v>
      </c>
      <c r="D368" s="132" t="s">
        <v>157</v>
      </c>
      <c r="E368" s="131" t="s">
        <v>106</v>
      </c>
      <c r="F368" s="185" t="s">
        <v>183</v>
      </c>
      <c r="G368" s="130">
        <v>4251</v>
      </c>
      <c r="H368" s="24"/>
      <c r="I368" s="24"/>
      <c r="J368" s="25"/>
      <c r="K368" s="25"/>
      <c r="L368" s="29" t="s">
        <v>142</v>
      </c>
      <c r="M368" s="30">
        <v>4251</v>
      </c>
      <c r="N368" s="182">
        <f>+'havelvac 7.2'!N300+'havelvac 7.3'!N300+'havelvac 7.4'!N300+'havelvac 7.5'!N300+'havelvac 7.6'!N300+'havelvac 7.7'!N300+'havelvac 7.9'!N300+'havelvac 7.8'!N300+'havelvac 7.10'!N300+'havelvac 7.11'!N300+'havelvac 7.12'!N300+'havelvac 7.13'!N410</f>
        <v>0</v>
      </c>
      <c r="O368" s="182">
        <f>+'havelvac 7.2'!O300+'havelvac 7.3'!O300+'havelvac 7.4'!O300+'havelvac 7.5'!O300+'havelvac 7.6'!O300+'havelvac 7.7'!O300+'havelvac 7.9'!O300+'havelvac 7.8'!O300+'havelvac 7.10'!O300+'havelvac 7.11'!O300+'havelvac 7.12'!O300+'havelvac 7.13'!O410</f>
        <v>0</v>
      </c>
      <c r="P368" s="230" t="str">
        <f t="shared" si="39"/>
        <v xml:space="preserve"> </v>
      </c>
      <c r="Q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8" s="230" t="str">
        <f t="shared" si="40"/>
        <v xml:space="preserve"> </v>
      </c>
      <c r="S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8" s="230" t="str">
        <f t="shared" si="41"/>
        <v xml:space="preserve"> </v>
      </c>
      <c r="U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8" s="182">
        <f>+'havelvac 7.2'!P300+'havelvac 7.3'!P300+'havelvac 7.4'!P300+'havelvac 7.5'!P300+'havelvac 7.6'!P300+'havelvac 7.7'!P300+'havelvac 7.9'!P300+'havelvac 7.8'!P300+'havelvac 7.10'!P300+'havelvac 7.11'!P300+'havelvac 7.12'!P300+'havelvac 7.13'!P410</f>
        <v>0</v>
      </c>
      <c r="W368" s="230" t="str">
        <f t="shared" si="42"/>
        <v xml:space="preserve"> </v>
      </c>
      <c r="X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8" s="230" t="str">
        <f t="shared" si="43"/>
        <v xml:space="preserve"> </v>
      </c>
      <c r="Z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8" s="230" t="str">
        <f t="shared" si="44"/>
        <v xml:space="preserve"> </v>
      </c>
      <c r="AB3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69" spans="1:28" s="197" customFormat="1" ht="13.5">
      <c r="A369" s="183" t="str">
        <f t="shared" si="45"/>
        <v>71060601080000</v>
      </c>
      <c r="B369" s="184" t="s">
        <v>439</v>
      </c>
      <c r="C369" s="133" t="s">
        <v>157</v>
      </c>
      <c r="D369" s="132" t="s">
        <v>157</v>
      </c>
      <c r="E369" s="131" t="s">
        <v>106</v>
      </c>
      <c r="F369" s="185" t="s">
        <v>185</v>
      </c>
      <c r="G369" s="186" t="s">
        <v>440</v>
      </c>
      <c r="H369" s="145"/>
      <c r="I369" s="146"/>
      <c r="J369" s="147"/>
      <c r="K369" s="147"/>
      <c r="L369" s="26" t="s">
        <v>273</v>
      </c>
      <c r="M369" s="27"/>
      <c r="N369" s="196">
        <f>+'havelvac 7.2'!N301+'havelvac 7.3'!N301+'havelvac 7.4'!N301+'havelvac 7.5'!N301+'havelvac 7.6'!N301+'havelvac 7.7'!N301+'havelvac 7.9'!N301+'havelvac 7.8'!N301+'havelvac 7.10'!N301+'havelvac 7.11'!N301+'havelvac 7.12'!N301+'havelvac 7.13'!N411</f>
        <v>0</v>
      </c>
      <c r="O369" s="196">
        <f>+'havelvac 7.2'!O301+'havelvac 7.3'!O301+'havelvac 7.4'!O301+'havelvac 7.5'!O301+'havelvac 7.6'!O301+'havelvac 7.7'!O301+'havelvac 7.9'!O301+'havelvac 7.8'!O301+'havelvac 7.10'!O301+'havelvac 7.11'!O301+'havelvac 7.12'!O301+'havelvac 7.13'!O411</f>
        <v>0</v>
      </c>
      <c r="P369" s="229" t="str">
        <f t="shared" si="39"/>
        <v xml:space="preserve"> </v>
      </c>
      <c r="Q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69" s="229" t="str">
        <f t="shared" si="40"/>
        <v xml:space="preserve"> </v>
      </c>
      <c r="S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69" s="229" t="str">
        <f t="shared" si="41"/>
        <v xml:space="preserve"> </v>
      </c>
      <c r="U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69" s="196">
        <f>+'havelvac 7.2'!P301+'havelvac 7.3'!P301+'havelvac 7.4'!P301+'havelvac 7.5'!P301+'havelvac 7.6'!P301+'havelvac 7.7'!P301+'havelvac 7.9'!P301+'havelvac 7.8'!P301+'havelvac 7.10'!P301+'havelvac 7.11'!P301+'havelvac 7.12'!P301+'havelvac 7.13'!P411</f>
        <v>0</v>
      </c>
      <c r="W369" s="229" t="str">
        <f t="shared" si="42"/>
        <v xml:space="preserve"> </v>
      </c>
      <c r="X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69" s="229" t="str">
        <f t="shared" si="43"/>
        <v xml:space="preserve"> </v>
      </c>
      <c r="Z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69" s="229" t="str">
        <f t="shared" si="44"/>
        <v xml:space="preserve"> </v>
      </c>
      <c r="AB3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0" spans="1:28" s="136" customFormat="1" ht="25.5">
      <c r="A370" s="183" t="str">
        <f t="shared" si="45"/>
        <v>71060601084251</v>
      </c>
      <c r="B370" s="184" t="s">
        <v>439</v>
      </c>
      <c r="C370" s="133" t="s">
        <v>157</v>
      </c>
      <c r="D370" s="132" t="s">
        <v>157</v>
      </c>
      <c r="E370" s="131" t="s">
        <v>106</v>
      </c>
      <c r="F370" s="185" t="s">
        <v>185</v>
      </c>
      <c r="G370" s="130">
        <v>4251</v>
      </c>
      <c r="H370" s="24"/>
      <c r="I370" s="24"/>
      <c r="J370" s="25"/>
      <c r="K370" s="25"/>
      <c r="L370" s="29" t="s">
        <v>142</v>
      </c>
      <c r="M370" s="30">
        <v>4251</v>
      </c>
      <c r="N370" s="182">
        <f>+'havelvac 7.2'!N302+'havelvac 7.3'!N302+'havelvac 7.4'!N302+'havelvac 7.5'!N302+'havelvac 7.6'!N302+'havelvac 7.7'!N302+'havelvac 7.9'!N302+'havelvac 7.8'!N302+'havelvac 7.10'!N302+'havelvac 7.11'!N302+'havelvac 7.12'!N302+'havelvac 7.13'!N300</f>
        <v>0</v>
      </c>
      <c r="O370" s="182">
        <f>+'havelvac 7.2'!O302+'havelvac 7.3'!O302+'havelvac 7.4'!O302+'havelvac 7.5'!O302+'havelvac 7.6'!O302+'havelvac 7.7'!O302+'havelvac 7.9'!O302+'havelvac 7.8'!O302+'havelvac 7.10'!O302+'havelvac 7.11'!O302+'havelvac 7.12'!O302+'havelvac 7.13'!O300</f>
        <v>0</v>
      </c>
      <c r="P370" s="230" t="str">
        <f t="shared" si="39"/>
        <v xml:space="preserve"> </v>
      </c>
      <c r="Q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0" s="230" t="str">
        <f t="shared" si="40"/>
        <v xml:space="preserve"> </v>
      </c>
      <c r="S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0" s="230" t="str">
        <f t="shared" si="41"/>
        <v xml:space="preserve"> </v>
      </c>
      <c r="U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0" s="182">
        <f>+'havelvac 7.2'!P302+'havelvac 7.3'!P302+'havelvac 7.4'!P302+'havelvac 7.5'!P302+'havelvac 7.6'!P302+'havelvac 7.7'!P302+'havelvac 7.9'!P302+'havelvac 7.8'!P302+'havelvac 7.10'!P302+'havelvac 7.11'!P302+'havelvac 7.12'!P302+'havelvac 7.13'!P300</f>
        <v>0</v>
      </c>
      <c r="W370" s="230" t="str">
        <f t="shared" si="42"/>
        <v xml:space="preserve"> </v>
      </c>
      <c r="X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0" s="230" t="str">
        <f t="shared" si="43"/>
        <v xml:space="preserve"> </v>
      </c>
      <c r="Z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0" s="230" t="str">
        <f t="shared" si="44"/>
        <v xml:space="preserve"> </v>
      </c>
      <c r="AB3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1" spans="1:28" s="136" customFormat="1" hidden="1">
      <c r="A371" s="183" t="str">
        <f t="shared" si="45"/>
        <v>71060601085113</v>
      </c>
      <c r="B371" s="184" t="s">
        <v>439</v>
      </c>
      <c r="C371" s="133" t="s">
        <v>157</v>
      </c>
      <c r="D371" s="132" t="s">
        <v>157</v>
      </c>
      <c r="E371" s="131" t="s">
        <v>106</v>
      </c>
      <c r="F371" s="185" t="s">
        <v>185</v>
      </c>
      <c r="G371" s="130">
        <v>5113</v>
      </c>
      <c r="H371" s="24"/>
      <c r="I371" s="24"/>
      <c r="J371" s="25"/>
      <c r="K371" s="25"/>
      <c r="L371" s="29" t="s">
        <v>174</v>
      </c>
      <c r="M371" s="30">
        <v>5113</v>
      </c>
      <c r="N371" s="182">
        <f>+'havelvac 7.2'!N412+'havelvac 7.3'!N412+'havelvac 7.4'!N412+'havelvac 7.5'!N412+'havelvac 7.6'!N412+'havelvac 7.7'!N412+'havelvac 7.9'!N412+'havelvac 7.8'!N412+'havelvac 7.10'!N412+'havelvac 7.11'!N412+'havelvac 7.12'!N412+'havelvac 7.13'!N301</f>
        <v>0</v>
      </c>
      <c r="O371" s="182">
        <f>+'havelvac 7.2'!O412+'havelvac 7.3'!O412+'havelvac 7.4'!O412+'havelvac 7.5'!O412+'havelvac 7.6'!O412+'havelvac 7.7'!O412+'havelvac 7.9'!O412+'havelvac 7.8'!O412+'havelvac 7.10'!O412+'havelvac 7.11'!O412+'havelvac 7.12'!O412+'havelvac 7.13'!O301</f>
        <v>0</v>
      </c>
      <c r="P371" s="230" t="str">
        <f t="shared" si="39"/>
        <v xml:space="preserve"> </v>
      </c>
      <c r="Q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1" s="230" t="str">
        <f t="shared" si="40"/>
        <v xml:space="preserve"> </v>
      </c>
      <c r="S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1" s="230" t="str">
        <f t="shared" si="41"/>
        <v xml:space="preserve"> </v>
      </c>
      <c r="U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1" s="182">
        <f>+'havelvac 7.2'!P412+'havelvac 7.3'!P412+'havelvac 7.4'!P412+'havelvac 7.5'!P412+'havelvac 7.6'!P412+'havelvac 7.7'!P412+'havelvac 7.9'!P412+'havelvac 7.8'!P412+'havelvac 7.10'!P412+'havelvac 7.11'!P412+'havelvac 7.12'!P412+'havelvac 7.13'!P301</f>
        <v>0</v>
      </c>
      <c r="W371" s="230" t="str">
        <f t="shared" si="42"/>
        <v xml:space="preserve"> </v>
      </c>
      <c r="X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1" s="230" t="str">
        <f t="shared" si="43"/>
        <v xml:space="preserve"> </v>
      </c>
      <c r="Z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1" s="230" t="str">
        <f t="shared" si="44"/>
        <v xml:space="preserve"> </v>
      </c>
      <c r="AB37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2" spans="1:28" s="197" customFormat="1" ht="13.5">
      <c r="A372" s="183" t="str">
        <f t="shared" si="45"/>
        <v>71060601090000</v>
      </c>
      <c r="B372" s="184" t="s">
        <v>439</v>
      </c>
      <c r="C372" s="133" t="s">
        <v>157</v>
      </c>
      <c r="D372" s="132" t="s">
        <v>157</v>
      </c>
      <c r="E372" s="131" t="s">
        <v>106</v>
      </c>
      <c r="F372" s="185" t="s">
        <v>187</v>
      </c>
      <c r="G372" s="186" t="s">
        <v>440</v>
      </c>
      <c r="H372" s="145"/>
      <c r="I372" s="146"/>
      <c r="J372" s="147"/>
      <c r="K372" s="147"/>
      <c r="L372" s="26" t="s">
        <v>274</v>
      </c>
      <c r="M372" s="27"/>
      <c r="N372" s="196">
        <f>+'havelvac 7.2'!N413+'havelvac 7.3'!N413+'havelvac 7.4'!N413+'havelvac 7.5'!N413+'havelvac 7.6'!N413+'havelvac 7.7'!N413+'havelvac 7.9'!N413+'havelvac 7.8'!N413+'havelvac 7.10'!N413+'havelvac 7.11'!N413+'havelvac 7.12'!N413+'havelvac 7.13'!N302</f>
        <v>0</v>
      </c>
      <c r="O372" s="196">
        <f>+'havelvac 7.2'!O413+'havelvac 7.3'!O413+'havelvac 7.4'!O413+'havelvac 7.5'!O413+'havelvac 7.6'!O413+'havelvac 7.7'!O413+'havelvac 7.9'!O413+'havelvac 7.8'!O413+'havelvac 7.10'!O413+'havelvac 7.11'!O413+'havelvac 7.12'!O413+'havelvac 7.13'!O302</f>
        <v>0</v>
      </c>
      <c r="P372" s="229" t="str">
        <f t="shared" si="39"/>
        <v xml:space="preserve"> </v>
      </c>
      <c r="Q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2" s="229" t="str">
        <f t="shared" si="40"/>
        <v xml:space="preserve"> </v>
      </c>
      <c r="S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2" s="229" t="str">
        <f t="shared" si="41"/>
        <v xml:space="preserve"> </v>
      </c>
      <c r="U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2" s="196">
        <f>+'havelvac 7.2'!P413+'havelvac 7.3'!P413+'havelvac 7.4'!P413+'havelvac 7.5'!P413+'havelvac 7.6'!P413+'havelvac 7.7'!P413+'havelvac 7.9'!P413+'havelvac 7.8'!P413+'havelvac 7.10'!P413+'havelvac 7.11'!P413+'havelvac 7.12'!P413+'havelvac 7.13'!P302</f>
        <v>0</v>
      </c>
      <c r="W372" s="229" t="str">
        <f t="shared" si="42"/>
        <v xml:space="preserve"> </v>
      </c>
      <c r="X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2" s="229" t="str">
        <f t="shared" si="43"/>
        <v xml:space="preserve"> </v>
      </c>
      <c r="Z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2" s="229" t="str">
        <f t="shared" si="44"/>
        <v xml:space="preserve"> </v>
      </c>
      <c r="AB37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3" spans="1:28" s="136" customFormat="1" ht="25.5" hidden="1">
      <c r="A373" s="183" t="str">
        <f t="shared" si="45"/>
        <v>71060601094251</v>
      </c>
      <c r="B373" s="184" t="s">
        <v>439</v>
      </c>
      <c r="C373" s="133" t="s">
        <v>157</v>
      </c>
      <c r="D373" s="132" t="s">
        <v>157</v>
      </c>
      <c r="E373" s="131" t="s">
        <v>106</v>
      </c>
      <c r="F373" s="185" t="s">
        <v>187</v>
      </c>
      <c r="G373" s="130">
        <v>4251</v>
      </c>
      <c r="H373" s="24"/>
      <c r="I373" s="24"/>
      <c r="J373" s="25"/>
      <c r="K373" s="25"/>
      <c r="L373" s="29" t="s">
        <v>142</v>
      </c>
      <c r="M373" s="30">
        <v>4251</v>
      </c>
      <c r="N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7.13'!N412</f>
        <v>#REF!</v>
      </c>
      <c r="O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7.13'!O412</f>
        <v>#REF!</v>
      </c>
      <c r="P373" s="230" t="str">
        <f t="shared" si="39"/>
        <v xml:space="preserve"> </v>
      </c>
      <c r="Q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3" s="230" t="str">
        <f t="shared" si="40"/>
        <v xml:space="preserve"> </v>
      </c>
      <c r="S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3" s="230" t="str">
        <f t="shared" si="41"/>
        <v xml:space="preserve"> </v>
      </c>
      <c r="U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7.13'!P412</f>
        <v>#REF!</v>
      </c>
      <c r="W373" s="230" t="str">
        <f t="shared" si="42"/>
        <v xml:space="preserve"> </v>
      </c>
      <c r="X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3" s="230" t="str">
        <f t="shared" si="43"/>
        <v xml:space="preserve"> </v>
      </c>
      <c r="Z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3" s="230" t="str">
        <f t="shared" si="44"/>
        <v xml:space="preserve"> </v>
      </c>
      <c r="AB37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4" spans="1:28" s="136" customFormat="1">
      <c r="A374" s="183" t="str">
        <f t="shared" si="45"/>
        <v>71060601095113</v>
      </c>
      <c r="B374" s="184" t="s">
        <v>439</v>
      </c>
      <c r="C374" s="133" t="s">
        <v>157</v>
      </c>
      <c r="D374" s="132" t="s">
        <v>157</v>
      </c>
      <c r="E374" s="131" t="s">
        <v>106</v>
      </c>
      <c r="F374" s="185" t="s">
        <v>187</v>
      </c>
      <c r="G374" s="130">
        <v>5113</v>
      </c>
      <c r="H374" s="16"/>
      <c r="I374" s="24"/>
      <c r="J374" s="25"/>
      <c r="K374" s="25"/>
      <c r="L374" s="29" t="s">
        <v>174</v>
      </c>
      <c r="M374" s="43">
        <v>5113</v>
      </c>
      <c r="N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7.13'!N413</f>
        <v>#REF!</v>
      </c>
      <c r="O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7.13'!O413</f>
        <v>#REF!</v>
      </c>
      <c r="P374" s="230" t="str">
        <f t="shared" si="39"/>
        <v xml:space="preserve"> </v>
      </c>
      <c r="Q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4" s="230" t="str">
        <f t="shared" si="40"/>
        <v xml:space="preserve"> </v>
      </c>
      <c r="S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4" s="230" t="str">
        <f t="shared" si="41"/>
        <v xml:space="preserve"> </v>
      </c>
      <c r="U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7.13'!P413</f>
        <v>#REF!</v>
      </c>
      <c r="W374" s="230" t="str">
        <f t="shared" si="42"/>
        <v xml:space="preserve"> </v>
      </c>
      <c r="X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4" s="230" t="str">
        <f t="shared" si="43"/>
        <v xml:space="preserve"> </v>
      </c>
      <c r="Z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4" s="230" t="str">
        <f t="shared" si="44"/>
        <v xml:space="preserve"> </v>
      </c>
      <c r="AB3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5" spans="1:28" s="163" customFormat="1" hidden="1">
      <c r="A375" s="121" t="str">
        <f t="shared" si="45"/>
        <v>71070000000000</v>
      </c>
      <c r="B375" s="123" t="s">
        <v>439</v>
      </c>
      <c r="C375" s="116" t="s">
        <v>183</v>
      </c>
      <c r="D375" s="117" t="s">
        <v>441</v>
      </c>
      <c r="E375" s="126" t="s">
        <v>441</v>
      </c>
      <c r="F375" s="127" t="s">
        <v>441</v>
      </c>
      <c r="G375" s="128" t="s">
        <v>440</v>
      </c>
      <c r="H375" s="172">
        <v>2700</v>
      </c>
      <c r="I375" s="211" t="s">
        <v>183</v>
      </c>
      <c r="J375" s="212">
        <v>0</v>
      </c>
      <c r="K375" s="212">
        <v>0</v>
      </c>
      <c r="L375" s="161" t="s">
        <v>275</v>
      </c>
      <c r="M375" s="173"/>
      <c r="N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5" s="225" t="str">
        <f t="shared" si="39"/>
        <v xml:space="preserve"> </v>
      </c>
      <c r="Q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5" s="225" t="str">
        <f t="shared" si="40"/>
        <v xml:space="preserve"> </v>
      </c>
      <c r="S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5" s="225" t="str">
        <f t="shared" si="41"/>
        <v xml:space="preserve"> </v>
      </c>
      <c r="U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5" s="225" t="str">
        <f t="shared" si="42"/>
        <v xml:space="preserve"> </v>
      </c>
      <c r="X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5" s="225" t="str">
        <f t="shared" si="43"/>
        <v xml:space="preserve"> </v>
      </c>
      <c r="Z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5" s="225" t="str">
        <f t="shared" si="44"/>
        <v xml:space="preserve"> </v>
      </c>
      <c r="AB37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6" spans="1:28" hidden="1">
      <c r="A376" s="121" t="str">
        <f t="shared" si="45"/>
        <v>71070000000001</v>
      </c>
      <c r="B376" s="123" t="s">
        <v>439</v>
      </c>
      <c r="C376" s="116" t="s">
        <v>183</v>
      </c>
      <c r="D376" s="117" t="s">
        <v>441</v>
      </c>
      <c r="E376" s="118" t="s">
        <v>441</v>
      </c>
      <c r="F376" s="119" t="s">
        <v>441</v>
      </c>
      <c r="G376" s="128" t="s">
        <v>96</v>
      </c>
      <c r="H376" s="24"/>
      <c r="I376" s="17"/>
      <c r="J376" s="18"/>
      <c r="K376" s="18"/>
      <c r="L376" s="29" t="s">
        <v>108</v>
      </c>
      <c r="M376" s="30"/>
      <c r="N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6" s="232" t="str">
        <f t="shared" si="39"/>
        <v xml:space="preserve"> </v>
      </c>
      <c r="Q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6" s="232" t="str">
        <f t="shared" si="40"/>
        <v xml:space="preserve"> </v>
      </c>
      <c r="S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6" s="232" t="str">
        <f t="shared" si="41"/>
        <v xml:space="preserve"> </v>
      </c>
      <c r="U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6" s="232" t="str">
        <f t="shared" si="42"/>
        <v xml:space="preserve"> </v>
      </c>
      <c r="X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6" s="232" t="str">
        <f t="shared" si="43"/>
        <v xml:space="preserve"> </v>
      </c>
      <c r="Z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6" s="232" t="str">
        <f t="shared" si="44"/>
        <v xml:space="preserve"> </v>
      </c>
      <c r="AB37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7" spans="1:28" s="188" customFormat="1" ht="13.5" hidden="1">
      <c r="A377" s="183" t="str">
        <f t="shared" si="45"/>
        <v>71070100000000</v>
      </c>
      <c r="B377" s="184" t="s">
        <v>439</v>
      </c>
      <c r="C377" s="133" t="s">
        <v>183</v>
      </c>
      <c r="D377" s="132" t="s">
        <v>106</v>
      </c>
      <c r="E377" s="131" t="s">
        <v>441</v>
      </c>
      <c r="F377" s="185" t="s">
        <v>441</v>
      </c>
      <c r="G377" s="186" t="s">
        <v>440</v>
      </c>
      <c r="H377" s="174">
        <v>2710</v>
      </c>
      <c r="I377" s="165" t="s">
        <v>183</v>
      </c>
      <c r="J377" s="166">
        <v>1</v>
      </c>
      <c r="K377" s="166">
        <v>0</v>
      </c>
      <c r="L377" s="167" t="s">
        <v>276</v>
      </c>
      <c r="M377" s="175"/>
      <c r="N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7" s="227" t="str">
        <f t="shared" si="39"/>
        <v xml:space="preserve"> </v>
      </c>
      <c r="Q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7" s="227" t="str">
        <f t="shared" si="40"/>
        <v xml:space="preserve"> </v>
      </c>
      <c r="S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7" s="227" t="str">
        <f t="shared" si="41"/>
        <v xml:space="preserve"> </v>
      </c>
      <c r="U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7" s="227" t="str">
        <f t="shared" si="42"/>
        <v xml:space="preserve"> </v>
      </c>
      <c r="X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7" s="227" t="str">
        <f t="shared" si="43"/>
        <v xml:space="preserve"> </v>
      </c>
      <c r="Z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7" s="227" t="str">
        <f t="shared" si="44"/>
        <v xml:space="preserve"> </v>
      </c>
      <c r="AB37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8" spans="1:28" s="136" customFormat="1" ht="12.75" hidden="1">
      <c r="A378" s="183" t="str">
        <f t="shared" si="45"/>
        <v>71070100000001</v>
      </c>
      <c r="B378" s="184" t="s">
        <v>439</v>
      </c>
      <c r="C378" s="133" t="s">
        <v>183</v>
      </c>
      <c r="D378" s="132" t="s">
        <v>106</v>
      </c>
      <c r="E378" s="131" t="s">
        <v>441</v>
      </c>
      <c r="F378" s="185" t="s">
        <v>441</v>
      </c>
      <c r="G378" s="186" t="s">
        <v>96</v>
      </c>
      <c r="H378" s="24"/>
      <c r="I378" s="17"/>
      <c r="J378" s="18"/>
      <c r="K378" s="18"/>
      <c r="L378" s="29" t="s">
        <v>110</v>
      </c>
      <c r="M378" s="30"/>
      <c r="N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8" s="226" t="str">
        <f t="shared" si="39"/>
        <v xml:space="preserve"> </v>
      </c>
      <c r="Q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8" s="226" t="str">
        <f t="shared" si="40"/>
        <v xml:space="preserve"> </v>
      </c>
      <c r="S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8" s="226" t="str">
        <f t="shared" si="41"/>
        <v xml:space="preserve"> </v>
      </c>
      <c r="U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8" s="226" t="str">
        <f t="shared" si="42"/>
        <v xml:space="preserve"> </v>
      </c>
      <c r="X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8" s="226" t="str">
        <f t="shared" si="43"/>
        <v xml:space="preserve"> </v>
      </c>
      <c r="Z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8" s="226" t="str">
        <f t="shared" si="44"/>
        <v xml:space="preserve"> </v>
      </c>
      <c r="AB37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79" spans="1:28" s="192" customFormat="1" ht="12.75" hidden="1">
      <c r="A379" s="183" t="str">
        <f t="shared" si="45"/>
        <v>71070101000000</v>
      </c>
      <c r="B379" s="184" t="s">
        <v>439</v>
      </c>
      <c r="C379" s="133" t="s">
        <v>183</v>
      </c>
      <c r="D379" s="132" t="s">
        <v>106</v>
      </c>
      <c r="E379" s="131" t="s">
        <v>106</v>
      </c>
      <c r="F379" s="185" t="s">
        <v>441</v>
      </c>
      <c r="G379" s="186" t="s">
        <v>440</v>
      </c>
      <c r="H379" s="150">
        <v>2711</v>
      </c>
      <c r="I379" s="151" t="s">
        <v>183</v>
      </c>
      <c r="J379" s="152">
        <v>1</v>
      </c>
      <c r="K379" s="152">
        <v>1</v>
      </c>
      <c r="L379" s="153" t="s">
        <v>277</v>
      </c>
      <c r="M379" s="154"/>
      <c r="N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79" s="228" t="str">
        <f t="shared" si="39"/>
        <v xml:space="preserve"> </v>
      </c>
      <c r="Q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79" s="228" t="str">
        <f t="shared" si="40"/>
        <v xml:space="preserve"> </v>
      </c>
      <c r="S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79" s="228" t="str">
        <f t="shared" si="41"/>
        <v xml:space="preserve"> </v>
      </c>
      <c r="U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79" s="228" t="str">
        <f t="shared" si="42"/>
        <v xml:space="preserve"> </v>
      </c>
      <c r="X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79" s="228" t="str">
        <f t="shared" si="43"/>
        <v xml:space="preserve"> </v>
      </c>
      <c r="Z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79" s="228" t="str">
        <f t="shared" si="44"/>
        <v xml:space="preserve"> </v>
      </c>
      <c r="AB37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0" spans="1:28" s="136" customFormat="1" ht="12.75" hidden="1">
      <c r="A380" s="183" t="str">
        <f t="shared" si="45"/>
        <v>71070101000001</v>
      </c>
      <c r="B380" s="184" t="s">
        <v>439</v>
      </c>
      <c r="C380" s="133" t="s">
        <v>183</v>
      </c>
      <c r="D380" s="132" t="s">
        <v>106</v>
      </c>
      <c r="E380" s="131" t="s">
        <v>106</v>
      </c>
      <c r="F380" s="185" t="s">
        <v>441</v>
      </c>
      <c r="G380" s="186" t="s">
        <v>96</v>
      </c>
      <c r="H380" s="24"/>
      <c r="I380" s="24"/>
      <c r="J380" s="25"/>
      <c r="K380" s="25"/>
      <c r="L380" s="29" t="s">
        <v>108</v>
      </c>
      <c r="M380" s="30"/>
      <c r="N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0" s="226" t="str">
        <f t="shared" si="39"/>
        <v xml:space="preserve"> </v>
      </c>
      <c r="Q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0" s="226" t="str">
        <f t="shared" si="40"/>
        <v xml:space="preserve"> </v>
      </c>
      <c r="S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0" s="226" t="str">
        <f t="shared" si="41"/>
        <v xml:space="preserve"> </v>
      </c>
      <c r="U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0" s="226" t="str">
        <f t="shared" si="42"/>
        <v xml:space="preserve"> </v>
      </c>
      <c r="X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0" s="226" t="str">
        <f t="shared" si="43"/>
        <v xml:space="preserve"> </v>
      </c>
      <c r="Z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0" s="226" t="str">
        <f t="shared" si="44"/>
        <v xml:space="preserve"> </v>
      </c>
      <c r="AB38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1" spans="1:28" s="197" customFormat="1" ht="27" hidden="1">
      <c r="A381" s="183" t="str">
        <f t="shared" si="45"/>
        <v>71070101010000</v>
      </c>
      <c r="B381" s="184" t="s">
        <v>439</v>
      </c>
      <c r="C381" s="133" t="s">
        <v>183</v>
      </c>
      <c r="D381" s="132" t="s">
        <v>106</v>
      </c>
      <c r="E381" s="131" t="s">
        <v>106</v>
      </c>
      <c r="F381" s="185" t="s">
        <v>106</v>
      </c>
      <c r="G381" s="186" t="s">
        <v>440</v>
      </c>
      <c r="H381" s="145"/>
      <c r="I381" s="146"/>
      <c r="J381" s="147"/>
      <c r="K381" s="147"/>
      <c r="L381" s="26" t="s">
        <v>278</v>
      </c>
      <c r="M381" s="27"/>
      <c r="N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1" s="229" t="str">
        <f t="shared" si="39"/>
        <v xml:space="preserve"> </v>
      </c>
      <c r="Q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1" s="229" t="str">
        <f t="shared" si="40"/>
        <v xml:space="preserve"> </v>
      </c>
      <c r="S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1" s="229" t="str">
        <f t="shared" si="41"/>
        <v xml:space="preserve"> </v>
      </c>
      <c r="U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1" s="229" t="str">
        <f t="shared" si="42"/>
        <v xml:space="preserve"> </v>
      </c>
      <c r="X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1" s="229" t="str">
        <f t="shared" si="43"/>
        <v xml:space="preserve"> </v>
      </c>
      <c r="Z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1" s="229" t="str">
        <f t="shared" si="44"/>
        <v xml:space="preserve"> </v>
      </c>
      <c r="AB3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2" spans="1:28" s="136" customFormat="1" hidden="1">
      <c r="A382" s="183" t="str">
        <f t="shared" si="45"/>
        <v>71070101015129</v>
      </c>
      <c r="B382" s="184" t="s">
        <v>439</v>
      </c>
      <c r="C382" s="133" t="s">
        <v>183</v>
      </c>
      <c r="D382" s="132" t="s">
        <v>106</v>
      </c>
      <c r="E382" s="131" t="s">
        <v>106</v>
      </c>
      <c r="F382" s="185" t="s">
        <v>106</v>
      </c>
      <c r="G382" s="130">
        <v>5129</v>
      </c>
      <c r="H382" s="24"/>
      <c r="I382" s="24"/>
      <c r="J382" s="25"/>
      <c r="K382" s="25"/>
      <c r="L382" s="29" t="s">
        <v>137</v>
      </c>
      <c r="M382" s="30">
        <v>5129</v>
      </c>
      <c r="N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2" s="230" t="str">
        <f t="shared" si="39"/>
        <v xml:space="preserve"> </v>
      </c>
      <c r="Q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2" s="230" t="str">
        <f t="shared" si="40"/>
        <v xml:space="preserve"> </v>
      </c>
      <c r="S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2" s="230" t="str">
        <f t="shared" si="41"/>
        <v xml:space="preserve"> </v>
      </c>
      <c r="U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2" s="230" t="str">
        <f t="shared" si="42"/>
        <v xml:space="preserve"> </v>
      </c>
      <c r="X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2" s="230" t="str">
        <f t="shared" si="43"/>
        <v xml:space="preserve"> </v>
      </c>
      <c r="Z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2" s="230" t="str">
        <f t="shared" si="44"/>
        <v xml:space="preserve"> </v>
      </c>
      <c r="AB3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3" spans="1:28" s="188" customFormat="1" ht="13.5" hidden="1">
      <c r="A383" s="183" t="str">
        <f t="shared" si="45"/>
        <v>71070600000000</v>
      </c>
      <c r="B383" s="184" t="s">
        <v>439</v>
      </c>
      <c r="C383" s="133" t="s">
        <v>183</v>
      </c>
      <c r="D383" s="132" t="s">
        <v>157</v>
      </c>
      <c r="E383" s="131" t="s">
        <v>441</v>
      </c>
      <c r="F383" s="185" t="s">
        <v>441</v>
      </c>
      <c r="G383" s="186" t="s">
        <v>440</v>
      </c>
      <c r="H383" s="174">
        <v>2760</v>
      </c>
      <c r="I383" s="165" t="s">
        <v>183</v>
      </c>
      <c r="J383" s="166">
        <v>6</v>
      </c>
      <c r="K383" s="166">
        <v>0</v>
      </c>
      <c r="L383" s="167" t="s">
        <v>279</v>
      </c>
      <c r="M383" s="175"/>
      <c r="N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3" s="227" t="str">
        <f t="shared" si="39"/>
        <v xml:space="preserve"> </v>
      </c>
      <c r="Q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3" s="227" t="str">
        <f t="shared" si="40"/>
        <v xml:space="preserve"> </v>
      </c>
      <c r="S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3" s="227" t="str">
        <f t="shared" si="41"/>
        <v xml:space="preserve"> </v>
      </c>
      <c r="U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3" s="227" t="str">
        <f t="shared" si="42"/>
        <v xml:space="preserve"> </v>
      </c>
      <c r="X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3" s="227" t="str">
        <f t="shared" si="43"/>
        <v xml:space="preserve"> </v>
      </c>
      <c r="Z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3" s="227" t="str">
        <f t="shared" si="44"/>
        <v xml:space="preserve"> </v>
      </c>
      <c r="AB38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4" spans="1:28" s="136" customFormat="1" ht="12.75" hidden="1">
      <c r="A384" s="183" t="str">
        <f t="shared" si="45"/>
        <v>71070600000001</v>
      </c>
      <c r="B384" s="184" t="s">
        <v>439</v>
      </c>
      <c r="C384" s="133" t="s">
        <v>183</v>
      </c>
      <c r="D384" s="132" t="s">
        <v>157</v>
      </c>
      <c r="E384" s="131" t="s">
        <v>441</v>
      </c>
      <c r="F384" s="185" t="s">
        <v>441</v>
      </c>
      <c r="G384" s="186" t="s">
        <v>96</v>
      </c>
      <c r="H384" s="24"/>
      <c r="I384" s="17"/>
      <c r="J384" s="18"/>
      <c r="K384" s="18"/>
      <c r="L384" s="29" t="s">
        <v>110</v>
      </c>
      <c r="M384" s="30"/>
      <c r="N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4" s="226" t="str">
        <f t="shared" si="39"/>
        <v xml:space="preserve"> </v>
      </c>
      <c r="Q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4" s="226" t="str">
        <f t="shared" si="40"/>
        <v xml:space="preserve"> </v>
      </c>
      <c r="S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4" s="226" t="str">
        <f t="shared" si="41"/>
        <v xml:space="preserve"> </v>
      </c>
      <c r="U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4" s="226" t="str">
        <f t="shared" si="42"/>
        <v xml:space="preserve"> </v>
      </c>
      <c r="X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4" s="226" t="str">
        <f t="shared" si="43"/>
        <v xml:space="preserve"> </v>
      </c>
      <c r="Z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4" s="226" t="str">
        <f t="shared" si="44"/>
        <v xml:space="preserve"> </v>
      </c>
      <c r="AB38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5" spans="1:28" s="192" customFormat="1" ht="12.75" hidden="1">
      <c r="A385" s="183" t="str">
        <f t="shared" si="45"/>
        <v>71070601000000</v>
      </c>
      <c r="B385" s="184" t="s">
        <v>439</v>
      </c>
      <c r="C385" s="133" t="s">
        <v>183</v>
      </c>
      <c r="D385" s="132" t="s">
        <v>157</v>
      </c>
      <c r="E385" s="131" t="s">
        <v>106</v>
      </c>
      <c r="F385" s="185" t="s">
        <v>441</v>
      </c>
      <c r="G385" s="186" t="s">
        <v>440</v>
      </c>
      <c r="H385" s="150">
        <v>2761</v>
      </c>
      <c r="I385" s="151" t="s">
        <v>183</v>
      </c>
      <c r="J385" s="152">
        <v>6</v>
      </c>
      <c r="K385" s="152">
        <v>1</v>
      </c>
      <c r="L385" s="153" t="s">
        <v>280</v>
      </c>
      <c r="M385" s="154"/>
      <c r="N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5" s="228" t="str">
        <f t="shared" si="39"/>
        <v xml:space="preserve"> </v>
      </c>
      <c r="Q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5" s="228" t="str">
        <f t="shared" si="40"/>
        <v xml:space="preserve"> </v>
      </c>
      <c r="S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5" s="228" t="str">
        <f t="shared" si="41"/>
        <v xml:space="preserve"> </v>
      </c>
      <c r="U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5" s="228" t="str">
        <f t="shared" si="42"/>
        <v xml:space="preserve"> </v>
      </c>
      <c r="X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5" s="228" t="str">
        <f t="shared" si="43"/>
        <v xml:space="preserve"> </v>
      </c>
      <c r="Z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5" s="228" t="str">
        <f t="shared" si="44"/>
        <v xml:space="preserve"> </v>
      </c>
      <c r="AB3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6" spans="1:28" s="136" customFormat="1" ht="12.75" hidden="1">
      <c r="A386" s="183" t="str">
        <f t="shared" si="45"/>
        <v>71070601000001</v>
      </c>
      <c r="B386" s="184" t="s">
        <v>439</v>
      </c>
      <c r="C386" s="133" t="s">
        <v>183</v>
      </c>
      <c r="D386" s="132" t="s">
        <v>157</v>
      </c>
      <c r="E386" s="131" t="s">
        <v>106</v>
      </c>
      <c r="F386" s="185" t="s">
        <v>441</v>
      </c>
      <c r="G386" s="186" t="s">
        <v>96</v>
      </c>
      <c r="H386" s="24"/>
      <c r="I386" s="24"/>
      <c r="J386" s="25"/>
      <c r="K386" s="25"/>
      <c r="L386" s="29" t="s">
        <v>108</v>
      </c>
      <c r="M386" s="30"/>
      <c r="N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6" s="226" t="str">
        <f t="shared" si="39"/>
        <v xml:space="preserve"> </v>
      </c>
      <c r="Q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6" s="226" t="str">
        <f t="shared" si="40"/>
        <v xml:space="preserve"> </v>
      </c>
      <c r="S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6" s="226" t="str">
        <f t="shared" si="41"/>
        <v xml:space="preserve"> </v>
      </c>
      <c r="U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6" s="226" t="str">
        <f t="shared" si="42"/>
        <v xml:space="preserve"> </v>
      </c>
      <c r="X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6" s="226" t="str">
        <f t="shared" si="43"/>
        <v xml:space="preserve"> </v>
      </c>
      <c r="Z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6" s="226" t="str">
        <f t="shared" si="44"/>
        <v xml:space="preserve"> </v>
      </c>
      <c r="AB3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7" spans="1:28" s="197" customFormat="1" ht="13.5" hidden="1">
      <c r="A387" s="183" t="str">
        <f t="shared" si="45"/>
        <v>71070601010000</v>
      </c>
      <c r="B387" s="184" t="s">
        <v>439</v>
      </c>
      <c r="C387" s="133" t="s">
        <v>183</v>
      </c>
      <c r="D387" s="132" t="s">
        <v>157</v>
      </c>
      <c r="E387" s="131" t="s">
        <v>106</v>
      </c>
      <c r="F387" s="185" t="s">
        <v>106</v>
      </c>
      <c r="G387" s="186" t="s">
        <v>440</v>
      </c>
      <c r="H387" s="145"/>
      <c r="I387" s="146"/>
      <c r="J387" s="147"/>
      <c r="K387" s="147"/>
      <c r="L387" s="26" t="s">
        <v>281</v>
      </c>
      <c r="M387" s="27"/>
      <c r="N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7" s="229" t="str">
        <f t="shared" si="39"/>
        <v xml:space="preserve"> </v>
      </c>
      <c r="Q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7" s="229" t="str">
        <f t="shared" si="40"/>
        <v xml:space="preserve"> </v>
      </c>
      <c r="S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7" s="229" t="str">
        <f t="shared" si="41"/>
        <v xml:space="preserve"> </v>
      </c>
      <c r="U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7" s="229" t="str">
        <f t="shared" si="42"/>
        <v xml:space="preserve"> </v>
      </c>
      <c r="X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7" s="229" t="str">
        <f t="shared" si="43"/>
        <v xml:space="preserve"> </v>
      </c>
      <c r="Z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7" s="229" t="str">
        <f t="shared" si="44"/>
        <v xml:space="preserve"> </v>
      </c>
      <c r="AB3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8" spans="1:28" s="136" customFormat="1" hidden="1">
      <c r="A388" s="183" t="str">
        <f t="shared" si="45"/>
        <v>71070601014639</v>
      </c>
      <c r="B388" s="184" t="s">
        <v>439</v>
      </c>
      <c r="C388" s="133" t="s">
        <v>183</v>
      </c>
      <c r="D388" s="132" t="s">
        <v>157</v>
      </c>
      <c r="E388" s="131" t="s">
        <v>106</v>
      </c>
      <c r="F388" s="185" t="s">
        <v>106</v>
      </c>
      <c r="G388" s="130">
        <v>4639</v>
      </c>
      <c r="H388" s="24"/>
      <c r="I388" s="24"/>
      <c r="J388" s="25"/>
      <c r="K388" s="25"/>
      <c r="L388" s="29" t="s">
        <v>167</v>
      </c>
      <c r="M388" s="30">
        <v>4639</v>
      </c>
      <c r="N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8" s="230" t="str">
        <f t="shared" si="39"/>
        <v xml:space="preserve"> </v>
      </c>
      <c r="Q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8" s="230" t="str">
        <f t="shared" si="40"/>
        <v xml:space="preserve"> </v>
      </c>
      <c r="S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8" s="230" t="str">
        <f t="shared" si="41"/>
        <v xml:space="preserve"> </v>
      </c>
      <c r="U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8" s="230" t="str">
        <f t="shared" si="42"/>
        <v xml:space="preserve"> </v>
      </c>
      <c r="X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8" s="230" t="str">
        <f t="shared" si="43"/>
        <v xml:space="preserve"> </v>
      </c>
      <c r="Z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8" s="230" t="str">
        <f t="shared" si="44"/>
        <v xml:space="preserve"> </v>
      </c>
      <c r="AB3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89" spans="1:28" s="136" customFormat="1" hidden="1">
      <c r="A389" s="183" t="str">
        <f t="shared" si="45"/>
        <v>71070601015113</v>
      </c>
      <c r="B389" s="184" t="s">
        <v>439</v>
      </c>
      <c r="C389" s="133" t="s">
        <v>183</v>
      </c>
      <c r="D389" s="132" t="s">
        <v>157</v>
      </c>
      <c r="E389" s="131" t="s">
        <v>106</v>
      </c>
      <c r="F389" s="185" t="s">
        <v>106</v>
      </c>
      <c r="G389" s="130">
        <v>5113</v>
      </c>
      <c r="H389" s="24"/>
      <c r="I389" s="24"/>
      <c r="J389" s="25"/>
      <c r="K389" s="25"/>
      <c r="L389" s="28" t="s">
        <v>174</v>
      </c>
      <c r="M389" s="11">
        <v>5113</v>
      </c>
      <c r="N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89" s="230" t="str">
        <f t="shared" si="39"/>
        <v xml:space="preserve"> </v>
      </c>
      <c r="Q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89" s="230" t="str">
        <f t="shared" si="40"/>
        <v xml:space="preserve"> </v>
      </c>
      <c r="S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89" s="230" t="str">
        <f t="shared" si="41"/>
        <v xml:space="preserve"> </v>
      </c>
      <c r="U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89" s="230" t="str">
        <f t="shared" si="42"/>
        <v xml:space="preserve"> </v>
      </c>
      <c r="X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89" s="230" t="str">
        <f t="shared" si="43"/>
        <v xml:space="preserve"> </v>
      </c>
      <c r="Z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89" s="230" t="str">
        <f t="shared" si="44"/>
        <v xml:space="preserve"> </v>
      </c>
      <c r="AB3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0" spans="1:28" s="197" customFormat="1" ht="13.5" hidden="1">
      <c r="A390" s="183" t="str">
        <f t="shared" si="45"/>
        <v>71070601020000</v>
      </c>
      <c r="B390" s="184" t="s">
        <v>439</v>
      </c>
      <c r="C390" s="133" t="s">
        <v>183</v>
      </c>
      <c r="D390" s="132" t="s">
        <v>157</v>
      </c>
      <c r="E390" s="131" t="s">
        <v>106</v>
      </c>
      <c r="F390" s="185" t="s">
        <v>140</v>
      </c>
      <c r="G390" s="186" t="s">
        <v>440</v>
      </c>
      <c r="H390" s="145"/>
      <c r="I390" s="146"/>
      <c r="J390" s="147"/>
      <c r="K390" s="147"/>
      <c r="L390" s="26" t="s">
        <v>282</v>
      </c>
      <c r="M390" s="27"/>
      <c r="N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0" s="229" t="str">
        <f t="shared" si="39"/>
        <v xml:space="preserve"> </v>
      </c>
      <c r="Q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0" s="229" t="str">
        <f t="shared" si="40"/>
        <v xml:space="preserve"> </v>
      </c>
      <c r="S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0" s="229" t="str">
        <f t="shared" si="41"/>
        <v xml:space="preserve"> </v>
      </c>
      <c r="U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0" s="229" t="str">
        <f t="shared" si="42"/>
        <v xml:space="preserve"> </v>
      </c>
      <c r="X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0" s="229" t="str">
        <f t="shared" si="43"/>
        <v xml:space="preserve"> </v>
      </c>
      <c r="Z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0" s="229" t="str">
        <f t="shared" si="44"/>
        <v xml:space="preserve"> </v>
      </c>
      <c r="AB3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1" spans="1:28" s="136" customFormat="1" hidden="1">
      <c r="A391" s="183" t="str">
        <f t="shared" si="45"/>
        <v>71070601024241</v>
      </c>
      <c r="B391" s="184" t="s">
        <v>439</v>
      </c>
      <c r="C391" s="133" t="s">
        <v>183</v>
      </c>
      <c r="D391" s="132" t="s">
        <v>157</v>
      </c>
      <c r="E391" s="131" t="s">
        <v>106</v>
      </c>
      <c r="F391" s="185" t="s">
        <v>140</v>
      </c>
      <c r="G391" s="130">
        <v>4241</v>
      </c>
      <c r="H391" s="24"/>
      <c r="I391" s="24"/>
      <c r="J391" s="25"/>
      <c r="K391" s="25"/>
      <c r="L391" s="28" t="s">
        <v>126</v>
      </c>
      <c r="M391" s="11">
        <v>4241</v>
      </c>
      <c r="N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1" s="230" t="str">
        <f t="shared" si="39"/>
        <v xml:space="preserve"> </v>
      </c>
      <c r="Q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1" s="230" t="str">
        <f t="shared" si="40"/>
        <v xml:space="preserve"> </v>
      </c>
      <c r="S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1" s="230" t="str">
        <f t="shared" si="41"/>
        <v xml:space="preserve"> </v>
      </c>
      <c r="U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1" s="230" t="str">
        <f t="shared" si="42"/>
        <v xml:space="preserve"> </v>
      </c>
      <c r="X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1" s="230" t="str">
        <f t="shared" si="43"/>
        <v xml:space="preserve"> </v>
      </c>
      <c r="Z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1" s="230" t="str">
        <f t="shared" si="44"/>
        <v xml:space="preserve"> </v>
      </c>
      <c r="AB3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2" spans="1:28" s="197" customFormat="1" ht="27" hidden="1">
      <c r="A392" s="183" t="str">
        <f t="shared" si="45"/>
        <v>71070601030000</v>
      </c>
      <c r="B392" s="184" t="s">
        <v>439</v>
      </c>
      <c r="C392" s="133" t="s">
        <v>183</v>
      </c>
      <c r="D392" s="132" t="s">
        <v>157</v>
      </c>
      <c r="E392" s="131" t="s">
        <v>106</v>
      </c>
      <c r="F392" s="185" t="s">
        <v>442</v>
      </c>
      <c r="G392" s="186" t="s">
        <v>440</v>
      </c>
      <c r="H392" s="146"/>
      <c r="I392" s="146"/>
      <c r="J392" s="147"/>
      <c r="K392" s="147"/>
      <c r="L392" s="26" t="s">
        <v>283</v>
      </c>
      <c r="M392" s="27"/>
      <c r="N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2" s="229" t="str">
        <f t="shared" si="39"/>
        <v xml:space="preserve"> </v>
      </c>
      <c r="Q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2" s="229" t="str">
        <f t="shared" si="40"/>
        <v xml:space="preserve"> </v>
      </c>
      <c r="S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2" s="229" t="str">
        <f t="shared" si="41"/>
        <v xml:space="preserve"> </v>
      </c>
      <c r="U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2" s="229" t="str">
        <f t="shared" si="42"/>
        <v xml:space="preserve"> </v>
      </c>
      <c r="X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2" s="229" t="str">
        <f t="shared" si="43"/>
        <v xml:space="preserve"> </v>
      </c>
      <c r="Z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2" s="229" t="str">
        <f t="shared" si="44"/>
        <v xml:space="preserve"> </v>
      </c>
      <c r="AB39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3" spans="1:28" s="136" customFormat="1" hidden="1">
      <c r="A393" s="183" t="str">
        <f t="shared" si="45"/>
        <v>71070601034639</v>
      </c>
      <c r="B393" s="184" t="s">
        <v>439</v>
      </c>
      <c r="C393" s="133" t="s">
        <v>183</v>
      </c>
      <c r="D393" s="132" t="s">
        <v>157</v>
      </c>
      <c r="E393" s="131" t="s">
        <v>106</v>
      </c>
      <c r="F393" s="185" t="s">
        <v>442</v>
      </c>
      <c r="G393" s="130">
        <v>4639</v>
      </c>
      <c r="H393" s="24"/>
      <c r="I393" s="24"/>
      <c r="J393" s="25"/>
      <c r="K393" s="25"/>
      <c r="L393" s="29" t="s">
        <v>167</v>
      </c>
      <c r="M393" s="30">
        <v>4639</v>
      </c>
      <c r="N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3" s="230" t="str">
        <f t="shared" si="39"/>
        <v xml:space="preserve"> </v>
      </c>
      <c r="Q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3" s="230" t="str">
        <f t="shared" si="40"/>
        <v xml:space="preserve"> </v>
      </c>
      <c r="S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3" s="230" t="str">
        <f t="shared" si="41"/>
        <v xml:space="preserve"> </v>
      </c>
      <c r="U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3" s="230" t="str">
        <f t="shared" si="42"/>
        <v xml:space="preserve"> </v>
      </c>
      <c r="X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3" s="230" t="str">
        <f t="shared" si="43"/>
        <v xml:space="preserve"> </v>
      </c>
      <c r="Z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3" s="230" t="str">
        <f t="shared" si="44"/>
        <v xml:space="preserve"> </v>
      </c>
      <c r="AB39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4" spans="1:28" s="136" customFormat="1" hidden="1">
      <c r="A394" s="183">
        <v>71070601035221</v>
      </c>
      <c r="B394" s="184" t="s">
        <v>439</v>
      </c>
      <c r="C394" s="133" t="s">
        <v>183</v>
      </c>
      <c r="D394" s="132" t="s">
        <v>157</v>
      </c>
      <c r="E394" s="131" t="s">
        <v>106</v>
      </c>
      <c r="F394" s="185" t="s">
        <v>442</v>
      </c>
      <c r="G394" s="130" t="s">
        <v>579</v>
      </c>
      <c r="H394" s="24"/>
      <c r="I394" s="24"/>
      <c r="J394" s="25"/>
      <c r="K394" s="25"/>
      <c r="L394" s="29" t="s">
        <v>428</v>
      </c>
      <c r="M394" s="30">
        <v>5221</v>
      </c>
      <c r="N394" s="182"/>
      <c r="O394" s="182"/>
      <c r="P394" s="230" t="str">
        <f t="shared" si="39"/>
        <v xml:space="preserve"> </v>
      </c>
      <c r="Q394" s="182"/>
      <c r="R394" s="230" t="str">
        <f t="shared" si="40"/>
        <v xml:space="preserve"> </v>
      </c>
      <c r="S394" s="182"/>
      <c r="T394" s="230" t="str">
        <f t="shared" si="41"/>
        <v xml:space="preserve"> </v>
      </c>
      <c r="U394" s="182"/>
      <c r="V394" s="182"/>
      <c r="W394" s="230" t="str">
        <f t="shared" si="42"/>
        <v xml:space="preserve"> </v>
      </c>
      <c r="X394" s="182"/>
      <c r="Y394" s="230" t="str">
        <f t="shared" si="43"/>
        <v xml:space="preserve"> </v>
      </c>
      <c r="Z394" s="182"/>
      <c r="AA394" s="230" t="str">
        <f t="shared" si="44"/>
        <v xml:space="preserve"> </v>
      </c>
      <c r="AB394" s="182"/>
    </row>
    <row r="395" spans="1:28" s="136" customFormat="1" ht="25.5" hidden="1">
      <c r="A395" s="183" t="str">
        <f t="shared" si="45"/>
        <v>71070601034819</v>
      </c>
      <c r="B395" s="184" t="s">
        <v>439</v>
      </c>
      <c r="C395" s="133" t="s">
        <v>183</v>
      </c>
      <c r="D395" s="132" t="s">
        <v>157</v>
      </c>
      <c r="E395" s="131" t="s">
        <v>106</v>
      </c>
      <c r="F395" s="185" t="s">
        <v>442</v>
      </c>
      <c r="G395" s="186" t="s">
        <v>88</v>
      </c>
      <c r="H395" s="193"/>
      <c r="I395" s="193"/>
      <c r="J395" s="194"/>
      <c r="K395" s="195"/>
      <c r="L395" s="35" t="s">
        <v>219</v>
      </c>
      <c r="M395" s="11" t="s">
        <v>88</v>
      </c>
      <c r="N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5" s="230" t="str">
        <f t="shared" si="39"/>
        <v xml:space="preserve"> </v>
      </c>
      <c r="Q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5" s="230" t="str">
        <f t="shared" si="40"/>
        <v xml:space="preserve"> </v>
      </c>
      <c r="S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5" s="230" t="str">
        <f t="shared" si="41"/>
        <v xml:space="preserve"> </v>
      </c>
      <c r="U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5" s="230" t="str">
        <f t="shared" si="42"/>
        <v xml:space="preserve"> </v>
      </c>
      <c r="X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5" s="230" t="str">
        <f t="shared" si="43"/>
        <v xml:space="preserve"> </v>
      </c>
      <c r="Z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5" s="230" t="str">
        <f t="shared" si="44"/>
        <v xml:space="preserve"> </v>
      </c>
      <c r="AB3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6" spans="1:28" s="163" customFormat="1">
      <c r="A396" s="121" t="str">
        <f t="shared" si="45"/>
        <v>71080000000000</v>
      </c>
      <c r="B396" s="123" t="s">
        <v>439</v>
      </c>
      <c r="C396" s="116" t="s">
        <v>185</v>
      </c>
      <c r="D396" s="117" t="s">
        <v>441</v>
      </c>
      <c r="E396" s="126" t="s">
        <v>441</v>
      </c>
      <c r="F396" s="127" t="s">
        <v>441</v>
      </c>
      <c r="G396" s="128" t="s">
        <v>440</v>
      </c>
      <c r="H396" s="172">
        <v>2800</v>
      </c>
      <c r="I396" s="211" t="s">
        <v>185</v>
      </c>
      <c r="J396" s="212">
        <v>0</v>
      </c>
      <c r="K396" s="212">
        <v>0</v>
      </c>
      <c r="L396" s="161" t="s">
        <v>284</v>
      </c>
      <c r="M396" s="173"/>
      <c r="N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396" s="225" t="str">
        <f t="shared" si="39"/>
        <v xml:space="preserve"> </v>
      </c>
      <c r="Q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6" s="225" t="str">
        <f t="shared" si="40"/>
        <v xml:space="preserve"> </v>
      </c>
      <c r="S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6" s="225" t="str">
        <f t="shared" si="41"/>
        <v xml:space="preserve"> </v>
      </c>
      <c r="U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396" s="225" t="str">
        <f t="shared" si="42"/>
        <v xml:space="preserve"> </v>
      </c>
      <c r="X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6" s="225" t="str">
        <f t="shared" si="43"/>
        <v xml:space="preserve"> </v>
      </c>
      <c r="Z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6" s="225" t="str">
        <f t="shared" si="44"/>
        <v xml:space="preserve"> </v>
      </c>
      <c r="AB396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7" spans="1:28" s="136" customFormat="1" ht="12.75">
      <c r="A397" s="183" t="str">
        <f t="shared" si="45"/>
        <v>71080000000001</v>
      </c>
      <c r="B397" s="184" t="s">
        <v>439</v>
      </c>
      <c r="C397" s="133" t="s">
        <v>185</v>
      </c>
      <c r="D397" s="132" t="s">
        <v>441</v>
      </c>
      <c r="E397" s="131" t="s">
        <v>441</v>
      </c>
      <c r="F397" s="185" t="s">
        <v>441</v>
      </c>
      <c r="G397" s="186" t="s">
        <v>96</v>
      </c>
      <c r="H397" s="24"/>
      <c r="I397" s="17"/>
      <c r="J397" s="18"/>
      <c r="K397" s="18"/>
      <c r="L397" s="29" t="s">
        <v>108</v>
      </c>
      <c r="M397" s="30"/>
      <c r="N397" s="189" t="e">
        <f>+'havelvac 7.2'!N418+'havelvac 7.3'!N418+'havelvac 7.4'!N418+'havelvac 7.5'!N418+'havelvac 7.6'!N418+'havelvac 7.7'!N418+'havelvac 7.9'!N418+'havelvac 7.8'!N418+'havelvac 7.10'!N418+'havelvac 7.11'!N418+'havelvac 7.12'!N418+'havelvac 7.13'!#REF!</f>
        <v>#REF!</v>
      </c>
      <c r="O397" s="189" t="e">
        <f>+'havelvac 7.2'!O418+'havelvac 7.3'!O418+'havelvac 7.4'!O418+'havelvac 7.5'!O418+'havelvac 7.6'!O418+'havelvac 7.7'!O418+'havelvac 7.9'!O418+'havelvac 7.8'!O418+'havelvac 7.10'!O418+'havelvac 7.11'!O418+'havelvac 7.12'!O418+'havelvac 7.13'!#REF!</f>
        <v>#REF!</v>
      </c>
      <c r="P397" s="226" t="str">
        <f t="shared" si="39"/>
        <v xml:space="preserve"> </v>
      </c>
      <c r="Q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7" s="226" t="str">
        <f t="shared" si="40"/>
        <v xml:space="preserve"> </v>
      </c>
      <c r="S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7" s="226" t="str">
        <f t="shared" si="41"/>
        <v xml:space="preserve"> </v>
      </c>
      <c r="U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7" s="189" t="e">
        <f>+'havelvac 7.2'!P418+'havelvac 7.3'!P418+'havelvac 7.4'!P418+'havelvac 7.5'!P418+'havelvac 7.6'!P418+'havelvac 7.7'!P418+'havelvac 7.9'!P418+'havelvac 7.8'!P418+'havelvac 7.10'!P418+'havelvac 7.11'!P418+'havelvac 7.12'!P418+'havelvac 7.13'!#REF!</f>
        <v>#REF!</v>
      </c>
      <c r="W397" s="226" t="str">
        <f t="shared" si="42"/>
        <v xml:space="preserve"> </v>
      </c>
      <c r="X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7" s="226" t="str">
        <f t="shared" si="43"/>
        <v xml:space="preserve"> </v>
      </c>
      <c r="Z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7" s="226" t="str">
        <f t="shared" si="44"/>
        <v xml:space="preserve"> </v>
      </c>
      <c r="AB3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8" spans="1:28" s="188" customFormat="1" ht="13.5">
      <c r="A398" s="183" t="str">
        <f t="shared" si="45"/>
        <v>71080100000000</v>
      </c>
      <c r="B398" s="184" t="s">
        <v>439</v>
      </c>
      <c r="C398" s="133" t="s">
        <v>185</v>
      </c>
      <c r="D398" s="132" t="s">
        <v>106</v>
      </c>
      <c r="E398" s="131" t="s">
        <v>441</v>
      </c>
      <c r="F398" s="185" t="s">
        <v>441</v>
      </c>
      <c r="G398" s="186" t="s">
        <v>440</v>
      </c>
      <c r="H398" s="174">
        <v>2810</v>
      </c>
      <c r="I398" s="165" t="s">
        <v>185</v>
      </c>
      <c r="J398" s="166">
        <v>1</v>
      </c>
      <c r="K398" s="166">
        <v>0</v>
      </c>
      <c r="L398" s="167" t="s">
        <v>285</v>
      </c>
      <c r="M398" s="175"/>
      <c r="N398" s="187" t="e">
        <f>+'havelvac 7.2'!N419+'havelvac 7.3'!N419+'havelvac 7.4'!N419+'havelvac 7.5'!N419+'havelvac 7.6'!N419+'havelvac 7.7'!N419+'havelvac 7.9'!N419+'havelvac 7.8'!N419+'havelvac 7.10'!N419+'havelvac 7.11'!N419+'havelvac 7.12'!N419+'havelvac 7.13'!#REF!</f>
        <v>#REF!</v>
      </c>
      <c r="O398" s="187" t="e">
        <f>+'havelvac 7.2'!O419+'havelvac 7.3'!O419+'havelvac 7.4'!O419+'havelvac 7.5'!O419+'havelvac 7.6'!O419+'havelvac 7.7'!O419+'havelvac 7.9'!O419+'havelvac 7.8'!O419+'havelvac 7.10'!O419+'havelvac 7.11'!O419+'havelvac 7.12'!O419+'havelvac 7.13'!#REF!</f>
        <v>#REF!</v>
      </c>
      <c r="P398" s="227" t="str">
        <f t="shared" si="39"/>
        <v xml:space="preserve"> </v>
      </c>
      <c r="Q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8" s="227" t="str">
        <f t="shared" si="40"/>
        <v xml:space="preserve"> </v>
      </c>
      <c r="S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8" s="227" t="str">
        <f t="shared" si="41"/>
        <v xml:space="preserve"> </v>
      </c>
      <c r="U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8" s="187" t="e">
        <f>+'havelvac 7.2'!P419+'havelvac 7.3'!P419+'havelvac 7.4'!P419+'havelvac 7.5'!P419+'havelvac 7.6'!P419+'havelvac 7.7'!P419+'havelvac 7.9'!P419+'havelvac 7.8'!P419+'havelvac 7.10'!P419+'havelvac 7.11'!P419+'havelvac 7.12'!P419+'havelvac 7.13'!#REF!</f>
        <v>#REF!</v>
      </c>
      <c r="W398" s="227" t="str">
        <f t="shared" si="42"/>
        <v xml:space="preserve"> </v>
      </c>
      <c r="X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8" s="227" t="str">
        <f t="shared" si="43"/>
        <v xml:space="preserve"> </v>
      </c>
      <c r="Z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8" s="227" t="str">
        <f t="shared" si="44"/>
        <v xml:space="preserve"> </v>
      </c>
      <c r="AB398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399" spans="1:28" s="136" customFormat="1" ht="12.75">
      <c r="A399" s="183" t="str">
        <f t="shared" si="45"/>
        <v>71080100000001</v>
      </c>
      <c r="B399" s="184" t="s">
        <v>439</v>
      </c>
      <c r="C399" s="133" t="s">
        <v>185</v>
      </c>
      <c r="D399" s="132" t="s">
        <v>106</v>
      </c>
      <c r="E399" s="131" t="s">
        <v>441</v>
      </c>
      <c r="F399" s="185" t="s">
        <v>441</v>
      </c>
      <c r="G399" s="186" t="s">
        <v>96</v>
      </c>
      <c r="H399" s="24"/>
      <c r="I399" s="17"/>
      <c r="J399" s="18"/>
      <c r="K399" s="18"/>
      <c r="L399" s="29" t="s">
        <v>110</v>
      </c>
      <c r="M399" s="30"/>
      <c r="N399" s="189">
        <f>+'havelvac 7.2'!N420+'havelvac 7.3'!N420+'havelvac 7.4'!N420+'havelvac 7.5'!N420+'havelvac 7.6'!N420+'havelvac 7.7'!N420+'havelvac 7.9'!N420+'havelvac 7.8'!N420+'havelvac 7.10'!N420+'havelvac 7.11'!N420+'havelvac 7.12'!N420+'havelvac 7.13'!N418</f>
        <v>0</v>
      </c>
      <c r="O399" s="189">
        <f>+'havelvac 7.2'!O420+'havelvac 7.3'!O420+'havelvac 7.4'!O420+'havelvac 7.5'!O420+'havelvac 7.6'!O420+'havelvac 7.7'!O420+'havelvac 7.9'!O420+'havelvac 7.8'!O420+'havelvac 7.10'!O420+'havelvac 7.11'!O420+'havelvac 7.12'!O420+'havelvac 7.13'!O418</f>
        <v>0</v>
      </c>
      <c r="P399" s="226" t="str">
        <f t="shared" si="39"/>
        <v xml:space="preserve"> </v>
      </c>
      <c r="Q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399" s="226" t="str">
        <f t="shared" si="40"/>
        <v xml:space="preserve"> </v>
      </c>
      <c r="S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399" s="226" t="str">
        <f t="shared" si="41"/>
        <v xml:space="preserve"> </v>
      </c>
      <c r="U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399" s="189">
        <f>+'havelvac 7.2'!P420+'havelvac 7.3'!P420+'havelvac 7.4'!P420+'havelvac 7.5'!P420+'havelvac 7.6'!P420+'havelvac 7.7'!P420+'havelvac 7.9'!P420+'havelvac 7.8'!P420+'havelvac 7.10'!P420+'havelvac 7.11'!P420+'havelvac 7.12'!P420+'havelvac 7.13'!P418</f>
        <v>0</v>
      </c>
      <c r="W399" s="226" t="str">
        <f t="shared" si="42"/>
        <v xml:space="preserve"> </v>
      </c>
      <c r="X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399" s="226" t="str">
        <f t="shared" si="43"/>
        <v xml:space="preserve"> </v>
      </c>
      <c r="Z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399" s="226" t="str">
        <f t="shared" si="44"/>
        <v xml:space="preserve"> </v>
      </c>
      <c r="AB3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0" spans="1:28" s="192" customFormat="1" ht="12.75">
      <c r="A400" s="183" t="str">
        <f t="shared" si="45"/>
        <v>71080101000000</v>
      </c>
      <c r="B400" s="184" t="s">
        <v>439</v>
      </c>
      <c r="C400" s="133" t="s">
        <v>185</v>
      </c>
      <c r="D400" s="132" t="s">
        <v>106</v>
      </c>
      <c r="E400" s="131" t="s">
        <v>106</v>
      </c>
      <c r="F400" s="185" t="s">
        <v>441</v>
      </c>
      <c r="G400" s="186" t="s">
        <v>440</v>
      </c>
      <c r="H400" s="150">
        <v>2811</v>
      </c>
      <c r="I400" s="151" t="s">
        <v>185</v>
      </c>
      <c r="J400" s="152">
        <v>1</v>
      </c>
      <c r="K400" s="152">
        <v>1</v>
      </c>
      <c r="L400" s="153" t="s">
        <v>285</v>
      </c>
      <c r="M400" s="154"/>
      <c r="N400" s="191">
        <f>+'havelvac 7.2'!N421+'havelvac 7.3'!N421+'havelvac 7.4'!N421+'havelvac 7.5'!N421+'havelvac 7.6'!N421+'havelvac 7.7'!N421+'havelvac 7.9'!N421+'havelvac 7.8'!N421+'havelvac 7.10'!N421+'havelvac 7.11'!N421+'havelvac 7.12'!N421+'havelvac 7.13'!N419</f>
        <v>0</v>
      </c>
      <c r="O400" s="191">
        <f>+'havelvac 7.2'!O421+'havelvac 7.3'!O421+'havelvac 7.4'!O421+'havelvac 7.5'!O421+'havelvac 7.6'!O421+'havelvac 7.7'!O421+'havelvac 7.9'!O421+'havelvac 7.8'!O421+'havelvac 7.10'!O421+'havelvac 7.11'!O421+'havelvac 7.12'!O421+'havelvac 7.13'!O419</f>
        <v>0</v>
      </c>
      <c r="P400" s="228" t="str">
        <f t="shared" ref="P400:P463" si="46">IFERROR(Q400/O400, " ")</f>
        <v xml:space="preserve"> </v>
      </c>
      <c r="Q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0" s="228" t="str">
        <f t="shared" ref="R400:R463" si="47">IFERROR(S400/O400, " ")</f>
        <v xml:space="preserve"> </v>
      </c>
      <c r="S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0" s="228" t="str">
        <f t="shared" ref="T400:T463" si="48">IFERROR(U400/O400, " ")</f>
        <v xml:space="preserve"> </v>
      </c>
      <c r="U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0" s="191">
        <f>+'havelvac 7.2'!P421+'havelvac 7.3'!P421+'havelvac 7.4'!P421+'havelvac 7.5'!P421+'havelvac 7.6'!P421+'havelvac 7.7'!P421+'havelvac 7.9'!P421+'havelvac 7.8'!P421+'havelvac 7.10'!P421+'havelvac 7.11'!P421+'havelvac 7.12'!P421+'havelvac 7.13'!P419</f>
        <v>0</v>
      </c>
      <c r="W400" s="228" t="str">
        <f t="shared" ref="W400:W463" si="49">IFERROR(X400/V400, " ")</f>
        <v xml:space="preserve"> </v>
      </c>
      <c r="X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0" s="228" t="str">
        <f t="shared" ref="Y400:Y463" si="50">IFERROR(Z400/V400, " ")</f>
        <v xml:space="preserve"> </v>
      </c>
      <c r="Z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0" s="228" t="str">
        <f t="shared" ref="AA400:AA463" si="51">IFERROR(AB400/V400, " ")</f>
        <v xml:space="preserve"> </v>
      </c>
      <c r="AB400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1" spans="1:28" s="136" customFormat="1" ht="12.75">
      <c r="A401" s="183" t="str">
        <f t="shared" si="45"/>
        <v>71080101000001</v>
      </c>
      <c r="B401" s="184" t="s">
        <v>439</v>
      </c>
      <c r="C401" s="133" t="s">
        <v>185</v>
      </c>
      <c r="D401" s="132" t="s">
        <v>106</v>
      </c>
      <c r="E401" s="131" t="s">
        <v>106</v>
      </c>
      <c r="F401" s="185" t="s">
        <v>441</v>
      </c>
      <c r="G401" s="186" t="s">
        <v>96</v>
      </c>
      <c r="H401" s="24"/>
      <c r="I401" s="24"/>
      <c r="J401" s="25"/>
      <c r="K401" s="25"/>
      <c r="L401" s="29" t="s">
        <v>108</v>
      </c>
      <c r="M401" s="30"/>
      <c r="N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7.13'!N420</f>
        <v>#REF!</v>
      </c>
      <c r="O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7.13'!O420</f>
        <v>#REF!</v>
      </c>
      <c r="P401" s="226" t="str">
        <f t="shared" si="46"/>
        <v xml:space="preserve"> </v>
      </c>
      <c r="Q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1" s="226" t="str">
        <f t="shared" si="47"/>
        <v xml:space="preserve"> </v>
      </c>
      <c r="S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1" s="226" t="str">
        <f t="shared" si="48"/>
        <v xml:space="preserve"> </v>
      </c>
      <c r="U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7.13'!P420</f>
        <v>#REF!</v>
      </c>
      <c r="W401" s="226" t="str">
        <f t="shared" si="49"/>
        <v xml:space="preserve"> </v>
      </c>
      <c r="X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1" s="226" t="str">
        <f t="shared" si="50"/>
        <v xml:space="preserve"> </v>
      </c>
      <c r="Z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1" s="226" t="str">
        <f t="shared" si="51"/>
        <v xml:space="preserve"> </v>
      </c>
      <c r="AB401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2" spans="1:28" s="197" customFormat="1" ht="13.5">
      <c r="A402" s="183" t="str">
        <f t="shared" si="45"/>
        <v>71080101010000</v>
      </c>
      <c r="B402" s="184" t="s">
        <v>439</v>
      </c>
      <c r="C402" s="133" t="s">
        <v>185</v>
      </c>
      <c r="D402" s="132" t="s">
        <v>106</v>
      </c>
      <c r="E402" s="131" t="s">
        <v>106</v>
      </c>
      <c r="F402" s="185" t="s">
        <v>106</v>
      </c>
      <c r="G402" s="186" t="s">
        <v>440</v>
      </c>
      <c r="H402" s="145"/>
      <c r="I402" s="146"/>
      <c r="J402" s="147"/>
      <c r="K402" s="147"/>
      <c r="L402" s="26" t="s">
        <v>286</v>
      </c>
      <c r="M402" s="27"/>
      <c r="N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7.13'!N421</f>
        <v>#REF!</v>
      </c>
      <c r="O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7.13'!O421</f>
        <v>#REF!</v>
      </c>
      <c r="P402" s="229" t="str">
        <f t="shared" si="46"/>
        <v xml:space="preserve"> </v>
      </c>
      <c r="Q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2" s="229" t="str">
        <f t="shared" si="47"/>
        <v xml:space="preserve"> </v>
      </c>
      <c r="S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2" s="229" t="str">
        <f t="shared" si="48"/>
        <v xml:space="preserve"> </v>
      </c>
      <c r="U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7.13'!P421</f>
        <v>#REF!</v>
      </c>
      <c r="W402" s="229" t="str">
        <f t="shared" si="49"/>
        <v xml:space="preserve"> </v>
      </c>
      <c r="X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2" s="229" t="str">
        <f t="shared" si="50"/>
        <v xml:space="preserve"> </v>
      </c>
      <c r="Z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2" s="229" t="str">
        <f t="shared" si="51"/>
        <v xml:space="preserve"> </v>
      </c>
      <c r="AB40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3" spans="1:28" s="136" customFormat="1">
      <c r="A403" s="183" t="str">
        <f t="shared" si="45"/>
        <v>71080101014239</v>
      </c>
      <c r="B403" s="184" t="s">
        <v>439</v>
      </c>
      <c r="C403" s="133" t="s">
        <v>185</v>
      </c>
      <c r="D403" s="132" t="s">
        <v>106</v>
      </c>
      <c r="E403" s="131" t="s">
        <v>106</v>
      </c>
      <c r="F403" s="185" t="s">
        <v>106</v>
      </c>
      <c r="G403" s="130">
        <v>4239</v>
      </c>
      <c r="H403" s="16"/>
      <c r="I403" s="24"/>
      <c r="J403" s="25"/>
      <c r="K403" s="25"/>
      <c r="L403" s="28" t="s">
        <v>125</v>
      </c>
      <c r="M403" s="30">
        <v>4239</v>
      </c>
      <c r="N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3" s="230" t="str">
        <f t="shared" si="46"/>
        <v xml:space="preserve"> </v>
      </c>
      <c r="Q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3" s="230" t="str">
        <f t="shared" si="47"/>
        <v xml:space="preserve"> </v>
      </c>
      <c r="S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3" s="230" t="str">
        <f t="shared" si="48"/>
        <v xml:space="preserve"> </v>
      </c>
      <c r="U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3" s="230" t="str">
        <f t="shared" si="49"/>
        <v xml:space="preserve"> </v>
      </c>
      <c r="X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3" s="230" t="str">
        <f t="shared" si="50"/>
        <v xml:space="preserve"> </v>
      </c>
      <c r="Z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3" s="230" t="str">
        <f t="shared" si="51"/>
        <v xml:space="preserve"> </v>
      </c>
      <c r="AB4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4" spans="1:28" s="136" customFormat="1" hidden="1">
      <c r="A404" s="183" t="str">
        <f t="shared" si="45"/>
        <v>71080101014639</v>
      </c>
      <c r="B404" s="184" t="s">
        <v>439</v>
      </c>
      <c r="C404" s="133" t="s">
        <v>185</v>
      </c>
      <c r="D404" s="132" t="s">
        <v>106</v>
      </c>
      <c r="E404" s="131" t="s">
        <v>106</v>
      </c>
      <c r="F404" s="185" t="s">
        <v>106</v>
      </c>
      <c r="G404" s="130">
        <v>4639</v>
      </c>
      <c r="H404" s="24"/>
      <c r="I404" s="17"/>
      <c r="J404" s="18"/>
      <c r="K404" s="18"/>
      <c r="L404" s="29" t="s">
        <v>167</v>
      </c>
      <c r="M404" s="30">
        <v>4639</v>
      </c>
      <c r="N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4" s="230" t="str">
        <f t="shared" si="46"/>
        <v xml:space="preserve"> </v>
      </c>
      <c r="Q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4" s="230" t="str">
        <f t="shared" si="47"/>
        <v xml:space="preserve"> </v>
      </c>
      <c r="S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4" s="230" t="str">
        <f t="shared" si="48"/>
        <v xml:space="preserve"> </v>
      </c>
      <c r="U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4" s="230" t="str">
        <f t="shared" si="49"/>
        <v xml:space="preserve"> </v>
      </c>
      <c r="X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4" s="230" t="str">
        <f t="shared" si="50"/>
        <v xml:space="preserve"> </v>
      </c>
      <c r="Z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4" s="230" t="str">
        <f t="shared" si="51"/>
        <v xml:space="preserve"> </v>
      </c>
      <c r="AB4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5" spans="1:28" s="197" customFormat="1" ht="27">
      <c r="A405" s="183" t="str">
        <f t="shared" si="45"/>
        <v>71080101020000</v>
      </c>
      <c r="B405" s="184" t="s">
        <v>439</v>
      </c>
      <c r="C405" s="133" t="s">
        <v>185</v>
      </c>
      <c r="D405" s="132" t="s">
        <v>106</v>
      </c>
      <c r="E405" s="131" t="s">
        <v>106</v>
      </c>
      <c r="F405" s="185" t="s">
        <v>140</v>
      </c>
      <c r="G405" s="186" t="s">
        <v>440</v>
      </c>
      <c r="H405" s="145"/>
      <c r="I405" s="146"/>
      <c r="J405" s="147"/>
      <c r="K405" s="147"/>
      <c r="L405" s="26" t="s">
        <v>287</v>
      </c>
      <c r="M405" s="27"/>
      <c r="N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05" s="229" t="str">
        <f t="shared" si="46"/>
        <v xml:space="preserve"> </v>
      </c>
      <c r="Q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5" s="229" t="str">
        <f t="shared" si="47"/>
        <v xml:space="preserve"> </v>
      </c>
      <c r="S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5" s="229" t="str">
        <f t="shared" si="48"/>
        <v xml:space="preserve"> </v>
      </c>
      <c r="U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05" s="229" t="str">
        <f t="shared" si="49"/>
        <v xml:space="preserve"> </v>
      </c>
      <c r="X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5" s="229" t="str">
        <f t="shared" si="50"/>
        <v xml:space="preserve"> </v>
      </c>
      <c r="Z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5" s="229" t="str">
        <f t="shared" si="51"/>
        <v xml:space="preserve"> </v>
      </c>
      <c r="AB40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6" spans="1:28" s="136" customFormat="1" ht="25.5" hidden="1">
      <c r="A406" s="183" t="str">
        <f t="shared" si="45"/>
        <v>71080101024251</v>
      </c>
      <c r="B406" s="184" t="s">
        <v>439</v>
      </c>
      <c r="C406" s="133" t="s">
        <v>185</v>
      </c>
      <c r="D406" s="132" t="s">
        <v>106</v>
      </c>
      <c r="E406" s="131" t="s">
        <v>106</v>
      </c>
      <c r="F406" s="185" t="s">
        <v>140</v>
      </c>
      <c r="G406" s="130">
        <v>4251</v>
      </c>
      <c r="H406" s="16"/>
      <c r="I406" s="24"/>
      <c r="J406" s="25"/>
      <c r="K406" s="25"/>
      <c r="L406" s="29" t="s">
        <v>142</v>
      </c>
      <c r="M406" s="12">
        <v>4251</v>
      </c>
      <c r="N406" s="182" t="e">
        <f>+'havelvac 7.2'!N424+'havelvac 7.3'!N424+'havelvac 7.4'!N424+'havelvac 7.5'!N424+'havelvac 7.6'!N424+'havelvac 7.7'!N424+'havelvac 7.9'!N424+'havelvac 7.8'!N424+'havelvac 7.10'!N424+'havelvac 7.11'!N424+'havelvac 7.12'!N424+'havelvac 7.13'!#REF!</f>
        <v>#REF!</v>
      </c>
      <c r="O406" s="182" t="e">
        <f>+'havelvac 7.2'!O424+'havelvac 7.3'!O424+'havelvac 7.4'!O424+'havelvac 7.5'!O424+'havelvac 7.6'!O424+'havelvac 7.7'!O424+'havelvac 7.9'!O424+'havelvac 7.8'!O424+'havelvac 7.10'!O424+'havelvac 7.11'!O424+'havelvac 7.12'!O424+'havelvac 7.13'!#REF!</f>
        <v>#REF!</v>
      </c>
      <c r="P406" s="230" t="str">
        <f t="shared" si="46"/>
        <v xml:space="preserve"> </v>
      </c>
      <c r="Q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6" s="230" t="str">
        <f t="shared" si="47"/>
        <v xml:space="preserve"> </v>
      </c>
      <c r="S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6" s="230" t="str">
        <f t="shared" si="48"/>
        <v xml:space="preserve"> </v>
      </c>
      <c r="U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6" s="182" t="e">
        <f>+'havelvac 7.2'!P424+'havelvac 7.3'!P424+'havelvac 7.4'!P424+'havelvac 7.5'!P424+'havelvac 7.6'!P424+'havelvac 7.7'!P424+'havelvac 7.9'!P424+'havelvac 7.8'!P424+'havelvac 7.10'!P424+'havelvac 7.11'!P424+'havelvac 7.12'!P424+'havelvac 7.13'!#REF!</f>
        <v>#REF!</v>
      </c>
      <c r="W406" s="230" t="str">
        <f t="shared" si="49"/>
        <v xml:space="preserve"> </v>
      </c>
      <c r="X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6" s="230" t="str">
        <f t="shared" si="50"/>
        <v xml:space="preserve"> </v>
      </c>
      <c r="Z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6" s="230" t="str">
        <f t="shared" si="51"/>
        <v xml:space="preserve"> </v>
      </c>
      <c r="AB4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7" spans="1:28" s="136" customFormat="1" hidden="1">
      <c r="A407" s="183" t="str">
        <f t="shared" si="45"/>
        <v>71080101024639</v>
      </c>
      <c r="B407" s="184" t="s">
        <v>439</v>
      </c>
      <c r="C407" s="133" t="s">
        <v>185</v>
      </c>
      <c r="D407" s="132" t="s">
        <v>106</v>
      </c>
      <c r="E407" s="131" t="s">
        <v>106</v>
      </c>
      <c r="F407" s="185" t="s">
        <v>140</v>
      </c>
      <c r="G407" s="130">
        <v>4639</v>
      </c>
      <c r="H407" s="24"/>
      <c r="I407" s="17"/>
      <c r="J407" s="18"/>
      <c r="K407" s="18"/>
      <c r="L407" s="29" t="s">
        <v>167</v>
      </c>
      <c r="M407" s="30">
        <v>4639</v>
      </c>
      <c r="N407" s="182" t="e">
        <f>+'havelvac 7.2'!N425+'havelvac 7.3'!N425+'havelvac 7.4'!N425+'havelvac 7.5'!N425+'havelvac 7.6'!N425+'havelvac 7.7'!N425+'havelvac 7.9'!N425+'havelvac 7.8'!N425+'havelvac 7.10'!N425+'havelvac 7.11'!N425+'havelvac 7.12'!N425+'havelvac 7.13'!#REF!</f>
        <v>#REF!</v>
      </c>
      <c r="O407" s="182" t="e">
        <f>+'havelvac 7.2'!O425+'havelvac 7.3'!O425+'havelvac 7.4'!O425+'havelvac 7.5'!O425+'havelvac 7.6'!O425+'havelvac 7.7'!O425+'havelvac 7.9'!O425+'havelvac 7.8'!O425+'havelvac 7.10'!O425+'havelvac 7.11'!O425+'havelvac 7.12'!O425+'havelvac 7.13'!#REF!</f>
        <v>#REF!</v>
      </c>
      <c r="P407" s="230" t="str">
        <f t="shared" si="46"/>
        <v xml:space="preserve"> </v>
      </c>
      <c r="Q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7" s="230" t="str">
        <f t="shared" si="47"/>
        <v xml:space="preserve"> </v>
      </c>
      <c r="S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7" s="230" t="str">
        <f t="shared" si="48"/>
        <v xml:space="preserve"> </v>
      </c>
      <c r="U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7" s="182" t="e">
        <f>+'havelvac 7.2'!P425+'havelvac 7.3'!P425+'havelvac 7.4'!P425+'havelvac 7.5'!P425+'havelvac 7.6'!P425+'havelvac 7.7'!P425+'havelvac 7.9'!P425+'havelvac 7.8'!P425+'havelvac 7.10'!P425+'havelvac 7.11'!P425+'havelvac 7.12'!P425+'havelvac 7.13'!#REF!</f>
        <v>#REF!</v>
      </c>
      <c r="W407" s="230" t="str">
        <f t="shared" si="49"/>
        <v xml:space="preserve"> </v>
      </c>
      <c r="X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7" s="230" t="str">
        <f t="shared" si="50"/>
        <v xml:space="preserve"> </v>
      </c>
      <c r="Z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7" s="230" t="str">
        <f t="shared" si="51"/>
        <v xml:space="preserve"> </v>
      </c>
      <c r="AB4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8" spans="1:28" s="136" customFormat="1" ht="25.5" hidden="1">
      <c r="A408" s="183" t="str">
        <f t="shared" si="45"/>
        <v>71080101024819</v>
      </c>
      <c r="B408" s="184" t="s">
        <v>439</v>
      </c>
      <c r="C408" s="133" t="s">
        <v>185</v>
      </c>
      <c r="D408" s="132" t="s">
        <v>106</v>
      </c>
      <c r="E408" s="131" t="s">
        <v>106</v>
      </c>
      <c r="F408" s="185" t="s">
        <v>140</v>
      </c>
      <c r="G408" s="130">
        <v>4819</v>
      </c>
      <c r="H408" s="24"/>
      <c r="I408" s="17"/>
      <c r="J408" s="18"/>
      <c r="K408" s="18"/>
      <c r="L408" s="28" t="s">
        <v>219</v>
      </c>
      <c r="M408" s="11">
        <v>4819</v>
      </c>
      <c r="N408" s="182">
        <f>+'havelvac 7.2'!N426+'havelvac 7.3'!N426+'havelvac 7.4'!N426+'havelvac 7.5'!N426+'havelvac 7.6'!N426+'havelvac 7.7'!N426+'havelvac 7.9'!N426+'havelvac 7.8'!N426+'havelvac 7.10'!N426+'havelvac 7.11'!N426+'havelvac 7.12'!N426+'havelvac 7.13'!N424</f>
        <v>0</v>
      </c>
      <c r="O408" s="182">
        <f>+'havelvac 7.2'!O426+'havelvac 7.3'!O426+'havelvac 7.4'!O426+'havelvac 7.5'!O426+'havelvac 7.6'!O426+'havelvac 7.7'!O426+'havelvac 7.9'!O426+'havelvac 7.8'!O426+'havelvac 7.10'!O426+'havelvac 7.11'!O426+'havelvac 7.12'!O426+'havelvac 7.13'!O424</f>
        <v>0</v>
      </c>
      <c r="P408" s="230" t="str">
        <f t="shared" si="46"/>
        <v xml:space="preserve"> </v>
      </c>
      <c r="Q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8" s="230" t="str">
        <f t="shared" si="47"/>
        <v xml:space="preserve"> </v>
      </c>
      <c r="S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8" s="230" t="str">
        <f t="shared" si="48"/>
        <v xml:space="preserve"> </v>
      </c>
      <c r="U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8" s="182">
        <f>+'havelvac 7.2'!P426+'havelvac 7.3'!P426+'havelvac 7.4'!P426+'havelvac 7.5'!P426+'havelvac 7.6'!P426+'havelvac 7.7'!P426+'havelvac 7.9'!P426+'havelvac 7.8'!P426+'havelvac 7.10'!P426+'havelvac 7.11'!P426+'havelvac 7.12'!P426+'havelvac 7.13'!P424</f>
        <v>0</v>
      </c>
      <c r="W408" s="230" t="str">
        <f t="shared" si="49"/>
        <v xml:space="preserve"> </v>
      </c>
      <c r="X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8" s="230" t="str">
        <f t="shared" si="50"/>
        <v xml:space="preserve"> </v>
      </c>
      <c r="Z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8" s="230" t="str">
        <f t="shared" si="51"/>
        <v xml:space="preserve"> </v>
      </c>
      <c r="AB4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09" spans="1:28" s="136" customFormat="1">
      <c r="A409" s="183" t="str">
        <f t="shared" si="45"/>
        <v>71080101025112</v>
      </c>
      <c r="B409" s="184" t="s">
        <v>439</v>
      </c>
      <c r="C409" s="133" t="s">
        <v>185</v>
      </c>
      <c r="D409" s="132" t="s">
        <v>106</v>
      </c>
      <c r="E409" s="131" t="s">
        <v>106</v>
      </c>
      <c r="F409" s="185" t="s">
        <v>140</v>
      </c>
      <c r="G409" s="130">
        <v>5112</v>
      </c>
      <c r="H409" s="24"/>
      <c r="I409" s="17"/>
      <c r="J409" s="18"/>
      <c r="K409" s="18"/>
      <c r="L409" s="29" t="s">
        <v>173</v>
      </c>
      <c r="M409" s="30">
        <v>5112</v>
      </c>
      <c r="N409" s="182">
        <f>+'havelvac 7.2'!N427+'havelvac 7.3'!N427+'havelvac 7.4'!N427+'havelvac 7.5'!N427+'havelvac 7.6'!N427+'havelvac 7.7'!N427+'havelvac 7.9'!N427+'havelvac 7.8'!N427+'havelvac 7.10'!N427+'havelvac 7.11'!N427+'havelvac 7.12'!N427+'havelvac 7.13'!N425</f>
        <v>0</v>
      </c>
      <c r="O409" s="182">
        <f>+'havelvac 7.2'!O427+'havelvac 7.3'!O427+'havelvac 7.4'!O427+'havelvac 7.5'!O427+'havelvac 7.6'!O427+'havelvac 7.7'!O427+'havelvac 7.9'!O427+'havelvac 7.8'!O427+'havelvac 7.10'!O427+'havelvac 7.11'!O427+'havelvac 7.12'!O427+'havelvac 7.13'!O425</f>
        <v>0</v>
      </c>
      <c r="P409" s="230" t="str">
        <f t="shared" si="46"/>
        <v xml:space="preserve"> </v>
      </c>
      <c r="Q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09" s="230" t="str">
        <f t="shared" si="47"/>
        <v xml:space="preserve"> </v>
      </c>
      <c r="S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09" s="230" t="str">
        <f t="shared" si="48"/>
        <v xml:space="preserve"> </v>
      </c>
      <c r="U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09" s="182">
        <f>+'havelvac 7.2'!P427+'havelvac 7.3'!P427+'havelvac 7.4'!P427+'havelvac 7.5'!P427+'havelvac 7.6'!P427+'havelvac 7.7'!P427+'havelvac 7.9'!P427+'havelvac 7.8'!P427+'havelvac 7.10'!P427+'havelvac 7.11'!P427+'havelvac 7.12'!P427+'havelvac 7.13'!P425</f>
        <v>0</v>
      </c>
      <c r="W409" s="230" t="str">
        <f t="shared" si="49"/>
        <v xml:space="preserve"> </v>
      </c>
      <c r="X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09" s="230" t="str">
        <f t="shared" si="50"/>
        <v xml:space="preserve"> </v>
      </c>
      <c r="Z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09" s="230" t="str">
        <f t="shared" si="51"/>
        <v xml:space="preserve"> </v>
      </c>
      <c r="AB40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0" spans="1:28" s="136" customFormat="1" hidden="1">
      <c r="A410" s="183" t="str">
        <f t="shared" si="45"/>
        <v>71080101025113</v>
      </c>
      <c r="B410" s="184" t="s">
        <v>439</v>
      </c>
      <c r="C410" s="133" t="s">
        <v>185</v>
      </c>
      <c r="D410" s="132" t="s">
        <v>106</v>
      </c>
      <c r="E410" s="131" t="s">
        <v>106</v>
      </c>
      <c r="F410" s="185" t="s">
        <v>140</v>
      </c>
      <c r="G410" s="130">
        <v>5113</v>
      </c>
      <c r="H410" s="24"/>
      <c r="I410" s="17"/>
      <c r="J410" s="18"/>
      <c r="K410" s="18"/>
      <c r="L410" s="29" t="s">
        <v>174</v>
      </c>
      <c r="M410" s="30">
        <v>5113</v>
      </c>
      <c r="N410" s="182">
        <f>+'havelvac 7.2'!N428+'havelvac 7.3'!N428+'havelvac 7.4'!N428+'havelvac 7.5'!N428+'havelvac 7.6'!N428+'havelvac 7.7'!N428+'havelvac 7.9'!N428+'havelvac 7.8'!N428+'havelvac 7.10'!N428+'havelvac 7.11'!N428+'havelvac 7.12'!N428+'havelvac 7.13'!N426</f>
        <v>0</v>
      </c>
      <c r="O410" s="182">
        <f>+'havelvac 7.2'!O428+'havelvac 7.3'!O428+'havelvac 7.4'!O428+'havelvac 7.5'!O428+'havelvac 7.6'!O428+'havelvac 7.7'!O428+'havelvac 7.9'!O428+'havelvac 7.8'!O428+'havelvac 7.10'!O428+'havelvac 7.11'!O428+'havelvac 7.12'!O428+'havelvac 7.13'!O426</f>
        <v>0</v>
      </c>
      <c r="P410" s="230" t="str">
        <f t="shared" si="46"/>
        <v xml:space="preserve"> </v>
      </c>
      <c r="Q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0" s="230" t="str">
        <f t="shared" si="47"/>
        <v xml:space="preserve"> </v>
      </c>
      <c r="S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0" s="230" t="str">
        <f t="shared" si="48"/>
        <v xml:space="preserve"> </v>
      </c>
      <c r="U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0" s="182">
        <f>+'havelvac 7.2'!P428+'havelvac 7.3'!P428+'havelvac 7.4'!P428+'havelvac 7.5'!P428+'havelvac 7.6'!P428+'havelvac 7.7'!P428+'havelvac 7.9'!P428+'havelvac 7.8'!P428+'havelvac 7.10'!P428+'havelvac 7.11'!P428+'havelvac 7.12'!P428+'havelvac 7.13'!P426</f>
        <v>0</v>
      </c>
      <c r="W410" s="230" t="str">
        <f t="shared" si="49"/>
        <v xml:space="preserve"> </v>
      </c>
      <c r="X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0" s="230" t="str">
        <f t="shared" si="50"/>
        <v xml:space="preserve"> </v>
      </c>
      <c r="Z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0" s="230" t="str">
        <f t="shared" si="51"/>
        <v xml:space="preserve"> </v>
      </c>
      <c r="AB4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1" spans="1:28" s="197" customFormat="1" ht="13.5" hidden="1">
      <c r="A411" s="183" t="str">
        <f t="shared" si="45"/>
        <v>71080101030000</v>
      </c>
      <c r="B411" s="184" t="s">
        <v>439</v>
      </c>
      <c r="C411" s="133" t="s">
        <v>185</v>
      </c>
      <c r="D411" s="132" t="s">
        <v>106</v>
      </c>
      <c r="E411" s="131" t="s">
        <v>106</v>
      </c>
      <c r="F411" s="185" t="s">
        <v>442</v>
      </c>
      <c r="G411" s="186" t="s">
        <v>440</v>
      </c>
      <c r="H411" s="145"/>
      <c r="I411" s="146"/>
      <c r="J411" s="147"/>
      <c r="K411" s="147"/>
      <c r="L411" s="26" t="s">
        <v>288</v>
      </c>
      <c r="M411" s="27"/>
      <c r="N411" s="196">
        <f>+'havelvac 7.2'!N429+'havelvac 7.3'!N429+'havelvac 7.4'!N429+'havelvac 7.5'!N429+'havelvac 7.6'!N429+'havelvac 7.7'!N429+'havelvac 7.9'!N429+'havelvac 7.8'!N429+'havelvac 7.10'!N429+'havelvac 7.11'!N429+'havelvac 7.12'!N429+'havelvac 7.13'!N427</f>
        <v>0</v>
      </c>
      <c r="O411" s="196">
        <f>+'havelvac 7.2'!O429+'havelvac 7.3'!O429+'havelvac 7.4'!O429+'havelvac 7.5'!O429+'havelvac 7.6'!O429+'havelvac 7.7'!O429+'havelvac 7.9'!O429+'havelvac 7.8'!O429+'havelvac 7.10'!O429+'havelvac 7.11'!O429+'havelvac 7.12'!O429+'havelvac 7.13'!O427</f>
        <v>0</v>
      </c>
      <c r="P411" s="229" t="str">
        <f t="shared" si="46"/>
        <v xml:space="preserve"> </v>
      </c>
      <c r="Q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1" s="229" t="str">
        <f t="shared" si="47"/>
        <v xml:space="preserve"> </v>
      </c>
      <c r="S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1" s="229" t="str">
        <f t="shared" si="48"/>
        <v xml:space="preserve"> </v>
      </c>
      <c r="U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1" s="196">
        <f>+'havelvac 7.2'!P429+'havelvac 7.3'!P429+'havelvac 7.4'!P429+'havelvac 7.5'!P429+'havelvac 7.6'!P429+'havelvac 7.7'!P429+'havelvac 7.9'!P429+'havelvac 7.8'!P429+'havelvac 7.10'!P429+'havelvac 7.11'!P429+'havelvac 7.12'!P429+'havelvac 7.13'!P427</f>
        <v>0</v>
      </c>
      <c r="W411" s="229" t="str">
        <f t="shared" si="49"/>
        <v xml:space="preserve"> </v>
      </c>
      <c r="X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1" s="229" t="str">
        <f t="shared" si="50"/>
        <v xml:space="preserve"> </v>
      </c>
      <c r="Z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1" s="229" t="str">
        <f t="shared" si="51"/>
        <v xml:space="preserve"> </v>
      </c>
      <c r="AB4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2" spans="1:28" s="136" customFormat="1" hidden="1">
      <c r="A412" s="183">
        <v>71080101035121</v>
      </c>
      <c r="B412" s="184" t="s">
        <v>439</v>
      </c>
      <c r="C412" s="133" t="s">
        <v>185</v>
      </c>
      <c r="D412" s="132" t="s">
        <v>106</v>
      </c>
      <c r="E412" s="131" t="s">
        <v>106</v>
      </c>
      <c r="F412" s="185" t="s">
        <v>442</v>
      </c>
      <c r="G412" s="130" t="s">
        <v>580</v>
      </c>
      <c r="H412" s="24"/>
      <c r="I412" s="17"/>
      <c r="J412" s="18"/>
      <c r="K412" s="18"/>
      <c r="L412" s="29" t="s">
        <v>423</v>
      </c>
      <c r="M412" s="30">
        <v>5121</v>
      </c>
      <c r="N412" s="182"/>
      <c r="O412" s="182"/>
      <c r="P412" s="230" t="str">
        <f t="shared" si="46"/>
        <v xml:space="preserve"> </v>
      </c>
      <c r="Q412" s="182"/>
      <c r="R412" s="230" t="str">
        <f t="shared" si="47"/>
        <v xml:space="preserve"> </v>
      </c>
      <c r="S412" s="182"/>
      <c r="T412" s="230" t="str">
        <f t="shared" si="48"/>
        <v xml:space="preserve"> </v>
      </c>
      <c r="U412" s="182"/>
      <c r="V412" s="182"/>
      <c r="W412" s="230" t="str">
        <f t="shared" si="49"/>
        <v xml:space="preserve"> </v>
      </c>
      <c r="X412" s="182"/>
      <c r="Y412" s="230" t="str">
        <f t="shared" si="50"/>
        <v xml:space="preserve"> </v>
      </c>
      <c r="Z412" s="182"/>
      <c r="AA412" s="230" t="str">
        <f t="shared" si="51"/>
        <v xml:space="preserve"> </v>
      </c>
      <c r="AB412" s="182"/>
    </row>
    <row r="413" spans="1:28" s="136" customFormat="1" ht="12.75" hidden="1">
      <c r="A413" s="183" t="str">
        <f t="shared" si="45"/>
        <v>71080101034239</v>
      </c>
      <c r="B413" s="184" t="s">
        <v>439</v>
      </c>
      <c r="C413" s="133" t="s">
        <v>185</v>
      </c>
      <c r="D413" s="132" t="s">
        <v>106</v>
      </c>
      <c r="E413" s="131" t="s">
        <v>106</v>
      </c>
      <c r="F413" s="185" t="s">
        <v>442</v>
      </c>
      <c r="G413" s="130">
        <v>4239</v>
      </c>
      <c r="H413" s="24"/>
      <c r="I413" s="17"/>
      <c r="J413" s="18"/>
      <c r="K413" s="18"/>
      <c r="L413" s="28" t="s">
        <v>125</v>
      </c>
      <c r="M413" s="11">
        <v>4239</v>
      </c>
      <c r="N413" s="189">
        <f>+'havelvac 7.2'!N430+'havelvac 7.3'!N430+'havelvac 7.4'!N430+'havelvac 7.5'!N430+'havelvac 7.6'!N430+'havelvac 7.7'!N430+'havelvac 7.9'!N430+'havelvac 7.8'!N430+'havelvac 7.10'!N430+'havelvac 7.11'!N430+'havelvac 7.12'!N430+'havelvac 7.13'!N428</f>
        <v>0</v>
      </c>
      <c r="O413" s="189">
        <f>+'havelvac 7.2'!O430+'havelvac 7.3'!O430+'havelvac 7.4'!O430+'havelvac 7.5'!O430+'havelvac 7.6'!O430+'havelvac 7.7'!O430+'havelvac 7.9'!O430+'havelvac 7.8'!O430+'havelvac 7.10'!O430+'havelvac 7.11'!O430+'havelvac 7.12'!O430+'havelvac 7.13'!O428</f>
        <v>0</v>
      </c>
      <c r="P413" s="226" t="str">
        <f t="shared" si="46"/>
        <v xml:space="preserve"> </v>
      </c>
      <c r="Q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3" s="226" t="str">
        <f t="shared" si="47"/>
        <v xml:space="preserve"> </v>
      </c>
      <c r="S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3" s="226" t="str">
        <f t="shared" si="48"/>
        <v xml:space="preserve"> </v>
      </c>
      <c r="U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3" s="189">
        <f>+'havelvac 7.2'!P430+'havelvac 7.3'!P430+'havelvac 7.4'!P430+'havelvac 7.5'!P430+'havelvac 7.6'!P430+'havelvac 7.7'!P430+'havelvac 7.9'!P430+'havelvac 7.8'!P430+'havelvac 7.10'!P430+'havelvac 7.11'!P430+'havelvac 7.12'!P430+'havelvac 7.13'!P428</f>
        <v>0</v>
      </c>
      <c r="W413" s="226" t="str">
        <f t="shared" si="49"/>
        <v xml:space="preserve"> </v>
      </c>
      <c r="X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3" s="226" t="str">
        <f t="shared" si="50"/>
        <v xml:space="preserve"> </v>
      </c>
      <c r="Z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3" s="226" t="str">
        <f t="shared" si="51"/>
        <v xml:space="preserve"> </v>
      </c>
      <c r="AB4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4" spans="1:28" s="188" customFormat="1" ht="13.5">
      <c r="A414" s="183" t="str">
        <f t="shared" si="45"/>
        <v>71080200000000</v>
      </c>
      <c r="B414" s="184" t="s">
        <v>439</v>
      </c>
      <c r="C414" s="133" t="s">
        <v>185</v>
      </c>
      <c r="D414" s="132" t="s">
        <v>140</v>
      </c>
      <c r="E414" s="131" t="s">
        <v>441</v>
      </c>
      <c r="F414" s="185" t="s">
        <v>441</v>
      </c>
      <c r="G414" s="186" t="s">
        <v>440</v>
      </c>
      <c r="H414" s="174">
        <v>2820</v>
      </c>
      <c r="I414" s="165" t="s">
        <v>185</v>
      </c>
      <c r="J414" s="166">
        <v>2</v>
      </c>
      <c r="K414" s="166">
        <v>0</v>
      </c>
      <c r="L414" s="167" t="s">
        <v>289</v>
      </c>
      <c r="M414" s="175"/>
      <c r="N414" s="187">
        <f>+'havelvac 7.2'!N432+'havelvac 7.3'!N432+'havelvac 7.4'!N432+'havelvac 7.5'!N432+'havelvac 7.6'!N432+'havelvac 7.7'!N432+'havelvac 7.9'!N432+'havelvac 7.8'!N432+'havelvac 7.10'!N432+'havelvac 7.11'!N432+'havelvac 7.12'!N432+'havelvac 7.13'!N430</f>
        <v>0</v>
      </c>
      <c r="O414" s="187">
        <f>+'havelvac 7.2'!O432+'havelvac 7.3'!O432+'havelvac 7.4'!O432+'havelvac 7.5'!O432+'havelvac 7.6'!O432+'havelvac 7.7'!O432+'havelvac 7.9'!O432+'havelvac 7.8'!O432+'havelvac 7.10'!O432+'havelvac 7.11'!O432+'havelvac 7.12'!O432+'havelvac 7.13'!O430</f>
        <v>0</v>
      </c>
      <c r="P414" s="227" t="str">
        <f t="shared" si="46"/>
        <v xml:space="preserve"> </v>
      </c>
      <c r="Q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4" s="227" t="str">
        <f t="shared" si="47"/>
        <v xml:space="preserve"> </v>
      </c>
      <c r="S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4" s="227" t="str">
        <f t="shared" si="48"/>
        <v xml:space="preserve"> </v>
      </c>
      <c r="U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4" s="187">
        <f>+'havelvac 7.2'!P432+'havelvac 7.3'!P432+'havelvac 7.4'!P432+'havelvac 7.5'!P432+'havelvac 7.6'!P432+'havelvac 7.7'!P432+'havelvac 7.9'!P432+'havelvac 7.8'!P432+'havelvac 7.10'!P432+'havelvac 7.11'!P432+'havelvac 7.12'!P432+'havelvac 7.13'!P430</f>
        <v>0</v>
      </c>
      <c r="W414" s="227" t="str">
        <f t="shared" si="49"/>
        <v xml:space="preserve"> </v>
      </c>
      <c r="X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4" s="227" t="str">
        <f t="shared" si="50"/>
        <v xml:space="preserve"> </v>
      </c>
      <c r="Z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4" s="227" t="str">
        <f t="shared" si="51"/>
        <v xml:space="preserve"> </v>
      </c>
      <c r="AB414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5" spans="1:28" s="136" customFormat="1" ht="12.75">
      <c r="A415" s="183" t="str">
        <f t="shared" si="45"/>
        <v>71080200000001</v>
      </c>
      <c r="B415" s="184" t="s">
        <v>439</v>
      </c>
      <c r="C415" s="133" t="s">
        <v>185</v>
      </c>
      <c r="D415" s="132" t="s">
        <v>140</v>
      </c>
      <c r="E415" s="131" t="s">
        <v>441</v>
      </c>
      <c r="F415" s="185" t="s">
        <v>441</v>
      </c>
      <c r="G415" s="186" t="s">
        <v>96</v>
      </c>
      <c r="H415" s="24"/>
      <c r="I415" s="17"/>
      <c r="J415" s="18"/>
      <c r="K415" s="18"/>
      <c r="L415" s="29" t="s">
        <v>110</v>
      </c>
      <c r="M415" s="30"/>
      <c r="N415" s="189">
        <f>+'havelvac 7.2'!N433+'havelvac 7.3'!N433+'havelvac 7.4'!N433+'havelvac 7.5'!N433+'havelvac 7.6'!N433+'havelvac 7.7'!N433+'havelvac 7.9'!N433+'havelvac 7.8'!N433+'havelvac 7.10'!N433+'havelvac 7.11'!N433+'havelvac 7.12'!N433+'havelvac 7.13'!N431</f>
        <v>0</v>
      </c>
      <c r="O415" s="189">
        <f>+'havelvac 7.2'!O433+'havelvac 7.3'!O433+'havelvac 7.4'!O433+'havelvac 7.5'!O433+'havelvac 7.6'!O433+'havelvac 7.7'!O433+'havelvac 7.9'!O433+'havelvac 7.8'!O433+'havelvac 7.10'!O433+'havelvac 7.11'!O433+'havelvac 7.12'!O433+'havelvac 7.13'!O431</f>
        <v>0</v>
      </c>
      <c r="P415" s="226" t="str">
        <f t="shared" si="46"/>
        <v xml:space="preserve"> </v>
      </c>
      <c r="Q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5" s="226" t="str">
        <f t="shared" si="47"/>
        <v xml:space="preserve"> </v>
      </c>
      <c r="S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5" s="226" t="str">
        <f t="shared" si="48"/>
        <v xml:space="preserve"> </v>
      </c>
      <c r="U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5" s="189">
        <f>+'havelvac 7.2'!P433+'havelvac 7.3'!P433+'havelvac 7.4'!P433+'havelvac 7.5'!P433+'havelvac 7.6'!P433+'havelvac 7.7'!P433+'havelvac 7.9'!P433+'havelvac 7.8'!P433+'havelvac 7.10'!P433+'havelvac 7.11'!P433+'havelvac 7.12'!P433+'havelvac 7.13'!P431</f>
        <v>0</v>
      </c>
      <c r="W415" s="226" t="str">
        <f t="shared" si="49"/>
        <v xml:space="preserve"> </v>
      </c>
      <c r="X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5" s="226" t="str">
        <f t="shared" si="50"/>
        <v xml:space="preserve"> </v>
      </c>
      <c r="Z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5" s="226" t="str">
        <f t="shared" si="51"/>
        <v xml:space="preserve"> </v>
      </c>
      <c r="AB41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6" spans="1:28" s="192" customFormat="1" ht="12.75">
      <c r="A416" s="183" t="str">
        <f t="shared" si="45"/>
        <v>71080201000000</v>
      </c>
      <c r="B416" s="184" t="s">
        <v>439</v>
      </c>
      <c r="C416" s="133" t="s">
        <v>185</v>
      </c>
      <c r="D416" s="132" t="s">
        <v>140</v>
      </c>
      <c r="E416" s="131" t="s">
        <v>106</v>
      </c>
      <c r="F416" s="185" t="s">
        <v>441</v>
      </c>
      <c r="G416" s="186" t="s">
        <v>440</v>
      </c>
      <c r="H416" s="150">
        <v>2821</v>
      </c>
      <c r="I416" s="151" t="s">
        <v>185</v>
      </c>
      <c r="J416" s="152">
        <v>2</v>
      </c>
      <c r="K416" s="152">
        <v>1</v>
      </c>
      <c r="L416" s="153" t="s">
        <v>290</v>
      </c>
      <c r="M416" s="154"/>
      <c r="N416" s="191">
        <f>+'havelvac 7.2'!N434+'havelvac 7.3'!N434+'havelvac 7.4'!N434+'havelvac 7.5'!N434+'havelvac 7.6'!N434+'havelvac 7.7'!N434+'havelvac 7.9'!N434+'havelvac 7.8'!N434+'havelvac 7.10'!N434+'havelvac 7.11'!N434+'havelvac 7.12'!N434+'havelvac 7.13'!N432</f>
        <v>0</v>
      </c>
      <c r="O416" s="191">
        <f>+'havelvac 7.2'!O434+'havelvac 7.3'!O434+'havelvac 7.4'!O434+'havelvac 7.5'!O434+'havelvac 7.6'!O434+'havelvac 7.7'!O434+'havelvac 7.9'!O434+'havelvac 7.8'!O434+'havelvac 7.10'!O434+'havelvac 7.11'!O434+'havelvac 7.12'!O434+'havelvac 7.13'!O432</f>
        <v>0</v>
      </c>
      <c r="P416" s="228" t="str">
        <f t="shared" si="46"/>
        <v xml:space="preserve"> </v>
      </c>
      <c r="Q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6" s="228" t="str">
        <f t="shared" si="47"/>
        <v xml:space="preserve"> </v>
      </c>
      <c r="S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6" s="228" t="str">
        <f t="shared" si="48"/>
        <v xml:space="preserve"> </v>
      </c>
      <c r="U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6" s="191">
        <f>+'havelvac 7.2'!P434+'havelvac 7.3'!P434+'havelvac 7.4'!P434+'havelvac 7.5'!P434+'havelvac 7.6'!P434+'havelvac 7.7'!P434+'havelvac 7.9'!P434+'havelvac 7.8'!P434+'havelvac 7.10'!P434+'havelvac 7.11'!P434+'havelvac 7.12'!P434+'havelvac 7.13'!P432</f>
        <v>0</v>
      </c>
      <c r="W416" s="228" t="str">
        <f t="shared" si="49"/>
        <v xml:space="preserve"> </v>
      </c>
      <c r="X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6" s="228" t="str">
        <f t="shared" si="50"/>
        <v xml:space="preserve"> </v>
      </c>
      <c r="Z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6" s="228" t="str">
        <f t="shared" si="51"/>
        <v xml:space="preserve"> </v>
      </c>
      <c r="AB41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7" spans="1:28" s="136" customFormat="1" ht="12.75">
      <c r="A417" s="183" t="str">
        <f t="shared" ref="A417:A480" si="52">CONCATENATE(B417,C417,D417,E417,F417,G417)</f>
        <v>71080201000001</v>
      </c>
      <c r="B417" s="184" t="s">
        <v>439</v>
      </c>
      <c r="C417" s="133" t="s">
        <v>185</v>
      </c>
      <c r="D417" s="132" t="s">
        <v>140</v>
      </c>
      <c r="E417" s="131" t="s">
        <v>106</v>
      </c>
      <c r="F417" s="185" t="s">
        <v>441</v>
      </c>
      <c r="G417" s="186" t="s">
        <v>96</v>
      </c>
      <c r="H417" s="24"/>
      <c r="I417" s="24"/>
      <c r="J417" s="25"/>
      <c r="K417" s="25"/>
      <c r="L417" s="29" t="s">
        <v>108</v>
      </c>
      <c r="M417" s="30"/>
      <c r="N417" s="189">
        <f>+'havelvac 7.2'!N422+'havelvac 7.3'!N422+'havelvac 7.4'!N422+'havelvac 7.5'!N422+'havelvac 7.6'!N422+'havelvac 7.7'!N422+'havelvac 7.9'!N422+'havelvac 7.8'!N422+'havelvac 7.10'!N422+'havelvac 7.11'!N422+'havelvac 7.12'!N422+'havelvac 7.13'!N433</f>
        <v>0</v>
      </c>
      <c r="O417" s="189">
        <f>+'havelvac 7.2'!O422+'havelvac 7.3'!O422+'havelvac 7.4'!O422+'havelvac 7.5'!O422+'havelvac 7.6'!O422+'havelvac 7.7'!O422+'havelvac 7.9'!O422+'havelvac 7.8'!O422+'havelvac 7.10'!O422+'havelvac 7.11'!O422+'havelvac 7.12'!O422+'havelvac 7.13'!O433</f>
        <v>0</v>
      </c>
      <c r="P417" s="226" t="str">
        <f t="shared" si="46"/>
        <v xml:space="preserve"> </v>
      </c>
      <c r="Q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7" s="226" t="str">
        <f t="shared" si="47"/>
        <v xml:space="preserve"> </v>
      </c>
      <c r="S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7" s="226" t="str">
        <f t="shared" si="48"/>
        <v xml:space="preserve"> </v>
      </c>
      <c r="U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7" s="189">
        <f>+'havelvac 7.2'!P422+'havelvac 7.3'!P422+'havelvac 7.4'!P422+'havelvac 7.5'!P422+'havelvac 7.6'!P422+'havelvac 7.7'!P422+'havelvac 7.9'!P422+'havelvac 7.8'!P422+'havelvac 7.10'!P422+'havelvac 7.11'!P422+'havelvac 7.12'!P422+'havelvac 7.13'!P433</f>
        <v>0</v>
      </c>
      <c r="W417" s="226" t="str">
        <f t="shared" si="49"/>
        <v xml:space="preserve"> </v>
      </c>
      <c r="X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7" s="226" t="str">
        <f t="shared" si="50"/>
        <v xml:space="preserve"> </v>
      </c>
      <c r="Z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7" s="226" t="str">
        <f t="shared" si="51"/>
        <v xml:space="preserve"> </v>
      </c>
      <c r="AB41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8" spans="1:28" s="197" customFormat="1" ht="13.5">
      <c r="A418" s="183" t="str">
        <f t="shared" si="52"/>
        <v>71080201010000</v>
      </c>
      <c r="B418" s="184" t="s">
        <v>439</v>
      </c>
      <c r="C418" s="133" t="s">
        <v>185</v>
      </c>
      <c r="D418" s="132" t="s">
        <v>140</v>
      </c>
      <c r="E418" s="131" t="s">
        <v>106</v>
      </c>
      <c r="F418" s="185" t="s">
        <v>106</v>
      </c>
      <c r="G418" s="186" t="s">
        <v>440</v>
      </c>
      <c r="H418" s="145"/>
      <c r="I418" s="146"/>
      <c r="J418" s="147"/>
      <c r="K418" s="147"/>
      <c r="L418" s="26" t="s">
        <v>291</v>
      </c>
      <c r="M418" s="27"/>
      <c r="N418" s="196">
        <f>+'havelvac 7.2'!N423+'havelvac 7.3'!N423+'havelvac 7.4'!N423+'havelvac 7.5'!N423+'havelvac 7.6'!N423+'havelvac 7.7'!N423+'havelvac 7.9'!N423+'havelvac 7.8'!N423+'havelvac 7.10'!N423+'havelvac 7.11'!N423+'havelvac 7.12'!N423+'havelvac 7.13'!N434</f>
        <v>0</v>
      </c>
      <c r="O418" s="196">
        <f>+'havelvac 7.2'!O423+'havelvac 7.3'!O423+'havelvac 7.4'!O423+'havelvac 7.5'!O423+'havelvac 7.6'!O423+'havelvac 7.7'!O423+'havelvac 7.9'!O423+'havelvac 7.8'!O423+'havelvac 7.10'!O423+'havelvac 7.11'!O423+'havelvac 7.12'!O423+'havelvac 7.13'!O434</f>
        <v>0</v>
      </c>
      <c r="P418" s="229" t="str">
        <f t="shared" si="46"/>
        <v xml:space="preserve"> </v>
      </c>
      <c r="Q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8" s="229" t="str">
        <f t="shared" si="47"/>
        <v xml:space="preserve"> </v>
      </c>
      <c r="S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8" s="229" t="str">
        <f t="shared" si="48"/>
        <v xml:space="preserve"> </v>
      </c>
      <c r="U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8" s="196">
        <f>+'havelvac 7.2'!P423+'havelvac 7.3'!P423+'havelvac 7.4'!P423+'havelvac 7.5'!P423+'havelvac 7.6'!P423+'havelvac 7.7'!P423+'havelvac 7.9'!P423+'havelvac 7.8'!P423+'havelvac 7.10'!P423+'havelvac 7.11'!P423+'havelvac 7.12'!P423+'havelvac 7.13'!P434</f>
        <v>0</v>
      </c>
      <c r="W418" s="229" t="str">
        <f t="shared" si="49"/>
        <v xml:space="preserve"> </v>
      </c>
      <c r="X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8" s="229" t="str">
        <f t="shared" si="50"/>
        <v xml:space="preserve"> </v>
      </c>
      <c r="Z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8" s="229" t="str">
        <f t="shared" si="51"/>
        <v xml:space="preserve"> </v>
      </c>
      <c r="AB41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19" spans="1:28" s="136" customFormat="1" ht="25.5">
      <c r="A419" s="183" t="str">
        <f t="shared" si="52"/>
        <v>71080201014511</v>
      </c>
      <c r="B419" s="184" t="s">
        <v>439</v>
      </c>
      <c r="C419" s="133" t="s">
        <v>185</v>
      </c>
      <c r="D419" s="132" t="s">
        <v>140</v>
      </c>
      <c r="E419" s="131" t="s">
        <v>106</v>
      </c>
      <c r="F419" s="185" t="s">
        <v>106</v>
      </c>
      <c r="G419" s="130">
        <v>4511</v>
      </c>
      <c r="H419" s="24"/>
      <c r="I419" s="17"/>
      <c r="J419" s="18"/>
      <c r="K419" s="18"/>
      <c r="L419" s="28" t="s">
        <v>217</v>
      </c>
      <c r="M419" s="11">
        <v>4511</v>
      </c>
      <c r="N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7.13'!N422</f>
        <v>#REF!</v>
      </c>
      <c r="O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7.13'!O422</f>
        <v>#REF!</v>
      </c>
      <c r="P419" s="230" t="str">
        <f t="shared" si="46"/>
        <v xml:space="preserve"> </v>
      </c>
      <c r="Q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19" s="230" t="str">
        <f t="shared" si="47"/>
        <v xml:space="preserve"> </v>
      </c>
      <c r="S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19" s="230" t="str">
        <f t="shared" si="48"/>
        <v xml:space="preserve"> </v>
      </c>
      <c r="U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7.13'!P422</f>
        <v>#REF!</v>
      </c>
      <c r="W419" s="230" t="str">
        <f t="shared" si="49"/>
        <v xml:space="preserve"> </v>
      </c>
      <c r="X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19" s="230" t="str">
        <f t="shared" si="50"/>
        <v xml:space="preserve"> </v>
      </c>
      <c r="Z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19" s="230" t="str">
        <f t="shared" si="51"/>
        <v xml:space="preserve"> </v>
      </c>
      <c r="AB4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0" spans="1:28" s="197" customFormat="1" ht="13.5" hidden="1">
      <c r="A420" s="183" t="str">
        <f t="shared" si="52"/>
        <v>71080201020000</v>
      </c>
      <c r="B420" s="184" t="s">
        <v>439</v>
      </c>
      <c r="C420" s="133" t="s">
        <v>185</v>
      </c>
      <c r="D420" s="132" t="s">
        <v>140</v>
      </c>
      <c r="E420" s="131" t="s">
        <v>106</v>
      </c>
      <c r="F420" s="185" t="s">
        <v>140</v>
      </c>
      <c r="G420" s="186" t="s">
        <v>440</v>
      </c>
      <c r="H420" s="145"/>
      <c r="I420" s="146"/>
      <c r="J420" s="147"/>
      <c r="K420" s="147"/>
      <c r="L420" s="26" t="s">
        <v>292</v>
      </c>
      <c r="M420" s="27"/>
      <c r="N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7.13'!N423</f>
        <v>#REF!</v>
      </c>
      <c r="O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7.13'!O423</f>
        <v>#REF!</v>
      </c>
      <c r="P420" s="229" t="str">
        <f t="shared" si="46"/>
        <v xml:space="preserve"> </v>
      </c>
      <c r="Q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0" s="229" t="str">
        <f t="shared" si="47"/>
        <v xml:space="preserve"> </v>
      </c>
      <c r="S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0" s="229" t="str">
        <f t="shared" si="48"/>
        <v xml:space="preserve"> </v>
      </c>
      <c r="U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7.13'!P423</f>
        <v>#REF!</v>
      </c>
      <c r="W420" s="229" t="str">
        <f t="shared" si="49"/>
        <v xml:space="preserve"> </v>
      </c>
      <c r="X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0" s="229" t="str">
        <f t="shared" si="50"/>
        <v xml:space="preserve"> </v>
      </c>
      <c r="Z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0" s="229" t="str">
        <f t="shared" si="51"/>
        <v xml:space="preserve"> </v>
      </c>
      <c r="AB4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1" spans="1:28" s="136" customFormat="1" hidden="1">
      <c r="A421" s="183" t="str">
        <f t="shared" si="52"/>
        <v>71080201025113</v>
      </c>
      <c r="B421" s="184" t="s">
        <v>439</v>
      </c>
      <c r="C421" s="133" t="s">
        <v>185</v>
      </c>
      <c r="D421" s="132" t="s">
        <v>140</v>
      </c>
      <c r="E421" s="131" t="s">
        <v>106</v>
      </c>
      <c r="F421" s="185" t="s">
        <v>140</v>
      </c>
      <c r="G421" s="130">
        <v>5113</v>
      </c>
      <c r="H421" s="24"/>
      <c r="I421" s="17"/>
      <c r="J421" s="18"/>
      <c r="K421" s="18"/>
      <c r="L421" s="28" t="s">
        <v>174</v>
      </c>
      <c r="M421" s="11">
        <v>5113</v>
      </c>
      <c r="N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1" s="230" t="str">
        <f t="shared" si="46"/>
        <v xml:space="preserve"> </v>
      </c>
      <c r="Q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1" s="230" t="str">
        <f t="shared" si="47"/>
        <v xml:space="preserve"> </v>
      </c>
      <c r="S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1" s="230" t="str">
        <f t="shared" si="48"/>
        <v xml:space="preserve"> </v>
      </c>
      <c r="U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1" s="230" t="str">
        <f t="shared" si="49"/>
        <v xml:space="preserve"> </v>
      </c>
      <c r="X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1" s="230" t="str">
        <f t="shared" si="50"/>
        <v xml:space="preserve"> </v>
      </c>
      <c r="Z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1" s="230" t="str">
        <f t="shared" si="51"/>
        <v xml:space="preserve"> </v>
      </c>
      <c r="AB4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2" spans="1:28" s="192" customFormat="1" ht="12.75" hidden="1">
      <c r="A422" s="183" t="str">
        <f t="shared" si="52"/>
        <v>71080202000000</v>
      </c>
      <c r="B422" s="184" t="s">
        <v>439</v>
      </c>
      <c r="C422" s="133" t="s">
        <v>185</v>
      </c>
      <c r="D422" s="132" t="s">
        <v>140</v>
      </c>
      <c r="E422" s="131" t="s">
        <v>140</v>
      </c>
      <c r="F422" s="185" t="s">
        <v>441</v>
      </c>
      <c r="G422" s="186" t="s">
        <v>440</v>
      </c>
      <c r="H422" s="150">
        <v>2821</v>
      </c>
      <c r="I422" s="151" t="s">
        <v>185</v>
      </c>
      <c r="J422" s="152">
        <v>2</v>
      </c>
      <c r="K422" s="152">
        <v>2</v>
      </c>
      <c r="L422" s="153" t="s">
        <v>293</v>
      </c>
      <c r="M422" s="154"/>
      <c r="N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22" s="228" t="str">
        <f t="shared" si="46"/>
        <v xml:space="preserve"> </v>
      </c>
      <c r="Q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2" s="228" t="str">
        <f t="shared" si="47"/>
        <v xml:space="preserve"> </v>
      </c>
      <c r="S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2" s="228" t="str">
        <f t="shared" si="48"/>
        <v xml:space="preserve"> </v>
      </c>
      <c r="U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22" s="228" t="str">
        <f t="shared" si="49"/>
        <v xml:space="preserve"> </v>
      </c>
      <c r="X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2" s="228" t="str">
        <f t="shared" si="50"/>
        <v xml:space="preserve"> </v>
      </c>
      <c r="Z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2" s="228" t="str">
        <f t="shared" si="51"/>
        <v xml:space="preserve"> </v>
      </c>
      <c r="AB42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3" spans="1:28" s="136" customFormat="1" ht="12.75" hidden="1">
      <c r="A423" s="183" t="str">
        <f t="shared" si="52"/>
        <v>71080202000001</v>
      </c>
      <c r="B423" s="184" t="s">
        <v>439</v>
      </c>
      <c r="C423" s="133" t="s">
        <v>185</v>
      </c>
      <c r="D423" s="132" t="s">
        <v>140</v>
      </c>
      <c r="E423" s="131" t="s">
        <v>140</v>
      </c>
      <c r="F423" s="185" t="s">
        <v>441</v>
      </c>
      <c r="G423" s="186" t="s">
        <v>96</v>
      </c>
      <c r="H423" s="24"/>
      <c r="I423" s="24"/>
      <c r="J423" s="25"/>
      <c r="K423" s="25"/>
      <c r="L423" s="29" t="s">
        <v>108</v>
      </c>
      <c r="M423" s="30"/>
      <c r="N423" s="189" t="e">
        <f>+'havelvac 7.2'!N93+'havelvac 7.3'!N93+'havelvac 7.4'!N93+'havelvac 7.5'!N93+'havelvac 7.6'!N93+'havelvac 7.7'!N93+'havelvac 7.9'!N93+'havelvac 7.8'!N93+'havelvac 7.10'!N93+'havelvac 7.11'!N93+'havelvac 7.12'!N93+'havelvac 7.13'!#REF!</f>
        <v>#REF!</v>
      </c>
      <c r="O423" s="189" t="e">
        <f>+'havelvac 7.2'!O93+'havelvac 7.3'!O93+'havelvac 7.4'!O93+'havelvac 7.5'!O93+'havelvac 7.6'!O93+'havelvac 7.7'!O93+'havelvac 7.9'!O93+'havelvac 7.8'!O93+'havelvac 7.10'!O93+'havelvac 7.11'!O93+'havelvac 7.12'!O93+'havelvac 7.13'!#REF!</f>
        <v>#REF!</v>
      </c>
      <c r="P423" s="226" t="str">
        <f t="shared" si="46"/>
        <v xml:space="preserve"> </v>
      </c>
      <c r="Q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3" s="226" t="str">
        <f t="shared" si="47"/>
        <v xml:space="preserve"> </v>
      </c>
      <c r="S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3" s="226" t="str">
        <f t="shared" si="48"/>
        <v xml:space="preserve"> </v>
      </c>
      <c r="U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3" s="189" t="e">
        <f>+'havelvac 7.2'!P93+'havelvac 7.3'!P93+'havelvac 7.4'!P93+'havelvac 7.5'!P93+'havelvac 7.6'!P93+'havelvac 7.7'!P93+'havelvac 7.9'!P93+'havelvac 7.8'!P93+'havelvac 7.10'!P93+'havelvac 7.11'!P93+'havelvac 7.12'!P93+'havelvac 7.13'!#REF!</f>
        <v>#REF!</v>
      </c>
      <c r="W423" s="226" t="str">
        <f t="shared" si="49"/>
        <v xml:space="preserve"> </v>
      </c>
      <c r="X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3" s="226" t="str">
        <f t="shared" si="50"/>
        <v xml:space="preserve"> </v>
      </c>
      <c r="Z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3" s="226" t="str">
        <f t="shared" si="51"/>
        <v xml:space="preserve"> </v>
      </c>
      <c r="AB42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4" spans="1:28" s="197" customFormat="1" ht="13.5" hidden="1">
      <c r="A424" s="183" t="str">
        <f t="shared" si="52"/>
        <v>71080202010000</v>
      </c>
      <c r="B424" s="184" t="s">
        <v>439</v>
      </c>
      <c r="C424" s="133" t="s">
        <v>185</v>
      </c>
      <c r="D424" s="132" t="s">
        <v>140</v>
      </c>
      <c r="E424" s="131" t="s">
        <v>140</v>
      </c>
      <c r="F424" s="185" t="s">
        <v>106</v>
      </c>
      <c r="G424" s="186" t="s">
        <v>440</v>
      </c>
      <c r="H424" s="145"/>
      <c r="I424" s="146"/>
      <c r="J424" s="147"/>
      <c r="K424" s="147"/>
      <c r="L424" s="26" t="s">
        <v>294</v>
      </c>
      <c r="M424" s="27"/>
      <c r="N424" s="196" t="e">
        <f>+'havelvac 7.2'!N94+'havelvac 7.3'!N94+'havelvac 7.4'!N94+'havelvac 7.5'!N94+'havelvac 7.6'!N94+'havelvac 7.7'!N94+'havelvac 7.9'!N94+'havelvac 7.8'!N94+'havelvac 7.10'!N94+'havelvac 7.11'!N94+'havelvac 7.12'!N94+'havelvac 7.13'!#REF!</f>
        <v>#REF!</v>
      </c>
      <c r="O424" s="196" t="e">
        <f>+'havelvac 7.2'!O94+'havelvac 7.3'!O94+'havelvac 7.4'!O94+'havelvac 7.5'!O94+'havelvac 7.6'!O94+'havelvac 7.7'!O94+'havelvac 7.9'!O94+'havelvac 7.8'!O94+'havelvac 7.10'!O94+'havelvac 7.11'!O94+'havelvac 7.12'!O94+'havelvac 7.13'!#REF!</f>
        <v>#REF!</v>
      </c>
      <c r="P424" s="229" t="str">
        <f t="shared" si="46"/>
        <v xml:space="preserve"> </v>
      </c>
      <c r="Q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4" s="229" t="str">
        <f t="shared" si="47"/>
        <v xml:space="preserve"> </v>
      </c>
      <c r="S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4" s="229" t="str">
        <f t="shared" si="48"/>
        <v xml:space="preserve"> </v>
      </c>
      <c r="U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4" s="196" t="e">
        <f>+'havelvac 7.2'!P94+'havelvac 7.3'!P94+'havelvac 7.4'!P94+'havelvac 7.5'!P94+'havelvac 7.6'!P94+'havelvac 7.7'!P94+'havelvac 7.9'!P94+'havelvac 7.8'!P94+'havelvac 7.10'!P94+'havelvac 7.11'!P94+'havelvac 7.12'!P94+'havelvac 7.13'!#REF!</f>
        <v>#REF!</v>
      </c>
      <c r="W424" s="229" t="str">
        <f t="shared" si="49"/>
        <v xml:space="preserve"> </v>
      </c>
      <c r="X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4" s="229" t="str">
        <f t="shared" si="50"/>
        <v xml:space="preserve"> </v>
      </c>
      <c r="Z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4" s="229" t="str">
        <f t="shared" si="51"/>
        <v xml:space="preserve"> </v>
      </c>
      <c r="AB42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5" spans="1:28" s="136" customFormat="1" ht="25.5" hidden="1">
      <c r="A425" s="183" t="str">
        <f t="shared" si="52"/>
        <v>71080202014511</v>
      </c>
      <c r="B425" s="184" t="s">
        <v>439</v>
      </c>
      <c r="C425" s="133" t="s">
        <v>185</v>
      </c>
      <c r="D425" s="132" t="s">
        <v>140</v>
      </c>
      <c r="E425" s="131" t="s">
        <v>140</v>
      </c>
      <c r="F425" s="185" t="s">
        <v>106</v>
      </c>
      <c r="G425" s="130">
        <v>4511</v>
      </c>
      <c r="H425" s="24"/>
      <c r="I425" s="24"/>
      <c r="J425" s="25"/>
      <c r="K425" s="25"/>
      <c r="L425" s="28" t="s">
        <v>217</v>
      </c>
      <c r="M425" s="11">
        <v>4511</v>
      </c>
      <c r="N425" s="182">
        <f>+'havelvac 7.2'!N435+'havelvac 7.3'!N435+'havelvac 7.4'!N435+'havelvac 7.5'!N435+'havelvac 7.6'!N435+'havelvac 7.7'!N435+'havelvac 7.9'!N435+'havelvac 7.8'!N435+'havelvac 7.10'!N435+'havelvac 7.11'!N435+'havelvac 7.12'!N435+'havelvac 7.13'!N93</f>
        <v>0</v>
      </c>
      <c r="O425" s="182">
        <f>+'havelvac 7.2'!O435+'havelvac 7.3'!O435+'havelvac 7.4'!O435+'havelvac 7.5'!O435+'havelvac 7.6'!O435+'havelvac 7.7'!O435+'havelvac 7.9'!O435+'havelvac 7.8'!O435+'havelvac 7.10'!O435+'havelvac 7.11'!O435+'havelvac 7.12'!O435+'havelvac 7.13'!O93</f>
        <v>0</v>
      </c>
      <c r="P425" s="230" t="str">
        <f t="shared" si="46"/>
        <v xml:space="preserve"> </v>
      </c>
      <c r="Q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5" s="230" t="str">
        <f t="shared" si="47"/>
        <v xml:space="preserve"> </v>
      </c>
      <c r="S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5" s="230" t="str">
        <f t="shared" si="48"/>
        <v xml:space="preserve"> </v>
      </c>
      <c r="U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5" s="182">
        <f>+'havelvac 7.2'!P435+'havelvac 7.3'!P435+'havelvac 7.4'!P435+'havelvac 7.5'!P435+'havelvac 7.6'!P435+'havelvac 7.7'!P435+'havelvac 7.9'!P435+'havelvac 7.8'!P435+'havelvac 7.10'!P435+'havelvac 7.11'!P435+'havelvac 7.12'!P435+'havelvac 7.13'!P93</f>
        <v>0</v>
      </c>
      <c r="W425" s="230" t="str">
        <f t="shared" si="49"/>
        <v xml:space="preserve"> </v>
      </c>
      <c r="X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5" s="230" t="str">
        <f t="shared" si="50"/>
        <v xml:space="preserve"> </v>
      </c>
      <c r="Z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5" s="230" t="str">
        <f t="shared" si="51"/>
        <v xml:space="preserve"> </v>
      </c>
      <c r="AB4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6" spans="1:28" s="197" customFormat="1" ht="13.5" hidden="1">
      <c r="A426" s="183" t="str">
        <f t="shared" si="52"/>
        <v>71080202020000</v>
      </c>
      <c r="B426" s="184" t="s">
        <v>439</v>
      </c>
      <c r="C426" s="133" t="s">
        <v>185</v>
      </c>
      <c r="D426" s="132" t="s">
        <v>140</v>
      </c>
      <c r="E426" s="131" t="s">
        <v>140</v>
      </c>
      <c r="F426" s="185" t="s">
        <v>140</v>
      </c>
      <c r="G426" s="186" t="s">
        <v>440</v>
      </c>
      <c r="H426" s="145"/>
      <c r="I426" s="146"/>
      <c r="J426" s="147"/>
      <c r="K426" s="147"/>
      <c r="L426" s="26" t="s">
        <v>295</v>
      </c>
      <c r="M426" s="27"/>
      <c r="N426" s="196">
        <f>+'havelvac 7.2'!N436+'havelvac 7.3'!N436+'havelvac 7.4'!N436+'havelvac 7.5'!N436+'havelvac 7.6'!N436+'havelvac 7.7'!N436+'havelvac 7.9'!N436+'havelvac 7.8'!N436+'havelvac 7.10'!N436+'havelvac 7.11'!N436+'havelvac 7.12'!N436+'havelvac 7.13'!N94</f>
        <v>0</v>
      </c>
      <c r="O426" s="196">
        <f>+'havelvac 7.2'!O436+'havelvac 7.3'!O436+'havelvac 7.4'!O436+'havelvac 7.5'!O436+'havelvac 7.6'!O436+'havelvac 7.7'!O436+'havelvac 7.9'!O436+'havelvac 7.8'!O436+'havelvac 7.10'!O436+'havelvac 7.11'!O436+'havelvac 7.12'!O436+'havelvac 7.13'!O94</f>
        <v>0</v>
      </c>
      <c r="P426" s="229" t="str">
        <f t="shared" si="46"/>
        <v xml:space="preserve"> </v>
      </c>
      <c r="Q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6" s="229" t="str">
        <f t="shared" si="47"/>
        <v xml:space="preserve"> </v>
      </c>
      <c r="S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6" s="229" t="str">
        <f t="shared" si="48"/>
        <v xml:space="preserve"> </v>
      </c>
      <c r="U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6" s="196">
        <f>+'havelvac 7.2'!P436+'havelvac 7.3'!P436+'havelvac 7.4'!P436+'havelvac 7.5'!P436+'havelvac 7.6'!P436+'havelvac 7.7'!P436+'havelvac 7.9'!P436+'havelvac 7.8'!P436+'havelvac 7.10'!P436+'havelvac 7.11'!P436+'havelvac 7.12'!P436+'havelvac 7.13'!P94</f>
        <v>0</v>
      </c>
      <c r="W426" s="229" t="str">
        <f t="shared" si="49"/>
        <v xml:space="preserve"> </v>
      </c>
      <c r="X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6" s="229" t="str">
        <f t="shared" si="50"/>
        <v xml:space="preserve"> </v>
      </c>
      <c r="Z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6" s="229" t="str">
        <f t="shared" si="51"/>
        <v xml:space="preserve"> </v>
      </c>
      <c r="AB42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7" spans="1:28" s="136" customFormat="1" hidden="1">
      <c r="A427" s="183" t="str">
        <f t="shared" si="52"/>
        <v>71080202024639</v>
      </c>
      <c r="B427" s="184" t="s">
        <v>439</v>
      </c>
      <c r="C427" s="133" t="s">
        <v>185</v>
      </c>
      <c r="D427" s="132" t="s">
        <v>140</v>
      </c>
      <c r="E427" s="131" t="s">
        <v>140</v>
      </c>
      <c r="F427" s="185" t="s">
        <v>140</v>
      </c>
      <c r="G427" s="186" t="s">
        <v>86</v>
      </c>
      <c r="H427" s="193"/>
      <c r="I427" s="193"/>
      <c r="J427" s="194"/>
      <c r="K427" s="195"/>
      <c r="L427" s="35" t="s">
        <v>167</v>
      </c>
      <c r="M427" s="11" t="s">
        <v>86</v>
      </c>
      <c r="N427" s="182">
        <f>+'havelvac 7.2'!N437+'havelvac 7.3'!N437+'havelvac 7.4'!N437+'havelvac 7.5'!N437+'havelvac 7.6'!N437+'havelvac 7.7'!N437+'havelvac 7.9'!N437+'havelvac 7.8'!N437+'havelvac 7.10'!N437+'havelvac 7.11'!N437+'havelvac 7.12'!N437+'havelvac 7.13'!N435</f>
        <v>0</v>
      </c>
      <c r="O427" s="182">
        <f>+'havelvac 7.2'!O437+'havelvac 7.3'!O437+'havelvac 7.4'!O437+'havelvac 7.5'!O437+'havelvac 7.6'!O437+'havelvac 7.7'!O437+'havelvac 7.9'!O437+'havelvac 7.8'!O437+'havelvac 7.10'!O437+'havelvac 7.11'!O437+'havelvac 7.12'!O437+'havelvac 7.13'!O435</f>
        <v>0</v>
      </c>
      <c r="P427" s="230" t="str">
        <f t="shared" si="46"/>
        <v xml:space="preserve"> </v>
      </c>
      <c r="Q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7" s="230" t="str">
        <f t="shared" si="47"/>
        <v xml:space="preserve"> </v>
      </c>
      <c r="S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7" s="230" t="str">
        <f t="shared" si="48"/>
        <v xml:space="preserve"> </v>
      </c>
      <c r="U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7" s="182">
        <f>+'havelvac 7.2'!P437+'havelvac 7.3'!P437+'havelvac 7.4'!P437+'havelvac 7.5'!P437+'havelvac 7.6'!P437+'havelvac 7.7'!P437+'havelvac 7.9'!P437+'havelvac 7.8'!P437+'havelvac 7.10'!P437+'havelvac 7.11'!P437+'havelvac 7.12'!P437+'havelvac 7.13'!P435</f>
        <v>0</v>
      </c>
      <c r="W427" s="230" t="str">
        <f t="shared" si="49"/>
        <v xml:space="preserve"> </v>
      </c>
      <c r="X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7" s="230" t="str">
        <f t="shared" si="50"/>
        <v xml:space="preserve"> </v>
      </c>
      <c r="Z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7" s="230" t="str">
        <f t="shared" si="51"/>
        <v xml:space="preserve"> </v>
      </c>
      <c r="AB42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8" spans="1:28" s="136" customFormat="1" hidden="1">
      <c r="A428" s="183" t="str">
        <f t="shared" si="52"/>
        <v>71080202025113</v>
      </c>
      <c r="B428" s="184" t="s">
        <v>439</v>
      </c>
      <c r="C428" s="133" t="s">
        <v>185</v>
      </c>
      <c r="D428" s="132" t="s">
        <v>140</v>
      </c>
      <c r="E428" s="131" t="s">
        <v>140</v>
      </c>
      <c r="F428" s="185" t="s">
        <v>140</v>
      </c>
      <c r="G428" s="130">
        <v>5113</v>
      </c>
      <c r="H428" s="24"/>
      <c r="I428" s="24"/>
      <c r="J428" s="25"/>
      <c r="K428" s="25"/>
      <c r="L428" s="31" t="s">
        <v>143</v>
      </c>
      <c r="M428" s="47">
        <v>5113</v>
      </c>
      <c r="N428" s="182">
        <f>+'havelvac 7.2'!N438+'havelvac 7.3'!N438+'havelvac 7.4'!N438+'havelvac 7.5'!N438+'havelvac 7.6'!N438+'havelvac 7.7'!N438+'havelvac 7.9'!N438+'havelvac 7.8'!N438+'havelvac 7.10'!N438+'havelvac 7.11'!N438+'havelvac 7.12'!N438+'havelvac 7.13'!N436</f>
        <v>0</v>
      </c>
      <c r="O428" s="182">
        <f>+'havelvac 7.2'!O438+'havelvac 7.3'!O438+'havelvac 7.4'!O438+'havelvac 7.5'!O438+'havelvac 7.6'!O438+'havelvac 7.7'!O438+'havelvac 7.9'!O438+'havelvac 7.8'!O438+'havelvac 7.10'!O438+'havelvac 7.11'!O438+'havelvac 7.12'!O438+'havelvac 7.13'!O436</f>
        <v>0</v>
      </c>
      <c r="P428" s="230" t="str">
        <f t="shared" si="46"/>
        <v xml:space="preserve"> </v>
      </c>
      <c r="Q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8" s="230" t="str">
        <f t="shared" si="47"/>
        <v xml:space="preserve"> </v>
      </c>
      <c r="S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8" s="230" t="str">
        <f t="shared" si="48"/>
        <v xml:space="preserve"> </v>
      </c>
      <c r="U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8" s="182">
        <f>+'havelvac 7.2'!P438+'havelvac 7.3'!P438+'havelvac 7.4'!P438+'havelvac 7.5'!P438+'havelvac 7.6'!P438+'havelvac 7.7'!P438+'havelvac 7.9'!P438+'havelvac 7.8'!P438+'havelvac 7.10'!P438+'havelvac 7.11'!P438+'havelvac 7.12'!P438+'havelvac 7.13'!P436</f>
        <v>0</v>
      </c>
      <c r="W428" s="230" t="str">
        <f t="shared" si="49"/>
        <v xml:space="preserve"> </v>
      </c>
      <c r="X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8" s="230" t="str">
        <f t="shared" si="50"/>
        <v xml:space="preserve"> </v>
      </c>
      <c r="Z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8" s="230" t="str">
        <f t="shared" si="51"/>
        <v xml:space="preserve"> </v>
      </c>
      <c r="AB42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29" spans="1:28" s="192" customFormat="1" ht="12.75">
      <c r="A429" s="183" t="str">
        <f t="shared" si="52"/>
        <v>71080203000000</v>
      </c>
      <c r="B429" s="184" t="s">
        <v>439</v>
      </c>
      <c r="C429" s="133" t="s">
        <v>185</v>
      </c>
      <c r="D429" s="132" t="s">
        <v>140</v>
      </c>
      <c r="E429" s="131" t="s">
        <v>442</v>
      </c>
      <c r="F429" s="185" t="s">
        <v>441</v>
      </c>
      <c r="G429" s="186" t="s">
        <v>440</v>
      </c>
      <c r="H429" s="150">
        <v>2823</v>
      </c>
      <c r="I429" s="151" t="s">
        <v>185</v>
      </c>
      <c r="J429" s="152">
        <v>2</v>
      </c>
      <c r="K429" s="152">
        <v>3</v>
      </c>
      <c r="L429" s="153" t="s">
        <v>296</v>
      </c>
      <c r="M429" s="154"/>
      <c r="N429" s="191">
        <f>+'havelvac 7.2'!N439+'havelvac 7.3'!N439+'havelvac 7.4'!N439+'havelvac 7.5'!N439+'havelvac 7.6'!N439+'havelvac 7.7'!N439+'havelvac 7.9'!N439+'havelvac 7.8'!N439+'havelvac 7.10'!N439+'havelvac 7.11'!N439+'havelvac 7.12'!N439+'havelvac 7.13'!N437</f>
        <v>0</v>
      </c>
      <c r="O429" s="191">
        <f>+'havelvac 7.2'!O439+'havelvac 7.3'!O439+'havelvac 7.4'!O439+'havelvac 7.5'!O439+'havelvac 7.6'!O439+'havelvac 7.7'!O439+'havelvac 7.9'!O439+'havelvac 7.8'!O439+'havelvac 7.10'!O439+'havelvac 7.11'!O439+'havelvac 7.12'!O439+'havelvac 7.13'!O437</f>
        <v>0</v>
      </c>
      <c r="P429" s="228" t="str">
        <f t="shared" si="46"/>
        <v xml:space="preserve"> </v>
      </c>
      <c r="Q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29" s="228" t="str">
        <f t="shared" si="47"/>
        <v xml:space="preserve"> </v>
      </c>
      <c r="S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29" s="228" t="str">
        <f t="shared" si="48"/>
        <v xml:space="preserve"> </v>
      </c>
      <c r="U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29" s="191">
        <f>+'havelvac 7.2'!P439+'havelvac 7.3'!P439+'havelvac 7.4'!P439+'havelvac 7.5'!P439+'havelvac 7.6'!P439+'havelvac 7.7'!P439+'havelvac 7.9'!P439+'havelvac 7.8'!P439+'havelvac 7.10'!P439+'havelvac 7.11'!P439+'havelvac 7.12'!P439+'havelvac 7.13'!P437</f>
        <v>0</v>
      </c>
      <c r="W429" s="228" t="str">
        <f t="shared" si="49"/>
        <v xml:space="preserve"> </v>
      </c>
      <c r="X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29" s="228" t="str">
        <f t="shared" si="50"/>
        <v xml:space="preserve"> </v>
      </c>
      <c r="Z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29" s="228" t="str">
        <f t="shared" si="51"/>
        <v xml:space="preserve"> </v>
      </c>
      <c r="AB42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0" spans="1:28" s="136" customFormat="1" ht="12.75">
      <c r="A430" s="183" t="str">
        <f t="shared" si="52"/>
        <v>71080203000001</v>
      </c>
      <c r="B430" s="184" t="s">
        <v>439</v>
      </c>
      <c r="C430" s="133" t="s">
        <v>185</v>
      </c>
      <c r="D430" s="132" t="s">
        <v>140</v>
      </c>
      <c r="E430" s="131" t="s">
        <v>442</v>
      </c>
      <c r="F430" s="185" t="s">
        <v>441</v>
      </c>
      <c r="G430" s="186" t="s">
        <v>96</v>
      </c>
      <c r="H430" s="24"/>
      <c r="I430" s="24"/>
      <c r="J430" s="25"/>
      <c r="K430" s="25"/>
      <c r="L430" s="29" t="s">
        <v>108</v>
      </c>
      <c r="M430" s="30"/>
      <c r="N430" s="189">
        <f>+'havelvac 7.2'!N440+'havelvac 7.3'!N440+'havelvac 7.4'!N440+'havelvac 7.5'!N440+'havelvac 7.6'!N440+'havelvac 7.7'!N440+'havelvac 7.9'!N440+'havelvac 7.8'!N440+'havelvac 7.10'!N440+'havelvac 7.11'!N440+'havelvac 7.12'!N440+'havelvac 7.13'!N438</f>
        <v>0</v>
      </c>
      <c r="O430" s="189">
        <f>+'havelvac 7.2'!O440+'havelvac 7.3'!O440+'havelvac 7.4'!O440+'havelvac 7.5'!O440+'havelvac 7.6'!O440+'havelvac 7.7'!O440+'havelvac 7.9'!O440+'havelvac 7.8'!O440+'havelvac 7.10'!O440+'havelvac 7.11'!O440+'havelvac 7.12'!O440+'havelvac 7.13'!O438</f>
        <v>0</v>
      </c>
      <c r="P430" s="226" t="str">
        <f t="shared" si="46"/>
        <v xml:space="preserve"> </v>
      </c>
      <c r="Q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0" s="226" t="str">
        <f t="shared" si="47"/>
        <v xml:space="preserve"> </v>
      </c>
      <c r="S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0" s="226" t="str">
        <f t="shared" si="48"/>
        <v xml:space="preserve"> </v>
      </c>
      <c r="U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0" s="189">
        <f>+'havelvac 7.2'!P440+'havelvac 7.3'!P440+'havelvac 7.4'!P440+'havelvac 7.5'!P440+'havelvac 7.6'!P440+'havelvac 7.7'!P440+'havelvac 7.9'!P440+'havelvac 7.8'!P440+'havelvac 7.10'!P440+'havelvac 7.11'!P440+'havelvac 7.12'!P440+'havelvac 7.13'!P438</f>
        <v>0</v>
      </c>
      <c r="W430" s="226" t="str">
        <f t="shared" si="49"/>
        <v xml:space="preserve"> </v>
      </c>
      <c r="X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0" s="226" t="str">
        <f t="shared" si="50"/>
        <v xml:space="preserve"> </v>
      </c>
      <c r="Z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0" s="226" t="str">
        <f t="shared" si="51"/>
        <v xml:space="preserve"> </v>
      </c>
      <c r="AB43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1" spans="1:28" s="197" customFormat="1" ht="27">
      <c r="A431" s="183" t="str">
        <f t="shared" si="52"/>
        <v>71080203010000</v>
      </c>
      <c r="B431" s="184" t="s">
        <v>439</v>
      </c>
      <c r="C431" s="133" t="s">
        <v>185</v>
      </c>
      <c r="D431" s="132" t="s">
        <v>140</v>
      </c>
      <c r="E431" s="131" t="s">
        <v>442</v>
      </c>
      <c r="F431" s="185" t="s">
        <v>106</v>
      </c>
      <c r="G431" s="186" t="s">
        <v>440</v>
      </c>
      <c r="H431" s="145"/>
      <c r="I431" s="146"/>
      <c r="J431" s="147"/>
      <c r="K431" s="147"/>
      <c r="L431" s="26" t="s">
        <v>297</v>
      </c>
      <c r="M431" s="27"/>
      <c r="N431" s="196">
        <f>+'havelvac 7.2'!N441+'havelvac 7.3'!N441+'havelvac 7.4'!N441+'havelvac 7.5'!N441+'havelvac 7.6'!N441+'havelvac 7.7'!N441+'havelvac 7.9'!N441+'havelvac 7.8'!N441+'havelvac 7.10'!N441+'havelvac 7.11'!N441+'havelvac 7.12'!N441+'havelvac 7.13'!N439</f>
        <v>0</v>
      </c>
      <c r="O431" s="196">
        <f>+'havelvac 7.2'!O441+'havelvac 7.3'!O441+'havelvac 7.4'!O441+'havelvac 7.5'!O441+'havelvac 7.6'!O441+'havelvac 7.7'!O441+'havelvac 7.9'!O441+'havelvac 7.8'!O441+'havelvac 7.10'!O441+'havelvac 7.11'!O441+'havelvac 7.12'!O441+'havelvac 7.13'!O439</f>
        <v>0</v>
      </c>
      <c r="P431" s="229" t="str">
        <f t="shared" si="46"/>
        <v xml:space="preserve"> </v>
      </c>
      <c r="Q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1" s="229" t="str">
        <f t="shared" si="47"/>
        <v xml:space="preserve"> </v>
      </c>
      <c r="S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1" s="229" t="str">
        <f t="shared" si="48"/>
        <v xml:space="preserve"> </v>
      </c>
      <c r="U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1" s="196">
        <f>+'havelvac 7.2'!P441+'havelvac 7.3'!P441+'havelvac 7.4'!P441+'havelvac 7.5'!P441+'havelvac 7.6'!P441+'havelvac 7.7'!P441+'havelvac 7.9'!P441+'havelvac 7.8'!P441+'havelvac 7.10'!P441+'havelvac 7.11'!P441+'havelvac 7.12'!P441+'havelvac 7.13'!P439</f>
        <v>0</v>
      </c>
      <c r="W431" s="229" t="str">
        <f t="shared" si="49"/>
        <v xml:space="preserve"> </v>
      </c>
      <c r="X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1" s="229" t="str">
        <f t="shared" si="50"/>
        <v xml:space="preserve"> </v>
      </c>
      <c r="Z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1" s="229" t="str">
        <f t="shared" si="51"/>
        <v xml:space="preserve"> </v>
      </c>
      <c r="AB43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2" spans="1:28" s="136" customFormat="1" ht="25.5">
      <c r="A432" s="183" t="str">
        <f t="shared" si="52"/>
        <v>71080203014511</v>
      </c>
      <c r="B432" s="184" t="s">
        <v>439</v>
      </c>
      <c r="C432" s="133" t="s">
        <v>185</v>
      </c>
      <c r="D432" s="132" t="s">
        <v>140</v>
      </c>
      <c r="E432" s="131" t="s">
        <v>442</v>
      </c>
      <c r="F432" s="185" t="s">
        <v>106</v>
      </c>
      <c r="G432" s="130">
        <v>4511</v>
      </c>
      <c r="H432" s="16"/>
      <c r="I432" s="24"/>
      <c r="J432" s="25"/>
      <c r="K432" s="25"/>
      <c r="L432" s="28" t="s">
        <v>217</v>
      </c>
      <c r="M432" s="32">
        <v>4511</v>
      </c>
      <c r="N432" s="182">
        <f>+'havelvac 7.2'!N442+'havelvac 7.3'!N442+'havelvac 7.4'!N442+'havelvac 7.5'!N442+'havelvac 7.6'!N442+'havelvac 7.7'!N442+'havelvac 7.9'!N442+'havelvac 7.8'!N442+'havelvac 7.10'!N442+'havelvac 7.11'!N442+'havelvac 7.12'!N442+'havelvac 7.13'!N440</f>
        <v>0</v>
      </c>
      <c r="O432" s="182">
        <f>+'havelvac 7.2'!O442+'havelvac 7.3'!O442+'havelvac 7.4'!O442+'havelvac 7.5'!O442+'havelvac 7.6'!O442+'havelvac 7.7'!O442+'havelvac 7.9'!O442+'havelvac 7.8'!O442+'havelvac 7.10'!O442+'havelvac 7.11'!O442+'havelvac 7.12'!O442+'havelvac 7.13'!O440</f>
        <v>0</v>
      </c>
      <c r="P432" s="230" t="str">
        <f t="shared" si="46"/>
        <v xml:space="preserve"> </v>
      </c>
      <c r="Q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2" s="230" t="str">
        <f t="shared" si="47"/>
        <v xml:space="preserve"> </v>
      </c>
      <c r="S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2" s="230" t="str">
        <f t="shared" si="48"/>
        <v xml:space="preserve"> </v>
      </c>
      <c r="U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2" s="182">
        <f>+'havelvac 7.2'!P442+'havelvac 7.3'!P442+'havelvac 7.4'!P442+'havelvac 7.5'!P442+'havelvac 7.6'!P442+'havelvac 7.7'!P442+'havelvac 7.9'!P442+'havelvac 7.8'!P442+'havelvac 7.10'!P442+'havelvac 7.11'!P442+'havelvac 7.12'!P442+'havelvac 7.13'!P440</f>
        <v>0</v>
      </c>
      <c r="W432" s="230" t="str">
        <f t="shared" si="49"/>
        <v xml:space="preserve"> </v>
      </c>
      <c r="X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2" s="230" t="str">
        <f t="shared" si="50"/>
        <v xml:space="preserve"> </v>
      </c>
      <c r="Z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2" s="230" t="str">
        <f t="shared" si="51"/>
        <v xml:space="preserve"> </v>
      </c>
      <c r="AB4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3" spans="1:28" s="197" customFormat="1" ht="13.5" hidden="1">
      <c r="A433" s="183" t="str">
        <f t="shared" si="52"/>
        <v>71080203020000</v>
      </c>
      <c r="B433" s="184" t="s">
        <v>439</v>
      </c>
      <c r="C433" s="133" t="s">
        <v>185</v>
      </c>
      <c r="D433" s="132" t="s">
        <v>140</v>
      </c>
      <c r="E433" s="131" t="s">
        <v>442</v>
      </c>
      <c r="F433" s="185" t="s">
        <v>140</v>
      </c>
      <c r="G433" s="186" t="s">
        <v>440</v>
      </c>
      <c r="H433" s="145"/>
      <c r="I433" s="146"/>
      <c r="J433" s="147"/>
      <c r="K433" s="147"/>
      <c r="L433" s="26" t="s">
        <v>298</v>
      </c>
      <c r="M433" s="27"/>
      <c r="N433" s="196">
        <f>+'havelvac 7.2'!N443+'havelvac 7.3'!N443+'havelvac 7.4'!N443+'havelvac 7.5'!N443+'havelvac 7.6'!N443+'havelvac 7.7'!N443+'havelvac 7.9'!N443+'havelvac 7.8'!N443+'havelvac 7.10'!N443+'havelvac 7.11'!N443+'havelvac 7.12'!N443+'havelvac 7.13'!N441</f>
        <v>0</v>
      </c>
      <c r="O433" s="196">
        <f>+'havelvac 7.2'!O443+'havelvac 7.3'!O443+'havelvac 7.4'!O443+'havelvac 7.5'!O443+'havelvac 7.6'!O443+'havelvac 7.7'!O443+'havelvac 7.9'!O443+'havelvac 7.8'!O443+'havelvac 7.10'!O443+'havelvac 7.11'!O443+'havelvac 7.12'!O443+'havelvac 7.13'!O441</f>
        <v>0</v>
      </c>
      <c r="P433" s="229" t="str">
        <f t="shared" si="46"/>
        <v xml:space="preserve"> </v>
      </c>
      <c r="Q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3" s="229" t="str">
        <f t="shared" si="47"/>
        <v xml:space="preserve"> </v>
      </c>
      <c r="S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3" s="229" t="str">
        <f t="shared" si="48"/>
        <v xml:space="preserve"> </v>
      </c>
      <c r="U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3" s="196">
        <f>+'havelvac 7.2'!P443+'havelvac 7.3'!P443+'havelvac 7.4'!P443+'havelvac 7.5'!P443+'havelvac 7.6'!P443+'havelvac 7.7'!P443+'havelvac 7.9'!P443+'havelvac 7.8'!P443+'havelvac 7.10'!P443+'havelvac 7.11'!P443+'havelvac 7.12'!P443+'havelvac 7.13'!P441</f>
        <v>0</v>
      </c>
      <c r="W433" s="229" t="str">
        <f t="shared" si="49"/>
        <v xml:space="preserve"> </v>
      </c>
      <c r="X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3" s="229" t="str">
        <f t="shared" si="50"/>
        <v xml:space="preserve"> </v>
      </c>
      <c r="Z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3" s="229" t="str">
        <f t="shared" si="51"/>
        <v xml:space="preserve"> </v>
      </c>
      <c r="AB43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4" spans="1:28" s="136" customFormat="1" hidden="1">
      <c r="A434" s="183" t="str">
        <f t="shared" si="52"/>
        <v>71080203025113</v>
      </c>
      <c r="B434" s="184" t="s">
        <v>439</v>
      </c>
      <c r="C434" s="133" t="s">
        <v>185</v>
      </c>
      <c r="D434" s="132" t="s">
        <v>140</v>
      </c>
      <c r="E434" s="131" t="s">
        <v>442</v>
      </c>
      <c r="F434" s="185" t="s">
        <v>140</v>
      </c>
      <c r="G434" s="130">
        <v>5113</v>
      </c>
      <c r="H434" s="24"/>
      <c r="I434" s="24"/>
      <c r="J434" s="25"/>
      <c r="K434" s="25"/>
      <c r="L434" s="31" t="s">
        <v>143</v>
      </c>
      <c r="M434" s="47">
        <v>5113</v>
      </c>
      <c r="N434" s="182">
        <f>+'havelvac 7.2'!N444+'havelvac 7.3'!N444+'havelvac 7.4'!N444+'havelvac 7.5'!N444+'havelvac 7.6'!N444+'havelvac 7.7'!N444+'havelvac 7.9'!N444+'havelvac 7.8'!N444+'havelvac 7.10'!N444+'havelvac 7.11'!N444+'havelvac 7.12'!N444+'havelvac 7.13'!N442</f>
        <v>0</v>
      </c>
      <c r="O434" s="182">
        <f>+'havelvac 7.2'!O444+'havelvac 7.3'!O444+'havelvac 7.4'!O444+'havelvac 7.5'!O444+'havelvac 7.6'!O444+'havelvac 7.7'!O444+'havelvac 7.9'!O444+'havelvac 7.8'!O444+'havelvac 7.10'!O444+'havelvac 7.11'!O444+'havelvac 7.12'!O444+'havelvac 7.13'!O442</f>
        <v>0</v>
      </c>
      <c r="P434" s="230" t="str">
        <f t="shared" si="46"/>
        <v xml:space="preserve"> </v>
      </c>
      <c r="Q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4" s="230" t="str">
        <f t="shared" si="47"/>
        <v xml:space="preserve"> </v>
      </c>
      <c r="S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4" s="230" t="str">
        <f t="shared" si="48"/>
        <v xml:space="preserve"> </v>
      </c>
      <c r="U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4" s="182">
        <f>+'havelvac 7.2'!P444+'havelvac 7.3'!P444+'havelvac 7.4'!P444+'havelvac 7.5'!P444+'havelvac 7.6'!P444+'havelvac 7.7'!P444+'havelvac 7.9'!P444+'havelvac 7.8'!P444+'havelvac 7.10'!P444+'havelvac 7.11'!P444+'havelvac 7.12'!P444+'havelvac 7.13'!P442</f>
        <v>0</v>
      </c>
      <c r="W434" s="230" t="str">
        <f t="shared" si="49"/>
        <v xml:space="preserve"> </v>
      </c>
      <c r="X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4" s="230" t="str">
        <f t="shared" si="50"/>
        <v xml:space="preserve"> </v>
      </c>
      <c r="Z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4" s="230" t="str">
        <f t="shared" si="51"/>
        <v xml:space="preserve"> </v>
      </c>
      <c r="AB4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5" spans="1:28" s="136" customFormat="1" hidden="1">
      <c r="A435" s="183" t="str">
        <f t="shared" si="52"/>
        <v>71080203025129</v>
      </c>
      <c r="B435" s="184" t="s">
        <v>439</v>
      </c>
      <c r="C435" s="133" t="s">
        <v>185</v>
      </c>
      <c r="D435" s="132" t="s">
        <v>140</v>
      </c>
      <c r="E435" s="131" t="s">
        <v>442</v>
      </c>
      <c r="F435" s="185" t="s">
        <v>140</v>
      </c>
      <c r="G435" s="130">
        <v>5129</v>
      </c>
      <c r="H435" s="24"/>
      <c r="I435" s="24"/>
      <c r="J435" s="25"/>
      <c r="K435" s="25"/>
      <c r="L435" s="28" t="s">
        <v>137</v>
      </c>
      <c r="M435" s="11">
        <v>5129</v>
      </c>
      <c r="N435" s="182">
        <f>+'havelvac 7.2'!N445+'havelvac 7.3'!N445+'havelvac 7.4'!N445+'havelvac 7.5'!N445+'havelvac 7.6'!N445+'havelvac 7.7'!N445+'havelvac 7.9'!N445+'havelvac 7.8'!N445+'havelvac 7.10'!N445+'havelvac 7.11'!N445+'havelvac 7.12'!N445+'havelvac 7.13'!N443</f>
        <v>0</v>
      </c>
      <c r="O435" s="182">
        <f>+'havelvac 7.2'!O445+'havelvac 7.3'!O445+'havelvac 7.4'!O445+'havelvac 7.5'!O445+'havelvac 7.6'!O445+'havelvac 7.7'!O445+'havelvac 7.9'!O445+'havelvac 7.8'!O445+'havelvac 7.10'!O445+'havelvac 7.11'!O445+'havelvac 7.12'!O445+'havelvac 7.13'!O443</f>
        <v>0</v>
      </c>
      <c r="P435" s="230" t="str">
        <f t="shared" si="46"/>
        <v xml:space="preserve"> </v>
      </c>
      <c r="Q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5" s="230" t="str">
        <f t="shared" si="47"/>
        <v xml:space="preserve"> </v>
      </c>
      <c r="S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5" s="230" t="str">
        <f t="shared" si="48"/>
        <v xml:space="preserve"> </v>
      </c>
      <c r="U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5" s="182">
        <f>+'havelvac 7.2'!P445+'havelvac 7.3'!P445+'havelvac 7.4'!P445+'havelvac 7.5'!P445+'havelvac 7.6'!P445+'havelvac 7.7'!P445+'havelvac 7.9'!P445+'havelvac 7.8'!P445+'havelvac 7.10'!P445+'havelvac 7.11'!P445+'havelvac 7.12'!P445+'havelvac 7.13'!P443</f>
        <v>0</v>
      </c>
      <c r="W435" s="230" t="str">
        <f t="shared" si="49"/>
        <v xml:space="preserve"> </v>
      </c>
      <c r="X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5" s="230" t="str">
        <f t="shared" si="50"/>
        <v xml:space="preserve"> </v>
      </c>
      <c r="Z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5" s="230" t="str">
        <f t="shared" si="51"/>
        <v xml:space="preserve"> </v>
      </c>
      <c r="AB43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6" spans="1:28" s="192" customFormat="1" ht="12.75">
      <c r="A436" s="183" t="str">
        <f t="shared" si="52"/>
        <v>71080204000000</v>
      </c>
      <c r="B436" s="184" t="s">
        <v>439</v>
      </c>
      <c r="C436" s="133" t="s">
        <v>185</v>
      </c>
      <c r="D436" s="132" t="s">
        <v>140</v>
      </c>
      <c r="E436" s="131" t="s">
        <v>155</v>
      </c>
      <c r="F436" s="185" t="s">
        <v>441</v>
      </c>
      <c r="G436" s="186" t="s">
        <v>440</v>
      </c>
      <c r="H436" s="150">
        <v>2824</v>
      </c>
      <c r="I436" s="151" t="s">
        <v>185</v>
      </c>
      <c r="J436" s="152">
        <v>2</v>
      </c>
      <c r="K436" s="152">
        <v>4</v>
      </c>
      <c r="L436" s="153" t="s">
        <v>299</v>
      </c>
      <c r="M436" s="154"/>
      <c r="N436" s="191">
        <f>+'havelvac 7.2'!N446+'havelvac 7.3'!N446+'havelvac 7.4'!N446+'havelvac 7.5'!N446+'havelvac 7.6'!N446+'havelvac 7.7'!N446+'havelvac 7.9'!N446+'havelvac 7.8'!N446+'havelvac 7.10'!N446+'havelvac 7.11'!N446+'havelvac 7.12'!N446+'havelvac 7.13'!N444</f>
        <v>0</v>
      </c>
      <c r="O436" s="191">
        <f>+'havelvac 7.2'!O446+'havelvac 7.3'!O446+'havelvac 7.4'!O446+'havelvac 7.5'!O446+'havelvac 7.6'!O446+'havelvac 7.7'!O446+'havelvac 7.9'!O446+'havelvac 7.8'!O446+'havelvac 7.10'!O446+'havelvac 7.11'!O446+'havelvac 7.12'!O446+'havelvac 7.13'!O444</f>
        <v>0</v>
      </c>
      <c r="P436" s="228" t="str">
        <f t="shared" si="46"/>
        <v xml:space="preserve"> </v>
      </c>
      <c r="Q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6" s="228" t="str">
        <f t="shared" si="47"/>
        <v xml:space="preserve"> </v>
      </c>
      <c r="S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6" s="228" t="str">
        <f t="shared" si="48"/>
        <v xml:space="preserve"> </v>
      </c>
      <c r="U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6" s="191">
        <f>+'havelvac 7.2'!P446+'havelvac 7.3'!P446+'havelvac 7.4'!P446+'havelvac 7.5'!P446+'havelvac 7.6'!P446+'havelvac 7.7'!P446+'havelvac 7.9'!P446+'havelvac 7.8'!P446+'havelvac 7.10'!P446+'havelvac 7.11'!P446+'havelvac 7.12'!P446+'havelvac 7.13'!P444</f>
        <v>0</v>
      </c>
      <c r="W436" s="228" t="str">
        <f t="shared" si="49"/>
        <v xml:space="preserve"> </v>
      </c>
      <c r="X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6" s="228" t="str">
        <f t="shared" si="50"/>
        <v xml:space="preserve"> </v>
      </c>
      <c r="Z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6" s="228" t="str">
        <f t="shared" si="51"/>
        <v xml:space="preserve"> </v>
      </c>
      <c r="AB436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7" spans="1:28" s="136" customFormat="1" ht="12.75">
      <c r="A437" s="183" t="str">
        <f t="shared" si="52"/>
        <v>71080204000001</v>
      </c>
      <c r="B437" s="184" t="s">
        <v>439</v>
      </c>
      <c r="C437" s="133" t="s">
        <v>185</v>
      </c>
      <c r="D437" s="132" t="s">
        <v>140</v>
      </c>
      <c r="E437" s="131" t="s">
        <v>155</v>
      </c>
      <c r="F437" s="185" t="s">
        <v>441</v>
      </c>
      <c r="G437" s="186" t="s">
        <v>96</v>
      </c>
      <c r="H437" s="24"/>
      <c r="I437" s="24"/>
      <c r="J437" s="25"/>
      <c r="K437" s="25"/>
      <c r="L437" s="29" t="s">
        <v>108</v>
      </c>
      <c r="M437" s="30"/>
      <c r="N437" s="189">
        <f>+'havelvac 7.2'!N447+'havelvac 7.3'!N447+'havelvac 7.4'!N447+'havelvac 7.5'!N447+'havelvac 7.6'!N447+'havelvac 7.7'!N447+'havelvac 7.9'!N447+'havelvac 7.8'!N447+'havelvac 7.10'!N447+'havelvac 7.11'!N447+'havelvac 7.12'!N447+'havelvac 7.13'!N445</f>
        <v>0</v>
      </c>
      <c r="O437" s="189">
        <f>+'havelvac 7.2'!O447+'havelvac 7.3'!O447+'havelvac 7.4'!O447+'havelvac 7.5'!O447+'havelvac 7.6'!O447+'havelvac 7.7'!O447+'havelvac 7.9'!O447+'havelvac 7.8'!O447+'havelvac 7.10'!O447+'havelvac 7.11'!O447+'havelvac 7.12'!O447+'havelvac 7.13'!O445</f>
        <v>0</v>
      </c>
      <c r="P437" s="226" t="str">
        <f t="shared" si="46"/>
        <v xml:space="preserve"> </v>
      </c>
      <c r="Q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7" s="226" t="str">
        <f t="shared" si="47"/>
        <v xml:space="preserve"> </v>
      </c>
      <c r="S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7" s="226" t="str">
        <f t="shared" si="48"/>
        <v xml:space="preserve"> </v>
      </c>
      <c r="U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7" s="189">
        <f>+'havelvac 7.2'!P447+'havelvac 7.3'!P447+'havelvac 7.4'!P447+'havelvac 7.5'!P447+'havelvac 7.6'!P447+'havelvac 7.7'!P447+'havelvac 7.9'!P447+'havelvac 7.8'!P447+'havelvac 7.10'!P447+'havelvac 7.11'!P447+'havelvac 7.12'!P447+'havelvac 7.13'!P445</f>
        <v>0</v>
      </c>
      <c r="W437" s="226" t="str">
        <f t="shared" si="49"/>
        <v xml:space="preserve"> </v>
      </c>
      <c r="X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7" s="226" t="str">
        <f t="shared" si="50"/>
        <v xml:space="preserve"> </v>
      </c>
      <c r="Z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7" s="226" t="str">
        <f t="shared" si="51"/>
        <v xml:space="preserve"> </v>
      </c>
      <c r="AB43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8" spans="1:28" s="197" customFormat="1" ht="13.5">
      <c r="A438" s="183" t="str">
        <f t="shared" si="52"/>
        <v>71080204010000</v>
      </c>
      <c r="B438" s="184" t="s">
        <v>439</v>
      </c>
      <c r="C438" s="133" t="s">
        <v>185</v>
      </c>
      <c r="D438" s="132" t="s">
        <v>140</v>
      </c>
      <c r="E438" s="131" t="s">
        <v>155</v>
      </c>
      <c r="F438" s="185" t="s">
        <v>106</v>
      </c>
      <c r="G438" s="186" t="s">
        <v>440</v>
      </c>
      <c r="H438" s="145"/>
      <c r="I438" s="146"/>
      <c r="J438" s="147"/>
      <c r="K438" s="147"/>
      <c r="L438" s="26" t="s">
        <v>300</v>
      </c>
      <c r="M438" s="27"/>
      <c r="N438" s="196">
        <f>+'havelvac 7.2'!N448+'havelvac 7.3'!N448+'havelvac 7.4'!N448+'havelvac 7.5'!N448+'havelvac 7.6'!N448+'havelvac 7.7'!N448+'havelvac 7.9'!N448+'havelvac 7.8'!N448+'havelvac 7.10'!N448+'havelvac 7.11'!N448+'havelvac 7.12'!N448+'havelvac 7.13'!N446</f>
        <v>0</v>
      </c>
      <c r="O438" s="196">
        <f>+'havelvac 7.2'!O448+'havelvac 7.3'!O448+'havelvac 7.4'!O448+'havelvac 7.5'!O448+'havelvac 7.6'!O448+'havelvac 7.7'!O448+'havelvac 7.9'!O448+'havelvac 7.8'!O448+'havelvac 7.10'!O448+'havelvac 7.11'!O448+'havelvac 7.12'!O448+'havelvac 7.13'!O446</f>
        <v>0</v>
      </c>
      <c r="P438" s="229" t="str">
        <f t="shared" si="46"/>
        <v xml:space="preserve"> </v>
      </c>
      <c r="Q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8" s="229" t="str">
        <f t="shared" si="47"/>
        <v xml:space="preserve"> </v>
      </c>
      <c r="S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8" s="229" t="str">
        <f t="shared" si="48"/>
        <v xml:space="preserve"> </v>
      </c>
      <c r="U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8" s="196">
        <f>+'havelvac 7.2'!P448+'havelvac 7.3'!P448+'havelvac 7.4'!P448+'havelvac 7.5'!P448+'havelvac 7.6'!P448+'havelvac 7.7'!P448+'havelvac 7.9'!P448+'havelvac 7.8'!P448+'havelvac 7.10'!P448+'havelvac 7.11'!P448+'havelvac 7.12'!P448+'havelvac 7.13'!P446</f>
        <v>0</v>
      </c>
      <c r="W438" s="229" t="str">
        <f t="shared" si="49"/>
        <v xml:space="preserve"> </v>
      </c>
      <c r="X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8" s="229" t="str">
        <f t="shared" si="50"/>
        <v xml:space="preserve"> </v>
      </c>
      <c r="Z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8" s="229" t="str">
        <f t="shared" si="51"/>
        <v xml:space="preserve"> </v>
      </c>
      <c r="AB43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39" spans="1:28" s="136" customFormat="1">
      <c r="A439" s="183" t="str">
        <f t="shared" si="52"/>
        <v>71080204014216</v>
      </c>
      <c r="B439" s="184" t="s">
        <v>439</v>
      </c>
      <c r="C439" s="133" t="s">
        <v>185</v>
      </c>
      <c r="D439" s="132" t="s">
        <v>140</v>
      </c>
      <c r="E439" s="131" t="s">
        <v>155</v>
      </c>
      <c r="F439" s="185" t="s">
        <v>106</v>
      </c>
      <c r="G439" s="130">
        <v>4216</v>
      </c>
      <c r="H439" s="16"/>
      <c r="I439" s="24"/>
      <c r="J439" s="25"/>
      <c r="K439" s="25"/>
      <c r="L439" s="29" t="s">
        <v>118</v>
      </c>
      <c r="M439" s="43">
        <v>4216</v>
      </c>
      <c r="N439" s="182">
        <f>+'havelvac 7.2'!N449+'havelvac 7.3'!N449+'havelvac 7.4'!N449+'havelvac 7.5'!N449+'havelvac 7.6'!N449+'havelvac 7.7'!N449+'havelvac 7.9'!N449+'havelvac 7.8'!N449+'havelvac 7.10'!N449+'havelvac 7.11'!N449+'havelvac 7.12'!N449+'havelvac 7.13'!N447</f>
        <v>0</v>
      </c>
      <c r="O439" s="182">
        <f>+'havelvac 7.2'!O449+'havelvac 7.3'!O449+'havelvac 7.4'!O449+'havelvac 7.5'!O449+'havelvac 7.6'!O449+'havelvac 7.7'!O449+'havelvac 7.9'!O449+'havelvac 7.8'!O449+'havelvac 7.10'!O449+'havelvac 7.11'!O449+'havelvac 7.12'!O449+'havelvac 7.13'!O447</f>
        <v>0</v>
      </c>
      <c r="P439" s="230" t="str">
        <f t="shared" si="46"/>
        <v xml:space="preserve"> </v>
      </c>
      <c r="Q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39" s="230" t="str">
        <f t="shared" si="47"/>
        <v xml:space="preserve"> </v>
      </c>
      <c r="S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39" s="230" t="str">
        <f t="shared" si="48"/>
        <v xml:space="preserve"> </v>
      </c>
      <c r="U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39" s="182">
        <f>+'havelvac 7.2'!P449+'havelvac 7.3'!P449+'havelvac 7.4'!P449+'havelvac 7.5'!P449+'havelvac 7.6'!P449+'havelvac 7.7'!P449+'havelvac 7.9'!P449+'havelvac 7.8'!P449+'havelvac 7.10'!P449+'havelvac 7.11'!P449+'havelvac 7.12'!P449+'havelvac 7.13'!P447</f>
        <v>0</v>
      </c>
      <c r="W439" s="230" t="str">
        <f t="shared" si="49"/>
        <v xml:space="preserve"> </v>
      </c>
      <c r="X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39" s="230" t="str">
        <f t="shared" si="50"/>
        <v xml:space="preserve"> </v>
      </c>
      <c r="Z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39" s="230" t="str">
        <f t="shared" si="51"/>
        <v xml:space="preserve"> </v>
      </c>
      <c r="AB4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0" spans="1:28" s="136" customFormat="1">
      <c r="A440" s="183" t="str">
        <f t="shared" si="52"/>
        <v>71080204014239</v>
      </c>
      <c r="B440" s="184" t="s">
        <v>439</v>
      </c>
      <c r="C440" s="133" t="s">
        <v>185</v>
      </c>
      <c r="D440" s="132" t="s">
        <v>140</v>
      </c>
      <c r="E440" s="131" t="s">
        <v>155</v>
      </c>
      <c r="F440" s="185" t="s">
        <v>106</v>
      </c>
      <c r="G440" s="130">
        <v>4239</v>
      </c>
      <c r="H440" s="16"/>
      <c r="I440" s="24"/>
      <c r="J440" s="25"/>
      <c r="K440" s="25"/>
      <c r="L440" s="28" t="s">
        <v>125</v>
      </c>
      <c r="M440" s="30">
        <v>4239</v>
      </c>
      <c r="N440" s="182">
        <f>+'havelvac 7.2'!N450+'havelvac 7.3'!N450+'havelvac 7.4'!N450+'havelvac 7.5'!N450+'havelvac 7.6'!N450+'havelvac 7.7'!N450+'havelvac 7.9'!N450+'havelvac 7.8'!N450+'havelvac 7.10'!N450+'havelvac 7.11'!N450+'havelvac 7.12'!N450+'havelvac 7.13'!N448</f>
        <v>0</v>
      </c>
      <c r="O440" s="182">
        <f>+'havelvac 7.2'!O450+'havelvac 7.3'!O450+'havelvac 7.4'!O450+'havelvac 7.5'!O450+'havelvac 7.6'!O450+'havelvac 7.7'!O450+'havelvac 7.9'!O450+'havelvac 7.8'!O450+'havelvac 7.10'!O450+'havelvac 7.11'!O450+'havelvac 7.12'!O450+'havelvac 7.13'!O448</f>
        <v>0</v>
      </c>
      <c r="P440" s="230" t="str">
        <f t="shared" si="46"/>
        <v xml:space="preserve"> </v>
      </c>
      <c r="Q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0" s="230" t="str">
        <f t="shared" si="47"/>
        <v xml:space="preserve"> </v>
      </c>
      <c r="S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0" s="230" t="str">
        <f t="shared" si="48"/>
        <v xml:space="preserve"> </v>
      </c>
      <c r="U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0" s="182">
        <f>+'havelvac 7.2'!P450+'havelvac 7.3'!P450+'havelvac 7.4'!P450+'havelvac 7.5'!P450+'havelvac 7.6'!P450+'havelvac 7.7'!P450+'havelvac 7.9'!P450+'havelvac 7.8'!P450+'havelvac 7.10'!P450+'havelvac 7.11'!P450+'havelvac 7.12'!P450+'havelvac 7.13'!P448</f>
        <v>0</v>
      </c>
      <c r="W440" s="230" t="str">
        <f t="shared" si="49"/>
        <v xml:space="preserve"> </v>
      </c>
      <c r="X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0" s="230" t="str">
        <f t="shared" si="50"/>
        <v xml:space="preserve"> </v>
      </c>
      <c r="Z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0" s="230" t="str">
        <f t="shared" si="51"/>
        <v xml:space="preserve"> </v>
      </c>
      <c r="AB44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1" spans="1:28" s="136" customFormat="1" hidden="1">
      <c r="A441" s="183" t="str">
        <f t="shared" si="52"/>
        <v>71080204014269</v>
      </c>
      <c r="B441" s="199" t="s">
        <v>439</v>
      </c>
      <c r="C441" s="133" t="s">
        <v>185</v>
      </c>
      <c r="D441" s="132" t="s">
        <v>140</v>
      </c>
      <c r="E441" s="131" t="s">
        <v>155</v>
      </c>
      <c r="F441" s="185" t="s">
        <v>106</v>
      </c>
      <c r="G441" s="130">
        <v>4269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>+'havelvac 7.2'!N451+'havelvac 7.3'!N451+'havelvac 7.4'!N451+'havelvac 7.5'!N451+'havelvac 7.6'!N451+'havelvac 7.7'!N451+'havelvac 7.9'!N451+'havelvac 7.8'!N451+'havelvac 7.10'!N451+'havelvac 7.11'!N451+'havelvac 7.12'!N451+'havelvac 7.13'!N449</f>
        <v>0</v>
      </c>
      <c r="O441" s="182">
        <f>+'havelvac 7.2'!O451+'havelvac 7.3'!O451+'havelvac 7.4'!O451+'havelvac 7.5'!O451+'havelvac 7.6'!O451+'havelvac 7.7'!O451+'havelvac 7.9'!O451+'havelvac 7.8'!O451+'havelvac 7.10'!O451+'havelvac 7.11'!O451+'havelvac 7.12'!O451+'havelvac 7.13'!O449</f>
        <v>0</v>
      </c>
      <c r="P441" s="230" t="str">
        <f t="shared" si="46"/>
        <v xml:space="preserve"> </v>
      </c>
      <c r="Q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1" s="230" t="str">
        <f t="shared" si="47"/>
        <v xml:space="preserve"> </v>
      </c>
      <c r="S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1" s="230" t="str">
        <f t="shared" si="48"/>
        <v xml:space="preserve"> </v>
      </c>
      <c r="U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1" s="182">
        <f>+'havelvac 7.2'!P451+'havelvac 7.3'!P451+'havelvac 7.4'!P451+'havelvac 7.5'!P451+'havelvac 7.6'!P451+'havelvac 7.7'!P451+'havelvac 7.9'!P451+'havelvac 7.8'!P451+'havelvac 7.10'!P451+'havelvac 7.11'!P451+'havelvac 7.12'!P451+'havelvac 7.13'!P449</f>
        <v>0</v>
      </c>
      <c r="W441" s="230" t="str">
        <f t="shared" si="49"/>
        <v xml:space="preserve"> </v>
      </c>
      <c r="X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1" s="230" t="str">
        <f t="shared" si="50"/>
        <v xml:space="preserve"> </v>
      </c>
      <c r="Z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1" s="230" t="str">
        <f t="shared" si="51"/>
        <v xml:space="preserve"> </v>
      </c>
      <c r="AB4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2" spans="1:28" s="136" customFormat="1" hidden="1">
      <c r="A442" s="183" t="str">
        <f t="shared" si="52"/>
        <v>71080204014639</v>
      </c>
      <c r="B442" s="184" t="s">
        <v>439</v>
      </c>
      <c r="C442" s="133" t="s">
        <v>185</v>
      </c>
      <c r="D442" s="132" t="s">
        <v>140</v>
      </c>
      <c r="E442" s="131" t="s">
        <v>155</v>
      </c>
      <c r="F442" s="185" t="s">
        <v>106</v>
      </c>
      <c r="G442" s="130">
        <v>4639</v>
      </c>
      <c r="H442" s="24"/>
      <c r="I442" s="24"/>
      <c r="J442" s="25"/>
      <c r="K442" s="25"/>
      <c r="L442" s="35" t="s">
        <v>167</v>
      </c>
      <c r="M442" s="12">
        <v>4639</v>
      </c>
      <c r="N442" s="182">
        <f>+'havelvac 7.2'!N452+'havelvac 7.3'!N452+'havelvac 7.4'!N452+'havelvac 7.5'!N452+'havelvac 7.6'!N452+'havelvac 7.7'!N452+'havelvac 7.9'!N452+'havelvac 7.8'!N452+'havelvac 7.10'!N452+'havelvac 7.11'!N452+'havelvac 7.12'!N452+'havelvac 7.13'!N450</f>
        <v>0</v>
      </c>
      <c r="O442" s="182">
        <f>+'havelvac 7.2'!O452+'havelvac 7.3'!O452+'havelvac 7.4'!O452+'havelvac 7.5'!O452+'havelvac 7.6'!O452+'havelvac 7.7'!O452+'havelvac 7.9'!O452+'havelvac 7.8'!O452+'havelvac 7.10'!O452+'havelvac 7.11'!O452+'havelvac 7.12'!O452+'havelvac 7.13'!O450</f>
        <v>0</v>
      </c>
      <c r="P442" s="230" t="str">
        <f t="shared" si="46"/>
        <v xml:space="preserve"> </v>
      </c>
      <c r="Q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2" s="230" t="str">
        <f t="shared" si="47"/>
        <v xml:space="preserve"> </v>
      </c>
      <c r="S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2" s="230" t="str">
        <f t="shared" si="48"/>
        <v xml:space="preserve"> </v>
      </c>
      <c r="U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2" s="182">
        <f>+'havelvac 7.2'!P452+'havelvac 7.3'!P452+'havelvac 7.4'!P452+'havelvac 7.5'!P452+'havelvac 7.6'!P452+'havelvac 7.7'!P452+'havelvac 7.9'!P452+'havelvac 7.8'!P452+'havelvac 7.10'!P452+'havelvac 7.11'!P452+'havelvac 7.12'!P452+'havelvac 7.13'!P450</f>
        <v>0</v>
      </c>
      <c r="W442" s="230" t="str">
        <f t="shared" si="49"/>
        <v xml:space="preserve"> </v>
      </c>
      <c r="X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2" s="230" t="str">
        <f t="shared" si="50"/>
        <v xml:space="preserve"> </v>
      </c>
      <c r="Z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2" s="230" t="str">
        <f t="shared" si="51"/>
        <v xml:space="preserve"> </v>
      </c>
      <c r="AB44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3" spans="1:28" s="136" customFormat="1" ht="25.5" hidden="1">
      <c r="A443" s="183" t="str">
        <f t="shared" si="52"/>
        <v>71080204014819</v>
      </c>
      <c r="B443" s="184" t="s">
        <v>439</v>
      </c>
      <c r="C443" s="133" t="s">
        <v>185</v>
      </c>
      <c r="D443" s="132" t="s">
        <v>140</v>
      </c>
      <c r="E443" s="131" t="s">
        <v>155</v>
      </c>
      <c r="F443" s="185" t="s">
        <v>106</v>
      </c>
      <c r="G443" s="186" t="s">
        <v>88</v>
      </c>
      <c r="H443" s="193"/>
      <c r="I443" s="193"/>
      <c r="J443" s="194"/>
      <c r="K443" s="195"/>
      <c r="L443" s="35" t="s">
        <v>219</v>
      </c>
      <c r="M443" s="11" t="s">
        <v>88</v>
      </c>
      <c r="N443" s="182">
        <f>+'havelvac 7.2'!N453+'havelvac 7.3'!N453+'havelvac 7.4'!N453+'havelvac 7.5'!N453+'havelvac 7.6'!N453+'havelvac 7.7'!N453+'havelvac 7.9'!N453+'havelvac 7.8'!N453+'havelvac 7.10'!N453+'havelvac 7.11'!N453+'havelvac 7.12'!N453+'havelvac 7.13'!N451</f>
        <v>0</v>
      </c>
      <c r="O443" s="182">
        <f>+'havelvac 7.2'!O453+'havelvac 7.3'!O453+'havelvac 7.4'!O453+'havelvac 7.5'!O453+'havelvac 7.6'!O453+'havelvac 7.7'!O453+'havelvac 7.9'!O453+'havelvac 7.8'!O453+'havelvac 7.10'!O453+'havelvac 7.11'!O453+'havelvac 7.12'!O453+'havelvac 7.13'!O451</f>
        <v>0</v>
      </c>
      <c r="P443" s="230" t="str">
        <f t="shared" si="46"/>
        <v xml:space="preserve"> </v>
      </c>
      <c r="Q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3" s="230" t="str">
        <f t="shared" si="47"/>
        <v xml:space="preserve"> </v>
      </c>
      <c r="S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3" s="230" t="str">
        <f t="shared" si="48"/>
        <v xml:space="preserve"> </v>
      </c>
      <c r="U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3" s="182">
        <f>+'havelvac 7.2'!P453+'havelvac 7.3'!P453+'havelvac 7.4'!P453+'havelvac 7.5'!P453+'havelvac 7.6'!P453+'havelvac 7.7'!P453+'havelvac 7.9'!P453+'havelvac 7.8'!P453+'havelvac 7.10'!P453+'havelvac 7.11'!P453+'havelvac 7.12'!P453+'havelvac 7.13'!P451</f>
        <v>0</v>
      </c>
      <c r="W443" s="230" t="str">
        <f t="shared" si="49"/>
        <v xml:space="preserve"> </v>
      </c>
      <c r="X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3" s="230" t="str">
        <f t="shared" si="50"/>
        <v xml:space="preserve"> </v>
      </c>
      <c r="Z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3" s="230" t="str">
        <f t="shared" si="51"/>
        <v xml:space="preserve"> </v>
      </c>
      <c r="AB4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4" spans="1:28" s="197" customFormat="1" ht="13.5" hidden="1">
      <c r="A444" s="183" t="str">
        <f t="shared" si="52"/>
        <v>71080204020000</v>
      </c>
      <c r="B444" s="184" t="s">
        <v>439</v>
      </c>
      <c r="C444" s="133" t="s">
        <v>185</v>
      </c>
      <c r="D444" s="132" t="s">
        <v>140</v>
      </c>
      <c r="E444" s="131" t="s">
        <v>155</v>
      </c>
      <c r="F444" s="185" t="s">
        <v>140</v>
      </c>
      <c r="G444" s="186" t="s">
        <v>440</v>
      </c>
      <c r="H444" s="145"/>
      <c r="I444" s="146"/>
      <c r="J444" s="147"/>
      <c r="K444" s="147"/>
      <c r="L444" s="26" t="s">
        <v>301</v>
      </c>
      <c r="M444" s="27"/>
      <c r="N444" s="196">
        <f>+'havelvac 7.2'!N454+'havelvac 7.3'!N454+'havelvac 7.4'!N454+'havelvac 7.5'!N454+'havelvac 7.6'!N454+'havelvac 7.7'!N454+'havelvac 7.9'!N454+'havelvac 7.8'!N454+'havelvac 7.10'!N454+'havelvac 7.11'!N454+'havelvac 7.12'!N454+'havelvac 7.13'!N452</f>
        <v>0</v>
      </c>
      <c r="O444" s="196">
        <f>+'havelvac 7.2'!O454+'havelvac 7.3'!O454+'havelvac 7.4'!O454+'havelvac 7.5'!O454+'havelvac 7.6'!O454+'havelvac 7.7'!O454+'havelvac 7.9'!O454+'havelvac 7.8'!O454+'havelvac 7.10'!O454+'havelvac 7.11'!O454+'havelvac 7.12'!O454+'havelvac 7.13'!O452</f>
        <v>0</v>
      </c>
      <c r="P444" s="229" t="str">
        <f t="shared" si="46"/>
        <v xml:space="preserve"> </v>
      </c>
      <c r="Q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4" s="229" t="str">
        <f t="shared" si="47"/>
        <v xml:space="preserve"> </v>
      </c>
      <c r="S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4" s="229" t="str">
        <f t="shared" si="48"/>
        <v xml:space="preserve"> </v>
      </c>
      <c r="U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4" s="196">
        <f>+'havelvac 7.2'!P454+'havelvac 7.3'!P454+'havelvac 7.4'!P454+'havelvac 7.5'!P454+'havelvac 7.6'!P454+'havelvac 7.7'!P454+'havelvac 7.9'!P454+'havelvac 7.8'!P454+'havelvac 7.10'!P454+'havelvac 7.11'!P454+'havelvac 7.12'!P454+'havelvac 7.13'!P452</f>
        <v>0</v>
      </c>
      <c r="W444" s="229" t="str">
        <f t="shared" si="49"/>
        <v xml:space="preserve"> </v>
      </c>
      <c r="X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4" s="229" t="str">
        <f t="shared" si="50"/>
        <v xml:space="preserve"> </v>
      </c>
      <c r="Z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4" s="229" t="str">
        <f t="shared" si="51"/>
        <v xml:space="preserve"> </v>
      </c>
      <c r="AB44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5" spans="1:28" s="136" customFormat="1" ht="25.5" hidden="1">
      <c r="A445" s="183" t="str">
        <f t="shared" si="52"/>
        <v>71080204024511</v>
      </c>
      <c r="B445" s="184" t="s">
        <v>439</v>
      </c>
      <c r="C445" s="133" t="s">
        <v>185</v>
      </c>
      <c r="D445" s="132" t="s">
        <v>140</v>
      </c>
      <c r="E445" s="131" t="s">
        <v>155</v>
      </c>
      <c r="F445" s="185" t="s">
        <v>140</v>
      </c>
      <c r="G445" s="130">
        <v>4511</v>
      </c>
      <c r="H445" s="24"/>
      <c r="I445" s="24"/>
      <c r="J445" s="25"/>
      <c r="K445" s="25"/>
      <c r="L445" s="28" t="s">
        <v>217</v>
      </c>
      <c r="M445" s="11">
        <v>4511</v>
      </c>
      <c r="N445" s="182">
        <f>+'havelvac 7.2'!N455+'havelvac 7.3'!N455+'havelvac 7.4'!N455+'havelvac 7.5'!N455+'havelvac 7.6'!N455+'havelvac 7.7'!N455+'havelvac 7.9'!N455+'havelvac 7.8'!N455+'havelvac 7.10'!N455+'havelvac 7.11'!N455+'havelvac 7.12'!N455+'havelvac 7.13'!N453</f>
        <v>0</v>
      </c>
      <c r="O445" s="182">
        <f>+'havelvac 7.2'!O455+'havelvac 7.3'!O455+'havelvac 7.4'!O455+'havelvac 7.5'!O455+'havelvac 7.6'!O455+'havelvac 7.7'!O455+'havelvac 7.9'!O455+'havelvac 7.8'!O455+'havelvac 7.10'!O455+'havelvac 7.11'!O455+'havelvac 7.12'!O455+'havelvac 7.13'!O453</f>
        <v>0</v>
      </c>
      <c r="P445" s="230" t="str">
        <f t="shared" si="46"/>
        <v xml:space="preserve"> </v>
      </c>
      <c r="Q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5" s="230" t="str">
        <f t="shared" si="47"/>
        <v xml:space="preserve"> </v>
      </c>
      <c r="S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5" s="230" t="str">
        <f t="shared" si="48"/>
        <v xml:space="preserve"> </v>
      </c>
      <c r="U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5" s="182">
        <f>+'havelvac 7.2'!P455+'havelvac 7.3'!P455+'havelvac 7.4'!P455+'havelvac 7.5'!P455+'havelvac 7.6'!P455+'havelvac 7.7'!P455+'havelvac 7.9'!P455+'havelvac 7.8'!P455+'havelvac 7.10'!P455+'havelvac 7.11'!P455+'havelvac 7.12'!P455+'havelvac 7.13'!P453</f>
        <v>0</v>
      </c>
      <c r="W445" s="230" t="str">
        <f t="shared" si="49"/>
        <v xml:space="preserve"> </v>
      </c>
      <c r="X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5" s="230" t="str">
        <f t="shared" si="50"/>
        <v xml:space="preserve"> </v>
      </c>
      <c r="Z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5" s="230" t="str">
        <f t="shared" si="51"/>
        <v xml:space="preserve"> </v>
      </c>
      <c r="AB44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6" spans="1:28" s="197" customFormat="1" ht="13.5" hidden="1">
      <c r="A446" s="183" t="str">
        <f t="shared" si="52"/>
        <v>71080204030000</v>
      </c>
      <c r="B446" s="184" t="s">
        <v>439</v>
      </c>
      <c r="C446" s="133" t="s">
        <v>185</v>
      </c>
      <c r="D446" s="132" t="s">
        <v>140</v>
      </c>
      <c r="E446" s="131" t="s">
        <v>155</v>
      </c>
      <c r="F446" s="185" t="s">
        <v>442</v>
      </c>
      <c r="G446" s="186" t="s">
        <v>440</v>
      </c>
      <c r="H446" s="145"/>
      <c r="I446" s="146"/>
      <c r="J446" s="147"/>
      <c r="K446" s="147"/>
      <c r="L446" s="26" t="s">
        <v>302</v>
      </c>
      <c r="M446" s="27"/>
      <c r="N446" s="196">
        <f>+'havelvac 7.2'!N456+'havelvac 7.3'!N456+'havelvac 7.4'!N456+'havelvac 7.5'!N456+'havelvac 7.6'!N456+'havelvac 7.7'!N456+'havelvac 7.9'!N456+'havelvac 7.8'!N456+'havelvac 7.10'!N456+'havelvac 7.11'!N456+'havelvac 7.12'!N456+'havelvac 7.13'!N454</f>
        <v>0</v>
      </c>
      <c r="O446" s="196">
        <f>+'havelvac 7.2'!O456+'havelvac 7.3'!O456+'havelvac 7.4'!O456+'havelvac 7.5'!O456+'havelvac 7.6'!O456+'havelvac 7.7'!O456+'havelvac 7.9'!O456+'havelvac 7.8'!O456+'havelvac 7.10'!O456+'havelvac 7.11'!O456+'havelvac 7.12'!O456+'havelvac 7.13'!O454</f>
        <v>0</v>
      </c>
      <c r="P446" s="229" t="str">
        <f t="shared" si="46"/>
        <v xml:space="preserve"> </v>
      </c>
      <c r="Q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6" s="229" t="str">
        <f t="shared" si="47"/>
        <v xml:space="preserve"> </v>
      </c>
      <c r="S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6" s="229" t="str">
        <f t="shared" si="48"/>
        <v xml:space="preserve"> </v>
      </c>
      <c r="U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6" s="196">
        <f>+'havelvac 7.2'!P456+'havelvac 7.3'!P456+'havelvac 7.4'!P456+'havelvac 7.5'!P456+'havelvac 7.6'!P456+'havelvac 7.7'!P456+'havelvac 7.9'!P456+'havelvac 7.8'!P456+'havelvac 7.10'!P456+'havelvac 7.11'!P456+'havelvac 7.12'!P456+'havelvac 7.13'!P454</f>
        <v>0</v>
      </c>
      <c r="W446" s="229" t="str">
        <f t="shared" si="49"/>
        <v xml:space="preserve"> </v>
      </c>
      <c r="X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6" s="229" t="str">
        <f t="shared" si="50"/>
        <v xml:space="preserve"> </v>
      </c>
      <c r="Z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6" s="229" t="str">
        <f t="shared" si="51"/>
        <v xml:space="preserve"> </v>
      </c>
      <c r="AB44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7" spans="1:28" s="136" customFormat="1" hidden="1">
      <c r="A447" s="183" t="str">
        <f t="shared" si="52"/>
        <v>71080204035113</v>
      </c>
      <c r="B447" s="184" t="s">
        <v>439</v>
      </c>
      <c r="C447" s="133" t="s">
        <v>185</v>
      </c>
      <c r="D447" s="132" t="s">
        <v>140</v>
      </c>
      <c r="E447" s="131" t="s">
        <v>155</v>
      </c>
      <c r="F447" s="185" t="s">
        <v>442</v>
      </c>
      <c r="G447" s="130">
        <v>5113</v>
      </c>
      <c r="H447" s="24"/>
      <c r="I447" s="24"/>
      <c r="J447" s="25"/>
      <c r="K447" s="25"/>
      <c r="L447" s="31" t="s">
        <v>143</v>
      </c>
      <c r="M447" s="47">
        <v>5113</v>
      </c>
      <c r="N447" s="182">
        <f>+'havelvac 7.2'!N457+'havelvac 7.3'!N457+'havelvac 7.4'!N457+'havelvac 7.5'!N457+'havelvac 7.6'!N457+'havelvac 7.7'!N457+'havelvac 7.9'!N457+'havelvac 7.8'!N457+'havelvac 7.10'!N457+'havelvac 7.11'!N457+'havelvac 7.12'!N457+'havelvac 7.13'!N455</f>
        <v>0</v>
      </c>
      <c r="O447" s="182">
        <f>+'havelvac 7.2'!O457+'havelvac 7.3'!O457+'havelvac 7.4'!O457+'havelvac 7.5'!O457+'havelvac 7.6'!O457+'havelvac 7.7'!O457+'havelvac 7.9'!O457+'havelvac 7.8'!O457+'havelvac 7.10'!O457+'havelvac 7.11'!O457+'havelvac 7.12'!O457+'havelvac 7.13'!O455</f>
        <v>0</v>
      </c>
      <c r="P447" s="230" t="str">
        <f t="shared" si="46"/>
        <v xml:space="preserve"> </v>
      </c>
      <c r="Q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7" s="230" t="str">
        <f t="shared" si="47"/>
        <v xml:space="preserve"> </v>
      </c>
      <c r="S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7" s="230" t="str">
        <f t="shared" si="48"/>
        <v xml:space="preserve"> </v>
      </c>
      <c r="U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7" s="182">
        <f>+'havelvac 7.2'!P457+'havelvac 7.3'!P457+'havelvac 7.4'!P457+'havelvac 7.5'!P457+'havelvac 7.6'!P457+'havelvac 7.7'!P457+'havelvac 7.9'!P457+'havelvac 7.8'!P457+'havelvac 7.10'!P457+'havelvac 7.11'!P457+'havelvac 7.12'!P457+'havelvac 7.13'!P455</f>
        <v>0</v>
      </c>
      <c r="W447" s="230" t="str">
        <f t="shared" si="49"/>
        <v xml:space="preserve"> </v>
      </c>
      <c r="X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7" s="230" t="str">
        <f t="shared" si="50"/>
        <v xml:space="preserve"> </v>
      </c>
      <c r="Z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7" s="230" t="str">
        <f t="shared" si="51"/>
        <v xml:space="preserve"> </v>
      </c>
      <c r="AB44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8" spans="1:28" s="192" customFormat="1" ht="12.75">
      <c r="A448" s="183" t="str">
        <f t="shared" si="52"/>
        <v>71080205000000</v>
      </c>
      <c r="B448" s="184" t="s">
        <v>439</v>
      </c>
      <c r="C448" s="133" t="s">
        <v>185</v>
      </c>
      <c r="D448" s="132" t="s">
        <v>140</v>
      </c>
      <c r="E448" s="131" t="s">
        <v>149</v>
      </c>
      <c r="F448" s="185" t="s">
        <v>441</v>
      </c>
      <c r="G448" s="186" t="s">
        <v>440</v>
      </c>
      <c r="H448" s="150">
        <v>2825</v>
      </c>
      <c r="I448" s="151" t="s">
        <v>185</v>
      </c>
      <c r="J448" s="152">
        <v>2</v>
      </c>
      <c r="K448" s="152">
        <v>5</v>
      </c>
      <c r="L448" s="153" t="s">
        <v>303</v>
      </c>
      <c r="M448" s="154"/>
      <c r="N448" s="191">
        <f>+'havelvac 7.2'!N458+'havelvac 7.3'!N458+'havelvac 7.4'!N458+'havelvac 7.5'!N458+'havelvac 7.6'!N458+'havelvac 7.7'!N458+'havelvac 7.9'!N458+'havelvac 7.8'!N458+'havelvac 7.10'!N458+'havelvac 7.11'!N458+'havelvac 7.12'!N458+'havelvac 7.13'!N456</f>
        <v>0</v>
      </c>
      <c r="O448" s="191">
        <f>+'havelvac 7.2'!O458+'havelvac 7.3'!O458+'havelvac 7.4'!O458+'havelvac 7.5'!O458+'havelvac 7.6'!O458+'havelvac 7.7'!O458+'havelvac 7.9'!O458+'havelvac 7.8'!O458+'havelvac 7.10'!O458+'havelvac 7.11'!O458+'havelvac 7.12'!O458+'havelvac 7.13'!O456</f>
        <v>0</v>
      </c>
      <c r="P448" s="228" t="str">
        <f t="shared" si="46"/>
        <v xml:space="preserve"> </v>
      </c>
      <c r="Q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8" s="228" t="str">
        <f t="shared" si="47"/>
        <v xml:space="preserve"> </v>
      </c>
      <c r="S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8" s="228" t="str">
        <f t="shared" si="48"/>
        <v xml:space="preserve"> </v>
      </c>
      <c r="U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8" s="191">
        <f>+'havelvac 7.2'!P458+'havelvac 7.3'!P458+'havelvac 7.4'!P458+'havelvac 7.5'!P458+'havelvac 7.6'!P458+'havelvac 7.7'!P458+'havelvac 7.9'!P458+'havelvac 7.8'!P458+'havelvac 7.10'!P458+'havelvac 7.11'!P458+'havelvac 7.12'!P458+'havelvac 7.13'!P456</f>
        <v>0</v>
      </c>
      <c r="W448" s="228" t="str">
        <f t="shared" si="49"/>
        <v xml:space="preserve"> </v>
      </c>
      <c r="X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8" s="228" t="str">
        <f t="shared" si="50"/>
        <v xml:space="preserve"> </v>
      </c>
      <c r="Z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8" s="228" t="str">
        <f t="shared" si="51"/>
        <v xml:space="preserve"> </v>
      </c>
      <c r="AB44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49" spans="1:28" s="136" customFormat="1" ht="12.75">
      <c r="A449" s="183" t="str">
        <f t="shared" si="52"/>
        <v>71080205000001</v>
      </c>
      <c r="B449" s="184" t="s">
        <v>439</v>
      </c>
      <c r="C449" s="133" t="s">
        <v>185</v>
      </c>
      <c r="D449" s="132" t="s">
        <v>140</v>
      </c>
      <c r="E449" s="131" t="s">
        <v>149</v>
      </c>
      <c r="F449" s="185" t="s">
        <v>441</v>
      </c>
      <c r="G449" s="186" t="s">
        <v>96</v>
      </c>
      <c r="H449" s="24"/>
      <c r="I449" s="24"/>
      <c r="J449" s="25"/>
      <c r="K449" s="25"/>
      <c r="L449" s="29" t="s">
        <v>108</v>
      </c>
      <c r="M449" s="30"/>
      <c r="N449" s="189">
        <f>+'havelvac 7.2'!N459+'havelvac 7.3'!N459+'havelvac 7.4'!N459+'havelvac 7.5'!N459+'havelvac 7.6'!N459+'havelvac 7.7'!N459+'havelvac 7.9'!N459+'havelvac 7.8'!N459+'havelvac 7.10'!N459+'havelvac 7.11'!N459+'havelvac 7.12'!N459+'havelvac 7.13'!N457</f>
        <v>0</v>
      </c>
      <c r="O449" s="189">
        <f>+'havelvac 7.2'!O459+'havelvac 7.3'!O459+'havelvac 7.4'!O459+'havelvac 7.5'!O459+'havelvac 7.6'!O459+'havelvac 7.7'!O459+'havelvac 7.9'!O459+'havelvac 7.8'!O459+'havelvac 7.10'!O459+'havelvac 7.11'!O459+'havelvac 7.12'!O459+'havelvac 7.13'!O457</f>
        <v>0</v>
      </c>
      <c r="P449" s="226" t="str">
        <f t="shared" si="46"/>
        <v xml:space="preserve"> </v>
      </c>
      <c r="Q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49" s="226" t="str">
        <f t="shared" si="47"/>
        <v xml:space="preserve"> </v>
      </c>
      <c r="S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49" s="226" t="str">
        <f t="shared" si="48"/>
        <v xml:space="preserve"> </v>
      </c>
      <c r="U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49" s="189">
        <f>+'havelvac 7.2'!P459+'havelvac 7.3'!P459+'havelvac 7.4'!P459+'havelvac 7.5'!P459+'havelvac 7.6'!P459+'havelvac 7.7'!P459+'havelvac 7.9'!P459+'havelvac 7.8'!P459+'havelvac 7.10'!P459+'havelvac 7.11'!P459+'havelvac 7.12'!P459+'havelvac 7.13'!P457</f>
        <v>0</v>
      </c>
      <c r="W449" s="226" t="str">
        <f t="shared" si="49"/>
        <v xml:space="preserve"> </v>
      </c>
      <c r="X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49" s="226" t="str">
        <f t="shared" si="50"/>
        <v xml:space="preserve"> </v>
      </c>
      <c r="Z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49" s="226" t="str">
        <f t="shared" si="51"/>
        <v xml:space="preserve"> </v>
      </c>
      <c r="AB44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0" spans="1:28" s="197" customFormat="1" ht="13.5">
      <c r="A450" s="183" t="str">
        <f t="shared" si="52"/>
        <v>71080205010000</v>
      </c>
      <c r="B450" s="184" t="s">
        <v>439</v>
      </c>
      <c r="C450" s="133" t="s">
        <v>185</v>
      </c>
      <c r="D450" s="132" t="s">
        <v>140</v>
      </c>
      <c r="E450" s="131" t="s">
        <v>149</v>
      </c>
      <c r="F450" s="185" t="s">
        <v>106</v>
      </c>
      <c r="G450" s="186" t="s">
        <v>440</v>
      </c>
      <c r="H450" s="145"/>
      <c r="I450" s="146"/>
      <c r="J450" s="147"/>
      <c r="K450" s="147"/>
      <c r="L450" s="26" t="s">
        <v>304</v>
      </c>
      <c r="M450" s="27"/>
      <c r="N450" s="196">
        <f>+'havelvac 7.2'!N460+'havelvac 7.3'!N460+'havelvac 7.4'!N460+'havelvac 7.5'!N460+'havelvac 7.6'!N460+'havelvac 7.7'!N460+'havelvac 7.9'!N460+'havelvac 7.8'!N460+'havelvac 7.10'!N460+'havelvac 7.11'!N460+'havelvac 7.12'!N460+'havelvac 7.13'!N458</f>
        <v>0</v>
      </c>
      <c r="O450" s="196">
        <f>+'havelvac 7.2'!O460+'havelvac 7.3'!O460+'havelvac 7.4'!O460+'havelvac 7.5'!O460+'havelvac 7.6'!O460+'havelvac 7.7'!O460+'havelvac 7.9'!O460+'havelvac 7.8'!O460+'havelvac 7.10'!O460+'havelvac 7.11'!O460+'havelvac 7.12'!O460+'havelvac 7.13'!O458</f>
        <v>0</v>
      </c>
      <c r="P450" s="229" t="str">
        <f t="shared" si="46"/>
        <v xml:space="preserve"> </v>
      </c>
      <c r="Q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0" s="229" t="str">
        <f t="shared" si="47"/>
        <v xml:space="preserve"> </v>
      </c>
      <c r="S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0" s="229" t="str">
        <f t="shared" si="48"/>
        <v xml:space="preserve"> </v>
      </c>
      <c r="U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0" s="196">
        <f>+'havelvac 7.2'!P460+'havelvac 7.3'!P460+'havelvac 7.4'!P460+'havelvac 7.5'!P460+'havelvac 7.6'!P460+'havelvac 7.7'!P460+'havelvac 7.9'!P460+'havelvac 7.8'!P460+'havelvac 7.10'!P460+'havelvac 7.11'!P460+'havelvac 7.12'!P460+'havelvac 7.13'!P458</f>
        <v>0</v>
      </c>
      <c r="W450" s="229" t="str">
        <f t="shared" si="49"/>
        <v xml:space="preserve"> </v>
      </c>
      <c r="X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0" s="229" t="str">
        <f t="shared" si="50"/>
        <v xml:space="preserve"> </v>
      </c>
      <c r="Z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0" s="229" t="str">
        <f t="shared" si="51"/>
        <v xml:space="preserve"> </v>
      </c>
      <c r="AB45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1" spans="1:28" s="136" customFormat="1" ht="25.5">
      <c r="A451" s="183" t="str">
        <f t="shared" si="52"/>
        <v>71080205014511</v>
      </c>
      <c r="B451" s="184" t="s">
        <v>439</v>
      </c>
      <c r="C451" s="133" t="s">
        <v>185</v>
      </c>
      <c r="D451" s="132" t="s">
        <v>140</v>
      </c>
      <c r="E451" s="131" t="s">
        <v>149</v>
      </c>
      <c r="F451" s="185" t="s">
        <v>106</v>
      </c>
      <c r="G451" s="130">
        <v>4511</v>
      </c>
      <c r="H451" s="24"/>
      <c r="I451" s="24"/>
      <c r="J451" s="25"/>
      <c r="K451" s="25"/>
      <c r="L451" s="28" t="s">
        <v>217</v>
      </c>
      <c r="M451" s="11">
        <v>4511</v>
      </c>
      <c r="N451" s="182">
        <f>+'havelvac 7.2'!N461+'havelvac 7.3'!N461+'havelvac 7.4'!N461+'havelvac 7.5'!N461+'havelvac 7.6'!N461+'havelvac 7.7'!N461+'havelvac 7.9'!N461+'havelvac 7.8'!N461+'havelvac 7.10'!N461+'havelvac 7.11'!N461+'havelvac 7.12'!N461+'havelvac 7.13'!N459</f>
        <v>0</v>
      </c>
      <c r="O451" s="182">
        <f>+'havelvac 7.2'!O461+'havelvac 7.3'!O461+'havelvac 7.4'!O461+'havelvac 7.5'!O461+'havelvac 7.6'!O461+'havelvac 7.7'!O461+'havelvac 7.9'!O461+'havelvac 7.8'!O461+'havelvac 7.10'!O461+'havelvac 7.11'!O461+'havelvac 7.12'!O461+'havelvac 7.13'!O459</f>
        <v>0</v>
      </c>
      <c r="P451" s="230" t="str">
        <f t="shared" si="46"/>
        <v xml:space="preserve"> </v>
      </c>
      <c r="Q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1" s="230" t="str">
        <f t="shared" si="47"/>
        <v xml:space="preserve"> </v>
      </c>
      <c r="S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1" s="230" t="str">
        <f t="shared" si="48"/>
        <v xml:space="preserve"> </v>
      </c>
      <c r="U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1" s="182">
        <f>+'havelvac 7.2'!P461+'havelvac 7.3'!P461+'havelvac 7.4'!P461+'havelvac 7.5'!P461+'havelvac 7.6'!P461+'havelvac 7.7'!P461+'havelvac 7.9'!P461+'havelvac 7.8'!P461+'havelvac 7.10'!P461+'havelvac 7.11'!P461+'havelvac 7.12'!P461+'havelvac 7.13'!P459</f>
        <v>0</v>
      </c>
      <c r="W451" s="230" t="str">
        <f t="shared" si="49"/>
        <v xml:space="preserve"> </v>
      </c>
      <c r="X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1" s="230" t="str">
        <f t="shared" si="50"/>
        <v xml:space="preserve"> </v>
      </c>
      <c r="Z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1" s="230" t="str">
        <f t="shared" si="51"/>
        <v xml:space="preserve"> </v>
      </c>
      <c r="AB4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2" spans="1:28" s="197" customFormat="1" ht="13.5" hidden="1">
      <c r="A452" s="183" t="str">
        <f t="shared" si="52"/>
        <v>71080205020000</v>
      </c>
      <c r="B452" s="184" t="s">
        <v>439</v>
      </c>
      <c r="C452" s="133" t="s">
        <v>185</v>
      </c>
      <c r="D452" s="132" t="s">
        <v>140</v>
      </c>
      <c r="E452" s="131" t="s">
        <v>149</v>
      </c>
      <c r="F452" s="185" t="s">
        <v>140</v>
      </c>
      <c r="G452" s="186" t="s">
        <v>440</v>
      </c>
      <c r="H452" s="145"/>
      <c r="I452" s="146"/>
      <c r="J452" s="147"/>
      <c r="K452" s="147"/>
      <c r="L452" s="26" t="s">
        <v>305</v>
      </c>
      <c r="M452" s="27"/>
      <c r="N452" s="196">
        <f>+'havelvac 7.2'!N462+'havelvac 7.3'!N462+'havelvac 7.4'!N462+'havelvac 7.5'!N462+'havelvac 7.6'!N462+'havelvac 7.7'!N462+'havelvac 7.9'!N462+'havelvac 7.8'!N462+'havelvac 7.10'!N462+'havelvac 7.11'!N462+'havelvac 7.12'!N462+'havelvac 7.13'!N460</f>
        <v>0</v>
      </c>
      <c r="O452" s="196">
        <f>+'havelvac 7.2'!O462+'havelvac 7.3'!O462+'havelvac 7.4'!O462+'havelvac 7.5'!O462+'havelvac 7.6'!O462+'havelvac 7.7'!O462+'havelvac 7.9'!O462+'havelvac 7.8'!O462+'havelvac 7.10'!O462+'havelvac 7.11'!O462+'havelvac 7.12'!O462+'havelvac 7.13'!O460</f>
        <v>0</v>
      </c>
      <c r="P452" s="229" t="str">
        <f t="shared" si="46"/>
        <v xml:space="preserve"> </v>
      </c>
      <c r="Q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2" s="229" t="str">
        <f t="shared" si="47"/>
        <v xml:space="preserve"> </v>
      </c>
      <c r="S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2" s="229" t="str">
        <f t="shared" si="48"/>
        <v xml:space="preserve"> </v>
      </c>
      <c r="U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2" s="196">
        <f>+'havelvac 7.2'!P462+'havelvac 7.3'!P462+'havelvac 7.4'!P462+'havelvac 7.5'!P462+'havelvac 7.6'!P462+'havelvac 7.7'!P462+'havelvac 7.9'!P462+'havelvac 7.8'!P462+'havelvac 7.10'!P462+'havelvac 7.11'!P462+'havelvac 7.12'!P462+'havelvac 7.13'!P460</f>
        <v>0</v>
      </c>
      <c r="W452" s="229" t="str">
        <f t="shared" si="49"/>
        <v xml:space="preserve"> </v>
      </c>
      <c r="X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2" s="229" t="str">
        <f t="shared" si="50"/>
        <v xml:space="preserve"> </v>
      </c>
      <c r="Z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2" s="229" t="str">
        <f t="shared" si="51"/>
        <v xml:space="preserve"> </v>
      </c>
      <c r="AB4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3" spans="1:28" s="136" customFormat="1" ht="25.5" hidden="1">
      <c r="A453" s="183" t="str">
        <f t="shared" si="52"/>
        <v>71080205024511</v>
      </c>
      <c r="B453" s="184" t="s">
        <v>439</v>
      </c>
      <c r="C453" s="133" t="s">
        <v>185</v>
      </c>
      <c r="D453" s="132" t="s">
        <v>140</v>
      </c>
      <c r="E453" s="131" t="s">
        <v>149</v>
      </c>
      <c r="F453" s="185" t="s">
        <v>140</v>
      </c>
      <c r="G453" s="130">
        <v>4511</v>
      </c>
      <c r="H453" s="24"/>
      <c r="I453" s="24"/>
      <c r="J453" s="25"/>
      <c r="K453" s="25"/>
      <c r="L453" s="28" t="s">
        <v>217</v>
      </c>
      <c r="M453" s="11">
        <v>4511</v>
      </c>
      <c r="N453" s="182">
        <f>+'havelvac 7.2'!N463+'havelvac 7.3'!N463+'havelvac 7.4'!N463+'havelvac 7.5'!N463+'havelvac 7.6'!N463+'havelvac 7.7'!N463+'havelvac 7.9'!N463+'havelvac 7.8'!N463+'havelvac 7.10'!N463+'havelvac 7.11'!N463+'havelvac 7.12'!N463+'havelvac 7.13'!N461</f>
        <v>0</v>
      </c>
      <c r="O453" s="182">
        <f>+'havelvac 7.2'!O463+'havelvac 7.3'!O463+'havelvac 7.4'!O463+'havelvac 7.5'!O463+'havelvac 7.6'!O463+'havelvac 7.7'!O463+'havelvac 7.9'!O463+'havelvac 7.8'!O463+'havelvac 7.10'!O463+'havelvac 7.11'!O463+'havelvac 7.12'!O463+'havelvac 7.13'!O461</f>
        <v>0</v>
      </c>
      <c r="P453" s="230" t="str">
        <f t="shared" si="46"/>
        <v xml:space="preserve"> </v>
      </c>
      <c r="Q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3" s="230" t="str">
        <f t="shared" si="47"/>
        <v xml:space="preserve"> </v>
      </c>
      <c r="S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3" s="230" t="str">
        <f t="shared" si="48"/>
        <v xml:space="preserve"> </v>
      </c>
      <c r="U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3" s="182">
        <f>+'havelvac 7.2'!P463+'havelvac 7.3'!P463+'havelvac 7.4'!P463+'havelvac 7.5'!P463+'havelvac 7.6'!P463+'havelvac 7.7'!P463+'havelvac 7.9'!P463+'havelvac 7.8'!P463+'havelvac 7.10'!P463+'havelvac 7.11'!P463+'havelvac 7.12'!P463+'havelvac 7.13'!P461</f>
        <v>0</v>
      </c>
      <c r="W453" s="230" t="str">
        <f t="shared" si="49"/>
        <v xml:space="preserve"> </v>
      </c>
      <c r="X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3" s="230" t="str">
        <f t="shared" si="50"/>
        <v xml:space="preserve"> </v>
      </c>
      <c r="Z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3" s="230" t="str">
        <f t="shared" si="51"/>
        <v xml:space="preserve"> </v>
      </c>
      <c r="AB4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4" spans="1:28" s="192" customFormat="1" ht="25.5">
      <c r="A454" s="183" t="str">
        <f t="shared" si="52"/>
        <v>71080207000000</v>
      </c>
      <c r="B454" s="184" t="s">
        <v>439</v>
      </c>
      <c r="C454" s="133" t="s">
        <v>185</v>
      </c>
      <c r="D454" s="132" t="s">
        <v>140</v>
      </c>
      <c r="E454" s="131" t="s">
        <v>183</v>
      </c>
      <c r="F454" s="185" t="s">
        <v>441</v>
      </c>
      <c r="G454" s="186" t="s">
        <v>440</v>
      </c>
      <c r="H454" s="150">
        <v>2827</v>
      </c>
      <c r="I454" s="151" t="s">
        <v>185</v>
      </c>
      <c r="J454" s="152">
        <v>2</v>
      </c>
      <c r="K454" s="152">
        <v>7</v>
      </c>
      <c r="L454" s="153" t="s">
        <v>306</v>
      </c>
      <c r="M454" s="154"/>
      <c r="N454" s="191">
        <f>+'havelvac 7.2'!N467+'havelvac 7.3'!N467+'havelvac 7.4'!N467+'havelvac 7.5'!N467+'havelvac 7.6'!N467+'havelvac 7.7'!N467+'havelvac 7.9'!N467+'havelvac 7.8'!N467+'havelvac 7.10'!N467+'havelvac 7.11'!N467+'havelvac 7.12'!N467+'havelvac 7.13'!N462</f>
        <v>0</v>
      </c>
      <c r="O454" s="191">
        <f>+'havelvac 7.2'!O467+'havelvac 7.3'!O467+'havelvac 7.4'!O467+'havelvac 7.5'!O467+'havelvac 7.6'!O467+'havelvac 7.7'!O467+'havelvac 7.9'!O467+'havelvac 7.8'!O467+'havelvac 7.10'!O467+'havelvac 7.11'!O467+'havelvac 7.12'!O467+'havelvac 7.13'!O462</f>
        <v>0</v>
      </c>
      <c r="P454" s="228" t="str">
        <f t="shared" si="46"/>
        <v xml:space="preserve"> </v>
      </c>
      <c r="Q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4" s="228" t="str">
        <f t="shared" si="47"/>
        <v xml:space="preserve"> </v>
      </c>
      <c r="S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4" s="228" t="str">
        <f t="shared" si="48"/>
        <v xml:space="preserve"> </v>
      </c>
      <c r="U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4" s="191">
        <f>+'havelvac 7.2'!P467+'havelvac 7.3'!P467+'havelvac 7.4'!P467+'havelvac 7.5'!P467+'havelvac 7.6'!P467+'havelvac 7.7'!P467+'havelvac 7.9'!P467+'havelvac 7.8'!P467+'havelvac 7.10'!P467+'havelvac 7.11'!P467+'havelvac 7.12'!P467+'havelvac 7.13'!P462</f>
        <v>0</v>
      </c>
      <c r="W454" s="228" t="str">
        <f t="shared" si="49"/>
        <v xml:space="preserve"> </v>
      </c>
      <c r="X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4" s="228" t="str">
        <f t="shared" si="50"/>
        <v xml:space="preserve"> </v>
      </c>
      <c r="Z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4" s="228" t="str">
        <f t="shared" si="51"/>
        <v xml:space="preserve"> </v>
      </c>
      <c r="AB454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5" spans="1:28" s="136" customFormat="1" ht="12.75">
      <c r="A455" s="183" t="str">
        <f t="shared" si="52"/>
        <v>71080207000001</v>
      </c>
      <c r="B455" s="184" t="s">
        <v>439</v>
      </c>
      <c r="C455" s="133" t="s">
        <v>185</v>
      </c>
      <c r="D455" s="132" t="s">
        <v>140</v>
      </c>
      <c r="E455" s="131" t="s">
        <v>183</v>
      </c>
      <c r="F455" s="185" t="s">
        <v>441</v>
      </c>
      <c r="G455" s="186" t="s">
        <v>96</v>
      </c>
      <c r="H455" s="24"/>
      <c r="I455" s="24"/>
      <c r="J455" s="25"/>
      <c r="K455" s="25"/>
      <c r="L455" s="29" t="s">
        <v>108</v>
      </c>
      <c r="M455" s="30"/>
      <c r="N455" s="189">
        <f>+'havelvac 7.2'!N468+'havelvac 7.3'!N468+'havelvac 7.4'!N468+'havelvac 7.5'!N468+'havelvac 7.6'!N468+'havelvac 7.7'!N468+'havelvac 7.9'!N468+'havelvac 7.8'!N468+'havelvac 7.10'!N468+'havelvac 7.11'!N468+'havelvac 7.12'!N468+'havelvac 7.13'!N463</f>
        <v>0</v>
      </c>
      <c r="O455" s="189">
        <f>+'havelvac 7.2'!O468+'havelvac 7.3'!O468+'havelvac 7.4'!O468+'havelvac 7.5'!O468+'havelvac 7.6'!O468+'havelvac 7.7'!O468+'havelvac 7.9'!O468+'havelvac 7.8'!O468+'havelvac 7.10'!O468+'havelvac 7.11'!O468+'havelvac 7.12'!O468+'havelvac 7.13'!O463</f>
        <v>0</v>
      </c>
      <c r="P455" s="226" t="str">
        <f t="shared" si="46"/>
        <v xml:space="preserve"> </v>
      </c>
      <c r="Q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5" s="226" t="str">
        <f t="shared" si="47"/>
        <v xml:space="preserve"> </v>
      </c>
      <c r="S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5" s="226" t="str">
        <f t="shared" si="48"/>
        <v xml:space="preserve"> </v>
      </c>
      <c r="U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5" s="189">
        <f>+'havelvac 7.2'!P468+'havelvac 7.3'!P468+'havelvac 7.4'!P468+'havelvac 7.5'!P468+'havelvac 7.6'!P468+'havelvac 7.7'!P468+'havelvac 7.9'!P468+'havelvac 7.8'!P468+'havelvac 7.10'!P468+'havelvac 7.11'!P468+'havelvac 7.12'!P468+'havelvac 7.13'!P463</f>
        <v>0</v>
      </c>
      <c r="W455" s="226" t="str">
        <f t="shared" si="49"/>
        <v xml:space="preserve"> </v>
      </c>
      <c r="X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5" s="226" t="str">
        <f t="shared" si="50"/>
        <v xml:space="preserve"> </v>
      </c>
      <c r="Z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5" s="226" t="str">
        <f t="shared" si="51"/>
        <v xml:space="preserve"> </v>
      </c>
      <c r="AB455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6" spans="1:28" s="197" customFormat="1" ht="13.5">
      <c r="A456" s="183" t="str">
        <f t="shared" si="52"/>
        <v>71080207010000</v>
      </c>
      <c r="B456" s="184" t="s">
        <v>439</v>
      </c>
      <c r="C456" s="133" t="s">
        <v>185</v>
      </c>
      <c r="D456" s="132" t="s">
        <v>140</v>
      </c>
      <c r="E456" s="131" t="s">
        <v>183</v>
      </c>
      <c r="F456" s="185" t="s">
        <v>106</v>
      </c>
      <c r="G456" s="186" t="s">
        <v>440</v>
      </c>
      <c r="H456" s="145"/>
      <c r="I456" s="146"/>
      <c r="J456" s="147"/>
      <c r="K456" s="147"/>
      <c r="L456" s="26" t="s">
        <v>307</v>
      </c>
      <c r="M456" s="27"/>
      <c r="N456" s="196">
        <f>+'havelvac 7.2'!N469+'havelvac 7.3'!N469+'havelvac 7.4'!N469+'havelvac 7.5'!N469+'havelvac 7.6'!N469+'havelvac 7.7'!N469+'havelvac 7.9'!N469+'havelvac 7.8'!N469+'havelvac 7.10'!N469+'havelvac 7.11'!N469+'havelvac 7.12'!N469+'havelvac 7.13'!N467</f>
        <v>0</v>
      </c>
      <c r="O456" s="196">
        <f>+'havelvac 7.2'!O469+'havelvac 7.3'!O469+'havelvac 7.4'!O469+'havelvac 7.5'!O469+'havelvac 7.6'!O469+'havelvac 7.7'!O469+'havelvac 7.9'!O469+'havelvac 7.8'!O469+'havelvac 7.10'!O469+'havelvac 7.11'!O469+'havelvac 7.12'!O469+'havelvac 7.13'!O467</f>
        <v>0</v>
      </c>
      <c r="P456" s="229" t="str">
        <f t="shared" si="46"/>
        <v xml:space="preserve"> </v>
      </c>
      <c r="Q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6" s="229" t="str">
        <f t="shared" si="47"/>
        <v xml:space="preserve"> </v>
      </c>
      <c r="S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6" s="229" t="str">
        <f t="shared" si="48"/>
        <v xml:space="preserve"> </v>
      </c>
      <c r="U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6" s="196">
        <f>+'havelvac 7.2'!P469+'havelvac 7.3'!P469+'havelvac 7.4'!P469+'havelvac 7.5'!P469+'havelvac 7.6'!P469+'havelvac 7.7'!P469+'havelvac 7.9'!P469+'havelvac 7.8'!P469+'havelvac 7.10'!P469+'havelvac 7.11'!P469+'havelvac 7.12'!P469+'havelvac 7.13'!P467</f>
        <v>0</v>
      </c>
      <c r="W456" s="229" t="str">
        <f t="shared" si="49"/>
        <v xml:space="preserve"> </v>
      </c>
      <c r="X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6" s="229" t="str">
        <f t="shared" si="50"/>
        <v xml:space="preserve"> </v>
      </c>
      <c r="Z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6" s="229" t="str">
        <f t="shared" si="51"/>
        <v xml:space="preserve"> </v>
      </c>
      <c r="AB4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7" spans="1:28" s="136" customFormat="1">
      <c r="A457" s="183" t="str">
        <f t="shared" si="52"/>
        <v>71080207014239</v>
      </c>
      <c r="B457" s="184" t="s">
        <v>439</v>
      </c>
      <c r="C457" s="133" t="s">
        <v>185</v>
      </c>
      <c r="D457" s="132" t="s">
        <v>140</v>
      </c>
      <c r="E457" s="131" t="s">
        <v>183</v>
      </c>
      <c r="F457" s="185" t="s">
        <v>106</v>
      </c>
      <c r="G457" s="130">
        <v>4239</v>
      </c>
      <c r="H457" s="16"/>
      <c r="I457" s="24"/>
      <c r="J457" s="25"/>
      <c r="K457" s="25"/>
      <c r="L457" s="28" t="s">
        <v>125</v>
      </c>
      <c r="M457" s="30">
        <v>4239</v>
      </c>
      <c r="N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7.13'!N468</f>
        <v>#REF!</v>
      </c>
      <c r="O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7.13'!O468</f>
        <v>#REF!</v>
      </c>
      <c r="P457" s="230" t="str">
        <f t="shared" si="46"/>
        <v xml:space="preserve"> </v>
      </c>
      <c r="Q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7" s="230" t="str">
        <f t="shared" si="47"/>
        <v xml:space="preserve"> </v>
      </c>
      <c r="S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7" s="230" t="str">
        <f t="shared" si="48"/>
        <v xml:space="preserve"> </v>
      </c>
      <c r="U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7.13'!P468</f>
        <v>#REF!</v>
      </c>
      <c r="W457" s="230" t="str">
        <f t="shared" si="49"/>
        <v xml:space="preserve"> </v>
      </c>
      <c r="X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7" s="230" t="str">
        <f t="shared" si="50"/>
        <v xml:space="preserve"> </v>
      </c>
      <c r="Z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7" s="230" t="str">
        <f t="shared" si="51"/>
        <v xml:space="preserve"> </v>
      </c>
      <c r="AB4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8" spans="1:28" s="136" customFormat="1" ht="25.5">
      <c r="A458" s="183" t="str">
        <f t="shared" si="52"/>
        <v>71080207014251</v>
      </c>
      <c r="B458" s="184" t="s">
        <v>439</v>
      </c>
      <c r="C458" s="133" t="s">
        <v>185</v>
      </c>
      <c r="D458" s="132" t="s">
        <v>140</v>
      </c>
      <c r="E458" s="131" t="s">
        <v>183</v>
      </c>
      <c r="F458" s="185" t="s">
        <v>106</v>
      </c>
      <c r="G458" s="130">
        <v>4251</v>
      </c>
      <c r="H458" s="24"/>
      <c r="I458" s="24"/>
      <c r="J458" s="25"/>
      <c r="K458" s="25"/>
      <c r="L458" s="29" t="s">
        <v>142</v>
      </c>
      <c r="M458" s="30">
        <v>4251</v>
      </c>
      <c r="N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7.13'!N469</f>
        <v>#REF!</v>
      </c>
      <c r="O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7.13'!O469</f>
        <v>#REF!</v>
      </c>
      <c r="P458" s="230" t="str">
        <f t="shared" si="46"/>
        <v xml:space="preserve"> </v>
      </c>
      <c r="Q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8" s="230" t="str">
        <f t="shared" si="47"/>
        <v xml:space="preserve"> </v>
      </c>
      <c r="S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8" s="230" t="str">
        <f t="shared" si="48"/>
        <v xml:space="preserve"> </v>
      </c>
      <c r="U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7.13'!P469</f>
        <v>#REF!</v>
      </c>
      <c r="W458" s="230" t="str">
        <f t="shared" si="49"/>
        <v xml:space="preserve"> </v>
      </c>
      <c r="X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8" s="230" t="str">
        <f t="shared" si="50"/>
        <v xml:space="preserve"> </v>
      </c>
      <c r="Z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8" s="230" t="str">
        <f t="shared" si="51"/>
        <v xml:space="preserve"> </v>
      </c>
      <c r="AB45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59" spans="1:28" s="188" customFormat="1" ht="27" hidden="1">
      <c r="A459" s="183" t="str">
        <f t="shared" si="52"/>
        <v>71080300000000</v>
      </c>
      <c r="B459" s="184" t="s">
        <v>439</v>
      </c>
      <c r="C459" s="133" t="s">
        <v>185</v>
      </c>
      <c r="D459" s="132" t="s">
        <v>442</v>
      </c>
      <c r="E459" s="131" t="s">
        <v>441</v>
      </c>
      <c r="F459" s="185" t="s">
        <v>441</v>
      </c>
      <c r="G459" s="186" t="s">
        <v>440</v>
      </c>
      <c r="H459" s="174" t="s">
        <v>308</v>
      </c>
      <c r="I459" s="165" t="s">
        <v>185</v>
      </c>
      <c r="J459" s="166">
        <v>3</v>
      </c>
      <c r="K459" s="166">
        <v>0</v>
      </c>
      <c r="L459" s="167" t="s">
        <v>309</v>
      </c>
      <c r="M459" s="175"/>
      <c r="N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59" s="227" t="str">
        <f t="shared" si="46"/>
        <v xml:space="preserve"> </v>
      </c>
      <c r="Q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59" s="227" t="str">
        <f t="shared" si="47"/>
        <v xml:space="preserve"> </v>
      </c>
      <c r="S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59" s="227" t="str">
        <f t="shared" si="48"/>
        <v xml:space="preserve"> </v>
      </c>
      <c r="U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59" s="227" t="str">
        <f t="shared" si="49"/>
        <v xml:space="preserve"> </v>
      </c>
      <c r="X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59" s="227" t="str">
        <f t="shared" si="50"/>
        <v xml:space="preserve"> </v>
      </c>
      <c r="Z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59" s="227" t="str">
        <f t="shared" si="51"/>
        <v xml:space="preserve"> </v>
      </c>
      <c r="AB459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0" spans="1:28" s="136" customFormat="1" ht="12.75" hidden="1">
      <c r="A460" s="183" t="str">
        <f t="shared" si="52"/>
        <v>71080300000001</v>
      </c>
      <c r="B460" s="184" t="s">
        <v>439</v>
      </c>
      <c r="C460" s="133" t="s">
        <v>185</v>
      </c>
      <c r="D460" s="132" t="s">
        <v>442</v>
      </c>
      <c r="E460" s="131" t="s">
        <v>441</v>
      </c>
      <c r="F460" s="185" t="s">
        <v>441</v>
      </c>
      <c r="G460" s="186" t="s">
        <v>96</v>
      </c>
      <c r="H460" s="24"/>
      <c r="I460" s="17"/>
      <c r="J460" s="18"/>
      <c r="K460" s="18"/>
      <c r="L460" s="29" t="s">
        <v>110</v>
      </c>
      <c r="M460" s="30"/>
      <c r="N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0" s="226" t="str">
        <f t="shared" si="46"/>
        <v xml:space="preserve"> </v>
      </c>
      <c r="Q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0" s="226" t="str">
        <f t="shared" si="47"/>
        <v xml:space="preserve"> </v>
      </c>
      <c r="S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0" s="226" t="str">
        <f t="shared" si="48"/>
        <v xml:space="preserve"> </v>
      </c>
      <c r="U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0" s="226" t="str">
        <f t="shared" si="49"/>
        <v xml:space="preserve"> </v>
      </c>
      <c r="X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0" s="226" t="str">
        <f t="shared" si="50"/>
        <v xml:space="preserve"> </v>
      </c>
      <c r="Z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0" s="226" t="str">
        <f t="shared" si="51"/>
        <v xml:space="preserve"> </v>
      </c>
      <c r="AB46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1" spans="1:28" s="192" customFormat="1" ht="12.75" hidden="1">
      <c r="A461" s="183" t="str">
        <f t="shared" si="52"/>
        <v>71080301000000</v>
      </c>
      <c r="B461" s="184" t="s">
        <v>439</v>
      </c>
      <c r="C461" s="133" t="s">
        <v>185</v>
      </c>
      <c r="D461" s="132" t="s">
        <v>442</v>
      </c>
      <c r="E461" s="131" t="s">
        <v>106</v>
      </c>
      <c r="F461" s="185" t="s">
        <v>441</v>
      </c>
      <c r="G461" s="186" t="s">
        <v>440</v>
      </c>
      <c r="H461" s="150" t="s">
        <v>310</v>
      </c>
      <c r="I461" s="151" t="s">
        <v>185</v>
      </c>
      <c r="J461" s="152">
        <v>3</v>
      </c>
      <c r="K461" s="152">
        <v>1</v>
      </c>
      <c r="L461" s="153" t="s">
        <v>311</v>
      </c>
      <c r="M461" s="154"/>
      <c r="N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1" s="228" t="str">
        <f t="shared" si="46"/>
        <v xml:space="preserve"> </v>
      </c>
      <c r="Q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1" s="228" t="str">
        <f t="shared" si="47"/>
        <v xml:space="preserve"> </v>
      </c>
      <c r="S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1" s="228" t="str">
        <f t="shared" si="48"/>
        <v xml:space="preserve"> </v>
      </c>
      <c r="U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1" s="228" t="str">
        <f t="shared" si="49"/>
        <v xml:space="preserve"> </v>
      </c>
      <c r="X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1" s="228" t="str">
        <f t="shared" si="50"/>
        <v xml:space="preserve"> </v>
      </c>
      <c r="Z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1" s="228" t="str">
        <f t="shared" si="51"/>
        <v xml:space="preserve"> </v>
      </c>
      <c r="AB461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2" spans="1:28" s="136" customFormat="1" ht="12.75" hidden="1">
      <c r="A462" s="183" t="str">
        <f t="shared" si="52"/>
        <v>71080301000001</v>
      </c>
      <c r="B462" s="184" t="s">
        <v>439</v>
      </c>
      <c r="C462" s="133" t="s">
        <v>185</v>
      </c>
      <c r="D462" s="132" t="s">
        <v>442</v>
      </c>
      <c r="E462" s="131" t="s">
        <v>106</v>
      </c>
      <c r="F462" s="185" t="s">
        <v>441</v>
      </c>
      <c r="G462" s="186" t="s">
        <v>96</v>
      </c>
      <c r="H462" s="24"/>
      <c r="I462" s="24"/>
      <c r="J462" s="25"/>
      <c r="K462" s="25"/>
      <c r="L462" s="29" t="s">
        <v>108</v>
      </c>
      <c r="M462" s="30"/>
      <c r="N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2" s="226" t="str">
        <f t="shared" si="46"/>
        <v xml:space="preserve"> </v>
      </c>
      <c r="Q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2" s="226" t="str">
        <f t="shared" si="47"/>
        <v xml:space="preserve"> </v>
      </c>
      <c r="S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2" s="226" t="str">
        <f t="shared" si="48"/>
        <v xml:space="preserve"> </v>
      </c>
      <c r="U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2" s="226" t="str">
        <f t="shared" si="49"/>
        <v xml:space="preserve"> </v>
      </c>
      <c r="X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2" s="226" t="str">
        <f t="shared" si="50"/>
        <v xml:space="preserve"> </v>
      </c>
      <c r="Z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2" s="226" t="str">
        <f t="shared" si="51"/>
        <v xml:space="preserve"> </v>
      </c>
      <c r="AB4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3" spans="1:28" s="197" customFormat="1" ht="13.5" hidden="1">
      <c r="A463" s="183" t="str">
        <f t="shared" si="52"/>
        <v>71080301010000</v>
      </c>
      <c r="B463" s="184" t="s">
        <v>439</v>
      </c>
      <c r="C463" s="133" t="s">
        <v>185</v>
      </c>
      <c r="D463" s="132" t="s">
        <v>442</v>
      </c>
      <c r="E463" s="131" t="s">
        <v>106</v>
      </c>
      <c r="F463" s="185" t="s">
        <v>106</v>
      </c>
      <c r="G463" s="186" t="s">
        <v>440</v>
      </c>
      <c r="H463" s="145"/>
      <c r="I463" s="146"/>
      <c r="J463" s="147"/>
      <c r="K463" s="147"/>
      <c r="L463" s="26" t="s">
        <v>312</v>
      </c>
      <c r="M463" s="27"/>
      <c r="N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3" s="229" t="str">
        <f t="shared" si="46"/>
        <v xml:space="preserve"> </v>
      </c>
      <c r="Q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3" s="229" t="str">
        <f t="shared" si="47"/>
        <v xml:space="preserve"> </v>
      </c>
      <c r="S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3" s="229" t="str">
        <f t="shared" si="48"/>
        <v xml:space="preserve"> </v>
      </c>
      <c r="U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3" s="229" t="str">
        <f t="shared" si="49"/>
        <v xml:space="preserve"> </v>
      </c>
      <c r="X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3" s="229" t="str">
        <f t="shared" si="50"/>
        <v xml:space="preserve"> </v>
      </c>
      <c r="Z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3" s="229" t="str">
        <f t="shared" si="51"/>
        <v xml:space="preserve"> </v>
      </c>
      <c r="AB46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4" spans="1:28" s="136" customFormat="1" hidden="1">
      <c r="A464" s="183" t="str">
        <f t="shared" si="52"/>
        <v>71080301014241</v>
      </c>
      <c r="B464" s="184" t="s">
        <v>439</v>
      </c>
      <c r="C464" s="133" t="s">
        <v>185</v>
      </c>
      <c r="D464" s="132" t="s">
        <v>442</v>
      </c>
      <c r="E464" s="131" t="s">
        <v>106</v>
      </c>
      <c r="F464" s="185" t="s">
        <v>106</v>
      </c>
      <c r="G464" s="130">
        <v>4241</v>
      </c>
      <c r="H464" s="24"/>
      <c r="I464" s="24"/>
      <c r="J464" s="25"/>
      <c r="K464" s="25"/>
      <c r="L464" s="28" t="s">
        <v>126</v>
      </c>
      <c r="M464" s="11">
        <v>4241</v>
      </c>
      <c r="N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4" s="230" t="str">
        <f t="shared" ref="P464:P527" si="53">IFERROR(Q464/O464, " ")</f>
        <v xml:space="preserve"> </v>
      </c>
      <c r="Q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4" s="230" t="str">
        <f t="shared" ref="R464:R527" si="54">IFERROR(S464/O464, " ")</f>
        <v xml:space="preserve"> </v>
      </c>
      <c r="S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4" s="230" t="str">
        <f t="shared" ref="T464:T527" si="55">IFERROR(U464/O464, " ")</f>
        <v xml:space="preserve"> </v>
      </c>
      <c r="U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4" s="230" t="str">
        <f t="shared" ref="W464:W527" si="56">IFERROR(X464/V464, " ")</f>
        <v xml:space="preserve"> </v>
      </c>
      <c r="X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4" s="230" t="str">
        <f t="shared" ref="Y464:Y527" si="57">IFERROR(Z464/V464, " ")</f>
        <v xml:space="preserve"> </v>
      </c>
      <c r="Z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4" s="230" t="str">
        <f t="shared" ref="AA464:AA527" si="58">IFERROR(AB464/V464, " ")</f>
        <v xml:space="preserve"> </v>
      </c>
      <c r="AB46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5" spans="1:28" s="188" customFormat="1" ht="13.5" hidden="1">
      <c r="A465" s="183" t="str">
        <f t="shared" si="52"/>
        <v>71080400000000</v>
      </c>
      <c r="B465" s="184" t="s">
        <v>439</v>
      </c>
      <c r="C465" s="133" t="s">
        <v>185</v>
      </c>
      <c r="D465" s="132" t="s">
        <v>155</v>
      </c>
      <c r="E465" s="131" t="s">
        <v>441</v>
      </c>
      <c r="F465" s="185" t="s">
        <v>441</v>
      </c>
      <c r="G465" s="186" t="s">
        <v>440</v>
      </c>
      <c r="H465" s="174">
        <v>2840</v>
      </c>
      <c r="I465" s="165" t="s">
        <v>185</v>
      </c>
      <c r="J465" s="166">
        <v>4</v>
      </c>
      <c r="K465" s="166">
        <v>0</v>
      </c>
      <c r="L465" s="167" t="s">
        <v>313</v>
      </c>
      <c r="M465" s="175"/>
      <c r="N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5" s="227" t="str">
        <f t="shared" si="53"/>
        <v xml:space="preserve"> </v>
      </c>
      <c r="Q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5" s="227" t="str">
        <f t="shared" si="54"/>
        <v xml:space="preserve"> </v>
      </c>
      <c r="S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5" s="227" t="str">
        <f t="shared" si="55"/>
        <v xml:space="preserve"> </v>
      </c>
      <c r="U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5" s="227" t="str">
        <f t="shared" si="56"/>
        <v xml:space="preserve"> </v>
      </c>
      <c r="X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5" s="227" t="str">
        <f t="shared" si="57"/>
        <v xml:space="preserve"> </v>
      </c>
      <c r="Z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5" s="227" t="str">
        <f t="shared" si="58"/>
        <v xml:space="preserve"> </v>
      </c>
      <c r="AB46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6" spans="1:28" s="136" customFormat="1" ht="12.75" hidden="1">
      <c r="A466" s="183" t="str">
        <f t="shared" si="52"/>
        <v>71080400000001</v>
      </c>
      <c r="B466" s="184" t="s">
        <v>439</v>
      </c>
      <c r="C466" s="133" t="s">
        <v>185</v>
      </c>
      <c r="D466" s="132" t="s">
        <v>155</v>
      </c>
      <c r="E466" s="131" t="s">
        <v>441</v>
      </c>
      <c r="F466" s="185" t="s">
        <v>441</v>
      </c>
      <c r="G466" s="186" t="s">
        <v>96</v>
      </c>
      <c r="H466" s="24"/>
      <c r="I466" s="17"/>
      <c r="J466" s="18"/>
      <c r="K466" s="18"/>
      <c r="L466" s="29" t="s">
        <v>110</v>
      </c>
      <c r="M466" s="30"/>
      <c r="N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66" s="226" t="str">
        <f t="shared" si="53"/>
        <v xml:space="preserve"> </v>
      </c>
      <c r="Q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6" s="226" t="str">
        <f t="shared" si="54"/>
        <v xml:space="preserve"> </v>
      </c>
      <c r="S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6" s="226" t="str">
        <f t="shared" si="55"/>
        <v xml:space="preserve"> </v>
      </c>
      <c r="U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66" s="226" t="str">
        <f t="shared" si="56"/>
        <v xml:space="preserve"> </v>
      </c>
      <c r="X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6" s="226" t="str">
        <f t="shared" si="57"/>
        <v xml:space="preserve"> </v>
      </c>
      <c r="Z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6" s="226" t="str">
        <f t="shared" si="58"/>
        <v xml:space="preserve"> </v>
      </c>
      <c r="AB4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7" spans="1:28" s="192" customFormat="1" ht="12.75" hidden="1">
      <c r="A467" s="183" t="str">
        <f t="shared" si="52"/>
        <v>71080403000000</v>
      </c>
      <c r="B467" s="184" t="s">
        <v>439</v>
      </c>
      <c r="C467" s="133" t="s">
        <v>185</v>
      </c>
      <c r="D467" s="132" t="s">
        <v>155</v>
      </c>
      <c r="E467" s="131" t="s">
        <v>442</v>
      </c>
      <c r="F467" s="185" t="s">
        <v>441</v>
      </c>
      <c r="G467" s="186" t="s">
        <v>440</v>
      </c>
      <c r="H467" s="150">
        <v>2843</v>
      </c>
      <c r="I467" s="151" t="s">
        <v>185</v>
      </c>
      <c r="J467" s="152">
        <v>4</v>
      </c>
      <c r="K467" s="152">
        <v>3</v>
      </c>
      <c r="L467" s="153" t="s">
        <v>313</v>
      </c>
      <c r="M467" s="154"/>
      <c r="N467" s="191" t="e">
        <f>+'havelvac 7.2'!N470+'havelvac 7.3'!N470+'havelvac 7.4'!N470+'havelvac 7.5'!N470+'havelvac 7.6'!N470+'havelvac 7.7'!N470+'havelvac 7.9'!N470+'havelvac 7.8'!N470+'havelvac 7.10'!N470+'havelvac 7.11'!N470+'havelvac 7.12'!N470+'havelvac 7.13'!#REF!</f>
        <v>#REF!</v>
      </c>
      <c r="O467" s="191" t="e">
        <f>+'havelvac 7.2'!O470+'havelvac 7.3'!O470+'havelvac 7.4'!O470+'havelvac 7.5'!O470+'havelvac 7.6'!O470+'havelvac 7.7'!O470+'havelvac 7.9'!O470+'havelvac 7.8'!O470+'havelvac 7.10'!O470+'havelvac 7.11'!O470+'havelvac 7.12'!O470+'havelvac 7.13'!#REF!</f>
        <v>#REF!</v>
      </c>
      <c r="P467" s="228" t="str">
        <f t="shared" si="53"/>
        <v xml:space="preserve"> </v>
      </c>
      <c r="Q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7" s="228" t="str">
        <f t="shared" si="54"/>
        <v xml:space="preserve"> </v>
      </c>
      <c r="S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7" s="228" t="str">
        <f t="shared" si="55"/>
        <v xml:space="preserve"> </v>
      </c>
      <c r="U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7" s="191" t="e">
        <f>+'havelvac 7.2'!P470+'havelvac 7.3'!P470+'havelvac 7.4'!P470+'havelvac 7.5'!P470+'havelvac 7.6'!P470+'havelvac 7.7'!P470+'havelvac 7.9'!P470+'havelvac 7.8'!P470+'havelvac 7.10'!P470+'havelvac 7.11'!P470+'havelvac 7.12'!P470+'havelvac 7.13'!#REF!</f>
        <v>#REF!</v>
      </c>
      <c r="W467" s="228" t="str">
        <f t="shared" si="56"/>
        <v xml:space="preserve"> </v>
      </c>
      <c r="X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7" s="228" t="str">
        <f t="shared" si="57"/>
        <v xml:space="preserve"> </v>
      </c>
      <c r="Z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7" s="228" t="str">
        <f t="shared" si="58"/>
        <v xml:space="preserve"> </v>
      </c>
      <c r="AB46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8" spans="1:28" s="136" customFormat="1" ht="12.75" hidden="1">
      <c r="A468" s="183" t="str">
        <f t="shared" si="52"/>
        <v>71080403000001</v>
      </c>
      <c r="B468" s="184" t="s">
        <v>439</v>
      </c>
      <c r="C468" s="133" t="s">
        <v>185</v>
      </c>
      <c r="D468" s="132" t="s">
        <v>155</v>
      </c>
      <c r="E468" s="131" t="s">
        <v>442</v>
      </c>
      <c r="F468" s="185" t="s">
        <v>441</v>
      </c>
      <c r="G468" s="186" t="s">
        <v>96</v>
      </c>
      <c r="H468" s="24"/>
      <c r="I468" s="24"/>
      <c r="J468" s="25"/>
      <c r="K468" s="25"/>
      <c r="L468" s="29" t="s">
        <v>108</v>
      </c>
      <c r="M468" s="30"/>
      <c r="N468" s="189" t="e">
        <f>+'havelvac 7.2'!N471+'havelvac 7.3'!N471+'havelvac 7.4'!N471+'havelvac 7.5'!N471+'havelvac 7.6'!N471+'havelvac 7.7'!N471+'havelvac 7.9'!N471+'havelvac 7.8'!N471+'havelvac 7.10'!N471+'havelvac 7.11'!N471+'havelvac 7.12'!N471+'havelvac 7.13'!#REF!</f>
        <v>#REF!</v>
      </c>
      <c r="O468" s="189" t="e">
        <f>+'havelvac 7.2'!O471+'havelvac 7.3'!O471+'havelvac 7.4'!O471+'havelvac 7.5'!O471+'havelvac 7.6'!O471+'havelvac 7.7'!O471+'havelvac 7.9'!O471+'havelvac 7.8'!O471+'havelvac 7.10'!O471+'havelvac 7.11'!O471+'havelvac 7.12'!O471+'havelvac 7.13'!#REF!</f>
        <v>#REF!</v>
      </c>
      <c r="P468" s="226" t="str">
        <f t="shared" si="53"/>
        <v xml:space="preserve"> </v>
      </c>
      <c r="Q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8" s="226" t="str">
        <f t="shared" si="54"/>
        <v xml:space="preserve"> </v>
      </c>
      <c r="S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8" s="226" t="str">
        <f t="shared" si="55"/>
        <v xml:space="preserve"> </v>
      </c>
      <c r="U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8" s="189" t="e">
        <f>+'havelvac 7.2'!P471+'havelvac 7.3'!P471+'havelvac 7.4'!P471+'havelvac 7.5'!P471+'havelvac 7.6'!P471+'havelvac 7.7'!P471+'havelvac 7.9'!P471+'havelvac 7.8'!P471+'havelvac 7.10'!P471+'havelvac 7.11'!P471+'havelvac 7.12'!P471+'havelvac 7.13'!#REF!</f>
        <v>#REF!</v>
      </c>
      <c r="W468" s="226" t="str">
        <f t="shared" si="56"/>
        <v xml:space="preserve"> </v>
      </c>
      <c r="X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8" s="226" t="str">
        <f t="shared" si="57"/>
        <v xml:space="preserve"> </v>
      </c>
      <c r="Z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8" s="226" t="str">
        <f t="shared" si="58"/>
        <v xml:space="preserve"> </v>
      </c>
      <c r="AB46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69" spans="1:28" s="197" customFormat="1" ht="13.5" hidden="1">
      <c r="A469" s="183" t="str">
        <f t="shared" si="52"/>
        <v>71080403010000</v>
      </c>
      <c r="B469" s="184" t="s">
        <v>439</v>
      </c>
      <c r="C469" s="133" t="s">
        <v>185</v>
      </c>
      <c r="D469" s="132" t="s">
        <v>155</v>
      </c>
      <c r="E469" s="131" t="s">
        <v>442</v>
      </c>
      <c r="F469" s="185" t="s">
        <v>106</v>
      </c>
      <c r="G469" s="186" t="s">
        <v>440</v>
      </c>
      <c r="H469" s="145"/>
      <c r="I469" s="146"/>
      <c r="J469" s="147"/>
      <c r="K469" s="147"/>
      <c r="L469" s="26" t="s">
        <v>314</v>
      </c>
      <c r="M469" s="27"/>
      <c r="N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7.13'!N470</f>
        <v>#REF!</v>
      </c>
      <c r="O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7.13'!O470</f>
        <v>#REF!</v>
      </c>
      <c r="P469" s="229" t="str">
        <f t="shared" si="53"/>
        <v xml:space="preserve"> </v>
      </c>
      <c r="Q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69" s="229" t="str">
        <f t="shared" si="54"/>
        <v xml:space="preserve"> </v>
      </c>
      <c r="S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69" s="229" t="str">
        <f t="shared" si="55"/>
        <v xml:space="preserve"> </v>
      </c>
      <c r="U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7.13'!P470</f>
        <v>#REF!</v>
      </c>
      <c r="W469" s="229" t="str">
        <f t="shared" si="56"/>
        <v xml:space="preserve"> </v>
      </c>
      <c r="X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69" s="229" t="str">
        <f t="shared" si="57"/>
        <v xml:space="preserve"> </v>
      </c>
      <c r="Z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69" s="229" t="str">
        <f t="shared" si="58"/>
        <v xml:space="preserve"> </v>
      </c>
      <c r="AB46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0" spans="1:28" s="136" customFormat="1" ht="25.5" hidden="1">
      <c r="A470" s="183" t="str">
        <f t="shared" si="52"/>
        <v>71080403014819</v>
      </c>
      <c r="B470" s="184" t="s">
        <v>439</v>
      </c>
      <c r="C470" s="133" t="s">
        <v>185</v>
      </c>
      <c r="D470" s="132" t="s">
        <v>155</v>
      </c>
      <c r="E470" s="131" t="s">
        <v>442</v>
      </c>
      <c r="F470" s="185" t="s">
        <v>106</v>
      </c>
      <c r="G470" s="130">
        <v>4819</v>
      </c>
      <c r="H470" s="24"/>
      <c r="I470" s="24"/>
      <c r="J470" s="25"/>
      <c r="K470" s="25"/>
      <c r="L470" s="29" t="s">
        <v>219</v>
      </c>
      <c r="M470" s="30">
        <v>4819</v>
      </c>
      <c r="N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7.13'!N471</f>
        <v>#REF!</v>
      </c>
      <c r="O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7.13'!O471</f>
        <v>#REF!</v>
      </c>
      <c r="P470" s="230" t="str">
        <f t="shared" si="53"/>
        <v xml:space="preserve"> </v>
      </c>
      <c r="Q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0" s="230" t="str">
        <f t="shared" si="54"/>
        <v xml:space="preserve"> </v>
      </c>
      <c r="S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0" s="230" t="str">
        <f t="shared" si="55"/>
        <v xml:space="preserve"> </v>
      </c>
      <c r="U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7.13'!P471</f>
        <v>#REF!</v>
      </c>
      <c r="W470" s="230" t="str">
        <f t="shared" si="56"/>
        <v xml:space="preserve"> </v>
      </c>
      <c r="X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0" s="230" t="str">
        <f t="shared" si="57"/>
        <v xml:space="preserve"> </v>
      </c>
      <c r="Z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0" s="230" t="str">
        <f t="shared" si="58"/>
        <v xml:space="preserve"> </v>
      </c>
      <c r="AB4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1" spans="1:28" s="163" customFormat="1">
      <c r="A471" s="121" t="str">
        <f t="shared" si="52"/>
        <v>71090000000000</v>
      </c>
      <c r="B471" s="123" t="s">
        <v>439</v>
      </c>
      <c r="C471" s="116" t="s">
        <v>187</v>
      </c>
      <c r="D471" s="117" t="s">
        <v>441</v>
      </c>
      <c r="E471" s="126" t="s">
        <v>441</v>
      </c>
      <c r="F471" s="127" t="s">
        <v>441</v>
      </c>
      <c r="G471" s="128" t="s">
        <v>440</v>
      </c>
      <c r="H471" s="172">
        <v>2900</v>
      </c>
      <c r="I471" s="211" t="s">
        <v>187</v>
      </c>
      <c r="J471" s="212">
        <v>0</v>
      </c>
      <c r="K471" s="212">
        <v>0</v>
      </c>
      <c r="L471" s="161" t="s">
        <v>315</v>
      </c>
      <c r="M471" s="173"/>
      <c r="N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1" s="225" t="str">
        <f t="shared" si="53"/>
        <v xml:space="preserve"> </v>
      </c>
      <c r="Q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1" s="225" t="str">
        <f t="shared" si="54"/>
        <v xml:space="preserve"> </v>
      </c>
      <c r="S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1" s="225" t="str">
        <f t="shared" si="55"/>
        <v xml:space="preserve"> </v>
      </c>
      <c r="U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1" s="225" t="str">
        <f t="shared" si="56"/>
        <v xml:space="preserve"> </v>
      </c>
      <c r="X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1" s="225" t="str">
        <f t="shared" si="57"/>
        <v xml:space="preserve"> </v>
      </c>
      <c r="Z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1" s="225" t="str">
        <f t="shared" si="58"/>
        <v xml:space="preserve"> </v>
      </c>
      <c r="AB47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2" spans="1:28">
      <c r="A472" s="121" t="str">
        <f t="shared" si="52"/>
        <v>71090000000001</v>
      </c>
      <c r="B472" s="123" t="s">
        <v>439</v>
      </c>
      <c r="C472" s="116" t="s">
        <v>187</v>
      </c>
      <c r="D472" s="117" t="s">
        <v>441</v>
      </c>
      <c r="E472" s="118" t="s">
        <v>441</v>
      </c>
      <c r="F472" s="119" t="s">
        <v>441</v>
      </c>
      <c r="G472" s="128" t="s">
        <v>96</v>
      </c>
      <c r="H472" s="24"/>
      <c r="I472" s="17"/>
      <c r="J472" s="18"/>
      <c r="K472" s="18"/>
      <c r="L472" s="29" t="s">
        <v>108</v>
      </c>
      <c r="M472" s="30"/>
      <c r="N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2" s="232" t="str">
        <f t="shared" si="53"/>
        <v xml:space="preserve"> </v>
      </c>
      <c r="Q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2" s="232" t="str">
        <f t="shared" si="54"/>
        <v xml:space="preserve"> </v>
      </c>
      <c r="S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2" s="232" t="str">
        <f t="shared" si="55"/>
        <v xml:space="preserve"> </v>
      </c>
      <c r="U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2" s="232" t="str">
        <f t="shared" si="56"/>
        <v xml:space="preserve"> </v>
      </c>
      <c r="X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2" s="232" t="str">
        <f t="shared" si="57"/>
        <v xml:space="preserve"> </v>
      </c>
      <c r="Z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2" s="232" t="str">
        <f t="shared" si="58"/>
        <v xml:space="preserve"> </v>
      </c>
      <c r="AB472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3" spans="1:28" s="188" customFormat="1" ht="13.5">
      <c r="A473" s="183" t="str">
        <f t="shared" si="52"/>
        <v>71090100000000</v>
      </c>
      <c r="B473" s="184" t="s">
        <v>439</v>
      </c>
      <c r="C473" s="133" t="s">
        <v>187</v>
      </c>
      <c r="D473" s="132" t="s">
        <v>106</v>
      </c>
      <c r="E473" s="131" t="s">
        <v>441</v>
      </c>
      <c r="F473" s="185" t="s">
        <v>441</v>
      </c>
      <c r="G473" s="186" t="s">
        <v>440</v>
      </c>
      <c r="H473" s="174">
        <v>2910</v>
      </c>
      <c r="I473" s="165" t="s">
        <v>187</v>
      </c>
      <c r="J473" s="166">
        <v>1</v>
      </c>
      <c r="K473" s="166">
        <v>0</v>
      </c>
      <c r="L473" s="167" t="s">
        <v>316</v>
      </c>
      <c r="M473" s="175"/>
      <c r="N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3" s="227" t="str">
        <f t="shared" si="53"/>
        <v xml:space="preserve"> </v>
      </c>
      <c r="Q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3" s="227" t="str">
        <f t="shared" si="54"/>
        <v xml:space="preserve"> </v>
      </c>
      <c r="S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3" s="227" t="str">
        <f t="shared" si="55"/>
        <v xml:space="preserve"> </v>
      </c>
      <c r="U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3" s="227" t="str">
        <f t="shared" si="56"/>
        <v xml:space="preserve"> </v>
      </c>
      <c r="X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3" s="227" t="str">
        <f t="shared" si="57"/>
        <v xml:space="preserve"> </v>
      </c>
      <c r="Z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3" s="227" t="str">
        <f t="shared" si="58"/>
        <v xml:space="preserve"> </v>
      </c>
      <c r="AB47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4" spans="1:28" s="136" customFormat="1" ht="12.75">
      <c r="A474" s="183" t="str">
        <f t="shared" si="52"/>
        <v>71090100000001</v>
      </c>
      <c r="B474" s="184" t="s">
        <v>439</v>
      </c>
      <c r="C474" s="133" t="s">
        <v>187</v>
      </c>
      <c r="D474" s="132" t="s">
        <v>106</v>
      </c>
      <c r="E474" s="131" t="s">
        <v>441</v>
      </c>
      <c r="F474" s="185" t="s">
        <v>441</v>
      </c>
      <c r="G474" s="186" t="s">
        <v>96</v>
      </c>
      <c r="H474" s="24"/>
      <c r="I474" s="17"/>
      <c r="J474" s="18"/>
      <c r="K474" s="18"/>
      <c r="L474" s="29" t="s">
        <v>110</v>
      </c>
      <c r="M474" s="30"/>
      <c r="N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4" s="226" t="str">
        <f t="shared" si="53"/>
        <v xml:space="preserve"> </v>
      </c>
      <c r="Q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4" s="226" t="str">
        <f t="shared" si="54"/>
        <v xml:space="preserve"> </v>
      </c>
      <c r="S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4" s="226" t="str">
        <f t="shared" si="55"/>
        <v xml:space="preserve"> </v>
      </c>
      <c r="U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4" s="226" t="str">
        <f t="shared" si="56"/>
        <v xml:space="preserve"> </v>
      </c>
      <c r="X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4" s="226" t="str">
        <f t="shared" si="57"/>
        <v xml:space="preserve"> </v>
      </c>
      <c r="Z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4" s="226" t="str">
        <f t="shared" si="58"/>
        <v xml:space="preserve"> </v>
      </c>
      <c r="AB47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5" spans="1:28" s="192" customFormat="1" ht="12.75">
      <c r="A475" s="183" t="str">
        <f t="shared" si="52"/>
        <v>71090101000000</v>
      </c>
      <c r="B475" s="184" t="s">
        <v>439</v>
      </c>
      <c r="C475" s="133" t="s">
        <v>187</v>
      </c>
      <c r="D475" s="132" t="s">
        <v>106</v>
      </c>
      <c r="E475" s="131" t="s">
        <v>106</v>
      </c>
      <c r="F475" s="185" t="s">
        <v>441</v>
      </c>
      <c r="G475" s="186" t="s">
        <v>440</v>
      </c>
      <c r="H475" s="150">
        <v>2911</v>
      </c>
      <c r="I475" s="151" t="s">
        <v>187</v>
      </c>
      <c r="J475" s="152">
        <v>1</v>
      </c>
      <c r="K475" s="152">
        <v>1</v>
      </c>
      <c r="L475" s="153" t="s">
        <v>317</v>
      </c>
      <c r="M475" s="154"/>
      <c r="N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75" s="228" t="str">
        <f t="shared" si="53"/>
        <v xml:space="preserve"> </v>
      </c>
      <c r="Q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5" s="228" t="str">
        <f t="shared" si="54"/>
        <v xml:space="preserve"> </v>
      </c>
      <c r="S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5" s="228" t="str">
        <f t="shared" si="55"/>
        <v xml:space="preserve"> </v>
      </c>
      <c r="U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75" s="228" t="str">
        <f t="shared" si="56"/>
        <v xml:space="preserve"> </v>
      </c>
      <c r="X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5" s="228" t="str">
        <f t="shared" si="57"/>
        <v xml:space="preserve"> </v>
      </c>
      <c r="Z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5" s="228" t="str">
        <f t="shared" si="58"/>
        <v xml:space="preserve"> </v>
      </c>
      <c r="AB47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6" spans="1:28" s="136" customFormat="1" ht="12.75">
      <c r="A476" s="183" t="str">
        <f t="shared" si="52"/>
        <v>71090101000001</v>
      </c>
      <c r="B476" s="184" t="s">
        <v>439</v>
      </c>
      <c r="C476" s="133" t="s">
        <v>187</v>
      </c>
      <c r="D476" s="132" t="s">
        <v>106</v>
      </c>
      <c r="E476" s="131" t="s">
        <v>106</v>
      </c>
      <c r="F476" s="185" t="s">
        <v>441</v>
      </c>
      <c r="G476" s="186" t="s">
        <v>96</v>
      </c>
      <c r="H476" s="24"/>
      <c r="I476" s="24"/>
      <c r="J476" s="25"/>
      <c r="K476" s="25"/>
      <c r="L476" s="29" t="s">
        <v>108</v>
      </c>
      <c r="M476" s="30"/>
      <c r="N476" s="189" t="e">
        <f>+'havelvac 7.2'!N472+'havelvac 7.3'!N472+'havelvac 7.4'!N472+'havelvac 7.5'!N472+'havelvac 7.6'!N472+'havelvac 7.7'!N472+'havelvac 7.9'!N472+'havelvac 7.8'!N472+'havelvac 7.10'!N472+'havelvac 7.11'!N472+'havelvac 7.12'!N472+'havelvac 7.13'!#REF!</f>
        <v>#REF!</v>
      </c>
      <c r="O476" s="189" t="e">
        <f>+'havelvac 7.2'!O472+'havelvac 7.3'!O472+'havelvac 7.4'!O472+'havelvac 7.5'!O472+'havelvac 7.6'!O472+'havelvac 7.7'!O472+'havelvac 7.9'!O472+'havelvac 7.8'!O472+'havelvac 7.10'!O472+'havelvac 7.11'!O472+'havelvac 7.12'!O472+'havelvac 7.13'!#REF!</f>
        <v>#REF!</v>
      </c>
      <c r="P476" s="226" t="str">
        <f t="shared" si="53"/>
        <v xml:space="preserve"> </v>
      </c>
      <c r="Q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6" s="226" t="str">
        <f t="shared" si="54"/>
        <v xml:space="preserve"> </v>
      </c>
      <c r="S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6" s="226" t="str">
        <f t="shared" si="55"/>
        <v xml:space="preserve"> </v>
      </c>
      <c r="U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6" s="189" t="e">
        <f>+'havelvac 7.2'!P472+'havelvac 7.3'!P472+'havelvac 7.4'!P472+'havelvac 7.5'!P472+'havelvac 7.6'!P472+'havelvac 7.7'!P472+'havelvac 7.9'!P472+'havelvac 7.8'!P472+'havelvac 7.10'!P472+'havelvac 7.11'!P472+'havelvac 7.12'!P472+'havelvac 7.13'!#REF!</f>
        <v>#REF!</v>
      </c>
      <c r="W476" s="226" t="str">
        <f t="shared" si="56"/>
        <v xml:space="preserve"> </v>
      </c>
      <c r="X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6" s="226" t="str">
        <f t="shared" si="57"/>
        <v xml:space="preserve"> </v>
      </c>
      <c r="Z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6" s="226" t="str">
        <f t="shared" si="58"/>
        <v xml:space="preserve"> </v>
      </c>
      <c r="AB47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7" spans="1:28" s="197" customFormat="1" ht="13.5">
      <c r="A477" s="183" t="str">
        <f t="shared" si="52"/>
        <v>71090101010000</v>
      </c>
      <c r="B477" s="184" t="s">
        <v>439</v>
      </c>
      <c r="C477" s="133" t="s">
        <v>187</v>
      </c>
      <c r="D477" s="132" t="s">
        <v>106</v>
      </c>
      <c r="E477" s="131" t="s">
        <v>106</v>
      </c>
      <c r="F477" s="185" t="s">
        <v>106</v>
      </c>
      <c r="G477" s="186" t="s">
        <v>440</v>
      </c>
      <c r="H477" s="145"/>
      <c r="I477" s="146"/>
      <c r="J477" s="147"/>
      <c r="K477" s="147"/>
      <c r="L477" s="26" t="s">
        <v>318</v>
      </c>
      <c r="M477" s="27"/>
      <c r="N477" s="196" t="e">
        <f>+'havelvac 7.2'!N473+'havelvac 7.3'!N473+'havelvac 7.4'!N473+'havelvac 7.5'!N473+'havelvac 7.6'!N473+'havelvac 7.7'!N473+'havelvac 7.9'!N473+'havelvac 7.8'!N473+'havelvac 7.10'!N473+'havelvac 7.11'!N473+'havelvac 7.12'!N473+'havelvac 7.13'!#REF!</f>
        <v>#REF!</v>
      </c>
      <c r="O477" s="196" t="e">
        <f>+'havelvac 7.2'!O473+'havelvac 7.3'!O473+'havelvac 7.4'!O473+'havelvac 7.5'!O473+'havelvac 7.6'!O473+'havelvac 7.7'!O473+'havelvac 7.9'!O473+'havelvac 7.8'!O473+'havelvac 7.10'!O473+'havelvac 7.11'!O473+'havelvac 7.12'!O473+'havelvac 7.13'!#REF!</f>
        <v>#REF!</v>
      </c>
      <c r="P477" s="229" t="str">
        <f t="shared" si="53"/>
        <v xml:space="preserve"> </v>
      </c>
      <c r="Q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7" s="229" t="str">
        <f t="shared" si="54"/>
        <v xml:space="preserve"> </v>
      </c>
      <c r="S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7" s="229" t="str">
        <f t="shared" si="55"/>
        <v xml:space="preserve"> </v>
      </c>
      <c r="U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7" s="196" t="e">
        <f>+'havelvac 7.2'!P473+'havelvac 7.3'!P473+'havelvac 7.4'!P473+'havelvac 7.5'!P473+'havelvac 7.6'!P473+'havelvac 7.7'!P473+'havelvac 7.9'!P473+'havelvac 7.8'!P473+'havelvac 7.10'!P473+'havelvac 7.11'!P473+'havelvac 7.12'!P473+'havelvac 7.13'!#REF!</f>
        <v>#REF!</v>
      </c>
      <c r="W477" s="229" t="str">
        <f t="shared" si="56"/>
        <v xml:space="preserve"> </v>
      </c>
      <c r="X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7" s="229" t="str">
        <f t="shared" si="57"/>
        <v xml:space="preserve"> </v>
      </c>
      <c r="Z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7" s="229" t="str">
        <f t="shared" si="58"/>
        <v xml:space="preserve"> </v>
      </c>
      <c r="AB47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8" spans="1:28" s="136" customFormat="1" hidden="1">
      <c r="A478" s="183" t="str">
        <f t="shared" si="52"/>
        <v>71090101014239</v>
      </c>
      <c r="B478" s="184" t="s">
        <v>439</v>
      </c>
      <c r="C478" s="133" t="s">
        <v>187</v>
      </c>
      <c r="D478" s="132" t="s">
        <v>106</v>
      </c>
      <c r="E478" s="131" t="s">
        <v>106</v>
      </c>
      <c r="F478" s="185" t="s">
        <v>106</v>
      </c>
      <c r="G478" s="130">
        <v>4239</v>
      </c>
      <c r="H478" s="24"/>
      <c r="I478" s="17"/>
      <c r="J478" s="18"/>
      <c r="K478" s="18"/>
      <c r="L478" s="28" t="s">
        <v>125</v>
      </c>
      <c r="M478" s="11">
        <v>4239</v>
      </c>
      <c r="N478" s="182">
        <f>+'havelvac 7.2'!N474+'havelvac 7.3'!N474+'havelvac 7.4'!N474+'havelvac 7.5'!N474+'havelvac 7.6'!N474+'havelvac 7.7'!N474+'havelvac 7.9'!N474+'havelvac 7.8'!N474+'havelvac 7.10'!N474+'havelvac 7.11'!N474+'havelvac 7.12'!N474+'havelvac 7.13'!N472</f>
        <v>0</v>
      </c>
      <c r="O478" s="182">
        <f>+'havelvac 7.2'!O474+'havelvac 7.3'!O474+'havelvac 7.4'!O474+'havelvac 7.5'!O474+'havelvac 7.6'!O474+'havelvac 7.7'!O474+'havelvac 7.9'!O474+'havelvac 7.8'!O474+'havelvac 7.10'!O474+'havelvac 7.11'!O474+'havelvac 7.12'!O474+'havelvac 7.13'!O472</f>
        <v>0</v>
      </c>
      <c r="P478" s="230" t="str">
        <f t="shared" si="53"/>
        <v xml:space="preserve"> </v>
      </c>
      <c r="Q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8" s="230" t="str">
        <f t="shared" si="54"/>
        <v xml:space="preserve"> </v>
      </c>
      <c r="S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8" s="230" t="str">
        <f t="shared" si="55"/>
        <v xml:space="preserve"> </v>
      </c>
      <c r="U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8" s="182">
        <f>+'havelvac 7.2'!P474+'havelvac 7.3'!P474+'havelvac 7.4'!P474+'havelvac 7.5'!P474+'havelvac 7.6'!P474+'havelvac 7.7'!P474+'havelvac 7.9'!P474+'havelvac 7.8'!P474+'havelvac 7.10'!P474+'havelvac 7.11'!P474+'havelvac 7.12'!P474+'havelvac 7.13'!P472</f>
        <v>0</v>
      </c>
      <c r="W478" s="230" t="str">
        <f t="shared" si="56"/>
        <v xml:space="preserve"> </v>
      </c>
      <c r="X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8" s="230" t="str">
        <f t="shared" si="57"/>
        <v xml:space="preserve"> </v>
      </c>
      <c r="Z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8" s="230" t="str">
        <f t="shared" si="58"/>
        <v xml:space="preserve"> </v>
      </c>
      <c r="AB4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79" spans="1:28" s="136" customFormat="1" ht="25.5">
      <c r="A479" s="183" t="str">
        <f t="shared" si="52"/>
        <v>71090101014511</v>
      </c>
      <c r="B479" s="184" t="s">
        <v>439</v>
      </c>
      <c r="C479" s="133" t="s">
        <v>187</v>
      </c>
      <c r="D479" s="132" t="s">
        <v>106</v>
      </c>
      <c r="E479" s="131" t="s">
        <v>106</v>
      </c>
      <c r="F479" s="185" t="s">
        <v>106</v>
      </c>
      <c r="G479" s="130">
        <v>4511</v>
      </c>
      <c r="H479" s="24"/>
      <c r="I479" s="17"/>
      <c r="J479" s="18"/>
      <c r="K479" s="18"/>
      <c r="L479" s="28" t="s">
        <v>217</v>
      </c>
      <c r="M479" s="11">
        <v>4511</v>
      </c>
      <c r="N479" s="182">
        <f>+'havelvac 7.2'!N475+'havelvac 7.3'!N475+'havelvac 7.4'!N475+'havelvac 7.5'!N475+'havelvac 7.6'!N475+'havelvac 7.7'!N475+'havelvac 7.9'!N475+'havelvac 7.8'!N475+'havelvac 7.10'!N475+'havelvac 7.11'!N475+'havelvac 7.12'!N475+'havelvac 7.13'!N473</f>
        <v>0</v>
      </c>
      <c r="O479" s="182">
        <f>+'havelvac 7.2'!O475+'havelvac 7.3'!O475+'havelvac 7.4'!O475+'havelvac 7.5'!O475+'havelvac 7.6'!O475+'havelvac 7.7'!O475+'havelvac 7.9'!O475+'havelvac 7.8'!O475+'havelvac 7.10'!O475+'havelvac 7.11'!O475+'havelvac 7.12'!O475+'havelvac 7.13'!O473</f>
        <v>0</v>
      </c>
      <c r="P479" s="230" t="str">
        <f t="shared" si="53"/>
        <v xml:space="preserve"> </v>
      </c>
      <c r="Q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79" s="230" t="str">
        <f t="shared" si="54"/>
        <v xml:space="preserve"> </v>
      </c>
      <c r="S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79" s="230" t="str">
        <f t="shared" si="55"/>
        <v xml:space="preserve"> </v>
      </c>
      <c r="U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79" s="182">
        <f>+'havelvac 7.2'!P475+'havelvac 7.3'!P475+'havelvac 7.4'!P475+'havelvac 7.5'!P475+'havelvac 7.6'!P475+'havelvac 7.7'!P475+'havelvac 7.9'!P475+'havelvac 7.8'!P475+'havelvac 7.10'!P475+'havelvac 7.11'!P475+'havelvac 7.12'!P475+'havelvac 7.13'!P473</f>
        <v>0</v>
      </c>
      <c r="W479" s="230" t="str">
        <f t="shared" si="56"/>
        <v xml:space="preserve"> </v>
      </c>
      <c r="X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79" s="230" t="str">
        <f t="shared" si="57"/>
        <v xml:space="preserve"> </v>
      </c>
      <c r="Z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79" s="230" t="str">
        <f t="shared" si="58"/>
        <v xml:space="preserve"> </v>
      </c>
      <c r="AB4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0" spans="1:28" s="197" customFormat="1" ht="27" hidden="1">
      <c r="A480" s="183" t="str">
        <f t="shared" si="52"/>
        <v>71090101020000</v>
      </c>
      <c r="B480" s="184" t="s">
        <v>439</v>
      </c>
      <c r="C480" s="133" t="s">
        <v>187</v>
      </c>
      <c r="D480" s="132" t="s">
        <v>106</v>
      </c>
      <c r="E480" s="131" t="s">
        <v>106</v>
      </c>
      <c r="F480" s="185" t="s">
        <v>140</v>
      </c>
      <c r="G480" s="186" t="s">
        <v>440</v>
      </c>
      <c r="H480" s="145"/>
      <c r="I480" s="146"/>
      <c r="J480" s="147"/>
      <c r="K480" s="147"/>
      <c r="L480" s="26" t="s">
        <v>319</v>
      </c>
      <c r="M480" s="27"/>
      <c r="N480" s="196">
        <f>+'havelvac 7.2'!N476+'havelvac 7.3'!N476+'havelvac 7.4'!N476+'havelvac 7.5'!N476+'havelvac 7.6'!N476+'havelvac 7.7'!N476+'havelvac 7.9'!N476+'havelvac 7.8'!N476+'havelvac 7.10'!N476+'havelvac 7.11'!N476+'havelvac 7.12'!N476+'havelvac 7.13'!N474</f>
        <v>0</v>
      </c>
      <c r="O480" s="196">
        <f>+'havelvac 7.2'!O476+'havelvac 7.3'!O476+'havelvac 7.4'!O476+'havelvac 7.5'!O476+'havelvac 7.6'!O476+'havelvac 7.7'!O476+'havelvac 7.9'!O476+'havelvac 7.8'!O476+'havelvac 7.10'!O476+'havelvac 7.11'!O476+'havelvac 7.12'!O476+'havelvac 7.13'!O474</f>
        <v>0</v>
      </c>
      <c r="P480" s="229" t="str">
        <f t="shared" si="53"/>
        <v xml:space="preserve"> </v>
      </c>
      <c r="Q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0" s="229" t="str">
        <f t="shared" si="54"/>
        <v xml:space="preserve"> </v>
      </c>
      <c r="S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0" s="229" t="str">
        <f t="shared" si="55"/>
        <v xml:space="preserve"> </v>
      </c>
      <c r="U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0" s="196">
        <f>+'havelvac 7.2'!P476+'havelvac 7.3'!P476+'havelvac 7.4'!P476+'havelvac 7.5'!P476+'havelvac 7.6'!P476+'havelvac 7.7'!P476+'havelvac 7.9'!P476+'havelvac 7.8'!P476+'havelvac 7.10'!P476+'havelvac 7.11'!P476+'havelvac 7.12'!P476+'havelvac 7.13'!P474</f>
        <v>0</v>
      </c>
      <c r="W480" s="229" t="str">
        <f t="shared" si="56"/>
        <v xml:space="preserve"> </v>
      </c>
      <c r="X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0" s="229" t="str">
        <f t="shared" si="57"/>
        <v xml:space="preserve"> </v>
      </c>
      <c r="Z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0" s="229" t="str">
        <f t="shared" si="58"/>
        <v xml:space="preserve"> </v>
      </c>
      <c r="AB48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1" spans="1:255" s="136" customFormat="1" hidden="1">
      <c r="A481" s="183" t="str">
        <f t="shared" ref="A481:A544" si="59">CONCATENATE(B481,C481,D481,E481,F481,G481)</f>
        <v>71090101025129</v>
      </c>
      <c r="B481" s="184" t="s">
        <v>439</v>
      </c>
      <c r="C481" s="133" t="s">
        <v>187</v>
      </c>
      <c r="D481" s="132" t="s">
        <v>106</v>
      </c>
      <c r="E481" s="131" t="s">
        <v>106</v>
      </c>
      <c r="F481" s="185" t="s">
        <v>140</v>
      </c>
      <c r="G481" s="130">
        <v>5129</v>
      </c>
      <c r="H481" s="24"/>
      <c r="I481" s="24"/>
      <c r="J481" s="25"/>
      <c r="K481" s="25"/>
      <c r="L481" s="28" t="s">
        <v>137</v>
      </c>
      <c r="M481" s="11">
        <v>5129</v>
      </c>
      <c r="N481" s="182">
        <f>+'havelvac 7.2'!N477+'havelvac 7.3'!N477+'havelvac 7.4'!N477+'havelvac 7.5'!N477+'havelvac 7.6'!N477+'havelvac 7.7'!N477+'havelvac 7.9'!N477+'havelvac 7.8'!N477+'havelvac 7.10'!N477+'havelvac 7.11'!N477+'havelvac 7.12'!N477+'havelvac 7.13'!N475</f>
        <v>0</v>
      </c>
      <c r="O481" s="182">
        <f>+'havelvac 7.2'!O477+'havelvac 7.3'!O477+'havelvac 7.4'!O477+'havelvac 7.5'!O477+'havelvac 7.6'!O477+'havelvac 7.7'!O477+'havelvac 7.9'!O477+'havelvac 7.8'!O477+'havelvac 7.10'!O477+'havelvac 7.11'!O477+'havelvac 7.12'!O477+'havelvac 7.13'!O475</f>
        <v>0</v>
      </c>
      <c r="P481" s="230" t="str">
        <f t="shared" si="53"/>
        <v xml:space="preserve"> </v>
      </c>
      <c r="Q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1" s="230" t="str">
        <f t="shared" si="54"/>
        <v xml:space="preserve"> </v>
      </c>
      <c r="S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1" s="230" t="str">
        <f t="shared" si="55"/>
        <v xml:space="preserve"> </v>
      </c>
      <c r="U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1" s="182">
        <f>+'havelvac 7.2'!P477+'havelvac 7.3'!P477+'havelvac 7.4'!P477+'havelvac 7.5'!P477+'havelvac 7.6'!P477+'havelvac 7.7'!P477+'havelvac 7.9'!P477+'havelvac 7.8'!P477+'havelvac 7.10'!P477+'havelvac 7.11'!P477+'havelvac 7.12'!P477+'havelvac 7.13'!P475</f>
        <v>0</v>
      </c>
      <c r="W481" s="230" t="str">
        <f t="shared" si="56"/>
        <v xml:space="preserve"> </v>
      </c>
      <c r="X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1" s="230" t="str">
        <f t="shared" si="57"/>
        <v xml:space="preserve"> </v>
      </c>
      <c r="Z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1" s="230" t="str">
        <f t="shared" si="58"/>
        <v xml:space="preserve"> </v>
      </c>
      <c r="AB48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2" spans="1:255" s="197" customFormat="1" ht="27" hidden="1">
      <c r="A482" s="183" t="str">
        <f t="shared" si="59"/>
        <v>71090101030000</v>
      </c>
      <c r="B482" s="184" t="s">
        <v>439</v>
      </c>
      <c r="C482" s="133" t="s">
        <v>187</v>
      </c>
      <c r="D482" s="132" t="s">
        <v>106</v>
      </c>
      <c r="E482" s="131" t="s">
        <v>106</v>
      </c>
      <c r="F482" s="185" t="s">
        <v>442</v>
      </c>
      <c r="G482" s="186" t="s">
        <v>440</v>
      </c>
      <c r="H482" s="145"/>
      <c r="I482" s="146"/>
      <c r="J482" s="147"/>
      <c r="K482" s="147"/>
      <c r="L482" s="26" t="s">
        <v>320</v>
      </c>
      <c r="M482" s="27"/>
      <c r="N482" s="196">
        <f>+'havelvac 7.2'!N478+'havelvac 7.3'!N478+'havelvac 7.4'!N478+'havelvac 7.5'!N478+'havelvac 7.6'!N478+'havelvac 7.7'!N478+'havelvac 7.9'!N478+'havelvac 7.8'!N478+'havelvac 7.10'!N478+'havelvac 7.11'!N478+'havelvac 7.12'!N478+'havelvac 7.13'!N476</f>
        <v>0</v>
      </c>
      <c r="O482" s="196">
        <f>+'havelvac 7.2'!O478+'havelvac 7.3'!O478+'havelvac 7.4'!O478+'havelvac 7.5'!O478+'havelvac 7.6'!O478+'havelvac 7.7'!O478+'havelvac 7.9'!O478+'havelvac 7.8'!O478+'havelvac 7.10'!O478+'havelvac 7.11'!O478+'havelvac 7.12'!O478+'havelvac 7.13'!O476</f>
        <v>0</v>
      </c>
      <c r="P482" s="229" t="str">
        <f t="shared" si="53"/>
        <v xml:space="preserve"> </v>
      </c>
      <c r="Q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2" s="229" t="str">
        <f t="shared" si="54"/>
        <v xml:space="preserve"> </v>
      </c>
      <c r="S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2" s="229" t="str">
        <f t="shared" si="55"/>
        <v xml:space="preserve"> </v>
      </c>
      <c r="U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2" s="196">
        <f>+'havelvac 7.2'!P478+'havelvac 7.3'!P478+'havelvac 7.4'!P478+'havelvac 7.5'!P478+'havelvac 7.6'!P478+'havelvac 7.7'!P478+'havelvac 7.9'!P478+'havelvac 7.8'!P478+'havelvac 7.10'!P478+'havelvac 7.11'!P478+'havelvac 7.12'!P478+'havelvac 7.13'!P476</f>
        <v>0</v>
      </c>
      <c r="W482" s="229" t="str">
        <f t="shared" si="56"/>
        <v xml:space="preserve"> </v>
      </c>
      <c r="X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2" s="229" t="str">
        <f t="shared" si="57"/>
        <v xml:space="preserve"> </v>
      </c>
      <c r="Z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2" s="229" t="str">
        <f t="shared" si="58"/>
        <v xml:space="preserve"> </v>
      </c>
      <c r="AB48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3" spans="1:255" s="136" customFormat="1" hidden="1">
      <c r="A483" s="183" t="str">
        <f t="shared" si="59"/>
        <v>71090101034239</v>
      </c>
      <c r="B483" s="184" t="s">
        <v>439</v>
      </c>
      <c r="C483" s="133" t="s">
        <v>187</v>
      </c>
      <c r="D483" s="132" t="s">
        <v>106</v>
      </c>
      <c r="E483" s="131" t="s">
        <v>106</v>
      </c>
      <c r="F483" s="185" t="s">
        <v>442</v>
      </c>
      <c r="G483" s="130">
        <v>4239</v>
      </c>
      <c r="H483" s="24"/>
      <c r="I483" s="24"/>
      <c r="J483" s="25"/>
      <c r="K483" s="25"/>
      <c r="L483" s="28" t="s">
        <v>125</v>
      </c>
      <c r="M483" s="11">
        <v>4239</v>
      </c>
      <c r="N483" s="182">
        <f>+'havelvac 7.2'!N479+'havelvac 7.3'!N479+'havelvac 7.4'!N479+'havelvac 7.5'!N479+'havelvac 7.6'!N479+'havelvac 7.7'!N479+'havelvac 7.9'!N479+'havelvac 7.8'!N479+'havelvac 7.10'!N479+'havelvac 7.11'!N479+'havelvac 7.12'!N479+'havelvac 7.13'!N477</f>
        <v>0</v>
      </c>
      <c r="O483" s="182">
        <f>+'havelvac 7.2'!O479+'havelvac 7.3'!O479+'havelvac 7.4'!O479+'havelvac 7.5'!O479+'havelvac 7.6'!O479+'havelvac 7.7'!O479+'havelvac 7.9'!O479+'havelvac 7.8'!O479+'havelvac 7.10'!O479+'havelvac 7.11'!O479+'havelvac 7.12'!O479+'havelvac 7.13'!O477</f>
        <v>0</v>
      </c>
      <c r="P483" s="230" t="str">
        <f t="shared" si="53"/>
        <v xml:space="preserve"> </v>
      </c>
      <c r="Q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3" s="230" t="str">
        <f t="shared" si="54"/>
        <v xml:space="preserve"> </v>
      </c>
      <c r="S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3" s="230" t="str">
        <f t="shared" si="55"/>
        <v xml:space="preserve"> </v>
      </c>
      <c r="U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3" s="182">
        <f>+'havelvac 7.2'!P479+'havelvac 7.3'!P479+'havelvac 7.4'!P479+'havelvac 7.5'!P479+'havelvac 7.6'!P479+'havelvac 7.7'!P479+'havelvac 7.9'!P479+'havelvac 7.8'!P479+'havelvac 7.10'!P479+'havelvac 7.11'!P479+'havelvac 7.12'!P479+'havelvac 7.13'!P477</f>
        <v>0</v>
      </c>
      <c r="W483" s="230" t="str">
        <f t="shared" si="56"/>
        <v xml:space="preserve"> </v>
      </c>
      <c r="X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3" s="230" t="str">
        <f t="shared" si="57"/>
        <v xml:space="preserve"> </v>
      </c>
      <c r="Z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3" s="230" t="str">
        <f t="shared" si="58"/>
        <v xml:space="preserve"> </v>
      </c>
      <c r="AB4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4" spans="1:255" s="198" customFormat="1" ht="25.5" hidden="1">
      <c r="A484" s="183" t="str">
        <f t="shared" si="59"/>
        <v>71090101034511</v>
      </c>
      <c r="B484" s="184" t="s">
        <v>439</v>
      </c>
      <c r="C484" s="133" t="s">
        <v>187</v>
      </c>
      <c r="D484" s="132" t="s">
        <v>106</v>
      </c>
      <c r="E484" s="131" t="s">
        <v>106</v>
      </c>
      <c r="F484" s="185" t="s">
        <v>442</v>
      </c>
      <c r="G484" s="186" t="s">
        <v>83</v>
      </c>
      <c r="H484" s="193"/>
      <c r="I484" s="193"/>
      <c r="J484" s="194"/>
      <c r="K484" s="195"/>
      <c r="L484" s="35" t="s">
        <v>217</v>
      </c>
      <c r="M484" s="11" t="s">
        <v>83</v>
      </c>
      <c r="N484" s="182">
        <f>+'havelvac 7.2'!N480+'havelvac 7.3'!N480+'havelvac 7.4'!N480+'havelvac 7.5'!N480+'havelvac 7.6'!N480+'havelvac 7.7'!N480+'havelvac 7.9'!N480+'havelvac 7.8'!N480+'havelvac 7.10'!N480+'havelvac 7.11'!N480+'havelvac 7.12'!N480+'havelvac 7.13'!N478</f>
        <v>0</v>
      </c>
      <c r="O484" s="182">
        <f>+'havelvac 7.2'!O480+'havelvac 7.3'!O480+'havelvac 7.4'!O480+'havelvac 7.5'!O480+'havelvac 7.6'!O480+'havelvac 7.7'!O480+'havelvac 7.9'!O480+'havelvac 7.8'!O480+'havelvac 7.10'!O480+'havelvac 7.11'!O480+'havelvac 7.12'!O480+'havelvac 7.13'!O478</f>
        <v>0</v>
      </c>
      <c r="P484" s="230" t="str">
        <f t="shared" si="53"/>
        <v xml:space="preserve"> </v>
      </c>
      <c r="Q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4" s="230" t="str">
        <f t="shared" si="54"/>
        <v xml:space="preserve"> </v>
      </c>
      <c r="S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4" s="230" t="str">
        <f t="shared" si="55"/>
        <v xml:space="preserve"> </v>
      </c>
      <c r="U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4" s="182">
        <f>+'havelvac 7.2'!P480+'havelvac 7.3'!P480+'havelvac 7.4'!P480+'havelvac 7.5'!P480+'havelvac 7.6'!P480+'havelvac 7.7'!P480+'havelvac 7.9'!P480+'havelvac 7.8'!P480+'havelvac 7.10'!P480+'havelvac 7.11'!P480+'havelvac 7.12'!P480+'havelvac 7.13'!P478</f>
        <v>0</v>
      </c>
      <c r="W484" s="230" t="str">
        <f t="shared" si="56"/>
        <v xml:space="preserve"> </v>
      </c>
      <c r="X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4" s="230" t="str">
        <f t="shared" si="57"/>
        <v xml:space="preserve"> </v>
      </c>
      <c r="Z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4" s="230" t="str">
        <f t="shared" si="58"/>
        <v xml:space="preserve"> </v>
      </c>
      <c r="AB4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C484" s="136"/>
      <c r="AD484" s="136"/>
      <c r="AE484" s="136"/>
      <c r="AF484" s="136"/>
      <c r="AG484" s="136"/>
      <c r="AH484" s="136"/>
      <c r="AI484" s="136"/>
      <c r="AJ484" s="136"/>
      <c r="AK484" s="136"/>
      <c r="AL484" s="136"/>
      <c r="AM484" s="136"/>
      <c r="AN484" s="136"/>
      <c r="AO484" s="136"/>
      <c r="AP484" s="136"/>
      <c r="AQ484" s="136"/>
      <c r="AR484" s="136"/>
      <c r="AS484" s="136"/>
      <c r="AT484" s="136"/>
      <c r="AU484" s="136"/>
      <c r="AV484" s="136"/>
      <c r="AW484" s="136"/>
      <c r="AX484" s="136"/>
      <c r="AY484" s="136"/>
      <c r="AZ484" s="136"/>
      <c r="BA484" s="136"/>
      <c r="BB484" s="136"/>
      <c r="BC484" s="136"/>
      <c r="BD484" s="136"/>
      <c r="BE484" s="136"/>
      <c r="BF484" s="136"/>
      <c r="BG484" s="136"/>
      <c r="BH484" s="136"/>
      <c r="BI484" s="136"/>
      <c r="BJ484" s="136"/>
      <c r="BK484" s="136"/>
      <c r="BL484" s="136"/>
      <c r="BM484" s="136"/>
      <c r="BN484" s="136"/>
      <c r="BO484" s="136"/>
      <c r="BP484" s="136"/>
      <c r="BQ484" s="136"/>
      <c r="BR484" s="136"/>
      <c r="BS484" s="136"/>
      <c r="BT484" s="136"/>
      <c r="BU484" s="136"/>
      <c r="BV484" s="136"/>
      <c r="BW484" s="136"/>
      <c r="BX484" s="136"/>
      <c r="BY484" s="136"/>
      <c r="BZ484" s="136"/>
      <c r="CA484" s="136"/>
      <c r="CB484" s="136"/>
      <c r="CC484" s="136"/>
      <c r="CD484" s="136"/>
      <c r="CE484" s="136"/>
      <c r="CF484" s="136"/>
      <c r="CG484" s="136"/>
      <c r="CH484" s="136"/>
      <c r="CI484" s="136"/>
      <c r="CJ484" s="136"/>
      <c r="CK484" s="136"/>
      <c r="CL484" s="136"/>
      <c r="CM484" s="136"/>
      <c r="CN484" s="136"/>
      <c r="CO484" s="136"/>
      <c r="CP484" s="136"/>
      <c r="CQ484" s="136"/>
      <c r="CR484" s="136"/>
      <c r="CS484" s="136"/>
      <c r="CT484" s="136"/>
      <c r="CU484" s="136"/>
      <c r="CV484" s="136"/>
      <c r="CW484" s="136"/>
      <c r="CX484" s="136"/>
      <c r="CY484" s="136"/>
      <c r="CZ484" s="136"/>
      <c r="DA484" s="136"/>
      <c r="DB484" s="136"/>
      <c r="DC484" s="136"/>
      <c r="DD484" s="136"/>
      <c r="DE484" s="136"/>
      <c r="DF484" s="136"/>
      <c r="DG484" s="136"/>
      <c r="DH484" s="136"/>
      <c r="DI484" s="136"/>
      <c r="DJ484" s="136"/>
      <c r="DK484" s="136"/>
      <c r="DL484" s="136"/>
      <c r="DM484" s="136"/>
      <c r="DN484" s="136"/>
      <c r="DO484" s="136"/>
      <c r="DP484" s="136"/>
      <c r="DQ484" s="136"/>
      <c r="DR484" s="136"/>
      <c r="DS484" s="136"/>
      <c r="DT484" s="136"/>
      <c r="DU484" s="136"/>
      <c r="DV484" s="136"/>
      <c r="DW484" s="136"/>
      <c r="DX484" s="136"/>
      <c r="DY484" s="136"/>
      <c r="DZ484" s="136"/>
      <c r="EA484" s="136"/>
      <c r="EB484" s="136"/>
      <c r="EC484" s="136"/>
      <c r="ED484" s="136"/>
      <c r="EE484" s="136"/>
      <c r="EF484" s="136"/>
      <c r="EG484" s="136"/>
      <c r="EH484" s="136"/>
      <c r="EI484" s="136"/>
      <c r="EJ484" s="136"/>
      <c r="EK484" s="136"/>
      <c r="EL484" s="136"/>
      <c r="EM484" s="136"/>
      <c r="EN484" s="136"/>
      <c r="EO484" s="136"/>
      <c r="EP484" s="136"/>
      <c r="EQ484" s="136"/>
      <c r="ER484" s="136"/>
      <c r="ES484" s="136"/>
      <c r="ET484" s="136"/>
      <c r="EU484" s="136"/>
      <c r="EV484" s="136"/>
      <c r="EW484" s="136"/>
      <c r="EX484" s="136"/>
      <c r="EY484" s="136"/>
      <c r="EZ484" s="136"/>
      <c r="FA484" s="136"/>
      <c r="FB484" s="136"/>
      <c r="FC484" s="136"/>
      <c r="FD484" s="136"/>
      <c r="FE484" s="136"/>
      <c r="FF484" s="136"/>
      <c r="FG484" s="136"/>
      <c r="FH484" s="136"/>
      <c r="FI484" s="136"/>
      <c r="FJ484" s="136"/>
      <c r="FK484" s="136"/>
      <c r="FL484" s="136"/>
      <c r="FM484" s="136"/>
      <c r="FN484" s="136"/>
      <c r="FO484" s="136"/>
      <c r="FP484" s="136"/>
      <c r="FQ484" s="136"/>
      <c r="FR484" s="136"/>
      <c r="FS484" s="136"/>
      <c r="FT484" s="136"/>
      <c r="FU484" s="136"/>
      <c r="FV484" s="136"/>
      <c r="FW484" s="136"/>
      <c r="FX484" s="136"/>
      <c r="FY484" s="136"/>
      <c r="FZ484" s="136"/>
      <c r="GA484" s="136"/>
      <c r="GB484" s="136"/>
      <c r="GC484" s="136"/>
      <c r="GD484" s="136"/>
      <c r="GE484" s="136"/>
      <c r="GF484" s="136"/>
      <c r="GG484" s="136"/>
      <c r="GH484" s="136"/>
      <c r="GI484" s="136"/>
      <c r="GJ484" s="136"/>
      <c r="GK484" s="136"/>
      <c r="GL484" s="136"/>
      <c r="GM484" s="136"/>
      <c r="GN484" s="136"/>
      <c r="GO484" s="136"/>
      <c r="GP484" s="136"/>
      <c r="GQ484" s="136"/>
      <c r="GR484" s="136"/>
      <c r="GS484" s="136"/>
      <c r="GT484" s="136"/>
      <c r="GU484" s="136"/>
      <c r="GV484" s="136"/>
      <c r="GW484" s="136"/>
      <c r="GX484" s="136"/>
      <c r="GY484" s="136"/>
      <c r="GZ484" s="136"/>
      <c r="HA484" s="136"/>
      <c r="HB484" s="136"/>
      <c r="HC484" s="136"/>
      <c r="HD484" s="136"/>
      <c r="HE484" s="136"/>
      <c r="HF484" s="136"/>
      <c r="HG484" s="136"/>
      <c r="HH484" s="136"/>
      <c r="HI484" s="136"/>
      <c r="HJ484" s="136"/>
      <c r="HK484" s="136"/>
      <c r="HL484" s="136"/>
      <c r="HM484" s="136"/>
      <c r="HN484" s="136"/>
      <c r="HO484" s="136"/>
      <c r="HP484" s="136"/>
      <c r="HQ484" s="136"/>
      <c r="HR484" s="136"/>
      <c r="HS484" s="136"/>
      <c r="HT484" s="136"/>
      <c r="HU484" s="136"/>
      <c r="HV484" s="136"/>
      <c r="HW484" s="136"/>
      <c r="HX484" s="136"/>
      <c r="HY484" s="136"/>
      <c r="HZ484" s="136"/>
      <c r="IA484" s="136"/>
      <c r="IB484" s="136"/>
      <c r="IC484" s="136"/>
      <c r="ID484" s="136"/>
      <c r="IE484" s="136"/>
      <c r="IF484" s="136"/>
      <c r="IG484" s="136"/>
      <c r="IH484" s="136"/>
      <c r="II484" s="136"/>
      <c r="IJ484" s="136"/>
      <c r="IK484" s="136"/>
      <c r="IL484" s="136"/>
      <c r="IM484" s="136"/>
      <c r="IN484" s="136"/>
      <c r="IO484" s="136"/>
      <c r="IP484" s="136"/>
      <c r="IQ484" s="136"/>
      <c r="IR484" s="136"/>
      <c r="IS484" s="136"/>
      <c r="IT484" s="136"/>
      <c r="IU484" s="136"/>
    </row>
    <row r="485" spans="1:255" s="192" customFormat="1" ht="25.5" hidden="1">
      <c r="A485" s="183" t="str">
        <f t="shared" si="59"/>
        <v>71090102000000</v>
      </c>
      <c r="B485" s="184" t="s">
        <v>439</v>
      </c>
      <c r="C485" s="133" t="s">
        <v>187</v>
      </c>
      <c r="D485" s="132" t="s">
        <v>106</v>
      </c>
      <c r="E485" s="131" t="s">
        <v>140</v>
      </c>
      <c r="F485" s="185" t="s">
        <v>441</v>
      </c>
      <c r="G485" s="186" t="s">
        <v>440</v>
      </c>
      <c r="H485" s="150">
        <v>2911</v>
      </c>
      <c r="I485" s="151" t="s">
        <v>187</v>
      </c>
      <c r="J485" s="152">
        <v>1</v>
      </c>
      <c r="K485" s="152">
        <v>2</v>
      </c>
      <c r="L485" s="153" t="s">
        <v>321</v>
      </c>
      <c r="M485" s="154"/>
      <c r="N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7.13'!N479</f>
        <v>#REF!</v>
      </c>
      <c r="O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7.13'!O479</f>
        <v>#REF!</v>
      </c>
      <c r="P485" s="228" t="str">
        <f t="shared" si="53"/>
        <v xml:space="preserve"> </v>
      </c>
      <c r="Q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5" s="228" t="str">
        <f t="shared" si="54"/>
        <v xml:space="preserve"> </v>
      </c>
      <c r="S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5" s="228" t="str">
        <f t="shared" si="55"/>
        <v xml:space="preserve"> </v>
      </c>
      <c r="U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7.13'!P479</f>
        <v>#REF!</v>
      </c>
      <c r="W485" s="228" t="str">
        <f t="shared" si="56"/>
        <v xml:space="preserve"> </v>
      </c>
      <c r="X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5" s="228" t="str">
        <f t="shared" si="57"/>
        <v xml:space="preserve"> </v>
      </c>
      <c r="Z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5" s="228" t="str">
        <f t="shared" si="58"/>
        <v xml:space="preserve"> </v>
      </c>
      <c r="AB48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6" spans="1:255" s="136" customFormat="1" ht="12.75" hidden="1">
      <c r="A486" s="183" t="str">
        <f t="shared" si="59"/>
        <v>71090102000001</v>
      </c>
      <c r="B486" s="184" t="s">
        <v>439</v>
      </c>
      <c r="C486" s="133" t="s">
        <v>187</v>
      </c>
      <c r="D486" s="132" t="s">
        <v>106</v>
      </c>
      <c r="E486" s="131" t="s">
        <v>140</v>
      </c>
      <c r="F486" s="185" t="s">
        <v>441</v>
      </c>
      <c r="G486" s="186" t="s">
        <v>96</v>
      </c>
      <c r="H486" s="24"/>
      <c r="I486" s="24"/>
      <c r="J486" s="25"/>
      <c r="K486" s="25"/>
      <c r="L486" s="29" t="s">
        <v>108</v>
      </c>
      <c r="M486" s="30"/>
      <c r="N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7.13'!N480</f>
        <v>#REF!</v>
      </c>
      <c r="O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7.13'!O480</f>
        <v>#REF!</v>
      </c>
      <c r="P486" s="226" t="str">
        <f t="shared" si="53"/>
        <v xml:space="preserve"> </v>
      </c>
      <c r="Q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6" s="226" t="str">
        <f t="shared" si="54"/>
        <v xml:space="preserve"> </v>
      </c>
      <c r="S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6" s="226" t="str">
        <f t="shared" si="55"/>
        <v xml:space="preserve"> </v>
      </c>
      <c r="U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7.13'!P480</f>
        <v>#REF!</v>
      </c>
      <c r="W486" s="226" t="str">
        <f t="shared" si="56"/>
        <v xml:space="preserve"> </v>
      </c>
      <c r="X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6" s="226" t="str">
        <f t="shared" si="57"/>
        <v xml:space="preserve"> </v>
      </c>
      <c r="Z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6" s="226" t="str">
        <f t="shared" si="58"/>
        <v xml:space="preserve"> </v>
      </c>
      <c r="AB48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7" spans="1:255" s="197" customFormat="1" ht="13.5" hidden="1">
      <c r="A487" s="183" t="str">
        <f t="shared" si="59"/>
        <v>71090102010000</v>
      </c>
      <c r="B487" s="184" t="s">
        <v>439</v>
      </c>
      <c r="C487" s="133" t="s">
        <v>187</v>
      </c>
      <c r="D487" s="132" t="s">
        <v>106</v>
      </c>
      <c r="E487" s="131" t="s">
        <v>140</v>
      </c>
      <c r="F487" s="185" t="s">
        <v>106</v>
      </c>
      <c r="G487" s="186" t="s">
        <v>440</v>
      </c>
      <c r="H487" s="145"/>
      <c r="I487" s="146"/>
      <c r="J487" s="147"/>
      <c r="K487" s="147"/>
      <c r="L487" s="26" t="s">
        <v>322</v>
      </c>
      <c r="M487" s="27"/>
      <c r="N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7" s="229" t="str">
        <f t="shared" si="53"/>
        <v xml:space="preserve"> </v>
      </c>
      <c r="Q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7" s="229" t="str">
        <f t="shared" si="54"/>
        <v xml:space="preserve"> </v>
      </c>
      <c r="S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7" s="229" t="str">
        <f t="shared" si="55"/>
        <v xml:space="preserve"> </v>
      </c>
      <c r="U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7" s="229" t="str">
        <f t="shared" si="56"/>
        <v xml:space="preserve"> </v>
      </c>
      <c r="X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7" s="229" t="str">
        <f t="shared" si="57"/>
        <v xml:space="preserve"> </v>
      </c>
      <c r="Z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7" s="229" t="str">
        <f t="shared" si="58"/>
        <v xml:space="preserve"> </v>
      </c>
      <c r="AB48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8" spans="1:255" s="136" customFormat="1" hidden="1">
      <c r="A488" s="183" t="str">
        <f t="shared" si="59"/>
        <v>71090102014239</v>
      </c>
      <c r="B488" s="184" t="s">
        <v>439</v>
      </c>
      <c r="C488" s="133" t="s">
        <v>187</v>
      </c>
      <c r="D488" s="132" t="s">
        <v>106</v>
      </c>
      <c r="E488" s="131" t="s">
        <v>140</v>
      </c>
      <c r="F488" s="185" t="s">
        <v>106</v>
      </c>
      <c r="G488" s="130">
        <v>4239</v>
      </c>
      <c r="H488" s="24"/>
      <c r="I488" s="17"/>
      <c r="J488" s="18"/>
      <c r="K488" s="18"/>
      <c r="L488" s="28" t="s">
        <v>125</v>
      </c>
      <c r="M488" s="11">
        <v>4239</v>
      </c>
      <c r="N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8" s="230" t="str">
        <f t="shared" si="53"/>
        <v xml:space="preserve"> </v>
      </c>
      <c r="Q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8" s="230" t="str">
        <f t="shared" si="54"/>
        <v xml:space="preserve"> </v>
      </c>
      <c r="S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8" s="230" t="str">
        <f t="shared" si="55"/>
        <v xml:space="preserve"> </v>
      </c>
      <c r="U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8" s="230" t="str">
        <f t="shared" si="56"/>
        <v xml:space="preserve"> </v>
      </c>
      <c r="X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8" s="230" t="str">
        <f t="shared" si="57"/>
        <v xml:space="preserve"> </v>
      </c>
      <c r="Z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8" s="230" t="str">
        <f t="shared" si="58"/>
        <v xml:space="preserve"> </v>
      </c>
      <c r="AB4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89" spans="1:255" s="136" customFormat="1" ht="25.5" hidden="1">
      <c r="A489" s="183" t="str">
        <f t="shared" si="59"/>
        <v>71090102014511</v>
      </c>
      <c r="B489" s="199" t="s">
        <v>439</v>
      </c>
      <c r="C489" s="133" t="s">
        <v>187</v>
      </c>
      <c r="D489" s="132" t="s">
        <v>106</v>
      </c>
      <c r="E489" s="131" t="s">
        <v>140</v>
      </c>
      <c r="F489" s="185" t="s">
        <v>106</v>
      </c>
      <c r="G489" s="130">
        <v>4511</v>
      </c>
      <c r="H489" s="190"/>
      <c r="I489" s="193"/>
      <c r="J489" s="200"/>
      <c r="K489" s="201"/>
      <c r="L489" s="202" t="s">
        <v>217</v>
      </c>
      <c r="M489" s="12">
        <v>4511</v>
      </c>
      <c r="N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489" s="230" t="str">
        <f t="shared" si="53"/>
        <v xml:space="preserve"> </v>
      </c>
      <c r="Q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89" s="230" t="str">
        <f t="shared" si="54"/>
        <v xml:space="preserve"> </v>
      </c>
      <c r="S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89" s="230" t="str">
        <f t="shared" si="55"/>
        <v xml:space="preserve"> </v>
      </c>
      <c r="U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489" s="230" t="str">
        <f t="shared" si="56"/>
        <v xml:space="preserve"> </v>
      </c>
      <c r="X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89" s="230" t="str">
        <f t="shared" si="57"/>
        <v xml:space="preserve"> </v>
      </c>
      <c r="Z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89" s="230" t="str">
        <f t="shared" si="58"/>
        <v xml:space="preserve"> </v>
      </c>
      <c r="AB48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0" spans="1:255" s="197" customFormat="1" ht="13.5" hidden="1">
      <c r="A490" s="183" t="str">
        <f t="shared" si="59"/>
        <v>71090102020000</v>
      </c>
      <c r="B490" s="184" t="s">
        <v>439</v>
      </c>
      <c r="C490" s="133" t="s">
        <v>187</v>
      </c>
      <c r="D490" s="132" t="s">
        <v>106</v>
      </c>
      <c r="E490" s="131" t="s">
        <v>140</v>
      </c>
      <c r="F490" s="185" t="s">
        <v>140</v>
      </c>
      <c r="G490" s="186" t="s">
        <v>440</v>
      </c>
      <c r="H490" s="145"/>
      <c r="I490" s="146"/>
      <c r="J490" s="147"/>
      <c r="K490" s="147"/>
      <c r="L490" s="26" t="s">
        <v>323</v>
      </c>
      <c r="M490" s="27"/>
      <c r="N490" s="196" t="e">
        <f>+'havelvac 7.2'!N483+'havelvac 7.3'!N483+'havelvac 7.4'!N483+'havelvac 7.5'!N483+'havelvac 7.6'!N483+'havelvac 7.7'!N483+'havelvac 7.9'!N483+'havelvac 7.8'!N483+'havelvac 7.10'!N483+'havelvac 7.11'!N483+'havelvac 7.12'!N483+'havelvac 7.13'!#REF!</f>
        <v>#REF!</v>
      </c>
      <c r="O490" s="196" t="e">
        <f>+'havelvac 7.2'!O483+'havelvac 7.3'!O483+'havelvac 7.4'!O483+'havelvac 7.5'!O483+'havelvac 7.6'!O483+'havelvac 7.7'!O483+'havelvac 7.9'!O483+'havelvac 7.8'!O483+'havelvac 7.10'!O483+'havelvac 7.11'!O483+'havelvac 7.12'!O483+'havelvac 7.13'!#REF!</f>
        <v>#REF!</v>
      </c>
      <c r="P490" s="229" t="str">
        <f t="shared" si="53"/>
        <v xml:space="preserve"> </v>
      </c>
      <c r="Q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0" s="229" t="str">
        <f t="shared" si="54"/>
        <v xml:space="preserve"> </v>
      </c>
      <c r="S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0" s="229" t="str">
        <f t="shared" si="55"/>
        <v xml:space="preserve"> </v>
      </c>
      <c r="U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0" s="196" t="e">
        <f>+'havelvac 7.2'!P483+'havelvac 7.3'!P483+'havelvac 7.4'!P483+'havelvac 7.5'!P483+'havelvac 7.6'!P483+'havelvac 7.7'!P483+'havelvac 7.9'!P483+'havelvac 7.8'!P483+'havelvac 7.10'!P483+'havelvac 7.11'!P483+'havelvac 7.12'!P483+'havelvac 7.13'!#REF!</f>
        <v>#REF!</v>
      </c>
      <c r="W490" s="229" t="str">
        <f t="shared" si="56"/>
        <v xml:space="preserve"> </v>
      </c>
      <c r="X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0" s="229" t="str">
        <f t="shared" si="57"/>
        <v xml:space="preserve"> </v>
      </c>
      <c r="Z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0" s="229" t="str">
        <f t="shared" si="58"/>
        <v xml:space="preserve"> </v>
      </c>
      <c r="AB49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1" spans="1:255" s="136" customFormat="1" hidden="1">
      <c r="A491" s="183" t="str">
        <f t="shared" si="59"/>
        <v>71090102024239</v>
      </c>
      <c r="B491" s="184" t="s">
        <v>439</v>
      </c>
      <c r="C491" s="133" t="s">
        <v>187</v>
      </c>
      <c r="D491" s="132" t="s">
        <v>106</v>
      </c>
      <c r="E491" s="131" t="s">
        <v>140</v>
      </c>
      <c r="F491" s="185" t="s">
        <v>140</v>
      </c>
      <c r="G491" s="130">
        <v>4239</v>
      </c>
      <c r="H491" s="24"/>
      <c r="I491" s="17"/>
      <c r="J491" s="18"/>
      <c r="K491" s="18"/>
      <c r="L491" s="28" t="s">
        <v>125</v>
      </c>
      <c r="M491" s="11">
        <v>4239</v>
      </c>
      <c r="N491" s="182" t="e">
        <f>+'havelvac 7.2'!N484+'havelvac 7.3'!N484+'havelvac 7.4'!N484+'havelvac 7.5'!N484+'havelvac 7.6'!N484+'havelvac 7.7'!N484+'havelvac 7.9'!N484+'havelvac 7.8'!N484+'havelvac 7.10'!N484+'havelvac 7.11'!N484+'havelvac 7.12'!N484+'havelvac 7.13'!#REF!</f>
        <v>#REF!</v>
      </c>
      <c r="O491" s="182" t="e">
        <f>+'havelvac 7.2'!O484+'havelvac 7.3'!O484+'havelvac 7.4'!O484+'havelvac 7.5'!O484+'havelvac 7.6'!O484+'havelvac 7.7'!O484+'havelvac 7.9'!O484+'havelvac 7.8'!O484+'havelvac 7.10'!O484+'havelvac 7.11'!O484+'havelvac 7.12'!O484+'havelvac 7.13'!#REF!</f>
        <v>#REF!</v>
      </c>
      <c r="P491" s="230" t="str">
        <f t="shared" si="53"/>
        <v xml:space="preserve"> </v>
      </c>
      <c r="Q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1" s="230" t="str">
        <f t="shared" si="54"/>
        <v xml:space="preserve"> </v>
      </c>
      <c r="S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1" s="230" t="str">
        <f t="shared" si="55"/>
        <v xml:space="preserve"> </v>
      </c>
      <c r="U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1" s="182" t="e">
        <f>+'havelvac 7.2'!P484+'havelvac 7.3'!P484+'havelvac 7.4'!P484+'havelvac 7.5'!P484+'havelvac 7.6'!P484+'havelvac 7.7'!P484+'havelvac 7.9'!P484+'havelvac 7.8'!P484+'havelvac 7.10'!P484+'havelvac 7.11'!P484+'havelvac 7.12'!P484+'havelvac 7.13'!#REF!</f>
        <v>#REF!</v>
      </c>
      <c r="W491" s="230" t="str">
        <f t="shared" si="56"/>
        <v xml:space="preserve"> </v>
      </c>
      <c r="X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1" s="230" t="str">
        <f t="shared" si="57"/>
        <v xml:space="preserve"> </v>
      </c>
      <c r="Z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1" s="230" t="str">
        <f t="shared" si="58"/>
        <v xml:space="preserve"> </v>
      </c>
      <c r="AB49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2" spans="1:255" s="136" customFormat="1" ht="25.5" hidden="1">
      <c r="A492" s="183" t="str">
        <f t="shared" si="59"/>
        <v>71090102024511</v>
      </c>
      <c r="B492" s="199" t="s">
        <v>439</v>
      </c>
      <c r="C492" s="133" t="s">
        <v>187</v>
      </c>
      <c r="D492" s="132" t="s">
        <v>106</v>
      </c>
      <c r="E492" s="131" t="s">
        <v>140</v>
      </c>
      <c r="F492" s="185" t="s">
        <v>140</v>
      </c>
      <c r="G492" s="130">
        <v>4511</v>
      </c>
      <c r="H492" s="190"/>
      <c r="I492" s="193"/>
      <c r="J492" s="200"/>
      <c r="K492" s="201"/>
      <c r="L492" s="202" t="s">
        <v>217</v>
      </c>
      <c r="M492" s="12">
        <v>4511</v>
      </c>
      <c r="N492" s="182">
        <f>+'havelvac 7.2'!N485+'havelvac 7.3'!N485+'havelvac 7.4'!N485+'havelvac 7.5'!N485+'havelvac 7.6'!N485+'havelvac 7.7'!N485+'havelvac 7.9'!N485+'havelvac 7.8'!N485+'havelvac 7.10'!N485+'havelvac 7.11'!N485+'havelvac 7.12'!N485+'havelvac 7.13'!N483</f>
        <v>0</v>
      </c>
      <c r="O492" s="182">
        <f>+'havelvac 7.2'!O485+'havelvac 7.3'!O485+'havelvac 7.4'!O485+'havelvac 7.5'!O485+'havelvac 7.6'!O485+'havelvac 7.7'!O485+'havelvac 7.9'!O485+'havelvac 7.8'!O485+'havelvac 7.10'!O485+'havelvac 7.11'!O485+'havelvac 7.12'!O485+'havelvac 7.13'!O483</f>
        <v>0</v>
      </c>
      <c r="P492" s="230" t="str">
        <f t="shared" si="53"/>
        <v xml:space="preserve"> </v>
      </c>
      <c r="Q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2" s="230" t="str">
        <f t="shared" si="54"/>
        <v xml:space="preserve"> </v>
      </c>
      <c r="S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2" s="230" t="str">
        <f t="shared" si="55"/>
        <v xml:space="preserve"> </v>
      </c>
      <c r="U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2" s="182">
        <f>+'havelvac 7.2'!P485+'havelvac 7.3'!P485+'havelvac 7.4'!P485+'havelvac 7.5'!P485+'havelvac 7.6'!P485+'havelvac 7.7'!P485+'havelvac 7.9'!P485+'havelvac 7.8'!P485+'havelvac 7.10'!P485+'havelvac 7.11'!P485+'havelvac 7.12'!P485+'havelvac 7.13'!P483</f>
        <v>0</v>
      </c>
      <c r="W492" s="230" t="str">
        <f t="shared" si="56"/>
        <v xml:space="preserve"> </v>
      </c>
      <c r="X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2" s="230" t="str">
        <f t="shared" si="57"/>
        <v xml:space="preserve"> </v>
      </c>
      <c r="Z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2" s="230" t="str">
        <f t="shared" si="58"/>
        <v xml:space="preserve"> </v>
      </c>
      <c r="AB49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3" spans="1:255" s="197" customFormat="1" ht="13.5" hidden="1">
      <c r="A493" s="183" t="str">
        <f t="shared" si="59"/>
        <v>71090102030000</v>
      </c>
      <c r="B493" s="184" t="s">
        <v>439</v>
      </c>
      <c r="C493" s="133" t="s">
        <v>187</v>
      </c>
      <c r="D493" s="132" t="s">
        <v>106</v>
      </c>
      <c r="E493" s="131" t="s">
        <v>140</v>
      </c>
      <c r="F493" s="185" t="s">
        <v>442</v>
      </c>
      <c r="G493" s="186" t="s">
        <v>440</v>
      </c>
      <c r="H493" s="145"/>
      <c r="I493" s="146"/>
      <c r="J493" s="147"/>
      <c r="K493" s="147"/>
      <c r="L493" s="26" t="s">
        <v>324</v>
      </c>
      <c r="M493" s="27"/>
      <c r="N493" s="196">
        <f>+'havelvac 7.2'!N486+'havelvac 7.3'!N486+'havelvac 7.4'!N486+'havelvac 7.5'!N486+'havelvac 7.6'!N486+'havelvac 7.7'!N486+'havelvac 7.9'!N486+'havelvac 7.8'!N486+'havelvac 7.10'!N486+'havelvac 7.11'!N486+'havelvac 7.12'!N486+'havelvac 7.13'!N484</f>
        <v>0</v>
      </c>
      <c r="O493" s="196">
        <f>+'havelvac 7.2'!O486+'havelvac 7.3'!O486+'havelvac 7.4'!O486+'havelvac 7.5'!O486+'havelvac 7.6'!O486+'havelvac 7.7'!O486+'havelvac 7.9'!O486+'havelvac 7.8'!O486+'havelvac 7.10'!O486+'havelvac 7.11'!O486+'havelvac 7.12'!O486+'havelvac 7.13'!O484</f>
        <v>0</v>
      </c>
      <c r="P493" s="229" t="str">
        <f t="shared" si="53"/>
        <v xml:space="preserve"> </v>
      </c>
      <c r="Q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3" s="229" t="str">
        <f t="shared" si="54"/>
        <v xml:space="preserve"> </v>
      </c>
      <c r="S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3" s="229" t="str">
        <f t="shared" si="55"/>
        <v xml:space="preserve"> </v>
      </c>
      <c r="U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3" s="196">
        <f>+'havelvac 7.2'!P486+'havelvac 7.3'!P486+'havelvac 7.4'!P486+'havelvac 7.5'!P486+'havelvac 7.6'!P486+'havelvac 7.7'!P486+'havelvac 7.9'!P486+'havelvac 7.8'!P486+'havelvac 7.10'!P486+'havelvac 7.11'!P486+'havelvac 7.12'!P486+'havelvac 7.13'!P484</f>
        <v>0</v>
      </c>
      <c r="W493" s="229" t="str">
        <f t="shared" si="56"/>
        <v xml:space="preserve"> </v>
      </c>
      <c r="X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3" s="229" t="str">
        <f t="shared" si="57"/>
        <v xml:space="preserve"> </v>
      </c>
      <c r="Z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3" s="229" t="str">
        <f t="shared" si="58"/>
        <v xml:space="preserve"> </v>
      </c>
      <c r="AB49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4" spans="1:255" s="136" customFormat="1" hidden="1">
      <c r="A494" s="183" t="str">
        <f t="shared" si="59"/>
        <v>71090102034239</v>
      </c>
      <c r="B494" s="184" t="s">
        <v>439</v>
      </c>
      <c r="C494" s="133" t="s">
        <v>187</v>
      </c>
      <c r="D494" s="132" t="s">
        <v>106</v>
      </c>
      <c r="E494" s="131" t="s">
        <v>140</v>
      </c>
      <c r="F494" s="185" t="s">
        <v>442</v>
      </c>
      <c r="G494" s="130">
        <v>4239</v>
      </c>
      <c r="H494" s="24"/>
      <c r="I494" s="17"/>
      <c r="J494" s="18"/>
      <c r="K494" s="18"/>
      <c r="L494" s="28" t="s">
        <v>125</v>
      </c>
      <c r="M494" s="11">
        <v>4239</v>
      </c>
      <c r="N494" s="182">
        <f>+'havelvac 7.2'!N487+'havelvac 7.3'!N487+'havelvac 7.4'!N487+'havelvac 7.5'!N487+'havelvac 7.6'!N487+'havelvac 7.7'!N487+'havelvac 7.9'!N487+'havelvac 7.8'!N487+'havelvac 7.10'!N487+'havelvac 7.11'!N487+'havelvac 7.12'!N487+'havelvac 7.13'!N485</f>
        <v>0</v>
      </c>
      <c r="O494" s="182">
        <f>+'havelvac 7.2'!O487+'havelvac 7.3'!O487+'havelvac 7.4'!O487+'havelvac 7.5'!O487+'havelvac 7.6'!O487+'havelvac 7.7'!O487+'havelvac 7.9'!O487+'havelvac 7.8'!O487+'havelvac 7.10'!O487+'havelvac 7.11'!O487+'havelvac 7.12'!O487+'havelvac 7.13'!O485</f>
        <v>0</v>
      </c>
      <c r="P494" s="230" t="str">
        <f t="shared" si="53"/>
        <v xml:space="preserve"> </v>
      </c>
      <c r="Q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4" s="230" t="str">
        <f t="shared" si="54"/>
        <v xml:space="preserve"> </v>
      </c>
      <c r="S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4" s="230" t="str">
        <f t="shared" si="55"/>
        <v xml:space="preserve"> </v>
      </c>
      <c r="U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4" s="182">
        <f>+'havelvac 7.2'!P487+'havelvac 7.3'!P487+'havelvac 7.4'!P487+'havelvac 7.5'!P487+'havelvac 7.6'!P487+'havelvac 7.7'!P487+'havelvac 7.9'!P487+'havelvac 7.8'!P487+'havelvac 7.10'!P487+'havelvac 7.11'!P487+'havelvac 7.12'!P487+'havelvac 7.13'!P485</f>
        <v>0</v>
      </c>
      <c r="W494" s="230" t="str">
        <f t="shared" si="56"/>
        <v xml:space="preserve"> </v>
      </c>
      <c r="X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4" s="230" t="str">
        <f t="shared" si="57"/>
        <v xml:space="preserve"> </v>
      </c>
      <c r="Z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4" s="230" t="str">
        <f t="shared" si="58"/>
        <v xml:space="preserve"> </v>
      </c>
      <c r="AB49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5" spans="1:255" s="136" customFormat="1" ht="25.5" hidden="1">
      <c r="A495" s="183" t="str">
        <f t="shared" si="59"/>
        <v>71090102034511</v>
      </c>
      <c r="B495" s="199" t="s">
        <v>439</v>
      </c>
      <c r="C495" s="133" t="s">
        <v>187</v>
      </c>
      <c r="D495" s="132" t="s">
        <v>106</v>
      </c>
      <c r="E495" s="131" t="s">
        <v>140</v>
      </c>
      <c r="F495" s="185" t="s">
        <v>442</v>
      </c>
      <c r="G495" s="130">
        <v>4511</v>
      </c>
      <c r="H495" s="190"/>
      <c r="I495" s="193"/>
      <c r="J495" s="200"/>
      <c r="K495" s="201"/>
      <c r="L495" s="202" t="s">
        <v>217</v>
      </c>
      <c r="M495" s="12">
        <v>4511</v>
      </c>
      <c r="N495" s="182">
        <f>+'havelvac 7.2'!N488+'havelvac 7.3'!N488+'havelvac 7.4'!N488+'havelvac 7.5'!N488+'havelvac 7.6'!N488+'havelvac 7.7'!N488+'havelvac 7.9'!N488+'havelvac 7.8'!N488+'havelvac 7.10'!N488+'havelvac 7.11'!N488+'havelvac 7.12'!N488+'havelvac 7.13'!N486</f>
        <v>0</v>
      </c>
      <c r="O495" s="182">
        <f>+'havelvac 7.2'!O488+'havelvac 7.3'!O488+'havelvac 7.4'!O488+'havelvac 7.5'!O488+'havelvac 7.6'!O488+'havelvac 7.7'!O488+'havelvac 7.9'!O488+'havelvac 7.8'!O488+'havelvac 7.10'!O488+'havelvac 7.11'!O488+'havelvac 7.12'!O488+'havelvac 7.13'!O486</f>
        <v>0</v>
      </c>
      <c r="P495" s="230" t="str">
        <f t="shared" si="53"/>
        <v xml:space="preserve"> </v>
      </c>
      <c r="Q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5" s="230" t="str">
        <f t="shared" si="54"/>
        <v xml:space="preserve"> </v>
      </c>
      <c r="S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5" s="230" t="str">
        <f t="shared" si="55"/>
        <v xml:space="preserve"> </v>
      </c>
      <c r="U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5" s="182">
        <f>+'havelvac 7.2'!P488+'havelvac 7.3'!P488+'havelvac 7.4'!P488+'havelvac 7.5'!P488+'havelvac 7.6'!P488+'havelvac 7.7'!P488+'havelvac 7.9'!P488+'havelvac 7.8'!P488+'havelvac 7.10'!P488+'havelvac 7.11'!P488+'havelvac 7.12'!P488+'havelvac 7.13'!P486</f>
        <v>0</v>
      </c>
      <c r="W495" s="230" t="str">
        <f t="shared" si="56"/>
        <v xml:space="preserve"> </v>
      </c>
      <c r="X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5" s="230" t="str">
        <f t="shared" si="57"/>
        <v xml:space="preserve"> </v>
      </c>
      <c r="Z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5" s="230" t="str">
        <f t="shared" si="58"/>
        <v xml:space="preserve"> </v>
      </c>
      <c r="AB49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6" spans="1:255" s="188" customFormat="1" ht="13.5" hidden="1">
      <c r="A496" s="183" t="str">
        <f t="shared" si="59"/>
        <v>71090200000000</v>
      </c>
      <c r="B496" s="184" t="s">
        <v>439</v>
      </c>
      <c r="C496" s="133" t="s">
        <v>187</v>
      </c>
      <c r="D496" s="132" t="s">
        <v>140</v>
      </c>
      <c r="E496" s="131" t="s">
        <v>441</v>
      </c>
      <c r="F496" s="185" t="s">
        <v>441</v>
      </c>
      <c r="G496" s="186" t="s">
        <v>440</v>
      </c>
      <c r="H496" s="174">
        <v>2920</v>
      </c>
      <c r="I496" s="165" t="s">
        <v>187</v>
      </c>
      <c r="J496" s="166">
        <v>2</v>
      </c>
      <c r="K496" s="166">
        <v>0</v>
      </c>
      <c r="L496" s="167" t="s">
        <v>325</v>
      </c>
      <c r="M496" s="175"/>
      <c r="N496" s="187">
        <f>+'havelvac 7.2'!N489+'havelvac 7.3'!N489+'havelvac 7.4'!N489+'havelvac 7.5'!N489+'havelvac 7.6'!N489+'havelvac 7.7'!N489+'havelvac 7.9'!N489+'havelvac 7.8'!N489+'havelvac 7.10'!N489+'havelvac 7.11'!N489+'havelvac 7.12'!N489+'havelvac 7.13'!N487</f>
        <v>0</v>
      </c>
      <c r="O496" s="187">
        <f>+'havelvac 7.2'!O489+'havelvac 7.3'!O489+'havelvac 7.4'!O489+'havelvac 7.5'!O489+'havelvac 7.6'!O489+'havelvac 7.7'!O489+'havelvac 7.9'!O489+'havelvac 7.8'!O489+'havelvac 7.10'!O489+'havelvac 7.11'!O489+'havelvac 7.12'!O489+'havelvac 7.13'!O487</f>
        <v>0</v>
      </c>
      <c r="P496" s="227" t="str">
        <f t="shared" si="53"/>
        <v xml:space="preserve"> </v>
      </c>
      <c r="Q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6" s="227" t="str">
        <f t="shared" si="54"/>
        <v xml:space="preserve"> </v>
      </c>
      <c r="S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6" s="227" t="str">
        <f t="shared" si="55"/>
        <v xml:space="preserve"> </v>
      </c>
      <c r="U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6" s="187">
        <f>+'havelvac 7.2'!P489+'havelvac 7.3'!P489+'havelvac 7.4'!P489+'havelvac 7.5'!P489+'havelvac 7.6'!P489+'havelvac 7.7'!P489+'havelvac 7.9'!P489+'havelvac 7.8'!P489+'havelvac 7.10'!P489+'havelvac 7.11'!P489+'havelvac 7.12'!P489+'havelvac 7.13'!P487</f>
        <v>0</v>
      </c>
      <c r="W496" s="227" t="str">
        <f t="shared" si="56"/>
        <v xml:space="preserve"> </v>
      </c>
      <c r="X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6" s="227" t="str">
        <f t="shared" si="57"/>
        <v xml:space="preserve"> </v>
      </c>
      <c r="Z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6" s="227" t="str">
        <f t="shared" si="58"/>
        <v xml:space="preserve"> </v>
      </c>
      <c r="AB49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7" spans="1:28" s="136" customFormat="1" ht="12.75" hidden="1">
      <c r="A497" s="183" t="str">
        <f t="shared" si="59"/>
        <v>71090200000001</v>
      </c>
      <c r="B497" s="184" t="s">
        <v>439</v>
      </c>
      <c r="C497" s="133" t="s">
        <v>187</v>
      </c>
      <c r="D497" s="132" t="s">
        <v>140</v>
      </c>
      <c r="E497" s="131" t="s">
        <v>441</v>
      </c>
      <c r="F497" s="185" t="s">
        <v>441</v>
      </c>
      <c r="G497" s="186" t="s">
        <v>96</v>
      </c>
      <c r="H497" s="24"/>
      <c r="I497" s="17"/>
      <c r="J497" s="18"/>
      <c r="K497" s="18"/>
      <c r="L497" s="29" t="s">
        <v>110</v>
      </c>
      <c r="M497" s="30"/>
      <c r="N497" s="189">
        <f>+'havelvac 7.2'!N490+'havelvac 7.3'!N490+'havelvac 7.4'!N490+'havelvac 7.5'!N490+'havelvac 7.6'!N490+'havelvac 7.7'!N490+'havelvac 7.9'!N490+'havelvac 7.8'!N490+'havelvac 7.10'!N490+'havelvac 7.11'!N490+'havelvac 7.12'!N490+'havelvac 7.13'!N488</f>
        <v>0</v>
      </c>
      <c r="O497" s="189">
        <f>+'havelvac 7.2'!O490+'havelvac 7.3'!O490+'havelvac 7.4'!O490+'havelvac 7.5'!O490+'havelvac 7.6'!O490+'havelvac 7.7'!O490+'havelvac 7.9'!O490+'havelvac 7.8'!O490+'havelvac 7.10'!O490+'havelvac 7.11'!O490+'havelvac 7.12'!O490+'havelvac 7.13'!O488</f>
        <v>0</v>
      </c>
      <c r="P497" s="226" t="str">
        <f t="shared" si="53"/>
        <v xml:space="preserve"> </v>
      </c>
      <c r="Q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7" s="226" t="str">
        <f t="shared" si="54"/>
        <v xml:space="preserve"> </v>
      </c>
      <c r="S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7" s="226" t="str">
        <f t="shared" si="55"/>
        <v xml:space="preserve"> </v>
      </c>
      <c r="U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7" s="189">
        <f>+'havelvac 7.2'!P490+'havelvac 7.3'!P490+'havelvac 7.4'!P490+'havelvac 7.5'!P490+'havelvac 7.6'!P490+'havelvac 7.7'!P490+'havelvac 7.9'!P490+'havelvac 7.8'!P490+'havelvac 7.10'!P490+'havelvac 7.11'!P490+'havelvac 7.12'!P490+'havelvac 7.13'!P488</f>
        <v>0</v>
      </c>
      <c r="W497" s="226" t="str">
        <f t="shared" si="56"/>
        <v xml:space="preserve"> </v>
      </c>
      <c r="X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7" s="226" t="str">
        <f t="shared" si="57"/>
        <v xml:space="preserve"> </v>
      </c>
      <c r="Z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7" s="226" t="str">
        <f t="shared" si="58"/>
        <v xml:space="preserve"> </v>
      </c>
      <c r="AB49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8" spans="1:28" s="192" customFormat="1" ht="25.5" hidden="1">
      <c r="A498" s="183" t="str">
        <f t="shared" si="59"/>
        <v>71090201000000</v>
      </c>
      <c r="B498" s="184" t="s">
        <v>439</v>
      </c>
      <c r="C498" s="133" t="s">
        <v>187</v>
      </c>
      <c r="D498" s="132" t="s">
        <v>140</v>
      </c>
      <c r="E498" s="131" t="s">
        <v>106</v>
      </c>
      <c r="F498" s="185" t="s">
        <v>441</v>
      </c>
      <c r="G498" s="186" t="s">
        <v>440</v>
      </c>
      <c r="H498" s="150">
        <v>2921</v>
      </c>
      <c r="I498" s="151" t="s">
        <v>187</v>
      </c>
      <c r="J498" s="152">
        <v>2</v>
      </c>
      <c r="K498" s="152">
        <v>1</v>
      </c>
      <c r="L498" s="153" t="s">
        <v>326</v>
      </c>
      <c r="M498" s="154"/>
      <c r="N498" s="191">
        <f>+'havelvac 7.2'!N491+'havelvac 7.3'!N491+'havelvac 7.4'!N491+'havelvac 7.5'!N491+'havelvac 7.6'!N491+'havelvac 7.7'!N491+'havelvac 7.9'!N491+'havelvac 7.8'!N491+'havelvac 7.10'!N491+'havelvac 7.11'!N491+'havelvac 7.12'!N491+'havelvac 7.13'!N489</f>
        <v>0</v>
      </c>
      <c r="O498" s="191">
        <f>+'havelvac 7.2'!O491+'havelvac 7.3'!O491+'havelvac 7.4'!O491+'havelvac 7.5'!O491+'havelvac 7.6'!O491+'havelvac 7.7'!O491+'havelvac 7.9'!O491+'havelvac 7.8'!O491+'havelvac 7.10'!O491+'havelvac 7.11'!O491+'havelvac 7.12'!O491+'havelvac 7.13'!O489</f>
        <v>0</v>
      </c>
      <c r="P498" s="228" t="str">
        <f t="shared" si="53"/>
        <v xml:space="preserve"> </v>
      </c>
      <c r="Q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8" s="228" t="str">
        <f t="shared" si="54"/>
        <v xml:space="preserve"> </v>
      </c>
      <c r="S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8" s="228" t="str">
        <f t="shared" si="55"/>
        <v xml:space="preserve"> </v>
      </c>
      <c r="U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8" s="191">
        <f>+'havelvac 7.2'!P491+'havelvac 7.3'!P491+'havelvac 7.4'!P491+'havelvac 7.5'!P491+'havelvac 7.6'!P491+'havelvac 7.7'!P491+'havelvac 7.9'!P491+'havelvac 7.8'!P491+'havelvac 7.10'!P491+'havelvac 7.11'!P491+'havelvac 7.12'!P491+'havelvac 7.13'!P489</f>
        <v>0</v>
      </c>
      <c r="W498" s="228" t="str">
        <f t="shared" si="56"/>
        <v xml:space="preserve"> </v>
      </c>
      <c r="X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8" s="228" t="str">
        <f t="shared" si="57"/>
        <v xml:space="preserve"> </v>
      </c>
      <c r="Z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8" s="228" t="str">
        <f t="shared" si="58"/>
        <v xml:space="preserve"> </v>
      </c>
      <c r="AB49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499" spans="1:28" s="136" customFormat="1" ht="12.75" hidden="1">
      <c r="A499" s="183" t="str">
        <f t="shared" si="59"/>
        <v>71090201000001</v>
      </c>
      <c r="B499" s="184" t="s">
        <v>439</v>
      </c>
      <c r="C499" s="133" t="s">
        <v>187</v>
      </c>
      <c r="D499" s="132" t="s">
        <v>140</v>
      </c>
      <c r="E499" s="131" t="s">
        <v>106</v>
      </c>
      <c r="F499" s="185" t="s">
        <v>441</v>
      </c>
      <c r="G499" s="186" t="s">
        <v>96</v>
      </c>
      <c r="H499" s="24"/>
      <c r="I499" s="24"/>
      <c r="J499" s="25"/>
      <c r="K499" s="25"/>
      <c r="L499" s="29" t="s">
        <v>108</v>
      </c>
      <c r="M499" s="30"/>
      <c r="N499" s="189">
        <f>+'havelvac 7.2'!N494+'havelvac 7.3'!N494+'havelvac 7.4'!N494+'havelvac 7.5'!N494+'havelvac 7.6'!N494+'havelvac 7.7'!N494+'havelvac 7.9'!N494+'havelvac 7.8'!N494+'havelvac 7.10'!N494+'havelvac 7.11'!N494+'havelvac 7.12'!N494+'havelvac 7.13'!N490</f>
        <v>0</v>
      </c>
      <c r="O499" s="189">
        <f>+'havelvac 7.2'!O494+'havelvac 7.3'!O494+'havelvac 7.4'!O494+'havelvac 7.5'!O494+'havelvac 7.6'!O494+'havelvac 7.7'!O494+'havelvac 7.9'!O494+'havelvac 7.8'!O494+'havelvac 7.10'!O494+'havelvac 7.11'!O494+'havelvac 7.12'!O494+'havelvac 7.13'!O490</f>
        <v>0</v>
      </c>
      <c r="P499" s="226" t="str">
        <f t="shared" si="53"/>
        <v xml:space="preserve"> </v>
      </c>
      <c r="Q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499" s="226" t="str">
        <f t="shared" si="54"/>
        <v xml:space="preserve"> </v>
      </c>
      <c r="S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499" s="226" t="str">
        <f t="shared" si="55"/>
        <v xml:space="preserve"> </v>
      </c>
      <c r="U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499" s="189">
        <f>+'havelvac 7.2'!P494+'havelvac 7.3'!P494+'havelvac 7.4'!P494+'havelvac 7.5'!P494+'havelvac 7.6'!P494+'havelvac 7.7'!P494+'havelvac 7.9'!P494+'havelvac 7.8'!P494+'havelvac 7.10'!P494+'havelvac 7.11'!P494+'havelvac 7.12'!P494+'havelvac 7.13'!P490</f>
        <v>0</v>
      </c>
      <c r="W499" s="226" t="str">
        <f t="shared" si="56"/>
        <v xml:space="preserve"> </v>
      </c>
      <c r="X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499" s="226" t="str">
        <f t="shared" si="57"/>
        <v xml:space="preserve"> </v>
      </c>
      <c r="Z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499" s="226" t="str">
        <f t="shared" si="58"/>
        <v xml:space="preserve"> </v>
      </c>
      <c r="AB49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0" spans="1:28" s="197" customFormat="1" ht="13.5" hidden="1">
      <c r="A500" s="183" t="str">
        <f t="shared" si="59"/>
        <v>71090201010000</v>
      </c>
      <c r="B500" s="184" t="s">
        <v>439</v>
      </c>
      <c r="C500" s="133" t="s">
        <v>187</v>
      </c>
      <c r="D500" s="132" t="s">
        <v>140</v>
      </c>
      <c r="E500" s="131" t="s">
        <v>106</v>
      </c>
      <c r="F500" s="185" t="s">
        <v>106</v>
      </c>
      <c r="G500" s="186" t="s">
        <v>440</v>
      </c>
      <c r="H500" s="145"/>
      <c r="I500" s="146"/>
      <c r="J500" s="147"/>
      <c r="K500" s="147"/>
      <c r="L500" s="26" t="s">
        <v>322</v>
      </c>
      <c r="M500" s="27"/>
      <c r="N500" s="196">
        <f>+'havelvac 7.2'!N495+'havelvac 7.3'!N495+'havelvac 7.4'!N495+'havelvac 7.5'!N495+'havelvac 7.6'!N495+'havelvac 7.7'!N495+'havelvac 7.9'!N495+'havelvac 7.8'!N495+'havelvac 7.10'!N495+'havelvac 7.11'!N495+'havelvac 7.12'!N495+'havelvac 7.13'!N491</f>
        <v>0</v>
      </c>
      <c r="O500" s="196">
        <f>+'havelvac 7.2'!O495+'havelvac 7.3'!O495+'havelvac 7.4'!O495+'havelvac 7.5'!O495+'havelvac 7.6'!O495+'havelvac 7.7'!O495+'havelvac 7.9'!O495+'havelvac 7.8'!O495+'havelvac 7.10'!O495+'havelvac 7.11'!O495+'havelvac 7.12'!O495+'havelvac 7.13'!O491</f>
        <v>0</v>
      </c>
      <c r="P500" s="229" t="str">
        <f t="shared" si="53"/>
        <v xml:space="preserve"> </v>
      </c>
      <c r="Q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0" s="229" t="str">
        <f t="shared" si="54"/>
        <v xml:space="preserve"> </v>
      </c>
      <c r="S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0" s="229" t="str">
        <f t="shared" si="55"/>
        <v xml:space="preserve"> </v>
      </c>
      <c r="U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0" s="196">
        <f>+'havelvac 7.2'!P495+'havelvac 7.3'!P495+'havelvac 7.4'!P495+'havelvac 7.5'!P495+'havelvac 7.6'!P495+'havelvac 7.7'!P495+'havelvac 7.9'!P495+'havelvac 7.8'!P495+'havelvac 7.10'!P495+'havelvac 7.11'!P495+'havelvac 7.12'!P495+'havelvac 7.13'!P491</f>
        <v>0</v>
      </c>
      <c r="W500" s="229" t="str">
        <f t="shared" si="56"/>
        <v xml:space="preserve"> </v>
      </c>
      <c r="X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0" s="229" t="str">
        <f t="shared" si="57"/>
        <v xml:space="preserve"> </v>
      </c>
      <c r="Z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0" s="229" t="str">
        <f t="shared" si="58"/>
        <v xml:space="preserve"> </v>
      </c>
      <c r="AB50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1" spans="1:28" s="136" customFormat="1" hidden="1">
      <c r="A501" s="183" t="str">
        <f t="shared" si="59"/>
        <v>71090201014239</v>
      </c>
      <c r="B501" s="184" t="s">
        <v>439</v>
      </c>
      <c r="C501" s="133" t="s">
        <v>187</v>
      </c>
      <c r="D501" s="132" t="s">
        <v>140</v>
      </c>
      <c r="E501" s="131" t="s">
        <v>106</v>
      </c>
      <c r="F501" s="185" t="s">
        <v>106</v>
      </c>
      <c r="G501" s="130">
        <v>4239</v>
      </c>
      <c r="H501" s="24"/>
      <c r="I501" s="17"/>
      <c r="J501" s="18"/>
      <c r="K501" s="18"/>
      <c r="L501" s="28" t="s">
        <v>125</v>
      </c>
      <c r="M501" s="11">
        <v>4239</v>
      </c>
      <c r="N501" s="182">
        <f>+'havelvac 7.2'!N496+'havelvac 7.3'!N496+'havelvac 7.4'!N496+'havelvac 7.5'!N496+'havelvac 7.6'!N496+'havelvac 7.7'!N496+'havelvac 7.9'!N496+'havelvac 7.8'!N496+'havelvac 7.10'!N496+'havelvac 7.11'!N496+'havelvac 7.12'!N496+'havelvac 7.13'!N494</f>
        <v>0</v>
      </c>
      <c r="O501" s="182">
        <f>+'havelvac 7.2'!O496+'havelvac 7.3'!O496+'havelvac 7.4'!O496+'havelvac 7.5'!O496+'havelvac 7.6'!O496+'havelvac 7.7'!O496+'havelvac 7.9'!O496+'havelvac 7.8'!O496+'havelvac 7.10'!O496+'havelvac 7.11'!O496+'havelvac 7.12'!O496+'havelvac 7.13'!O494</f>
        <v>0</v>
      </c>
      <c r="P501" s="230" t="str">
        <f t="shared" si="53"/>
        <v xml:space="preserve"> </v>
      </c>
      <c r="Q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1" s="230" t="str">
        <f t="shared" si="54"/>
        <v xml:space="preserve"> </v>
      </c>
      <c r="S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1" s="230" t="str">
        <f t="shared" si="55"/>
        <v xml:space="preserve"> </v>
      </c>
      <c r="U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1" s="182">
        <f>+'havelvac 7.2'!P496+'havelvac 7.3'!P496+'havelvac 7.4'!P496+'havelvac 7.5'!P496+'havelvac 7.6'!P496+'havelvac 7.7'!P496+'havelvac 7.9'!P496+'havelvac 7.8'!P496+'havelvac 7.10'!P496+'havelvac 7.11'!P496+'havelvac 7.12'!P496+'havelvac 7.13'!P494</f>
        <v>0</v>
      </c>
      <c r="W501" s="230" t="str">
        <f t="shared" si="56"/>
        <v xml:space="preserve"> </v>
      </c>
      <c r="X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1" s="230" t="str">
        <f t="shared" si="57"/>
        <v xml:space="preserve"> </v>
      </c>
      <c r="Z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1" s="230" t="str">
        <f t="shared" si="58"/>
        <v xml:space="preserve"> </v>
      </c>
      <c r="AB5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2" spans="1:28" s="136" customFormat="1" ht="25.5" hidden="1">
      <c r="A502" s="183" t="str">
        <f t="shared" si="59"/>
        <v>71090201014511</v>
      </c>
      <c r="B502" s="199" t="s">
        <v>439</v>
      </c>
      <c r="C502" s="133" t="s">
        <v>187</v>
      </c>
      <c r="D502" s="132" t="s">
        <v>140</v>
      </c>
      <c r="E502" s="131" t="s">
        <v>106</v>
      </c>
      <c r="F502" s="185" t="s">
        <v>106</v>
      </c>
      <c r="G502" s="130">
        <v>4511</v>
      </c>
      <c r="H502" s="190"/>
      <c r="I502" s="193"/>
      <c r="J502" s="200"/>
      <c r="K502" s="201"/>
      <c r="L502" s="202" t="s">
        <v>217</v>
      </c>
      <c r="M502" s="12">
        <v>4511</v>
      </c>
      <c r="N502" s="182">
        <f>+'havelvac 7.2'!N497+'havelvac 7.3'!N497+'havelvac 7.4'!N497+'havelvac 7.5'!N497+'havelvac 7.6'!N497+'havelvac 7.7'!N497+'havelvac 7.9'!N497+'havelvac 7.8'!N497+'havelvac 7.10'!N497+'havelvac 7.11'!N497+'havelvac 7.12'!N497+'havelvac 7.13'!N495</f>
        <v>0</v>
      </c>
      <c r="O502" s="182">
        <f>+'havelvac 7.2'!O497+'havelvac 7.3'!O497+'havelvac 7.4'!O497+'havelvac 7.5'!O497+'havelvac 7.6'!O497+'havelvac 7.7'!O497+'havelvac 7.9'!O497+'havelvac 7.8'!O497+'havelvac 7.10'!O497+'havelvac 7.11'!O497+'havelvac 7.12'!O497+'havelvac 7.13'!O495</f>
        <v>0</v>
      </c>
      <c r="P502" s="230" t="str">
        <f t="shared" si="53"/>
        <v xml:space="preserve"> </v>
      </c>
      <c r="Q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2" s="230" t="str">
        <f t="shared" si="54"/>
        <v xml:space="preserve"> </v>
      </c>
      <c r="S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2" s="230" t="str">
        <f t="shared" si="55"/>
        <v xml:space="preserve"> </v>
      </c>
      <c r="U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2" s="182">
        <f>+'havelvac 7.2'!P497+'havelvac 7.3'!P497+'havelvac 7.4'!P497+'havelvac 7.5'!P497+'havelvac 7.6'!P497+'havelvac 7.7'!P497+'havelvac 7.9'!P497+'havelvac 7.8'!P497+'havelvac 7.10'!P497+'havelvac 7.11'!P497+'havelvac 7.12'!P497+'havelvac 7.13'!P495</f>
        <v>0</v>
      </c>
      <c r="W502" s="230" t="str">
        <f t="shared" si="56"/>
        <v xml:space="preserve"> </v>
      </c>
      <c r="X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2" s="230" t="str">
        <f t="shared" si="57"/>
        <v xml:space="preserve"> </v>
      </c>
      <c r="Z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2" s="230" t="str">
        <f t="shared" si="58"/>
        <v xml:space="preserve"> </v>
      </c>
      <c r="AB5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3" spans="1:28" s="197" customFormat="1" ht="13.5" hidden="1">
      <c r="A503" s="183" t="str">
        <f t="shared" si="59"/>
        <v>71090201020000</v>
      </c>
      <c r="B503" s="184" t="s">
        <v>439</v>
      </c>
      <c r="C503" s="133" t="s">
        <v>187</v>
      </c>
      <c r="D503" s="132" t="s">
        <v>140</v>
      </c>
      <c r="E503" s="131" t="s">
        <v>106</v>
      </c>
      <c r="F503" s="185" t="s">
        <v>140</v>
      </c>
      <c r="G503" s="186" t="s">
        <v>440</v>
      </c>
      <c r="H503" s="145"/>
      <c r="I503" s="146"/>
      <c r="J503" s="147"/>
      <c r="K503" s="147"/>
      <c r="L503" s="26" t="s">
        <v>323</v>
      </c>
      <c r="M503" s="27"/>
      <c r="N503" s="196">
        <f>+'havelvac 7.2'!N498+'havelvac 7.3'!N498+'havelvac 7.4'!N498+'havelvac 7.5'!N498+'havelvac 7.6'!N498+'havelvac 7.7'!N498+'havelvac 7.9'!N498+'havelvac 7.8'!N498+'havelvac 7.10'!N498+'havelvac 7.11'!N498+'havelvac 7.12'!N498+'havelvac 7.13'!N496</f>
        <v>0</v>
      </c>
      <c r="O503" s="196">
        <f>+'havelvac 7.2'!O498+'havelvac 7.3'!O498+'havelvac 7.4'!O498+'havelvac 7.5'!O498+'havelvac 7.6'!O498+'havelvac 7.7'!O498+'havelvac 7.9'!O498+'havelvac 7.8'!O498+'havelvac 7.10'!O498+'havelvac 7.11'!O498+'havelvac 7.12'!O498+'havelvac 7.13'!O496</f>
        <v>0</v>
      </c>
      <c r="P503" s="229" t="str">
        <f t="shared" si="53"/>
        <v xml:space="preserve"> </v>
      </c>
      <c r="Q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3" s="229" t="str">
        <f t="shared" si="54"/>
        <v xml:space="preserve"> </v>
      </c>
      <c r="S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3" s="229" t="str">
        <f t="shared" si="55"/>
        <v xml:space="preserve"> </v>
      </c>
      <c r="U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3" s="196">
        <f>+'havelvac 7.2'!P498+'havelvac 7.3'!P498+'havelvac 7.4'!P498+'havelvac 7.5'!P498+'havelvac 7.6'!P498+'havelvac 7.7'!P498+'havelvac 7.9'!P498+'havelvac 7.8'!P498+'havelvac 7.10'!P498+'havelvac 7.11'!P498+'havelvac 7.12'!P498+'havelvac 7.13'!P496</f>
        <v>0</v>
      </c>
      <c r="W503" s="229" t="str">
        <f t="shared" si="56"/>
        <v xml:space="preserve"> </v>
      </c>
      <c r="X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3" s="229" t="str">
        <f t="shared" si="57"/>
        <v xml:space="preserve"> </v>
      </c>
      <c r="Z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3" s="229" t="str">
        <f t="shared" si="58"/>
        <v xml:space="preserve"> </v>
      </c>
      <c r="AB50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4" spans="1:28" s="136" customFormat="1" hidden="1">
      <c r="A504" s="183" t="str">
        <f t="shared" si="59"/>
        <v>71090201024239</v>
      </c>
      <c r="B504" s="184" t="s">
        <v>439</v>
      </c>
      <c r="C504" s="133" t="s">
        <v>187</v>
      </c>
      <c r="D504" s="132" t="s">
        <v>140</v>
      </c>
      <c r="E504" s="131" t="s">
        <v>106</v>
      </c>
      <c r="F504" s="185" t="s">
        <v>140</v>
      </c>
      <c r="G504" s="130">
        <v>4239</v>
      </c>
      <c r="H504" s="24"/>
      <c r="I504" s="17"/>
      <c r="J504" s="18"/>
      <c r="K504" s="18"/>
      <c r="L504" s="28" t="s">
        <v>125</v>
      </c>
      <c r="M504" s="11">
        <v>4239</v>
      </c>
      <c r="N504" s="182">
        <f>+'havelvac 7.2'!N499+'havelvac 7.3'!N499+'havelvac 7.4'!N499+'havelvac 7.5'!N499+'havelvac 7.6'!N499+'havelvac 7.7'!N499+'havelvac 7.9'!N499+'havelvac 7.8'!N499+'havelvac 7.10'!N499+'havelvac 7.11'!N499+'havelvac 7.12'!N499+'havelvac 7.13'!N497</f>
        <v>0</v>
      </c>
      <c r="O504" s="182">
        <f>+'havelvac 7.2'!O499+'havelvac 7.3'!O499+'havelvac 7.4'!O499+'havelvac 7.5'!O499+'havelvac 7.6'!O499+'havelvac 7.7'!O499+'havelvac 7.9'!O499+'havelvac 7.8'!O499+'havelvac 7.10'!O499+'havelvac 7.11'!O499+'havelvac 7.12'!O499+'havelvac 7.13'!O497</f>
        <v>0</v>
      </c>
      <c r="P504" s="230" t="str">
        <f t="shared" si="53"/>
        <v xml:space="preserve"> </v>
      </c>
      <c r="Q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4" s="230" t="str">
        <f t="shared" si="54"/>
        <v xml:space="preserve"> </v>
      </c>
      <c r="S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4" s="230" t="str">
        <f t="shared" si="55"/>
        <v xml:space="preserve"> </v>
      </c>
      <c r="U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4" s="182">
        <f>+'havelvac 7.2'!P499+'havelvac 7.3'!P499+'havelvac 7.4'!P499+'havelvac 7.5'!P499+'havelvac 7.6'!P499+'havelvac 7.7'!P499+'havelvac 7.9'!P499+'havelvac 7.8'!P499+'havelvac 7.10'!P499+'havelvac 7.11'!P499+'havelvac 7.12'!P499+'havelvac 7.13'!P497</f>
        <v>0</v>
      </c>
      <c r="W504" s="230" t="str">
        <f t="shared" si="56"/>
        <v xml:space="preserve"> </v>
      </c>
      <c r="X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4" s="230" t="str">
        <f t="shared" si="57"/>
        <v xml:space="preserve"> </v>
      </c>
      <c r="Z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4" s="230" t="str">
        <f t="shared" si="58"/>
        <v xml:space="preserve"> </v>
      </c>
      <c r="AB5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5" spans="1:28" s="136" customFormat="1" ht="25.5" hidden="1">
      <c r="A505" s="183" t="str">
        <f t="shared" si="59"/>
        <v>71090201024511</v>
      </c>
      <c r="B505" s="199" t="s">
        <v>439</v>
      </c>
      <c r="C505" s="133" t="s">
        <v>187</v>
      </c>
      <c r="D505" s="132" t="s">
        <v>140</v>
      </c>
      <c r="E505" s="131" t="s">
        <v>106</v>
      </c>
      <c r="F505" s="185" t="s">
        <v>140</v>
      </c>
      <c r="G505" s="130">
        <v>4511</v>
      </c>
      <c r="H505" s="190"/>
      <c r="I505" s="193"/>
      <c r="J505" s="200"/>
      <c r="K505" s="201"/>
      <c r="L505" s="202" t="s">
        <v>217</v>
      </c>
      <c r="M505" s="12">
        <v>4511</v>
      </c>
      <c r="N505" s="182">
        <f>+'havelvac 7.2'!N500+'havelvac 7.3'!N500+'havelvac 7.4'!N500+'havelvac 7.5'!N500+'havelvac 7.6'!N500+'havelvac 7.7'!N500+'havelvac 7.9'!N500+'havelvac 7.8'!N500+'havelvac 7.10'!N500+'havelvac 7.11'!N500+'havelvac 7.12'!N500+'havelvac 7.13'!N498</f>
        <v>0</v>
      </c>
      <c r="O505" s="182">
        <f>+'havelvac 7.2'!O500+'havelvac 7.3'!O500+'havelvac 7.4'!O500+'havelvac 7.5'!O500+'havelvac 7.6'!O500+'havelvac 7.7'!O500+'havelvac 7.9'!O500+'havelvac 7.8'!O500+'havelvac 7.10'!O500+'havelvac 7.11'!O500+'havelvac 7.12'!O500+'havelvac 7.13'!O498</f>
        <v>0</v>
      </c>
      <c r="P505" s="230" t="str">
        <f t="shared" si="53"/>
        <v xml:space="preserve"> </v>
      </c>
      <c r="Q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5" s="230" t="str">
        <f t="shared" si="54"/>
        <v xml:space="preserve"> </v>
      </c>
      <c r="S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5" s="230" t="str">
        <f t="shared" si="55"/>
        <v xml:space="preserve"> </v>
      </c>
      <c r="U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5" s="182">
        <f>+'havelvac 7.2'!P500+'havelvac 7.3'!P500+'havelvac 7.4'!P500+'havelvac 7.5'!P500+'havelvac 7.6'!P500+'havelvac 7.7'!P500+'havelvac 7.9'!P500+'havelvac 7.8'!P500+'havelvac 7.10'!P500+'havelvac 7.11'!P500+'havelvac 7.12'!P500+'havelvac 7.13'!P498</f>
        <v>0</v>
      </c>
      <c r="W505" s="230" t="str">
        <f t="shared" si="56"/>
        <v xml:space="preserve"> </v>
      </c>
      <c r="X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5" s="230" t="str">
        <f t="shared" si="57"/>
        <v xml:space="preserve"> </v>
      </c>
      <c r="Z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5" s="230" t="str">
        <f t="shared" si="58"/>
        <v xml:space="preserve"> </v>
      </c>
      <c r="AB5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6" spans="1:28" s="197" customFormat="1" ht="13.5" hidden="1">
      <c r="A506" s="183" t="str">
        <f t="shared" si="59"/>
        <v>71090201030000</v>
      </c>
      <c r="B506" s="184" t="s">
        <v>439</v>
      </c>
      <c r="C506" s="133" t="s">
        <v>187</v>
      </c>
      <c r="D506" s="132" t="s">
        <v>140</v>
      </c>
      <c r="E506" s="131" t="s">
        <v>106</v>
      </c>
      <c r="F506" s="185" t="s">
        <v>442</v>
      </c>
      <c r="G506" s="186" t="s">
        <v>440</v>
      </c>
      <c r="H506" s="145"/>
      <c r="I506" s="146"/>
      <c r="J506" s="147"/>
      <c r="K506" s="147"/>
      <c r="L506" s="26" t="s">
        <v>324</v>
      </c>
      <c r="M506" s="27"/>
      <c r="N506" s="196">
        <f>+'havelvac 7.2'!N501+'havelvac 7.3'!N501+'havelvac 7.4'!N501+'havelvac 7.5'!N501+'havelvac 7.6'!N501+'havelvac 7.7'!N501+'havelvac 7.9'!N501+'havelvac 7.8'!N501+'havelvac 7.10'!N501+'havelvac 7.11'!N501+'havelvac 7.12'!N501+'havelvac 7.13'!N499</f>
        <v>0</v>
      </c>
      <c r="O506" s="196">
        <f>+'havelvac 7.2'!O501+'havelvac 7.3'!O501+'havelvac 7.4'!O501+'havelvac 7.5'!O501+'havelvac 7.6'!O501+'havelvac 7.7'!O501+'havelvac 7.9'!O501+'havelvac 7.8'!O501+'havelvac 7.10'!O501+'havelvac 7.11'!O501+'havelvac 7.12'!O501+'havelvac 7.13'!O499</f>
        <v>0</v>
      </c>
      <c r="P506" s="229" t="str">
        <f t="shared" si="53"/>
        <v xml:space="preserve"> </v>
      </c>
      <c r="Q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6" s="229" t="str">
        <f t="shared" si="54"/>
        <v xml:space="preserve"> </v>
      </c>
      <c r="S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6" s="229" t="str">
        <f t="shared" si="55"/>
        <v xml:space="preserve"> </v>
      </c>
      <c r="U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6" s="196">
        <f>+'havelvac 7.2'!P501+'havelvac 7.3'!P501+'havelvac 7.4'!P501+'havelvac 7.5'!P501+'havelvac 7.6'!P501+'havelvac 7.7'!P501+'havelvac 7.9'!P501+'havelvac 7.8'!P501+'havelvac 7.10'!P501+'havelvac 7.11'!P501+'havelvac 7.12'!P501+'havelvac 7.13'!P499</f>
        <v>0</v>
      </c>
      <c r="W506" s="229" t="str">
        <f t="shared" si="56"/>
        <v xml:space="preserve"> </v>
      </c>
      <c r="X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6" s="229" t="str">
        <f t="shared" si="57"/>
        <v xml:space="preserve"> </v>
      </c>
      <c r="Z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6" s="229" t="str">
        <f t="shared" si="58"/>
        <v xml:space="preserve"> </v>
      </c>
      <c r="AB50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7" spans="1:28" s="136" customFormat="1" hidden="1">
      <c r="A507" s="183" t="str">
        <f t="shared" si="59"/>
        <v>71090201034239</v>
      </c>
      <c r="B507" s="184" t="s">
        <v>439</v>
      </c>
      <c r="C507" s="133" t="s">
        <v>187</v>
      </c>
      <c r="D507" s="132" t="s">
        <v>140</v>
      </c>
      <c r="E507" s="131" t="s">
        <v>106</v>
      </c>
      <c r="F507" s="185" t="s">
        <v>442</v>
      </c>
      <c r="G507" s="130">
        <v>4239</v>
      </c>
      <c r="H507" s="24"/>
      <c r="I507" s="17"/>
      <c r="J507" s="18"/>
      <c r="K507" s="18"/>
      <c r="L507" s="28" t="s">
        <v>125</v>
      </c>
      <c r="M507" s="11">
        <v>4239</v>
      </c>
      <c r="N507" s="182">
        <f>+'havelvac 7.2'!N502+'havelvac 7.3'!N502+'havelvac 7.4'!N502+'havelvac 7.5'!N502+'havelvac 7.6'!N502+'havelvac 7.7'!N502+'havelvac 7.9'!N502+'havelvac 7.8'!N502+'havelvac 7.10'!N502+'havelvac 7.11'!N502+'havelvac 7.12'!N502+'havelvac 7.13'!N500</f>
        <v>0</v>
      </c>
      <c r="O507" s="182">
        <f>+'havelvac 7.2'!O502+'havelvac 7.3'!O502+'havelvac 7.4'!O502+'havelvac 7.5'!O502+'havelvac 7.6'!O502+'havelvac 7.7'!O502+'havelvac 7.9'!O502+'havelvac 7.8'!O502+'havelvac 7.10'!O502+'havelvac 7.11'!O502+'havelvac 7.12'!O502+'havelvac 7.13'!O500</f>
        <v>0</v>
      </c>
      <c r="P507" s="230" t="str">
        <f t="shared" si="53"/>
        <v xml:space="preserve"> </v>
      </c>
      <c r="Q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7" s="230" t="str">
        <f t="shared" si="54"/>
        <v xml:space="preserve"> </v>
      </c>
      <c r="S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7" s="230" t="str">
        <f t="shared" si="55"/>
        <v xml:space="preserve"> </v>
      </c>
      <c r="U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7" s="182">
        <f>+'havelvac 7.2'!P502+'havelvac 7.3'!P502+'havelvac 7.4'!P502+'havelvac 7.5'!P502+'havelvac 7.6'!P502+'havelvac 7.7'!P502+'havelvac 7.9'!P502+'havelvac 7.8'!P502+'havelvac 7.10'!P502+'havelvac 7.11'!P502+'havelvac 7.12'!P502+'havelvac 7.13'!P500</f>
        <v>0</v>
      </c>
      <c r="W507" s="230" t="str">
        <f t="shared" si="56"/>
        <v xml:space="preserve"> </v>
      </c>
      <c r="X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7" s="230" t="str">
        <f t="shared" si="57"/>
        <v xml:space="preserve"> </v>
      </c>
      <c r="Z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7" s="230" t="str">
        <f t="shared" si="58"/>
        <v xml:space="preserve"> </v>
      </c>
      <c r="AB5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8" spans="1:28" s="136" customFormat="1" ht="25.5" hidden="1">
      <c r="A508" s="183" t="str">
        <f t="shared" si="59"/>
        <v>71090201034511</v>
      </c>
      <c r="B508" s="199" t="s">
        <v>439</v>
      </c>
      <c r="C508" s="133" t="s">
        <v>187</v>
      </c>
      <c r="D508" s="132" t="s">
        <v>140</v>
      </c>
      <c r="E508" s="131" t="s">
        <v>106</v>
      </c>
      <c r="F508" s="185" t="s">
        <v>442</v>
      </c>
      <c r="G508" s="130">
        <v>4511</v>
      </c>
      <c r="H508" s="190"/>
      <c r="I508" s="193"/>
      <c r="J508" s="200"/>
      <c r="K508" s="201"/>
      <c r="L508" s="202" t="s">
        <v>217</v>
      </c>
      <c r="M508" s="12">
        <v>4511</v>
      </c>
      <c r="N508" s="182">
        <f>+'havelvac 7.2'!N503+'havelvac 7.3'!N503+'havelvac 7.4'!N503+'havelvac 7.5'!N503+'havelvac 7.6'!N503+'havelvac 7.7'!N503+'havelvac 7.9'!N503+'havelvac 7.8'!N503+'havelvac 7.10'!N503+'havelvac 7.11'!N503+'havelvac 7.12'!N503+'havelvac 7.13'!N501</f>
        <v>0</v>
      </c>
      <c r="O508" s="182">
        <f>+'havelvac 7.2'!O503+'havelvac 7.3'!O503+'havelvac 7.4'!O503+'havelvac 7.5'!O503+'havelvac 7.6'!O503+'havelvac 7.7'!O503+'havelvac 7.9'!O503+'havelvac 7.8'!O503+'havelvac 7.10'!O503+'havelvac 7.11'!O503+'havelvac 7.12'!O503+'havelvac 7.13'!O501</f>
        <v>0</v>
      </c>
      <c r="P508" s="230" t="str">
        <f t="shared" si="53"/>
        <v xml:space="preserve"> </v>
      </c>
      <c r="Q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8" s="230" t="str">
        <f t="shared" si="54"/>
        <v xml:space="preserve"> </v>
      </c>
      <c r="S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8" s="230" t="str">
        <f t="shared" si="55"/>
        <v xml:space="preserve"> </v>
      </c>
      <c r="U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8" s="182">
        <f>+'havelvac 7.2'!P503+'havelvac 7.3'!P503+'havelvac 7.4'!P503+'havelvac 7.5'!P503+'havelvac 7.6'!P503+'havelvac 7.7'!P503+'havelvac 7.9'!P503+'havelvac 7.8'!P503+'havelvac 7.10'!P503+'havelvac 7.11'!P503+'havelvac 7.12'!P503+'havelvac 7.13'!P501</f>
        <v>0</v>
      </c>
      <c r="W508" s="230" t="str">
        <f t="shared" si="56"/>
        <v xml:space="preserve"> </v>
      </c>
      <c r="X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8" s="230" t="str">
        <f t="shared" si="57"/>
        <v xml:space="preserve"> </v>
      </c>
      <c r="Z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8" s="230" t="str">
        <f t="shared" si="58"/>
        <v xml:space="preserve"> </v>
      </c>
      <c r="AB5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09" spans="1:28" s="197" customFormat="1" ht="13.5" hidden="1">
      <c r="A509" s="183" t="str">
        <f t="shared" si="59"/>
        <v>71090201040000</v>
      </c>
      <c r="B509" s="184" t="s">
        <v>439</v>
      </c>
      <c r="C509" s="133" t="s">
        <v>187</v>
      </c>
      <c r="D509" s="132" t="s">
        <v>140</v>
      </c>
      <c r="E509" s="131" t="s">
        <v>106</v>
      </c>
      <c r="F509" s="185" t="s">
        <v>155</v>
      </c>
      <c r="G509" s="186" t="s">
        <v>440</v>
      </c>
      <c r="H509" s="145"/>
      <c r="I509" s="146"/>
      <c r="J509" s="147"/>
      <c r="K509" s="147"/>
      <c r="L509" s="26" t="s">
        <v>327</v>
      </c>
      <c r="M509" s="27"/>
      <c r="N509" s="196">
        <f>+'havelvac 7.2'!N504+'havelvac 7.3'!N504+'havelvac 7.4'!N504+'havelvac 7.5'!N504+'havelvac 7.6'!N504+'havelvac 7.7'!N504+'havelvac 7.9'!N504+'havelvac 7.8'!N504+'havelvac 7.10'!N504+'havelvac 7.11'!N504+'havelvac 7.12'!N504+'havelvac 7.13'!N502</f>
        <v>0</v>
      </c>
      <c r="O509" s="196">
        <f>+'havelvac 7.2'!O504+'havelvac 7.3'!O504+'havelvac 7.4'!O504+'havelvac 7.5'!O504+'havelvac 7.6'!O504+'havelvac 7.7'!O504+'havelvac 7.9'!O504+'havelvac 7.8'!O504+'havelvac 7.10'!O504+'havelvac 7.11'!O504+'havelvac 7.12'!O504+'havelvac 7.13'!O502</f>
        <v>0</v>
      </c>
      <c r="P509" s="229" t="str">
        <f t="shared" si="53"/>
        <v xml:space="preserve"> </v>
      </c>
      <c r="Q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09" s="229" t="str">
        <f t="shared" si="54"/>
        <v xml:space="preserve"> </v>
      </c>
      <c r="S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09" s="229" t="str">
        <f t="shared" si="55"/>
        <v xml:space="preserve"> </v>
      </c>
      <c r="U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09" s="196">
        <f>+'havelvac 7.2'!P504+'havelvac 7.3'!P504+'havelvac 7.4'!P504+'havelvac 7.5'!P504+'havelvac 7.6'!P504+'havelvac 7.7'!P504+'havelvac 7.9'!P504+'havelvac 7.8'!P504+'havelvac 7.10'!P504+'havelvac 7.11'!P504+'havelvac 7.12'!P504+'havelvac 7.13'!P502</f>
        <v>0</v>
      </c>
      <c r="W509" s="229" t="str">
        <f t="shared" si="56"/>
        <v xml:space="preserve"> </v>
      </c>
      <c r="X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09" s="229" t="str">
        <f t="shared" si="57"/>
        <v xml:space="preserve"> </v>
      </c>
      <c r="Z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09" s="229" t="str">
        <f t="shared" si="58"/>
        <v xml:space="preserve"> </v>
      </c>
      <c r="AB50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0" spans="1:28" s="136" customFormat="1" hidden="1">
      <c r="A510" s="183" t="str">
        <f t="shared" si="59"/>
        <v>71090201044239</v>
      </c>
      <c r="B510" s="184" t="s">
        <v>439</v>
      </c>
      <c r="C510" s="133" t="s">
        <v>187</v>
      </c>
      <c r="D510" s="132" t="s">
        <v>140</v>
      </c>
      <c r="E510" s="131" t="s">
        <v>106</v>
      </c>
      <c r="F510" s="185" t="s">
        <v>155</v>
      </c>
      <c r="G510" s="130">
        <v>4239</v>
      </c>
      <c r="H510" s="24"/>
      <c r="I510" s="17"/>
      <c r="J510" s="18"/>
      <c r="K510" s="18"/>
      <c r="L510" s="28" t="s">
        <v>125</v>
      </c>
      <c r="M510" s="11">
        <v>4239</v>
      </c>
      <c r="N510" s="182">
        <f>+'havelvac 7.2'!N505+'havelvac 7.3'!N505+'havelvac 7.4'!N505+'havelvac 7.5'!N505+'havelvac 7.6'!N505+'havelvac 7.7'!N505+'havelvac 7.9'!N505+'havelvac 7.8'!N505+'havelvac 7.10'!N505+'havelvac 7.11'!N505+'havelvac 7.12'!N505+'havelvac 7.13'!N503</f>
        <v>0</v>
      </c>
      <c r="O510" s="182">
        <f>+'havelvac 7.2'!O505+'havelvac 7.3'!O505+'havelvac 7.4'!O505+'havelvac 7.5'!O505+'havelvac 7.6'!O505+'havelvac 7.7'!O505+'havelvac 7.9'!O505+'havelvac 7.8'!O505+'havelvac 7.10'!O505+'havelvac 7.11'!O505+'havelvac 7.12'!O505+'havelvac 7.13'!O503</f>
        <v>0</v>
      </c>
      <c r="P510" s="230" t="str">
        <f t="shared" si="53"/>
        <v xml:space="preserve"> </v>
      </c>
      <c r="Q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0" s="230" t="str">
        <f t="shared" si="54"/>
        <v xml:space="preserve"> </v>
      </c>
      <c r="S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0" s="230" t="str">
        <f t="shared" si="55"/>
        <v xml:space="preserve"> </v>
      </c>
      <c r="U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0" s="182">
        <f>+'havelvac 7.2'!P505+'havelvac 7.3'!P505+'havelvac 7.4'!P505+'havelvac 7.5'!P505+'havelvac 7.6'!P505+'havelvac 7.7'!P505+'havelvac 7.9'!P505+'havelvac 7.8'!P505+'havelvac 7.10'!P505+'havelvac 7.11'!P505+'havelvac 7.12'!P505+'havelvac 7.13'!P503</f>
        <v>0</v>
      </c>
      <c r="W510" s="230" t="str">
        <f t="shared" si="56"/>
        <v xml:space="preserve"> </v>
      </c>
      <c r="X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0" s="230" t="str">
        <f t="shared" si="57"/>
        <v xml:space="preserve"> </v>
      </c>
      <c r="Z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0" s="230" t="str">
        <f t="shared" si="58"/>
        <v xml:space="preserve"> </v>
      </c>
      <c r="AB51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1" spans="1:28" s="136" customFormat="1" ht="25.5" hidden="1">
      <c r="A511" s="183" t="str">
        <f t="shared" si="59"/>
        <v>71090201044511</v>
      </c>
      <c r="B511" s="199" t="s">
        <v>439</v>
      </c>
      <c r="C511" s="133" t="s">
        <v>187</v>
      </c>
      <c r="D511" s="132" t="s">
        <v>140</v>
      </c>
      <c r="E511" s="131" t="s">
        <v>106</v>
      </c>
      <c r="F511" s="185" t="s">
        <v>155</v>
      </c>
      <c r="G511" s="130">
        <v>4511</v>
      </c>
      <c r="H511" s="190"/>
      <c r="I511" s="193"/>
      <c r="J511" s="200"/>
      <c r="K511" s="201"/>
      <c r="L511" s="202" t="s">
        <v>217</v>
      </c>
      <c r="M511" s="12">
        <v>4511</v>
      </c>
      <c r="N511" s="182">
        <f>+'havelvac 7.2'!N506+'havelvac 7.3'!N506+'havelvac 7.4'!N506+'havelvac 7.5'!N506+'havelvac 7.6'!N506+'havelvac 7.7'!N506+'havelvac 7.9'!N506+'havelvac 7.8'!N506+'havelvac 7.10'!N506+'havelvac 7.11'!N506+'havelvac 7.12'!N506+'havelvac 7.13'!N504</f>
        <v>0</v>
      </c>
      <c r="O511" s="182">
        <f>+'havelvac 7.2'!O506+'havelvac 7.3'!O506+'havelvac 7.4'!O506+'havelvac 7.5'!O506+'havelvac 7.6'!O506+'havelvac 7.7'!O506+'havelvac 7.9'!O506+'havelvac 7.8'!O506+'havelvac 7.10'!O506+'havelvac 7.11'!O506+'havelvac 7.12'!O506+'havelvac 7.13'!O504</f>
        <v>0</v>
      </c>
      <c r="P511" s="230" t="str">
        <f t="shared" si="53"/>
        <v xml:space="preserve"> </v>
      </c>
      <c r="Q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1" s="230" t="str">
        <f t="shared" si="54"/>
        <v xml:space="preserve"> </v>
      </c>
      <c r="S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1" s="230" t="str">
        <f t="shared" si="55"/>
        <v xml:space="preserve"> </v>
      </c>
      <c r="U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1" s="182">
        <f>+'havelvac 7.2'!P506+'havelvac 7.3'!P506+'havelvac 7.4'!P506+'havelvac 7.5'!P506+'havelvac 7.6'!P506+'havelvac 7.7'!P506+'havelvac 7.9'!P506+'havelvac 7.8'!P506+'havelvac 7.10'!P506+'havelvac 7.11'!P506+'havelvac 7.12'!P506+'havelvac 7.13'!P504</f>
        <v>0</v>
      </c>
      <c r="W511" s="230" t="str">
        <f t="shared" si="56"/>
        <v xml:space="preserve"> </v>
      </c>
      <c r="X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1" s="230" t="str">
        <f t="shared" si="57"/>
        <v xml:space="preserve"> </v>
      </c>
      <c r="Z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1" s="230" t="str">
        <f t="shared" si="58"/>
        <v xml:space="preserve"> </v>
      </c>
      <c r="AB51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2" spans="1:28" s="192" customFormat="1" ht="25.5" hidden="1">
      <c r="A512" s="183" t="str">
        <f t="shared" si="59"/>
        <v>71090202000000</v>
      </c>
      <c r="B512" s="184" t="s">
        <v>439</v>
      </c>
      <c r="C512" s="133" t="s">
        <v>187</v>
      </c>
      <c r="D512" s="132" t="s">
        <v>140</v>
      </c>
      <c r="E512" s="131" t="s">
        <v>140</v>
      </c>
      <c r="F512" s="185" t="s">
        <v>441</v>
      </c>
      <c r="G512" s="186" t="s">
        <v>440</v>
      </c>
      <c r="H512" s="150">
        <v>2922</v>
      </c>
      <c r="I512" s="151" t="s">
        <v>187</v>
      </c>
      <c r="J512" s="152">
        <v>2</v>
      </c>
      <c r="K512" s="152">
        <v>2</v>
      </c>
      <c r="L512" s="153" t="s">
        <v>328</v>
      </c>
      <c r="M512" s="154"/>
      <c r="N512" s="191">
        <f>+'havelvac 7.2'!N507+'havelvac 7.3'!N507+'havelvac 7.4'!N507+'havelvac 7.5'!N507+'havelvac 7.6'!N507+'havelvac 7.7'!N507+'havelvac 7.9'!N507+'havelvac 7.8'!N507+'havelvac 7.10'!N507+'havelvac 7.11'!N507+'havelvac 7.12'!N507+'havelvac 7.13'!N505</f>
        <v>0</v>
      </c>
      <c r="O512" s="191">
        <f>+'havelvac 7.2'!O507+'havelvac 7.3'!O507+'havelvac 7.4'!O507+'havelvac 7.5'!O507+'havelvac 7.6'!O507+'havelvac 7.7'!O507+'havelvac 7.9'!O507+'havelvac 7.8'!O507+'havelvac 7.10'!O507+'havelvac 7.11'!O507+'havelvac 7.12'!O507+'havelvac 7.13'!O505</f>
        <v>0</v>
      </c>
      <c r="P512" s="228" t="str">
        <f t="shared" si="53"/>
        <v xml:space="preserve"> </v>
      </c>
      <c r="Q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2" s="228" t="str">
        <f t="shared" si="54"/>
        <v xml:space="preserve"> </v>
      </c>
      <c r="S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2" s="228" t="str">
        <f t="shared" si="55"/>
        <v xml:space="preserve"> </v>
      </c>
      <c r="U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2" s="191">
        <f>+'havelvac 7.2'!P507+'havelvac 7.3'!P507+'havelvac 7.4'!P507+'havelvac 7.5'!P507+'havelvac 7.6'!P507+'havelvac 7.7'!P507+'havelvac 7.9'!P507+'havelvac 7.8'!P507+'havelvac 7.10'!P507+'havelvac 7.11'!P507+'havelvac 7.12'!P507+'havelvac 7.13'!P505</f>
        <v>0</v>
      </c>
      <c r="W512" s="228" t="str">
        <f t="shared" si="56"/>
        <v xml:space="preserve"> </v>
      </c>
      <c r="X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2" s="228" t="str">
        <f t="shared" si="57"/>
        <v xml:space="preserve"> </v>
      </c>
      <c r="Z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2" s="228" t="str">
        <f t="shared" si="58"/>
        <v xml:space="preserve"> </v>
      </c>
      <c r="AB512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3" spans="1:28" s="136" customFormat="1" ht="12.75" hidden="1">
      <c r="A513" s="183" t="str">
        <f t="shared" si="59"/>
        <v>71090202000001</v>
      </c>
      <c r="B513" s="184" t="s">
        <v>439</v>
      </c>
      <c r="C513" s="133" t="s">
        <v>187</v>
      </c>
      <c r="D513" s="132" t="s">
        <v>140</v>
      </c>
      <c r="E513" s="131" t="s">
        <v>140</v>
      </c>
      <c r="F513" s="185" t="s">
        <v>441</v>
      </c>
      <c r="G513" s="186" t="s">
        <v>96</v>
      </c>
      <c r="H513" s="24"/>
      <c r="I513" s="24"/>
      <c r="J513" s="25"/>
      <c r="K513" s="25"/>
      <c r="L513" s="29" t="s">
        <v>108</v>
      </c>
      <c r="M513" s="30"/>
      <c r="N513" s="189">
        <f>+'havelvac 7.2'!N508+'havelvac 7.3'!N508+'havelvac 7.4'!N508+'havelvac 7.5'!N508+'havelvac 7.6'!N508+'havelvac 7.7'!N508+'havelvac 7.9'!N508+'havelvac 7.8'!N508+'havelvac 7.10'!N508+'havelvac 7.11'!N508+'havelvac 7.12'!N508+'havelvac 7.13'!N506</f>
        <v>0</v>
      </c>
      <c r="O513" s="189">
        <f>+'havelvac 7.2'!O508+'havelvac 7.3'!O508+'havelvac 7.4'!O508+'havelvac 7.5'!O508+'havelvac 7.6'!O508+'havelvac 7.7'!O508+'havelvac 7.9'!O508+'havelvac 7.8'!O508+'havelvac 7.10'!O508+'havelvac 7.11'!O508+'havelvac 7.12'!O508+'havelvac 7.13'!O506</f>
        <v>0</v>
      </c>
      <c r="P513" s="226" t="str">
        <f t="shared" si="53"/>
        <v xml:space="preserve"> </v>
      </c>
      <c r="Q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3" s="226" t="str">
        <f t="shared" si="54"/>
        <v xml:space="preserve"> </v>
      </c>
      <c r="S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3" s="226" t="str">
        <f t="shared" si="55"/>
        <v xml:space="preserve"> </v>
      </c>
      <c r="U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3" s="189">
        <f>+'havelvac 7.2'!P508+'havelvac 7.3'!P508+'havelvac 7.4'!P508+'havelvac 7.5'!P508+'havelvac 7.6'!P508+'havelvac 7.7'!P508+'havelvac 7.9'!P508+'havelvac 7.8'!P508+'havelvac 7.10'!P508+'havelvac 7.11'!P508+'havelvac 7.12'!P508+'havelvac 7.13'!P506</f>
        <v>0</v>
      </c>
      <c r="W513" s="226" t="str">
        <f t="shared" si="56"/>
        <v xml:space="preserve"> </v>
      </c>
      <c r="X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3" s="226" t="str">
        <f t="shared" si="57"/>
        <v xml:space="preserve"> </v>
      </c>
      <c r="Z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3" s="226" t="str">
        <f t="shared" si="58"/>
        <v xml:space="preserve"> </v>
      </c>
      <c r="AB513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4" spans="1:28" s="197" customFormat="1" ht="13.5" hidden="1">
      <c r="A514" s="183" t="str">
        <f t="shared" si="59"/>
        <v>71090202010000</v>
      </c>
      <c r="B514" s="184" t="s">
        <v>439</v>
      </c>
      <c r="C514" s="133" t="s">
        <v>187</v>
      </c>
      <c r="D514" s="132" t="s">
        <v>140</v>
      </c>
      <c r="E514" s="131" t="s">
        <v>140</v>
      </c>
      <c r="F514" s="185" t="s">
        <v>106</v>
      </c>
      <c r="G514" s="186" t="s">
        <v>440</v>
      </c>
      <c r="H514" s="145"/>
      <c r="I514" s="146"/>
      <c r="J514" s="147"/>
      <c r="K514" s="147"/>
      <c r="L514" s="26" t="s">
        <v>322</v>
      </c>
      <c r="M514" s="27"/>
      <c r="N514" s="196">
        <f>+'havelvac 7.2'!N509+'havelvac 7.3'!N509+'havelvac 7.4'!N509+'havelvac 7.5'!N509+'havelvac 7.6'!N509+'havelvac 7.7'!N509+'havelvac 7.9'!N509+'havelvac 7.8'!N509+'havelvac 7.10'!N509+'havelvac 7.11'!N509+'havelvac 7.12'!N509+'havelvac 7.13'!N507</f>
        <v>0</v>
      </c>
      <c r="O514" s="196">
        <f>+'havelvac 7.2'!O509+'havelvac 7.3'!O509+'havelvac 7.4'!O509+'havelvac 7.5'!O509+'havelvac 7.6'!O509+'havelvac 7.7'!O509+'havelvac 7.9'!O509+'havelvac 7.8'!O509+'havelvac 7.10'!O509+'havelvac 7.11'!O509+'havelvac 7.12'!O509+'havelvac 7.13'!O507</f>
        <v>0</v>
      </c>
      <c r="P514" s="229" t="str">
        <f t="shared" si="53"/>
        <v xml:space="preserve"> </v>
      </c>
      <c r="Q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4" s="229" t="str">
        <f t="shared" si="54"/>
        <v xml:space="preserve"> </v>
      </c>
      <c r="S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4" s="229" t="str">
        <f t="shared" si="55"/>
        <v xml:space="preserve"> </v>
      </c>
      <c r="U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4" s="196">
        <f>+'havelvac 7.2'!P509+'havelvac 7.3'!P509+'havelvac 7.4'!P509+'havelvac 7.5'!P509+'havelvac 7.6'!P509+'havelvac 7.7'!P509+'havelvac 7.9'!P509+'havelvac 7.8'!P509+'havelvac 7.10'!P509+'havelvac 7.11'!P509+'havelvac 7.12'!P509+'havelvac 7.13'!P507</f>
        <v>0</v>
      </c>
      <c r="W514" s="229" t="str">
        <f t="shared" si="56"/>
        <v xml:space="preserve"> </v>
      </c>
      <c r="X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4" s="229" t="str">
        <f t="shared" si="57"/>
        <v xml:space="preserve"> </v>
      </c>
      <c r="Z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4" s="229" t="str">
        <f t="shared" si="58"/>
        <v xml:space="preserve"> </v>
      </c>
      <c r="AB51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5" spans="1:28" s="136" customFormat="1" hidden="1">
      <c r="A515" s="183" t="str">
        <f t="shared" si="59"/>
        <v>71090202014239</v>
      </c>
      <c r="B515" s="184" t="s">
        <v>439</v>
      </c>
      <c r="C515" s="133" t="s">
        <v>187</v>
      </c>
      <c r="D515" s="132" t="s">
        <v>140</v>
      </c>
      <c r="E515" s="131" t="s">
        <v>140</v>
      </c>
      <c r="F515" s="185" t="s">
        <v>106</v>
      </c>
      <c r="G515" s="130">
        <v>4239</v>
      </c>
      <c r="H515" s="24"/>
      <c r="I515" s="17"/>
      <c r="J515" s="18"/>
      <c r="K515" s="18"/>
      <c r="L515" s="28" t="s">
        <v>125</v>
      </c>
      <c r="M515" s="11">
        <v>4239</v>
      </c>
      <c r="N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7.13'!N508</f>
        <v>#REF!</v>
      </c>
      <c r="O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7.13'!O508</f>
        <v>#REF!</v>
      </c>
      <c r="P515" s="230" t="str">
        <f t="shared" si="53"/>
        <v xml:space="preserve"> </v>
      </c>
      <c r="Q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5" s="230" t="str">
        <f t="shared" si="54"/>
        <v xml:space="preserve"> </v>
      </c>
      <c r="S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5" s="230" t="str">
        <f t="shared" si="55"/>
        <v xml:space="preserve"> </v>
      </c>
      <c r="U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7.13'!P508</f>
        <v>#REF!</v>
      </c>
      <c r="W515" s="230" t="str">
        <f t="shared" si="56"/>
        <v xml:space="preserve"> </v>
      </c>
      <c r="X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5" s="230" t="str">
        <f t="shared" si="57"/>
        <v xml:space="preserve"> </v>
      </c>
      <c r="Z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5" s="230" t="str">
        <f t="shared" si="58"/>
        <v xml:space="preserve"> </v>
      </c>
      <c r="AB51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6" spans="1:28" s="136" customFormat="1" ht="25.5" hidden="1">
      <c r="A516" s="183" t="str">
        <f t="shared" si="59"/>
        <v>71090202014511</v>
      </c>
      <c r="B516" s="199" t="s">
        <v>439</v>
      </c>
      <c r="C516" s="133" t="s">
        <v>187</v>
      </c>
      <c r="D516" s="132" t="s">
        <v>140</v>
      </c>
      <c r="E516" s="131" t="s">
        <v>140</v>
      </c>
      <c r="F516" s="185" t="s">
        <v>106</v>
      </c>
      <c r="G516" s="130">
        <v>4511</v>
      </c>
      <c r="H516" s="190"/>
      <c r="I516" s="193"/>
      <c r="J516" s="200"/>
      <c r="K516" s="201"/>
      <c r="L516" s="202" t="s">
        <v>217</v>
      </c>
      <c r="M516" s="12">
        <v>4511</v>
      </c>
      <c r="N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7.13'!N509</f>
        <v>#REF!</v>
      </c>
      <c r="O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7.13'!O509</f>
        <v>#REF!</v>
      </c>
      <c r="P516" s="230" t="str">
        <f t="shared" si="53"/>
        <v xml:space="preserve"> </v>
      </c>
      <c r="Q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6" s="230" t="str">
        <f t="shared" si="54"/>
        <v xml:space="preserve"> </v>
      </c>
      <c r="S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6" s="230" t="str">
        <f t="shared" si="55"/>
        <v xml:space="preserve"> </v>
      </c>
      <c r="U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7.13'!P509</f>
        <v>#REF!</v>
      </c>
      <c r="W516" s="230" t="str">
        <f t="shared" si="56"/>
        <v xml:space="preserve"> </v>
      </c>
      <c r="X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6" s="230" t="str">
        <f t="shared" si="57"/>
        <v xml:space="preserve"> </v>
      </c>
      <c r="Z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6" s="230" t="str">
        <f t="shared" si="58"/>
        <v xml:space="preserve"> </v>
      </c>
      <c r="AB51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7" spans="1:28" s="197" customFormat="1" ht="13.5" hidden="1">
      <c r="A517" s="183" t="str">
        <f t="shared" si="59"/>
        <v>71090202020000</v>
      </c>
      <c r="B517" s="184" t="s">
        <v>439</v>
      </c>
      <c r="C517" s="133" t="s">
        <v>187</v>
      </c>
      <c r="D517" s="132" t="s">
        <v>140</v>
      </c>
      <c r="E517" s="131" t="s">
        <v>140</v>
      </c>
      <c r="F517" s="185" t="s">
        <v>140</v>
      </c>
      <c r="G517" s="186" t="s">
        <v>440</v>
      </c>
      <c r="H517" s="145"/>
      <c r="I517" s="146"/>
      <c r="J517" s="147"/>
      <c r="K517" s="147"/>
      <c r="L517" s="26" t="s">
        <v>323</v>
      </c>
      <c r="M517" s="27"/>
      <c r="N517" s="196" t="e">
        <f>+'havelvac 7.2'!N510+'havelvac 7.3'!N510+'havelvac 7.4'!N510+'havelvac 7.5'!N510+'havelvac 7.6'!N510+'havelvac 7.7'!N510+'havelvac 7.9'!N510+'havelvac 7.8'!N510+'havelvac 7.10'!N510+'havelvac 7.11'!N510+'havelvac 7.12'!N510+'havelvac 7.13'!#REF!</f>
        <v>#REF!</v>
      </c>
      <c r="O517" s="196" t="e">
        <f>+'havelvac 7.2'!O510+'havelvac 7.3'!O510+'havelvac 7.4'!O510+'havelvac 7.5'!O510+'havelvac 7.6'!O510+'havelvac 7.7'!O510+'havelvac 7.9'!O510+'havelvac 7.8'!O510+'havelvac 7.10'!O510+'havelvac 7.11'!O510+'havelvac 7.12'!O510+'havelvac 7.13'!#REF!</f>
        <v>#REF!</v>
      </c>
      <c r="P517" s="229" t="str">
        <f t="shared" si="53"/>
        <v xml:space="preserve"> </v>
      </c>
      <c r="Q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7" s="229" t="str">
        <f t="shared" si="54"/>
        <v xml:space="preserve"> </v>
      </c>
      <c r="S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7" s="229" t="str">
        <f t="shared" si="55"/>
        <v xml:space="preserve"> </v>
      </c>
      <c r="U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7" s="196" t="e">
        <f>+'havelvac 7.2'!P510+'havelvac 7.3'!P510+'havelvac 7.4'!P510+'havelvac 7.5'!P510+'havelvac 7.6'!P510+'havelvac 7.7'!P510+'havelvac 7.9'!P510+'havelvac 7.8'!P510+'havelvac 7.10'!P510+'havelvac 7.11'!P510+'havelvac 7.12'!P510+'havelvac 7.13'!#REF!</f>
        <v>#REF!</v>
      </c>
      <c r="W517" s="229" t="str">
        <f t="shared" si="56"/>
        <v xml:space="preserve"> </v>
      </c>
      <c r="X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7" s="229" t="str">
        <f t="shared" si="57"/>
        <v xml:space="preserve"> </v>
      </c>
      <c r="Z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7" s="229" t="str">
        <f t="shared" si="58"/>
        <v xml:space="preserve"> </v>
      </c>
      <c r="AB51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8" spans="1:28" s="136" customFormat="1" hidden="1">
      <c r="A518" s="183" t="str">
        <f t="shared" si="59"/>
        <v>71090202024239</v>
      </c>
      <c r="B518" s="184" t="s">
        <v>439</v>
      </c>
      <c r="C518" s="133" t="s">
        <v>187</v>
      </c>
      <c r="D518" s="132" t="s">
        <v>140</v>
      </c>
      <c r="E518" s="131" t="s">
        <v>140</v>
      </c>
      <c r="F518" s="185" t="s">
        <v>140</v>
      </c>
      <c r="G518" s="130">
        <v>4239</v>
      </c>
      <c r="H518" s="24"/>
      <c r="I518" s="17"/>
      <c r="J518" s="18"/>
      <c r="K518" s="18"/>
      <c r="L518" s="28" t="s">
        <v>125</v>
      </c>
      <c r="M518" s="11">
        <v>4239</v>
      </c>
      <c r="N518" s="182" t="e">
        <f>+'havelvac 7.2'!N511+'havelvac 7.3'!N511+'havelvac 7.4'!N511+'havelvac 7.5'!N511+'havelvac 7.6'!N511+'havelvac 7.7'!N511+'havelvac 7.9'!N511+'havelvac 7.8'!N511+'havelvac 7.10'!N511+'havelvac 7.11'!N511+'havelvac 7.12'!N511+'havelvac 7.13'!#REF!</f>
        <v>#REF!</v>
      </c>
      <c r="O518" s="182" t="e">
        <f>+'havelvac 7.2'!O511+'havelvac 7.3'!O511+'havelvac 7.4'!O511+'havelvac 7.5'!O511+'havelvac 7.6'!O511+'havelvac 7.7'!O511+'havelvac 7.9'!O511+'havelvac 7.8'!O511+'havelvac 7.10'!O511+'havelvac 7.11'!O511+'havelvac 7.12'!O511+'havelvac 7.13'!#REF!</f>
        <v>#REF!</v>
      </c>
      <c r="P518" s="230" t="str">
        <f t="shared" si="53"/>
        <v xml:space="preserve"> </v>
      </c>
      <c r="Q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8" s="230" t="str">
        <f t="shared" si="54"/>
        <v xml:space="preserve"> </v>
      </c>
      <c r="S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8" s="230" t="str">
        <f t="shared" si="55"/>
        <v xml:space="preserve"> </v>
      </c>
      <c r="U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8" s="182" t="e">
        <f>+'havelvac 7.2'!P511+'havelvac 7.3'!P511+'havelvac 7.4'!P511+'havelvac 7.5'!P511+'havelvac 7.6'!P511+'havelvac 7.7'!P511+'havelvac 7.9'!P511+'havelvac 7.8'!P511+'havelvac 7.10'!P511+'havelvac 7.11'!P511+'havelvac 7.12'!P511+'havelvac 7.13'!#REF!</f>
        <v>#REF!</v>
      </c>
      <c r="W518" s="230" t="str">
        <f t="shared" si="56"/>
        <v xml:space="preserve"> </v>
      </c>
      <c r="X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8" s="230" t="str">
        <f t="shared" si="57"/>
        <v xml:space="preserve"> </v>
      </c>
      <c r="Z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8" s="230" t="str">
        <f t="shared" si="58"/>
        <v xml:space="preserve"> </v>
      </c>
      <c r="AB51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19" spans="1:28" s="136" customFormat="1" ht="25.5" hidden="1">
      <c r="A519" s="183" t="str">
        <f t="shared" si="59"/>
        <v>71090202024511</v>
      </c>
      <c r="B519" s="199" t="s">
        <v>439</v>
      </c>
      <c r="C519" s="133" t="s">
        <v>187</v>
      </c>
      <c r="D519" s="132" t="s">
        <v>140</v>
      </c>
      <c r="E519" s="131" t="s">
        <v>140</v>
      </c>
      <c r="F519" s="185" t="s">
        <v>140</v>
      </c>
      <c r="G519" s="130">
        <v>4511</v>
      </c>
      <c r="H519" s="190"/>
      <c r="I519" s="193"/>
      <c r="J519" s="200"/>
      <c r="K519" s="201"/>
      <c r="L519" s="202" t="s">
        <v>217</v>
      </c>
      <c r="M519" s="12">
        <v>4511</v>
      </c>
      <c r="N519" s="182">
        <f>+'havelvac 7.2'!N512+'havelvac 7.3'!N512+'havelvac 7.4'!N512+'havelvac 7.5'!N512+'havelvac 7.6'!N512+'havelvac 7.7'!N512+'havelvac 7.9'!N512+'havelvac 7.8'!N512+'havelvac 7.10'!N512+'havelvac 7.11'!N512+'havelvac 7.12'!N512+'havelvac 7.13'!N510</f>
        <v>0</v>
      </c>
      <c r="O519" s="182">
        <f>+'havelvac 7.2'!O512+'havelvac 7.3'!O512+'havelvac 7.4'!O512+'havelvac 7.5'!O512+'havelvac 7.6'!O512+'havelvac 7.7'!O512+'havelvac 7.9'!O512+'havelvac 7.8'!O512+'havelvac 7.10'!O512+'havelvac 7.11'!O512+'havelvac 7.12'!O512+'havelvac 7.13'!O510</f>
        <v>0</v>
      </c>
      <c r="P519" s="230" t="str">
        <f t="shared" si="53"/>
        <v xml:space="preserve"> </v>
      </c>
      <c r="Q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19" s="230" t="str">
        <f t="shared" si="54"/>
        <v xml:space="preserve"> </v>
      </c>
      <c r="S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19" s="230" t="str">
        <f t="shared" si="55"/>
        <v xml:space="preserve"> </v>
      </c>
      <c r="U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19" s="182">
        <f>+'havelvac 7.2'!P512+'havelvac 7.3'!P512+'havelvac 7.4'!P512+'havelvac 7.5'!P512+'havelvac 7.6'!P512+'havelvac 7.7'!P512+'havelvac 7.9'!P512+'havelvac 7.8'!P512+'havelvac 7.10'!P512+'havelvac 7.11'!P512+'havelvac 7.12'!P512+'havelvac 7.13'!P510</f>
        <v>0</v>
      </c>
      <c r="W519" s="230" t="str">
        <f t="shared" si="56"/>
        <v xml:space="preserve"> </v>
      </c>
      <c r="X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19" s="230" t="str">
        <f t="shared" si="57"/>
        <v xml:space="preserve"> </v>
      </c>
      <c r="Z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19" s="230" t="str">
        <f t="shared" si="58"/>
        <v xml:space="preserve"> </v>
      </c>
      <c r="AB51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0" spans="1:28" s="197" customFormat="1" ht="13.5" hidden="1">
      <c r="A520" s="183" t="str">
        <f t="shared" si="59"/>
        <v>71090202030000</v>
      </c>
      <c r="B520" s="184" t="s">
        <v>439</v>
      </c>
      <c r="C520" s="133" t="s">
        <v>187</v>
      </c>
      <c r="D520" s="132" t="s">
        <v>140</v>
      </c>
      <c r="E520" s="131" t="s">
        <v>140</v>
      </c>
      <c r="F520" s="185" t="s">
        <v>442</v>
      </c>
      <c r="G520" s="186" t="s">
        <v>440</v>
      </c>
      <c r="H520" s="145"/>
      <c r="I520" s="146"/>
      <c r="J520" s="147"/>
      <c r="K520" s="147"/>
      <c r="L520" s="26" t="s">
        <v>324</v>
      </c>
      <c r="M520" s="27"/>
      <c r="N520" s="196">
        <f>+'havelvac 7.2'!N513+'havelvac 7.3'!N513+'havelvac 7.4'!N513+'havelvac 7.5'!N513+'havelvac 7.6'!N513+'havelvac 7.7'!N513+'havelvac 7.9'!N513+'havelvac 7.8'!N513+'havelvac 7.10'!N513+'havelvac 7.11'!N513+'havelvac 7.12'!N513+'havelvac 7.13'!N511</f>
        <v>0</v>
      </c>
      <c r="O520" s="196">
        <f>+'havelvac 7.2'!O513+'havelvac 7.3'!O513+'havelvac 7.4'!O513+'havelvac 7.5'!O513+'havelvac 7.6'!O513+'havelvac 7.7'!O513+'havelvac 7.9'!O513+'havelvac 7.8'!O513+'havelvac 7.10'!O513+'havelvac 7.11'!O513+'havelvac 7.12'!O513+'havelvac 7.13'!O511</f>
        <v>0</v>
      </c>
      <c r="P520" s="229" t="str">
        <f t="shared" si="53"/>
        <v xml:space="preserve"> </v>
      </c>
      <c r="Q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0" s="229" t="str">
        <f t="shared" si="54"/>
        <v xml:space="preserve"> </v>
      </c>
      <c r="S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0" s="229" t="str">
        <f t="shared" si="55"/>
        <v xml:space="preserve"> </v>
      </c>
      <c r="U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0" s="196">
        <f>+'havelvac 7.2'!P513+'havelvac 7.3'!P513+'havelvac 7.4'!P513+'havelvac 7.5'!P513+'havelvac 7.6'!P513+'havelvac 7.7'!P513+'havelvac 7.9'!P513+'havelvac 7.8'!P513+'havelvac 7.10'!P513+'havelvac 7.11'!P513+'havelvac 7.12'!P513+'havelvac 7.13'!P511</f>
        <v>0</v>
      </c>
      <c r="W520" s="229" t="str">
        <f t="shared" si="56"/>
        <v xml:space="preserve"> </v>
      </c>
      <c r="X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0" s="229" t="str">
        <f t="shared" si="57"/>
        <v xml:space="preserve"> </v>
      </c>
      <c r="Z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0" s="229" t="str">
        <f t="shared" si="58"/>
        <v xml:space="preserve"> </v>
      </c>
      <c r="AB52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1" spans="1:28" s="136" customFormat="1" hidden="1">
      <c r="A521" s="183" t="str">
        <f t="shared" si="59"/>
        <v>71090202034239</v>
      </c>
      <c r="B521" s="184" t="s">
        <v>439</v>
      </c>
      <c r="C521" s="133" t="s">
        <v>187</v>
      </c>
      <c r="D521" s="132" t="s">
        <v>140</v>
      </c>
      <c r="E521" s="131" t="s">
        <v>140</v>
      </c>
      <c r="F521" s="185" t="s">
        <v>442</v>
      </c>
      <c r="G521" s="130">
        <v>4239</v>
      </c>
      <c r="H521" s="24"/>
      <c r="I521" s="17"/>
      <c r="J521" s="18"/>
      <c r="K521" s="18"/>
      <c r="L521" s="28" t="s">
        <v>125</v>
      </c>
      <c r="M521" s="11">
        <v>4239</v>
      </c>
      <c r="N521" s="182">
        <f>+'havelvac 7.2'!N514+'havelvac 7.3'!N514+'havelvac 7.4'!N514+'havelvac 7.5'!N514+'havelvac 7.6'!N514+'havelvac 7.7'!N514+'havelvac 7.9'!N514+'havelvac 7.8'!N514+'havelvac 7.10'!N514+'havelvac 7.11'!N514+'havelvac 7.12'!N514+'havelvac 7.13'!N512</f>
        <v>0</v>
      </c>
      <c r="O521" s="182">
        <f>+'havelvac 7.2'!O514+'havelvac 7.3'!O514+'havelvac 7.4'!O514+'havelvac 7.5'!O514+'havelvac 7.6'!O514+'havelvac 7.7'!O514+'havelvac 7.9'!O514+'havelvac 7.8'!O514+'havelvac 7.10'!O514+'havelvac 7.11'!O514+'havelvac 7.12'!O514+'havelvac 7.13'!O512</f>
        <v>0</v>
      </c>
      <c r="P521" s="230" t="str">
        <f t="shared" si="53"/>
        <v xml:space="preserve"> </v>
      </c>
      <c r="Q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1" s="230" t="str">
        <f t="shared" si="54"/>
        <v xml:space="preserve"> </v>
      </c>
      <c r="S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1" s="230" t="str">
        <f t="shared" si="55"/>
        <v xml:space="preserve"> </v>
      </c>
      <c r="U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1" s="182">
        <f>+'havelvac 7.2'!P514+'havelvac 7.3'!P514+'havelvac 7.4'!P514+'havelvac 7.5'!P514+'havelvac 7.6'!P514+'havelvac 7.7'!P514+'havelvac 7.9'!P514+'havelvac 7.8'!P514+'havelvac 7.10'!P514+'havelvac 7.11'!P514+'havelvac 7.12'!P514+'havelvac 7.13'!P512</f>
        <v>0</v>
      </c>
      <c r="W521" s="230" t="str">
        <f t="shared" si="56"/>
        <v xml:space="preserve"> </v>
      </c>
      <c r="X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1" s="230" t="str">
        <f t="shared" si="57"/>
        <v xml:space="preserve"> </v>
      </c>
      <c r="Z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1" s="230" t="str">
        <f t="shared" si="58"/>
        <v xml:space="preserve"> </v>
      </c>
      <c r="AB5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2" spans="1:28" s="136" customFormat="1" ht="25.5" hidden="1">
      <c r="A522" s="183" t="str">
        <f t="shared" si="59"/>
        <v>71090202034511</v>
      </c>
      <c r="B522" s="199" t="s">
        <v>439</v>
      </c>
      <c r="C522" s="133" t="s">
        <v>187</v>
      </c>
      <c r="D522" s="132" t="s">
        <v>140</v>
      </c>
      <c r="E522" s="131" t="s">
        <v>140</v>
      </c>
      <c r="F522" s="185" t="s">
        <v>442</v>
      </c>
      <c r="G522" s="130">
        <v>4511</v>
      </c>
      <c r="H522" s="190"/>
      <c r="I522" s="193"/>
      <c r="J522" s="200"/>
      <c r="K522" s="201"/>
      <c r="L522" s="202" t="s">
        <v>217</v>
      </c>
      <c r="M522" s="12">
        <v>4511</v>
      </c>
      <c r="N522" s="182">
        <f>+'havelvac 7.2'!N515+'havelvac 7.3'!N515+'havelvac 7.4'!N515+'havelvac 7.5'!N515+'havelvac 7.6'!N515+'havelvac 7.7'!N515+'havelvac 7.9'!N515+'havelvac 7.8'!N515+'havelvac 7.10'!N515+'havelvac 7.11'!N515+'havelvac 7.12'!N515+'havelvac 7.13'!N513</f>
        <v>0</v>
      </c>
      <c r="O522" s="182">
        <f>+'havelvac 7.2'!O515+'havelvac 7.3'!O515+'havelvac 7.4'!O515+'havelvac 7.5'!O515+'havelvac 7.6'!O515+'havelvac 7.7'!O515+'havelvac 7.9'!O515+'havelvac 7.8'!O515+'havelvac 7.10'!O515+'havelvac 7.11'!O515+'havelvac 7.12'!O515+'havelvac 7.13'!O513</f>
        <v>0</v>
      </c>
      <c r="P522" s="230" t="str">
        <f t="shared" si="53"/>
        <v xml:space="preserve"> </v>
      </c>
      <c r="Q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2" s="230" t="str">
        <f t="shared" si="54"/>
        <v xml:space="preserve"> </v>
      </c>
      <c r="S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2" s="230" t="str">
        <f t="shared" si="55"/>
        <v xml:space="preserve"> </v>
      </c>
      <c r="U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2" s="182">
        <f>+'havelvac 7.2'!P515+'havelvac 7.3'!P515+'havelvac 7.4'!P515+'havelvac 7.5'!P515+'havelvac 7.6'!P515+'havelvac 7.7'!P515+'havelvac 7.9'!P515+'havelvac 7.8'!P515+'havelvac 7.10'!P515+'havelvac 7.11'!P515+'havelvac 7.12'!P515+'havelvac 7.13'!P513</f>
        <v>0</v>
      </c>
      <c r="W522" s="230" t="str">
        <f t="shared" si="56"/>
        <v xml:space="preserve"> </v>
      </c>
      <c r="X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2" s="230" t="str">
        <f t="shared" si="57"/>
        <v xml:space="preserve"> </v>
      </c>
      <c r="Z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2" s="230" t="str">
        <f t="shared" si="58"/>
        <v xml:space="preserve"> </v>
      </c>
      <c r="AB5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3" spans="1:28" s="197" customFormat="1" ht="13.5" hidden="1">
      <c r="A523" s="183" t="str">
        <f t="shared" si="59"/>
        <v>71090202040000</v>
      </c>
      <c r="B523" s="184" t="s">
        <v>439</v>
      </c>
      <c r="C523" s="133" t="s">
        <v>187</v>
      </c>
      <c r="D523" s="132" t="s">
        <v>140</v>
      </c>
      <c r="E523" s="131" t="s">
        <v>140</v>
      </c>
      <c r="F523" s="185" t="s">
        <v>155</v>
      </c>
      <c r="G523" s="186" t="s">
        <v>440</v>
      </c>
      <c r="H523" s="145"/>
      <c r="I523" s="146"/>
      <c r="J523" s="147"/>
      <c r="K523" s="147"/>
      <c r="L523" s="26" t="s">
        <v>327</v>
      </c>
      <c r="M523" s="27"/>
      <c r="N523" s="196">
        <f>+'havelvac 7.2'!N516+'havelvac 7.3'!N516+'havelvac 7.4'!N516+'havelvac 7.5'!N516+'havelvac 7.6'!N516+'havelvac 7.7'!N516+'havelvac 7.9'!N516+'havelvac 7.8'!N516+'havelvac 7.10'!N516+'havelvac 7.11'!N516+'havelvac 7.12'!N516+'havelvac 7.13'!N514</f>
        <v>0</v>
      </c>
      <c r="O523" s="196">
        <f>+'havelvac 7.2'!O516+'havelvac 7.3'!O516+'havelvac 7.4'!O516+'havelvac 7.5'!O516+'havelvac 7.6'!O516+'havelvac 7.7'!O516+'havelvac 7.9'!O516+'havelvac 7.8'!O516+'havelvac 7.10'!O516+'havelvac 7.11'!O516+'havelvac 7.12'!O516+'havelvac 7.13'!O514</f>
        <v>0</v>
      </c>
      <c r="P523" s="229" t="str">
        <f t="shared" si="53"/>
        <v xml:space="preserve"> </v>
      </c>
      <c r="Q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3" s="229" t="str">
        <f t="shared" si="54"/>
        <v xml:space="preserve"> </v>
      </c>
      <c r="S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3" s="229" t="str">
        <f t="shared" si="55"/>
        <v xml:space="preserve"> </v>
      </c>
      <c r="U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3" s="196">
        <f>+'havelvac 7.2'!P516+'havelvac 7.3'!P516+'havelvac 7.4'!P516+'havelvac 7.5'!P516+'havelvac 7.6'!P516+'havelvac 7.7'!P516+'havelvac 7.9'!P516+'havelvac 7.8'!P516+'havelvac 7.10'!P516+'havelvac 7.11'!P516+'havelvac 7.12'!P516+'havelvac 7.13'!P514</f>
        <v>0</v>
      </c>
      <c r="W523" s="229" t="str">
        <f t="shared" si="56"/>
        <v xml:space="preserve"> </v>
      </c>
      <c r="X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3" s="229" t="str">
        <f t="shared" si="57"/>
        <v xml:space="preserve"> </v>
      </c>
      <c r="Z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3" s="229" t="str">
        <f t="shared" si="58"/>
        <v xml:space="preserve"> </v>
      </c>
      <c r="AB52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4" spans="1:28" s="136" customFormat="1" hidden="1">
      <c r="A524" s="183" t="str">
        <f t="shared" si="59"/>
        <v>71090202044239</v>
      </c>
      <c r="B524" s="184" t="s">
        <v>439</v>
      </c>
      <c r="C524" s="133" t="s">
        <v>187</v>
      </c>
      <c r="D524" s="132" t="s">
        <v>140</v>
      </c>
      <c r="E524" s="131" t="s">
        <v>140</v>
      </c>
      <c r="F524" s="185" t="s">
        <v>155</v>
      </c>
      <c r="G524" s="130">
        <v>4239</v>
      </c>
      <c r="H524" s="24"/>
      <c r="I524" s="17"/>
      <c r="J524" s="18"/>
      <c r="K524" s="18"/>
      <c r="L524" s="28" t="s">
        <v>125</v>
      </c>
      <c r="M524" s="11">
        <v>4239</v>
      </c>
      <c r="N524" s="182">
        <f>+'havelvac 7.2'!N517+'havelvac 7.3'!N517+'havelvac 7.4'!N517+'havelvac 7.5'!N517+'havelvac 7.6'!N517+'havelvac 7.7'!N517+'havelvac 7.9'!N517+'havelvac 7.8'!N517+'havelvac 7.10'!N517+'havelvac 7.11'!N517+'havelvac 7.12'!N517+'havelvac 7.13'!N515</f>
        <v>0</v>
      </c>
      <c r="O524" s="182">
        <f>+'havelvac 7.2'!O517+'havelvac 7.3'!O517+'havelvac 7.4'!O517+'havelvac 7.5'!O517+'havelvac 7.6'!O517+'havelvac 7.7'!O517+'havelvac 7.9'!O517+'havelvac 7.8'!O517+'havelvac 7.10'!O517+'havelvac 7.11'!O517+'havelvac 7.12'!O517+'havelvac 7.13'!O515</f>
        <v>0</v>
      </c>
      <c r="P524" s="230" t="str">
        <f t="shared" si="53"/>
        <v xml:space="preserve"> </v>
      </c>
      <c r="Q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4" s="230" t="str">
        <f t="shared" si="54"/>
        <v xml:space="preserve"> </v>
      </c>
      <c r="S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4" s="230" t="str">
        <f t="shared" si="55"/>
        <v xml:space="preserve"> </v>
      </c>
      <c r="U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4" s="182">
        <f>+'havelvac 7.2'!P517+'havelvac 7.3'!P517+'havelvac 7.4'!P517+'havelvac 7.5'!P517+'havelvac 7.6'!P517+'havelvac 7.7'!P517+'havelvac 7.9'!P517+'havelvac 7.8'!P517+'havelvac 7.10'!P517+'havelvac 7.11'!P517+'havelvac 7.12'!P517+'havelvac 7.13'!P515</f>
        <v>0</v>
      </c>
      <c r="W524" s="230" t="str">
        <f t="shared" si="56"/>
        <v xml:space="preserve"> </v>
      </c>
      <c r="X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4" s="230" t="str">
        <f t="shared" si="57"/>
        <v xml:space="preserve"> </v>
      </c>
      <c r="Z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4" s="230" t="str">
        <f t="shared" si="58"/>
        <v xml:space="preserve"> </v>
      </c>
      <c r="AB52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5" spans="1:28" s="136" customFormat="1" ht="25.5" hidden="1">
      <c r="A525" s="183" t="str">
        <f t="shared" si="59"/>
        <v>71090202044511</v>
      </c>
      <c r="B525" s="199" t="s">
        <v>439</v>
      </c>
      <c r="C525" s="133" t="s">
        <v>187</v>
      </c>
      <c r="D525" s="132" t="s">
        <v>140</v>
      </c>
      <c r="E525" s="131" t="s">
        <v>140</v>
      </c>
      <c r="F525" s="185" t="s">
        <v>155</v>
      </c>
      <c r="G525" s="130">
        <v>4511</v>
      </c>
      <c r="H525" s="190"/>
      <c r="I525" s="193"/>
      <c r="J525" s="200"/>
      <c r="K525" s="201"/>
      <c r="L525" s="202" t="s">
        <v>217</v>
      </c>
      <c r="M525" s="12">
        <v>4511</v>
      </c>
      <c r="N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7.13'!N516</f>
        <v>#REF!</v>
      </c>
      <c r="O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7.13'!O516</f>
        <v>#REF!</v>
      </c>
      <c r="P525" s="230" t="str">
        <f t="shared" si="53"/>
        <v xml:space="preserve"> </v>
      </c>
      <c r="Q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5" s="230" t="str">
        <f t="shared" si="54"/>
        <v xml:space="preserve"> </v>
      </c>
      <c r="S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5" s="230" t="str">
        <f t="shared" si="55"/>
        <v xml:space="preserve"> </v>
      </c>
      <c r="U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7.13'!P516</f>
        <v>#REF!</v>
      </c>
      <c r="W525" s="230" t="str">
        <f t="shared" si="56"/>
        <v xml:space="preserve"> </v>
      </c>
      <c r="X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5" s="230" t="str">
        <f t="shared" si="57"/>
        <v xml:space="preserve"> </v>
      </c>
      <c r="Z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5" s="230" t="str">
        <f t="shared" si="58"/>
        <v xml:space="preserve"> </v>
      </c>
      <c r="AB52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6" spans="1:28" s="188" customFormat="1" ht="13.5">
      <c r="A526" s="183" t="str">
        <f t="shared" si="59"/>
        <v>71090500000000</v>
      </c>
      <c r="B526" s="184" t="s">
        <v>439</v>
      </c>
      <c r="C526" s="133" t="s">
        <v>187</v>
      </c>
      <c r="D526" s="132" t="s">
        <v>149</v>
      </c>
      <c r="E526" s="131" t="s">
        <v>441</v>
      </c>
      <c r="F526" s="185" t="s">
        <v>441</v>
      </c>
      <c r="G526" s="186" t="s">
        <v>440</v>
      </c>
      <c r="H526" s="174">
        <v>2950</v>
      </c>
      <c r="I526" s="165" t="s">
        <v>187</v>
      </c>
      <c r="J526" s="166">
        <v>5</v>
      </c>
      <c r="K526" s="166">
        <v>0</v>
      </c>
      <c r="L526" s="167" t="s">
        <v>329</v>
      </c>
      <c r="M526" s="175"/>
      <c r="N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7.13'!N517</f>
        <v>#REF!</v>
      </c>
      <c r="O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7.13'!O517</f>
        <v>#REF!</v>
      </c>
      <c r="P526" s="227" t="str">
        <f t="shared" si="53"/>
        <v xml:space="preserve"> </v>
      </c>
      <c r="Q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6" s="227" t="str">
        <f t="shared" si="54"/>
        <v xml:space="preserve"> </v>
      </c>
      <c r="S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6" s="227" t="str">
        <f t="shared" si="55"/>
        <v xml:space="preserve"> </v>
      </c>
      <c r="U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7.13'!P517</f>
        <v>#REF!</v>
      </c>
      <c r="W526" s="227" t="str">
        <f t="shared" si="56"/>
        <v xml:space="preserve"> </v>
      </c>
      <c r="X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6" s="227" t="str">
        <f t="shared" si="57"/>
        <v xml:space="preserve"> </v>
      </c>
      <c r="Z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6" s="227" t="str">
        <f t="shared" si="58"/>
        <v xml:space="preserve"> </v>
      </c>
      <c r="AB526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7" spans="1:28" s="136" customFormat="1" ht="12.75">
      <c r="A527" s="183" t="str">
        <f t="shared" si="59"/>
        <v>71090500000001</v>
      </c>
      <c r="B527" s="184" t="s">
        <v>439</v>
      </c>
      <c r="C527" s="133" t="s">
        <v>187</v>
      </c>
      <c r="D527" s="132" t="s">
        <v>149</v>
      </c>
      <c r="E527" s="131" t="s">
        <v>441</v>
      </c>
      <c r="F527" s="185" t="s">
        <v>441</v>
      </c>
      <c r="G527" s="186" t="s">
        <v>96</v>
      </c>
      <c r="H527" s="24"/>
      <c r="I527" s="17"/>
      <c r="J527" s="18"/>
      <c r="K527" s="18"/>
      <c r="L527" s="29" t="s">
        <v>110</v>
      </c>
      <c r="M527" s="30"/>
      <c r="N527" s="189" t="e">
        <f>+'havelvac 7.2'!N518+'havelvac 7.3'!N518+'havelvac 7.4'!N518+'havelvac 7.5'!N518+'havelvac 7.6'!N518+'havelvac 7.7'!N518+'havelvac 7.9'!N518+'havelvac 7.8'!N518+'havelvac 7.10'!N518+'havelvac 7.11'!N518+'havelvac 7.12'!N518+'havelvac 7.13'!#REF!</f>
        <v>#REF!</v>
      </c>
      <c r="O527" s="189" t="e">
        <f>+'havelvac 7.2'!O518+'havelvac 7.3'!O518+'havelvac 7.4'!O518+'havelvac 7.5'!O518+'havelvac 7.6'!O518+'havelvac 7.7'!O518+'havelvac 7.9'!O518+'havelvac 7.8'!O518+'havelvac 7.10'!O518+'havelvac 7.11'!O518+'havelvac 7.12'!O518+'havelvac 7.13'!#REF!</f>
        <v>#REF!</v>
      </c>
      <c r="P527" s="226" t="str">
        <f t="shared" si="53"/>
        <v xml:space="preserve"> </v>
      </c>
      <c r="Q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7" s="226" t="str">
        <f t="shared" si="54"/>
        <v xml:space="preserve"> </v>
      </c>
      <c r="S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7" s="226" t="str">
        <f t="shared" si="55"/>
        <v xml:space="preserve"> </v>
      </c>
      <c r="U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7" s="189" t="e">
        <f>+'havelvac 7.2'!P518+'havelvac 7.3'!P518+'havelvac 7.4'!P518+'havelvac 7.5'!P518+'havelvac 7.6'!P518+'havelvac 7.7'!P518+'havelvac 7.9'!P518+'havelvac 7.8'!P518+'havelvac 7.10'!P518+'havelvac 7.11'!P518+'havelvac 7.12'!P518+'havelvac 7.13'!#REF!</f>
        <v>#REF!</v>
      </c>
      <c r="W527" s="226" t="str">
        <f t="shared" si="56"/>
        <v xml:space="preserve"> </v>
      </c>
      <c r="X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7" s="226" t="str">
        <f t="shared" si="57"/>
        <v xml:space="preserve"> </v>
      </c>
      <c r="Z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7" s="226" t="str">
        <f t="shared" si="58"/>
        <v xml:space="preserve"> </v>
      </c>
      <c r="AB527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8" spans="1:28" s="192" customFormat="1" ht="12.75">
      <c r="A528" s="183" t="str">
        <f t="shared" si="59"/>
        <v>71090501000000</v>
      </c>
      <c r="B528" s="184" t="s">
        <v>439</v>
      </c>
      <c r="C528" s="133" t="s">
        <v>187</v>
      </c>
      <c r="D528" s="132" t="s">
        <v>149</v>
      </c>
      <c r="E528" s="131" t="s">
        <v>106</v>
      </c>
      <c r="F528" s="185" t="s">
        <v>441</v>
      </c>
      <c r="G528" s="186" t="s">
        <v>440</v>
      </c>
      <c r="H528" s="150">
        <v>2951</v>
      </c>
      <c r="I528" s="151" t="s">
        <v>187</v>
      </c>
      <c r="J528" s="152">
        <v>5</v>
      </c>
      <c r="K528" s="152">
        <v>1</v>
      </c>
      <c r="L528" s="153" t="s">
        <v>330</v>
      </c>
      <c r="M528" s="154"/>
      <c r="N528" s="191" t="e">
        <f>+'havelvac 7.2'!N519+'havelvac 7.3'!N519+'havelvac 7.4'!N519+'havelvac 7.5'!N519+'havelvac 7.6'!N519+'havelvac 7.7'!N519+'havelvac 7.9'!N519+'havelvac 7.8'!N519+'havelvac 7.10'!N519+'havelvac 7.11'!N519+'havelvac 7.12'!N519+'havelvac 7.13'!#REF!</f>
        <v>#REF!</v>
      </c>
      <c r="O528" s="191" t="e">
        <f>+'havelvac 7.2'!O519+'havelvac 7.3'!O519+'havelvac 7.4'!O519+'havelvac 7.5'!O519+'havelvac 7.6'!O519+'havelvac 7.7'!O519+'havelvac 7.9'!O519+'havelvac 7.8'!O519+'havelvac 7.10'!O519+'havelvac 7.11'!O519+'havelvac 7.12'!O519+'havelvac 7.13'!#REF!</f>
        <v>#REF!</v>
      </c>
      <c r="P528" s="228" t="str">
        <f t="shared" ref="P528:P591" si="60">IFERROR(Q528/O528, " ")</f>
        <v xml:space="preserve"> </v>
      </c>
      <c r="Q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8" s="228" t="str">
        <f t="shared" ref="R528:R591" si="61">IFERROR(S528/O528, " ")</f>
        <v xml:space="preserve"> </v>
      </c>
      <c r="S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8" s="228" t="str">
        <f t="shared" ref="T528:T591" si="62">IFERROR(U528/O528, " ")</f>
        <v xml:space="preserve"> </v>
      </c>
      <c r="U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8" s="191" t="e">
        <f>+'havelvac 7.2'!P519+'havelvac 7.3'!P519+'havelvac 7.4'!P519+'havelvac 7.5'!P519+'havelvac 7.6'!P519+'havelvac 7.7'!P519+'havelvac 7.9'!P519+'havelvac 7.8'!P519+'havelvac 7.10'!P519+'havelvac 7.11'!P519+'havelvac 7.12'!P519+'havelvac 7.13'!#REF!</f>
        <v>#REF!</v>
      </c>
      <c r="W528" s="228" t="str">
        <f t="shared" ref="W528:W591" si="63">IFERROR(X528/V528, " ")</f>
        <v xml:space="preserve"> </v>
      </c>
      <c r="X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8" s="228" t="str">
        <f t="shared" ref="Y528:Y591" si="64">IFERROR(Z528/V528, " ")</f>
        <v xml:space="preserve"> </v>
      </c>
      <c r="Z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8" s="228" t="str">
        <f t="shared" ref="AA528:AA591" si="65">IFERROR(AB528/V528, " ")</f>
        <v xml:space="preserve"> </v>
      </c>
      <c r="AB528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29" spans="1:28" s="136" customFormat="1" ht="12.75">
      <c r="A529" s="183" t="str">
        <f t="shared" si="59"/>
        <v>71090501000001</v>
      </c>
      <c r="B529" s="184" t="s">
        <v>439</v>
      </c>
      <c r="C529" s="133" t="s">
        <v>187</v>
      </c>
      <c r="D529" s="132" t="s">
        <v>149</v>
      </c>
      <c r="E529" s="131" t="s">
        <v>106</v>
      </c>
      <c r="F529" s="185" t="s">
        <v>441</v>
      </c>
      <c r="G529" s="186" t="s">
        <v>96</v>
      </c>
      <c r="H529" s="24"/>
      <c r="I529" s="24"/>
      <c r="J529" s="25"/>
      <c r="K529" s="25"/>
      <c r="L529" s="29" t="s">
        <v>108</v>
      </c>
      <c r="M529" s="30"/>
      <c r="N529" s="189">
        <f>+'havelvac 7.2'!N520+'havelvac 7.3'!N520+'havelvac 7.4'!N520+'havelvac 7.5'!N520+'havelvac 7.6'!N520+'havelvac 7.7'!N520+'havelvac 7.9'!N520+'havelvac 7.8'!N520+'havelvac 7.10'!N520+'havelvac 7.11'!N520+'havelvac 7.12'!N520+'havelvac 7.13'!N518</f>
        <v>0</v>
      </c>
      <c r="O529" s="189">
        <f>+'havelvac 7.2'!O520+'havelvac 7.3'!O520+'havelvac 7.4'!O520+'havelvac 7.5'!O520+'havelvac 7.6'!O520+'havelvac 7.7'!O520+'havelvac 7.9'!O520+'havelvac 7.8'!O520+'havelvac 7.10'!O520+'havelvac 7.11'!O520+'havelvac 7.12'!O520+'havelvac 7.13'!O518</f>
        <v>0</v>
      </c>
      <c r="P529" s="226" t="str">
        <f t="shared" si="60"/>
        <v xml:space="preserve"> </v>
      </c>
      <c r="Q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29" s="226" t="str">
        <f t="shared" si="61"/>
        <v xml:space="preserve"> </v>
      </c>
      <c r="S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29" s="226" t="str">
        <f t="shared" si="62"/>
        <v xml:space="preserve"> </v>
      </c>
      <c r="U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29" s="189">
        <f>+'havelvac 7.2'!P520+'havelvac 7.3'!P520+'havelvac 7.4'!P520+'havelvac 7.5'!P520+'havelvac 7.6'!P520+'havelvac 7.7'!P520+'havelvac 7.9'!P520+'havelvac 7.8'!P520+'havelvac 7.10'!P520+'havelvac 7.11'!P520+'havelvac 7.12'!P520+'havelvac 7.13'!P518</f>
        <v>0</v>
      </c>
      <c r="W529" s="226" t="str">
        <f t="shared" si="63"/>
        <v xml:space="preserve"> </v>
      </c>
      <c r="X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29" s="226" t="str">
        <f t="shared" si="64"/>
        <v xml:space="preserve"> </v>
      </c>
      <c r="Z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29" s="226" t="str">
        <f t="shared" si="65"/>
        <v xml:space="preserve"> </v>
      </c>
      <c r="AB529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0" spans="1:28" s="197" customFormat="1" ht="13.5">
      <c r="A530" s="183" t="str">
        <f t="shared" si="59"/>
        <v>71090501010000</v>
      </c>
      <c r="B530" s="184" t="s">
        <v>439</v>
      </c>
      <c r="C530" s="133" t="s">
        <v>187</v>
      </c>
      <c r="D530" s="132" t="s">
        <v>149</v>
      </c>
      <c r="E530" s="131" t="s">
        <v>106</v>
      </c>
      <c r="F530" s="185" t="s">
        <v>106</v>
      </c>
      <c r="G530" s="186" t="s">
        <v>440</v>
      </c>
      <c r="H530" s="145"/>
      <c r="I530" s="146"/>
      <c r="J530" s="147"/>
      <c r="K530" s="147"/>
      <c r="L530" s="26" t="s">
        <v>331</v>
      </c>
      <c r="M530" s="27"/>
      <c r="N530" s="196">
        <f>+'havelvac 7.2'!N521+'havelvac 7.3'!N521+'havelvac 7.4'!N521+'havelvac 7.5'!N521+'havelvac 7.6'!N521+'havelvac 7.7'!N521+'havelvac 7.9'!N521+'havelvac 7.8'!N521+'havelvac 7.10'!N521+'havelvac 7.11'!N521+'havelvac 7.12'!N521+'havelvac 7.13'!N519</f>
        <v>0</v>
      </c>
      <c r="O530" s="196">
        <f>+'havelvac 7.2'!O521+'havelvac 7.3'!O521+'havelvac 7.4'!O521+'havelvac 7.5'!O521+'havelvac 7.6'!O521+'havelvac 7.7'!O521+'havelvac 7.9'!O521+'havelvac 7.8'!O521+'havelvac 7.10'!O521+'havelvac 7.11'!O521+'havelvac 7.12'!O521+'havelvac 7.13'!O519</f>
        <v>0</v>
      </c>
      <c r="P530" s="229" t="str">
        <f t="shared" si="60"/>
        <v xml:space="preserve"> </v>
      </c>
      <c r="Q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0" s="229" t="str">
        <f t="shared" si="61"/>
        <v xml:space="preserve"> </v>
      </c>
      <c r="S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0" s="229" t="str">
        <f t="shared" si="62"/>
        <v xml:space="preserve"> </v>
      </c>
      <c r="U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0" s="196">
        <f>+'havelvac 7.2'!P521+'havelvac 7.3'!P521+'havelvac 7.4'!P521+'havelvac 7.5'!P521+'havelvac 7.6'!P521+'havelvac 7.7'!P521+'havelvac 7.9'!P521+'havelvac 7.8'!P521+'havelvac 7.10'!P521+'havelvac 7.11'!P521+'havelvac 7.12'!P521+'havelvac 7.13'!P519</f>
        <v>0</v>
      </c>
      <c r="W530" s="229" t="str">
        <f t="shared" si="63"/>
        <v xml:space="preserve"> </v>
      </c>
      <c r="X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0" s="229" t="str">
        <f t="shared" si="64"/>
        <v xml:space="preserve"> </v>
      </c>
      <c r="Z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0" s="229" t="str">
        <f t="shared" si="65"/>
        <v xml:space="preserve"> </v>
      </c>
      <c r="AB53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1" spans="1:28" s="136" customFormat="1" hidden="1">
      <c r="A531" s="183" t="str">
        <f t="shared" si="59"/>
        <v>71090501014239</v>
      </c>
      <c r="B531" s="184" t="s">
        <v>439</v>
      </c>
      <c r="C531" s="133" t="s">
        <v>187</v>
      </c>
      <c r="D531" s="132" t="s">
        <v>149</v>
      </c>
      <c r="E531" s="131" t="s">
        <v>106</v>
      </c>
      <c r="F531" s="185" t="s">
        <v>106</v>
      </c>
      <c r="G531" s="130">
        <v>4239</v>
      </c>
      <c r="H531" s="24"/>
      <c r="I531" s="17"/>
      <c r="J531" s="18"/>
      <c r="K531" s="18"/>
      <c r="L531" s="28" t="s">
        <v>125</v>
      </c>
      <c r="M531" s="11">
        <v>4239</v>
      </c>
      <c r="N531" s="182">
        <f>+'havelvac 7.2'!N522+'havelvac 7.3'!N522+'havelvac 7.4'!N522+'havelvac 7.5'!N522+'havelvac 7.6'!N522+'havelvac 7.7'!N522+'havelvac 7.9'!N522+'havelvac 7.8'!N522+'havelvac 7.10'!N522+'havelvac 7.11'!N522+'havelvac 7.12'!N522+'havelvac 7.13'!N520</f>
        <v>0</v>
      </c>
      <c r="O531" s="182">
        <f>+'havelvac 7.2'!O522+'havelvac 7.3'!O522+'havelvac 7.4'!O522+'havelvac 7.5'!O522+'havelvac 7.6'!O522+'havelvac 7.7'!O522+'havelvac 7.9'!O522+'havelvac 7.8'!O522+'havelvac 7.10'!O522+'havelvac 7.11'!O522+'havelvac 7.12'!O522+'havelvac 7.13'!O520</f>
        <v>0</v>
      </c>
      <c r="P531" s="230" t="str">
        <f t="shared" si="60"/>
        <v xml:space="preserve"> </v>
      </c>
      <c r="Q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1" s="230" t="str">
        <f t="shared" si="61"/>
        <v xml:space="preserve"> </v>
      </c>
      <c r="S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1" s="230" t="str">
        <f t="shared" si="62"/>
        <v xml:space="preserve"> </v>
      </c>
      <c r="U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1" s="182">
        <f>+'havelvac 7.2'!P522+'havelvac 7.3'!P522+'havelvac 7.4'!P522+'havelvac 7.5'!P522+'havelvac 7.6'!P522+'havelvac 7.7'!P522+'havelvac 7.9'!P522+'havelvac 7.8'!P522+'havelvac 7.10'!P522+'havelvac 7.11'!P522+'havelvac 7.12'!P522+'havelvac 7.13'!P520</f>
        <v>0</v>
      </c>
      <c r="W531" s="230" t="str">
        <f t="shared" si="63"/>
        <v xml:space="preserve"> </v>
      </c>
      <c r="X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1" s="230" t="str">
        <f t="shared" si="64"/>
        <v xml:space="preserve"> </v>
      </c>
      <c r="Z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1" s="230" t="str">
        <f t="shared" si="65"/>
        <v xml:space="preserve"> </v>
      </c>
      <c r="AB53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2" spans="1:28" s="136" customFormat="1" ht="25.5">
      <c r="A532" s="183" t="str">
        <f t="shared" si="59"/>
        <v>71090501014511</v>
      </c>
      <c r="B532" s="184" t="s">
        <v>439</v>
      </c>
      <c r="C532" s="133" t="s">
        <v>187</v>
      </c>
      <c r="D532" s="132" t="s">
        <v>149</v>
      </c>
      <c r="E532" s="131" t="s">
        <v>106</v>
      </c>
      <c r="F532" s="185" t="s">
        <v>106</v>
      </c>
      <c r="G532" s="130">
        <v>4511</v>
      </c>
      <c r="H532" s="24"/>
      <c r="I532" s="17"/>
      <c r="J532" s="18"/>
      <c r="K532" s="18"/>
      <c r="L532" s="28" t="s">
        <v>131</v>
      </c>
      <c r="M532" s="11">
        <v>4511</v>
      </c>
      <c r="N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7.13'!N521</f>
        <v>#REF!</v>
      </c>
      <c r="O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7.13'!O521</f>
        <v>#REF!</v>
      </c>
      <c r="P532" s="230" t="str">
        <f t="shared" si="60"/>
        <v xml:space="preserve"> </v>
      </c>
      <c r="Q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2" s="230" t="str">
        <f t="shared" si="61"/>
        <v xml:space="preserve"> </v>
      </c>
      <c r="S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2" s="230" t="str">
        <f t="shared" si="62"/>
        <v xml:space="preserve"> </v>
      </c>
      <c r="U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7.13'!P521</f>
        <v>#REF!</v>
      </c>
      <c r="W532" s="230" t="str">
        <f t="shared" si="63"/>
        <v xml:space="preserve"> </v>
      </c>
      <c r="X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2" s="230" t="str">
        <f t="shared" si="64"/>
        <v xml:space="preserve"> </v>
      </c>
      <c r="Z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2" s="230" t="str">
        <f t="shared" si="65"/>
        <v xml:space="preserve"> </v>
      </c>
      <c r="AB53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3" spans="1:28" s="136" customFormat="1" ht="25.5" hidden="1">
      <c r="A533" s="183" t="str">
        <f t="shared" si="59"/>
        <v>71090501014819</v>
      </c>
      <c r="B533" s="199" t="s">
        <v>439</v>
      </c>
      <c r="C533" s="133" t="s">
        <v>187</v>
      </c>
      <c r="D533" s="132" t="s">
        <v>149</v>
      </c>
      <c r="E533" s="131" t="s">
        <v>106</v>
      </c>
      <c r="F533" s="185" t="s">
        <v>106</v>
      </c>
      <c r="G533" s="130">
        <v>4819</v>
      </c>
      <c r="H533" s="190"/>
      <c r="I533" s="193"/>
      <c r="J533" s="200"/>
      <c r="K533" s="201"/>
      <c r="L533" s="202" t="s">
        <v>219</v>
      </c>
      <c r="M533" s="12">
        <v>4819</v>
      </c>
      <c r="N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7.13'!N522</f>
        <v>#REF!</v>
      </c>
      <c r="O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7.13'!O522</f>
        <v>#REF!</v>
      </c>
      <c r="P533" s="230" t="str">
        <f t="shared" si="60"/>
        <v xml:space="preserve"> </v>
      </c>
      <c r="Q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3" s="230" t="str">
        <f t="shared" si="61"/>
        <v xml:space="preserve"> </v>
      </c>
      <c r="S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3" s="230" t="str">
        <f t="shared" si="62"/>
        <v xml:space="preserve"> </v>
      </c>
      <c r="U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7.13'!P522</f>
        <v>#REF!</v>
      </c>
      <c r="W533" s="230" t="str">
        <f t="shared" si="63"/>
        <v xml:space="preserve"> </v>
      </c>
      <c r="X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3" s="230" t="str">
        <f t="shared" si="64"/>
        <v xml:space="preserve"> </v>
      </c>
      <c r="Z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3" s="230" t="str">
        <f t="shared" si="65"/>
        <v xml:space="preserve"> </v>
      </c>
      <c r="AB53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4" spans="1:28" s="136" customFormat="1" hidden="1">
      <c r="A534" s="183" t="str">
        <f t="shared" si="59"/>
        <v>71090501015122</v>
      </c>
      <c r="B534" s="184" t="s">
        <v>439</v>
      </c>
      <c r="C534" s="133" t="s">
        <v>187</v>
      </c>
      <c r="D534" s="132" t="s">
        <v>149</v>
      </c>
      <c r="E534" s="131" t="s">
        <v>106</v>
      </c>
      <c r="F534" s="185" t="s">
        <v>106</v>
      </c>
      <c r="G534" s="130">
        <v>5122</v>
      </c>
      <c r="H534" s="16"/>
      <c r="I534" s="24"/>
      <c r="J534" s="25"/>
      <c r="K534" s="25"/>
      <c r="L534" s="31" t="s">
        <v>332</v>
      </c>
      <c r="M534" s="32">
        <v>5122</v>
      </c>
      <c r="N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4" s="230" t="str">
        <f t="shared" si="60"/>
        <v xml:space="preserve"> </v>
      </c>
      <c r="Q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4" s="230" t="str">
        <f t="shared" si="61"/>
        <v xml:space="preserve"> </v>
      </c>
      <c r="S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4" s="230" t="str">
        <f t="shared" si="62"/>
        <v xml:space="preserve"> </v>
      </c>
      <c r="U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4" s="230" t="str">
        <f t="shared" si="63"/>
        <v xml:space="preserve"> </v>
      </c>
      <c r="X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4" s="230" t="str">
        <f t="shared" si="64"/>
        <v xml:space="preserve"> </v>
      </c>
      <c r="Z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4" s="230" t="str">
        <f t="shared" si="65"/>
        <v xml:space="preserve"> </v>
      </c>
      <c r="AB53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5" spans="1:28" s="197" customFormat="1" ht="27" hidden="1">
      <c r="A535" s="183" t="str">
        <f t="shared" si="59"/>
        <v>71090501020000</v>
      </c>
      <c r="B535" s="184" t="s">
        <v>439</v>
      </c>
      <c r="C535" s="133" t="s">
        <v>187</v>
      </c>
      <c r="D535" s="132" t="s">
        <v>149</v>
      </c>
      <c r="E535" s="131" t="s">
        <v>106</v>
      </c>
      <c r="F535" s="185" t="s">
        <v>140</v>
      </c>
      <c r="G535" s="186" t="s">
        <v>440</v>
      </c>
      <c r="H535" s="145"/>
      <c r="I535" s="146"/>
      <c r="J535" s="147"/>
      <c r="K535" s="147"/>
      <c r="L535" s="26" t="s">
        <v>333</v>
      </c>
      <c r="M535" s="27"/>
      <c r="N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5" s="229" t="str">
        <f t="shared" si="60"/>
        <v xml:space="preserve"> </v>
      </c>
      <c r="Q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5" s="229" t="str">
        <f t="shared" si="61"/>
        <v xml:space="preserve"> </v>
      </c>
      <c r="S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5" s="229" t="str">
        <f t="shared" si="62"/>
        <v xml:space="preserve"> </v>
      </c>
      <c r="U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5" s="229" t="str">
        <f t="shared" si="63"/>
        <v xml:space="preserve"> </v>
      </c>
      <c r="X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5" s="229" t="str">
        <f t="shared" si="64"/>
        <v xml:space="preserve"> </v>
      </c>
      <c r="Z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5" s="229" t="str">
        <f t="shared" si="65"/>
        <v xml:space="preserve"> </v>
      </c>
      <c r="AB53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6" spans="1:28" s="136" customFormat="1" hidden="1">
      <c r="A536" s="183" t="str">
        <f t="shared" si="59"/>
        <v>71090501025113</v>
      </c>
      <c r="B536" s="184" t="s">
        <v>439</v>
      </c>
      <c r="C536" s="133" t="s">
        <v>187</v>
      </c>
      <c r="D536" s="132" t="s">
        <v>149</v>
      </c>
      <c r="E536" s="131" t="s">
        <v>106</v>
      </c>
      <c r="F536" s="185" t="s">
        <v>140</v>
      </c>
      <c r="G536" s="130">
        <v>5113</v>
      </c>
      <c r="H536" s="24"/>
      <c r="I536" s="17"/>
      <c r="J536" s="18"/>
      <c r="K536" s="18"/>
      <c r="L536" s="31" t="s">
        <v>143</v>
      </c>
      <c r="M536" s="47">
        <v>5113</v>
      </c>
      <c r="N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36" s="230" t="str">
        <f t="shared" si="60"/>
        <v xml:space="preserve"> </v>
      </c>
      <c r="Q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6" s="230" t="str">
        <f t="shared" si="61"/>
        <v xml:space="preserve"> </v>
      </c>
      <c r="S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6" s="230" t="str">
        <f t="shared" si="62"/>
        <v xml:space="preserve"> </v>
      </c>
      <c r="U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36" s="230" t="str">
        <f t="shared" si="63"/>
        <v xml:space="preserve"> </v>
      </c>
      <c r="X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6" s="230" t="str">
        <f t="shared" si="64"/>
        <v xml:space="preserve"> </v>
      </c>
      <c r="Z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6" s="230" t="str">
        <f t="shared" si="65"/>
        <v xml:space="preserve"> </v>
      </c>
      <c r="AB53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7" spans="1:28" s="197" customFormat="1" ht="40.5" hidden="1">
      <c r="A537" s="183" t="str">
        <f t="shared" si="59"/>
        <v>71090501030000</v>
      </c>
      <c r="B537" s="184" t="s">
        <v>439</v>
      </c>
      <c r="C537" s="133" t="s">
        <v>187</v>
      </c>
      <c r="D537" s="132" t="s">
        <v>149</v>
      </c>
      <c r="E537" s="131" t="s">
        <v>106</v>
      </c>
      <c r="F537" s="185" t="s">
        <v>442</v>
      </c>
      <c r="G537" s="186" t="s">
        <v>440</v>
      </c>
      <c r="H537" s="145"/>
      <c r="I537" s="146"/>
      <c r="J537" s="147"/>
      <c r="K537" s="147"/>
      <c r="L537" s="26" t="s">
        <v>334</v>
      </c>
      <c r="M537" s="27"/>
      <c r="N537" s="196" t="e">
        <f>+'havelvac 7.2'!N524+'havelvac 7.3'!N524+'havelvac 7.4'!N524+'havelvac 7.5'!N524+'havelvac 7.6'!N524+'havelvac 7.7'!N524+'havelvac 7.9'!N524+'havelvac 7.8'!N524+'havelvac 7.10'!N524+'havelvac 7.11'!N524+'havelvac 7.12'!N524+'havelvac 7.13'!#REF!</f>
        <v>#REF!</v>
      </c>
      <c r="O537" s="196" t="e">
        <f>+'havelvac 7.2'!O524+'havelvac 7.3'!O524+'havelvac 7.4'!O524+'havelvac 7.5'!O524+'havelvac 7.6'!O524+'havelvac 7.7'!O524+'havelvac 7.9'!O524+'havelvac 7.8'!O524+'havelvac 7.10'!O524+'havelvac 7.11'!O524+'havelvac 7.12'!O524+'havelvac 7.13'!#REF!</f>
        <v>#REF!</v>
      </c>
      <c r="P537" s="229" t="str">
        <f t="shared" si="60"/>
        <v xml:space="preserve"> </v>
      </c>
      <c r="Q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7" s="229" t="str">
        <f t="shared" si="61"/>
        <v xml:space="preserve"> </v>
      </c>
      <c r="S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7" s="229" t="str">
        <f t="shared" si="62"/>
        <v xml:space="preserve"> </v>
      </c>
      <c r="U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7" s="196" t="e">
        <f>+'havelvac 7.2'!P524+'havelvac 7.3'!P524+'havelvac 7.4'!P524+'havelvac 7.5'!P524+'havelvac 7.6'!P524+'havelvac 7.7'!P524+'havelvac 7.9'!P524+'havelvac 7.8'!P524+'havelvac 7.10'!P524+'havelvac 7.11'!P524+'havelvac 7.12'!P524+'havelvac 7.13'!#REF!</f>
        <v>#REF!</v>
      </c>
      <c r="W537" s="229" t="str">
        <f t="shared" si="63"/>
        <v xml:space="preserve"> </v>
      </c>
      <c r="X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7" s="229" t="str">
        <f t="shared" si="64"/>
        <v xml:space="preserve"> </v>
      </c>
      <c r="Z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7" s="229" t="str">
        <f t="shared" si="65"/>
        <v xml:space="preserve"> </v>
      </c>
      <c r="AB53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8" spans="1:28" s="136" customFormat="1" hidden="1">
      <c r="A538" s="183" t="str">
        <f t="shared" si="59"/>
        <v>71090501034239</v>
      </c>
      <c r="B538" s="184" t="s">
        <v>439</v>
      </c>
      <c r="C538" s="133" t="s">
        <v>187</v>
      </c>
      <c r="D538" s="132" t="s">
        <v>149</v>
      </c>
      <c r="E538" s="131" t="s">
        <v>106</v>
      </c>
      <c r="F538" s="185" t="s">
        <v>442</v>
      </c>
      <c r="G538" s="130">
        <v>4239</v>
      </c>
      <c r="H538" s="24"/>
      <c r="I538" s="17"/>
      <c r="J538" s="18"/>
      <c r="K538" s="18"/>
      <c r="L538" s="28" t="s">
        <v>125</v>
      </c>
      <c r="M538" s="11">
        <v>4239</v>
      </c>
      <c r="N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7.13'!N523</f>
        <v>#REF!</v>
      </c>
      <c r="O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7.13'!O523</f>
        <v>#REF!</v>
      </c>
      <c r="P538" s="230" t="str">
        <f t="shared" si="60"/>
        <v xml:space="preserve"> </v>
      </c>
      <c r="Q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8" s="230" t="str">
        <f t="shared" si="61"/>
        <v xml:space="preserve"> </v>
      </c>
      <c r="S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8" s="230" t="str">
        <f t="shared" si="62"/>
        <v xml:space="preserve"> </v>
      </c>
      <c r="U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7.13'!P523</f>
        <v>#REF!</v>
      </c>
      <c r="W538" s="230" t="str">
        <f t="shared" si="63"/>
        <v xml:space="preserve"> </v>
      </c>
      <c r="X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8" s="230" t="str">
        <f t="shared" si="64"/>
        <v xml:space="preserve"> </v>
      </c>
      <c r="Z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8" s="230" t="str">
        <f t="shared" si="65"/>
        <v xml:space="preserve"> </v>
      </c>
      <c r="AB53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39" spans="1:28" s="136" customFormat="1" ht="25.5" hidden="1">
      <c r="A539" s="183" t="str">
        <f t="shared" si="59"/>
        <v>71090501034511</v>
      </c>
      <c r="B539" s="199" t="s">
        <v>439</v>
      </c>
      <c r="C539" s="133" t="s">
        <v>187</v>
      </c>
      <c r="D539" s="132" t="s">
        <v>149</v>
      </c>
      <c r="E539" s="131" t="s">
        <v>106</v>
      </c>
      <c r="F539" s="185" t="s">
        <v>442</v>
      </c>
      <c r="G539" s="130">
        <v>4511</v>
      </c>
      <c r="H539" s="190"/>
      <c r="I539" s="193"/>
      <c r="J539" s="200"/>
      <c r="K539" s="201"/>
      <c r="L539" s="202" t="s">
        <v>217</v>
      </c>
      <c r="M539" s="12">
        <v>4511</v>
      </c>
      <c r="N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7.13'!N524</f>
        <v>#REF!</v>
      </c>
      <c r="O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7.13'!O524</f>
        <v>#REF!</v>
      </c>
      <c r="P539" s="230" t="str">
        <f t="shared" si="60"/>
        <v xml:space="preserve"> </v>
      </c>
      <c r="Q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39" s="230" t="str">
        <f t="shared" si="61"/>
        <v xml:space="preserve"> </v>
      </c>
      <c r="S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39" s="230" t="str">
        <f t="shared" si="62"/>
        <v xml:space="preserve"> </v>
      </c>
      <c r="U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7.13'!P524</f>
        <v>#REF!</v>
      </c>
      <c r="W539" s="230" t="str">
        <f t="shared" si="63"/>
        <v xml:space="preserve"> </v>
      </c>
      <c r="X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39" s="230" t="str">
        <f t="shared" si="64"/>
        <v xml:space="preserve"> </v>
      </c>
      <c r="Z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39" s="230" t="str">
        <f t="shared" si="65"/>
        <v xml:space="preserve"> </v>
      </c>
      <c r="AB53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0" spans="1:28" s="197" customFormat="1" ht="27" hidden="1">
      <c r="A540" s="183" t="str">
        <f t="shared" si="59"/>
        <v>71090501040000</v>
      </c>
      <c r="B540" s="184" t="s">
        <v>439</v>
      </c>
      <c r="C540" s="133" t="s">
        <v>187</v>
      </c>
      <c r="D540" s="132" t="s">
        <v>149</v>
      </c>
      <c r="E540" s="131" t="s">
        <v>106</v>
      </c>
      <c r="F540" s="185" t="s">
        <v>155</v>
      </c>
      <c r="G540" s="186" t="s">
        <v>440</v>
      </c>
      <c r="H540" s="145"/>
      <c r="I540" s="146"/>
      <c r="J540" s="147"/>
      <c r="K540" s="147"/>
      <c r="L540" s="26" t="s">
        <v>335</v>
      </c>
      <c r="M540" s="27"/>
      <c r="N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0" s="229" t="str">
        <f t="shared" si="60"/>
        <v xml:space="preserve"> </v>
      </c>
      <c r="Q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0" s="229" t="str">
        <f t="shared" si="61"/>
        <v xml:space="preserve"> </v>
      </c>
      <c r="S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0" s="229" t="str">
        <f t="shared" si="62"/>
        <v xml:space="preserve"> </v>
      </c>
      <c r="U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0" s="229" t="str">
        <f t="shared" si="63"/>
        <v xml:space="preserve"> </v>
      </c>
      <c r="X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0" s="229" t="str">
        <f t="shared" si="64"/>
        <v xml:space="preserve"> </v>
      </c>
      <c r="Z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0" s="229" t="str">
        <f t="shared" si="65"/>
        <v xml:space="preserve"> </v>
      </c>
      <c r="AB540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1" spans="1:28" s="136" customFormat="1" hidden="1">
      <c r="A541" s="183" t="str">
        <f t="shared" si="59"/>
        <v>71090501044239</v>
      </c>
      <c r="B541" s="184" t="s">
        <v>439</v>
      </c>
      <c r="C541" s="133" t="s">
        <v>187</v>
      </c>
      <c r="D541" s="132" t="s">
        <v>149</v>
      </c>
      <c r="E541" s="131" t="s">
        <v>106</v>
      </c>
      <c r="F541" s="185" t="s">
        <v>155</v>
      </c>
      <c r="G541" s="130">
        <v>4239</v>
      </c>
      <c r="H541" s="24"/>
      <c r="I541" s="17"/>
      <c r="J541" s="18"/>
      <c r="K541" s="18"/>
      <c r="L541" s="28" t="s">
        <v>125</v>
      </c>
      <c r="M541" s="11">
        <v>4239</v>
      </c>
      <c r="N541" s="182" t="e">
        <f>+'havelvac 7.2'!N525+'havelvac 7.3'!N525+'havelvac 7.4'!N525+'havelvac 7.5'!N525+'havelvac 7.6'!N525+'havelvac 7.7'!N525+'havelvac 7.9'!N525+'havelvac 7.8'!N525+'havelvac 7.10'!N525+'havelvac 7.11'!N525+'havelvac 7.12'!N525+'havelvac 7.13'!#REF!</f>
        <v>#REF!</v>
      </c>
      <c r="O541" s="182" t="e">
        <f>+'havelvac 7.2'!O525+'havelvac 7.3'!O525+'havelvac 7.4'!O525+'havelvac 7.5'!O525+'havelvac 7.6'!O525+'havelvac 7.7'!O525+'havelvac 7.9'!O525+'havelvac 7.8'!O525+'havelvac 7.10'!O525+'havelvac 7.11'!O525+'havelvac 7.12'!O525+'havelvac 7.13'!#REF!</f>
        <v>#REF!</v>
      </c>
      <c r="P541" s="230" t="str">
        <f t="shared" si="60"/>
        <v xml:space="preserve"> </v>
      </c>
      <c r="Q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1" s="230" t="str">
        <f t="shared" si="61"/>
        <v xml:space="preserve"> </v>
      </c>
      <c r="S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1" s="230" t="str">
        <f t="shared" si="62"/>
        <v xml:space="preserve"> </v>
      </c>
      <c r="U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1" s="182" t="e">
        <f>+'havelvac 7.2'!P525+'havelvac 7.3'!P525+'havelvac 7.4'!P525+'havelvac 7.5'!P525+'havelvac 7.6'!P525+'havelvac 7.7'!P525+'havelvac 7.9'!P525+'havelvac 7.8'!P525+'havelvac 7.10'!P525+'havelvac 7.11'!P525+'havelvac 7.12'!P525+'havelvac 7.13'!#REF!</f>
        <v>#REF!</v>
      </c>
      <c r="W541" s="230" t="str">
        <f t="shared" si="63"/>
        <v xml:space="preserve"> </v>
      </c>
      <c r="X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1" s="230" t="str">
        <f t="shared" si="64"/>
        <v xml:space="preserve"> </v>
      </c>
      <c r="Z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1" s="230" t="str">
        <f t="shared" si="65"/>
        <v xml:space="preserve"> </v>
      </c>
      <c r="AB54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2" spans="1:28" s="197" customFormat="1" ht="27" hidden="1">
      <c r="A542" s="183" t="str">
        <f t="shared" si="59"/>
        <v>71090501050000</v>
      </c>
      <c r="B542" s="184" t="s">
        <v>439</v>
      </c>
      <c r="C542" s="133" t="s">
        <v>187</v>
      </c>
      <c r="D542" s="132" t="s">
        <v>149</v>
      </c>
      <c r="E542" s="131" t="s">
        <v>106</v>
      </c>
      <c r="F542" s="185" t="s">
        <v>149</v>
      </c>
      <c r="G542" s="186" t="s">
        <v>440</v>
      </c>
      <c r="H542" s="145"/>
      <c r="I542" s="146"/>
      <c r="J542" s="147"/>
      <c r="K542" s="147"/>
      <c r="L542" s="26" t="s">
        <v>336</v>
      </c>
      <c r="M542" s="27"/>
      <c r="N542" s="196" t="e">
        <f>+'havelvac 7.2'!N526+'havelvac 7.3'!N526+'havelvac 7.4'!N526+'havelvac 7.5'!N526+'havelvac 7.6'!N526+'havelvac 7.7'!N526+'havelvac 7.9'!N526+'havelvac 7.8'!N526+'havelvac 7.10'!N526+'havelvac 7.11'!N526+'havelvac 7.12'!N526+'havelvac 7.13'!#REF!</f>
        <v>#REF!</v>
      </c>
      <c r="O542" s="196" t="e">
        <f>+'havelvac 7.2'!O526+'havelvac 7.3'!O526+'havelvac 7.4'!O526+'havelvac 7.5'!O526+'havelvac 7.6'!O526+'havelvac 7.7'!O526+'havelvac 7.9'!O526+'havelvac 7.8'!O526+'havelvac 7.10'!O526+'havelvac 7.11'!O526+'havelvac 7.12'!O526+'havelvac 7.13'!#REF!</f>
        <v>#REF!</v>
      </c>
      <c r="P542" s="229" t="str">
        <f t="shared" si="60"/>
        <v xml:space="preserve"> </v>
      </c>
      <c r="Q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2" s="229" t="str">
        <f t="shared" si="61"/>
        <v xml:space="preserve"> </v>
      </c>
      <c r="S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2" s="229" t="str">
        <f t="shared" si="62"/>
        <v xml:space="preserve"> </v>
      </c>
      <c r="U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2" s="196" t="e">
        <f>+'havelvac 7.2'!P526+'havelvac 7.3'!P526+'havelvac 7.4'!P526+'havelvac 7.5'!P526+'havelvac 7.6'!P526+'havelvac 7.7'!P526+'havelvac 7.9'!P526+'havelvac 7.8'!P526+'havelvac 7.10'!P526+'havelvac 7.11'!P526+'havelvac 7.12'!P526+'havelvac 7.13'!#REF!</f>
        <v>#REF!</v>
      </c>
      <c r="W542" s="229" t="str">
        <f t="shared" si="63"/>
        <v xml:space="preserve"> </v>
      </c>
      <c r="X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2" s="229" t="str">
        <f t="shared" si="64"/>
        <v xml:space="preserve"> </v>
      </c>
      <c r="Z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2" s="229" t="str">
        <f t="shared" si="65"/>
        <v xml:space="preserve"> </v>
      </c>
      <c r="AB54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3" spans="1:28" s="136" customFormat="1" ht="25.5" hidden="1">
      <c r="A543" s="183" t="str">
        <f t="shared" si="59"/>
        <v>71090501054819</v>
      </c>
      <c r="B543" s="184" t="s">
        <v>439</v>
      </c>
      <c r="C543" s="133" t="s">
        <v>187</v>
      </c>
      <c r="D543" s="132" t="s">
        <v>149</v>
      </c>
      <c r="E543" s="131" t="s">
        <v>106</v>
      </c>
      <c r="F543" s="185" t="s">
        <v>149</v>
      </c>
      <c r="G543" s="130">
        <v>4819</v>
      </c>
      <c r="H543" s="24"/>
      <c r="I543" s="17"/>
      <c r="J543" s="18"/>
      <c r="K543" s="18"/>
      <c r="L543" s="28" t="s">
        <v>219</v>
      </c>
      <c r="M543" s="43">
        <v>4819</v>
      </c>
      <c r="N543" s="182">
        <f>+'havelvac 7.2'!N527+'havelvac 7.3'!N527+'havelvac 7.4'!N527+'havelvac 7.5'!N527+'havelvac 7.6'!N527+'havelvac 7.7'!N527+'havelvac 7.9'!N527+'havelvac 7.8'!N527+'havelvac 7.10'!N527+'havelvac 7.11'!N527+'havelvac 7.12'!N527+'havelvac 7.13'!N525</f>
        <v>0</v>
      </c>
      <c r="O543" s="182">
        <f>+'havelvac 7.2'!O527+'havelvac 7.3'!O527+'havelvac 7.4'!O527+'havelvac 7.5'!O527+'havelvac 7.6'!O527+'havelvac 7.7'!O527+'havelvac 7.9'!O527+'havelvac 7.8'!O527+'havelvac 7.10'!O527+'havelvac 7.11'!O527+'havelvac 7.12'!O527+'havelvac 7.13'!O525</f>
        <v>0</v>
      </c>
      <c r="P543" s="230" t="str">
        <f t="shared" si="60"/>
        <v xml:space="preserve"> </v>
      </c>
      <c r="Q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3" s="230" t="str">
        <f t="shared" si="61"/>
        <v xml:space="preserve"> </v>
      </c>
      <c r="S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3" s="230" t="str">
        <f t="shared" si="62"/>
        <v xml:space="preserve"> </v>
      </c>
      <c r="U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3" s="182">
        <f>+'havelvac 7.2'!P527+'havelvac 7.3'!P527+'havelvac 7.4'!P527+'havelvac 7.5'!P527+'havelvac 7.6'!P527+'havelvac 7.7'!P527+'havelvac 7.9'!P527+'havelvac 7.8'!P527+'havelvac 7.10'!P527+'havelvac 7.11'!P527+'havelvac 7.12'!P527+'havelvac 7.13'!P525</f>
        <v>0</v>
      </c>
      <c r="W543" s="230" t="str">
        <f t="shared" si="63"/>
        <v xml:space="preserve"> </v>
      </c>
      <c r="X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3" s="230" t="str">
        <f t="shared" si="64"/>
        <v xml:space="preserve"> </v>
      </c>
      <c r="Z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3" s="230" t="str">
        <f t="shared" si="65"/>
        <v xml:space="preserve"> </v>
      </c>
      <c r="AB54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4" spans="1:28" s="136" customFormat="1" hidden="1">
      <c r="A544" s="183" t="str">
        <f t="shared" si="59"/>
        <v>71090501055129</v>
      </c>
      <c r="B544" s="184" t="s">
        <v>439</v>
      </c>
      <c r="C544" s="133" t="s">
        <v>187</v>
      </c>
      <c r="D544" s="132" t="s">
        <v>149</v>
      </c>
      <c r="E544" s="131" t="s">
        <v>106</v>
      </c>
      <c r="F544" s="185" t="s">
        <v>149</v>
      </c>
      <c r="G544" s="130">
        <v>5129</v>
      </c>
      <c r="H544" s="24"/>
      <c r="I544" s="17"/>
      <c r="J544" s="18"/>
      <c r="K544" s="18"/>
      <c r="L544" s="28" t="s">
        <v>137</v>
      </c>
      <c r="M544" s="11">
        <v>5129</v>
      </c>
      <c r="N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44" s="230" t="str">
        <f t="shared" si="60"/>
        <v xml:space="preserve"> </v>
      </c>
      <c r="Q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4" s="230" t="str">
        <f t="shared" si="61"/>
        <v xml:space="preserve"> </v>
      </c>
      <c r="S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4" s="230" t="str">
        <f t="shared" si="62"/>
        <v xml:space="preserve"> </v>
      </c>
      <c r="U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44" s="230" t="str">
        <f t="shared" si="63"/>
        <v xml:space="preserve"> </v>
      </c>
      <c r="X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4" s="230" t="str">
        <f t="shared" si="64"/>
        <v xml:space="preserve"> </v>
      </c>
      <c r="Z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4" s="230" t="str">
        <f t="shared" si="65"/>
        <v xml:space="preserve"> </v>
      </c>
      <c r="AB54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5" spans="1:28" s="188" customFormat="1" ht="13.5">
      <c r="A545" s="183" t="str">
        <f t="shared" ref="A545:A608" si="66">CONCATENATE(B545,C545,D545,E545,F545,G545)</f>
        <v>71090600000000</v>
      </c>
      <c r="B545" s="184" t="s">
        <v>439</v>
      </c>
      <c r="C545" s="133" t="s">
        <v>187</v>
      </c>
      <c r="D545" s="132" t="s">
        <v>157</v>
      </c>
      <c r="E545" s="131" t="s">
        <v>441</v>
      </c>
      <c r="F545" s="185" t="s">
        <v>441</v>
      </c>
      <c r="G545" s="186" t="s">
        <v>440</v>
      </c>
      <c r="H545" s="174">
        <v>2960</v>
      </c>
      <c r="I545" s="165" t="s">
        <v>187</v>
      </c>
      <c r="J545" s="166">
        <v>6</v>
      </c>
      <c r="K545" s="166">
        <v>0</v>
      </c>
      <c r="L545" s="167" t="s">
        <v>337</v>
      </c>
      <c r="M545" s="175"/>
      <c r="N545" s="187">
        <f>+'havelvac 7.2'!N528+'havelvac 7.3'!N528+'havelvac 7.4'!N528+'havelvac 7.5'!N528+'havelvac 7.6'!N528+'havelvac 7.7'!N528+'havelvac 7.9'!N528+'havelvac 7.8'!N528+'havelvac 7.10'!N528+'havelvac 7.11'!N528+'havelvac 7.12'!N528+'havelvac 7.13'!N526</f>
        <v>0</v>
      </c>
      <c r="O545" s="187">
        <f>+'havelvac 7.2'!O528+'havelvac 7.3'!O528+'havelvac 7.4'!O528+'havelvac 7.5'!O528+'havelvac 7.6'!O528+'havelvac 7.7'!O528+'havelvac 7.9'!O528+'havelvac 7.8'!O528+'havelvac 7.10'!O528+'havelvac 7.11'!O528+'havelvac 7.12'!O528+'havelvac 7.13'!O526</f>
        <v>0</v>
      </c>
      <c r="P545" s="227" t="str">
        <f t="shared" si="60"/>
        <v xml:space="preserve"> </v>
      </c>
      <c r="Q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5" s="227" t="str">
        <f t="shared" si="61"/>
        <v xml:space="preserve"> </v>
      </c>
      <c r="S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5" s="227" t="str">
        <f t="shared" si="62"/>
        <v xml:space="preserve"> </v>
      </c>
      <c r="U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5" s="187">
        <f>+'havelvac 7.2'!P528+'havelvac 7.3'!P528+'havelvac 7.4'!P528+'havelvac 7.5'!P528+'havelvac 7.6'!P528+'havelvac 7.7'!P528+'havelvac 7.9'!P528+'havelvac 7.8'!P528+'havelvac 7.10'!P528+'havelvac 7.11'!P528+'havelvac 7.12'!P528+'havelvac 7.13'!P526</f>
        <v>0</v>
      </c>
      <c r="W545" s="227" t="str">
        <f t="shared" si="63"/>
        <v xml:space="preserve"> </v>
      </c>
      <c r="X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5" s="227" t="str">
        <f t="shared" si="64"/>
        <v xml:space="preserve"> </v>
      </c>
      <c r="Z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5" s="227" t="str">
        <f t="shared" si="65"/>
        <v xml:space="preserve"> </v>
      </c>
      <c r="AB545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6" spans="1:28" s="136" customFormat="1" ht="12.75">
      <c r="A546" s="183" t="str">
        <f t="shared" si="66"/>
        <v>71090600000001</v>
      </c>
      <c r="B546" s="184" t="s">
        <v>439</v>
      </c>
      <c r="C546" s="133" t="s">
        <v>187</v>
      </c>
      <c r="D546" s="132" t="s">
        <v>157</v>
      </c>
      <c r="E546" s="131" t="s">
        <v>441</v>
      </c>
      <c r="F546" s="185" t="s">
        <v>441</v>
      </c>
      <c r="G546" s="186" t="s">
        <v>96</v>
      </c>
      <c r="H546" s="24"/>
      <c r="I546" s="17"/>
      <c r="J546" s="18"/>
      <c r="K546" s="18"/>
      <c r="L546" s="29" t="s">
        <v>110</v>
      </c>
      <c r="M546" s="30"/>
      <c r="N546" s="189">
        <f>+'havelvac 7.2'!N529+'havelvac 7.3'!N529+'havelvac 7.4'!N529+'havelvac 7.5'!N529+'havelvac 7.6'!N529+'havelvac 7.7'!N529+'havelvac 7.9'!N529+'havelvac 7.8'!N529+'havelvac 7.10'!N529+'havelvac 7.11'!N529+'havelvac 7.12'!N529+'havelvac 7.13'!N527</f>
        <v>0</v>
      </c>
      <c r="O546" s="189">
        <f>+'havelvac 7.2'!O529+'havelvac 7.3'!O529+'havelvac 7.4'!O529+'havelvac 7.5'!O529+'havelvac 7.6'!O529+'havelvac 7.7'!O529+'havelvac 7.9'!O529+'havelvac 7.8'!O529+'havelvac 7.10'!O529+'havelvac 7.11'!O529+'havelvac 7.12'!O529+'havelvac 7.13'!O527</f>
        <v>0</v>
      </c>
      <c r="P546" s="226" t="str">
        <f t="shared" si="60"/>
        <v xml:space="preserve"> </v>
      </c>
      <c r="Q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6" s="226" t="str">
        <f t="shared" si="61"/>
        <v xml:space="preserve"> </v>
      </c>
      <c r="S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6" s="226" t="str">
        <f t="shared" si="62"/>
        <v xml:space="preserve"> </v>
      </c>
      <c r="U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6" s="189">
        <f>+'havelvac 7.2'!P529+'havelvac 7.3'!P529+'havelvac 7.4'!P529+'havelvac 7.5'!P529+'havelvac 7.6'!P529+'havelvac 7.7'!P529+'havelvac 7.9'!P529+'havelvac 7.8'!P529+'havelvac 7.10'!P529+'havelvac 7.11'!P529+'havelvac 7.12'!P529+'havelvac 7.13'!P527</f>
        <v>0</v>
      </c>
      <c r="W546" s="226" t="str">
        <f t="shared" si="63"/>
        <v xml:space="preserve"> </v>
      </c>
      <c r="X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6" s="226" t="str">
        <f t="shared" si="64"/>
        <v xml:space="preserve"> </v>
      </c>
      <c r="Z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6" s="226" t="str">
        <f t="shared" si="65"/>
        <v xml:space="preserve"> </v>
      </c>
      <c r="AB54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7" spans="1:28" s="192" customFormat="1" ht="12.75">
      <c r="A547" s="183" t="str">
        <f t="shared" si="66"/>
        <v>71090601000000</v>
      </c>
      <c r="B547" s="184" t="s">
        <v>439</v>
      </c>
      <c r="C547" s="133" t="s">
        <v>187</v>
      </c>
      <c r="D547" s="132" t="s">
        <v>157</v>
      </c>
      <c r="E547" s="131" t="s">
        <v>106</v>
      </c>
      <c r="F547" s="185" t="s">
        <v>441</v>
      </c>
      <c r="G547" s="186" t="s">
        <v>440</v>
      </c>
      <c r="H547" s="150">
        <v>2961</v>
      </c>
      <c r="I547" s="151" t="s">
        <v>187</v>
      </c>
      <c r="J547" s="152">
        <v>6</v>
      </c>
      <c r="K547" s="152">
        <v>1</v>
      </c>
      <c r="L547" s="153" t="s">
        <v>337</v>
      </c>
      <c r="M547" s="154"/>
      <c r="N547" s="191">
        <f>+'havelvac 7.2'!N531+'havelvac 7.3'!N531+'havelvac 7.4'!N531+'havelvac 7.5'!N531+'havelvac 7.6'!N531+'havelvac 7.7'!N531+'havelvac 7.9'!N531+'havelvac 7.8'!N531+'havelvac 7.10'!N531+'havelvac 7.11'!N531+'havelvac 7.12'!N531+'havelvac 7.13'!N528</f>
        <v>0</v>
      </c>
      <c r="O547" s="191">
        <f>+'havelvac 7.2'!O531+'havelvac 7.3'!O531+'havelvac 7.4'!O531+'havelvac 7.5'!O531+'havelvac 7.6'!O531+'havelvac 7.7'!O531+'havelvac 7.9'!O531+'havelvac 7.8'!O531+'havelvac 7.10'!O531+'havelvac 7.11'!O531+'havelvac 7.12'!O531+'havelvac 7.13'!O528</f>
        <v>0</v>
      </c>
      <c r="P547" s="228" t="str">
        <f t="shared" si="60"/>
        <v xml:space="preserve"> </v>
      </c>
      <c r="Q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7" s="228" t="str">
        <f t="shared" si="61"/>
        <v xml:space="preserve"> </v>
      </c>
      <c r="S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7" s="228" t="str">
        <f t="shared" si="62"/>
        <v xml:space="preserve"> </v>
      </c>
      <c r="U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7" s="191">
        <f>+'havelvac 7.2'!P531+'havelvac 7.3'!P531+'havelvac 7.4'!P531+'havelvac 7.5'!P531+'havelvac 7.6'!P531+'havelvac 7.7'!P531+'havelvac 7.9'!P531+'havelvac 7.8'!P531+'havelvac 7.10'!P531+'havelvac 7.11'!P531+'havelvac 7.12'!P531+'havelvac 7.13'!P528</f>
        <v>0</v>
      </c>
      <c r="W547" s="228" t="str">
        <f t="shared" si="63"/>
        <v xml:space="preserve"> </v>
      </c>
      <c r="X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7" s="228" t="str">
        <f t="shared" si="64"/>
        <v xml:space="preserve"> </v>
      </c>
      <c r="Z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7" s="228" t="str">
        <f t="shared" si="65"/>
        <v xml:space="preserve"> </v>
      </c>
      <c r="AB547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8" spans="1:28" s="136" customFormat="1" ht="12.75">
      <c r="A548" s="183" t="str">
        <f t="shared" si="66"/>
        <v>71090601000001</v>
      </c>
      <c r="B548" s="184" t="s">
        <v>439</v>
      </c>
      <c r="C548" s="133" t="s">
        <v>187</v>
      </c>
      <c r="D548" s="132" t="s">
        <v>157</v>
      </c>
      <c r="E548" s="131" t="s">
        <v>106</v>
      </c>
      <c r="F548" s="185" t="s">
        <v>441</v>
      </c>
      <c r="G548" s="186" t="s">
        <v>96</v>
      </c>
      <c r="H548" s="24"/>
      <c r="I548" s="24"/>
      <c r="J548" s="25"/>
      <c r="K548" s="25"/>
      <c r="L548" s="29" t="s">
        <v>108</v>
      </c>
      <c r="M548" s="30"/>
      <c r="N548" s="189">
        <f>+'havelvac 7.2'!N532+'havelvac 7.3'!N532+'havelvac 7.4'!N532+'havelvac 7.5'!N532+'havelvac 7.6'!N532+'havelvac 7.7'!N532+'havelvac 7.9'!N532+'havelvac 7.8'!N532+'havelvac 7.10'!N532+'havelvac 7.11'!N532+'havelvac 7.12'!N532+'havelvac 7.13'!N529</f>
        <v>0</v>
      </c>
      <c r="O548" s="189">
        <f>+'havelvac 7.2'!O532+'havelvac 7.3'!O532+'havelvac 7.4'!O532+'havelvac 7.5'!O532+'havelvac 7.6'!O532+'havelvac 7.7'!O532+'havelvac 7.9'!O532+'havelvac 7.8'!O532+'havelvac 7.10'!O532+'havelvac 7.11'!O532+'havelvac 7.12'!O532+'havelvac 7.13'!O529</f>
        <v>0</v>
      </c>
      <c r="P548" s="226" t="str">
        <f t="shared" si="60"/>
        <v xml:space="preserve"> </v>
      </c>
      <c r="Q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8" s="226" t="str">
        <f t="shared" si="61"/>
        <v xml:space="preserve"> </v>
      </c>
      <c r="S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8" s="226" t="str">
        <f t="shared" si="62"/>
        <v xml:space="preserve"> </v>
      </c>
      <c r="U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8" s="189">
        <f>+'havelvac 7.2'!P532+'havelvac 7.3'!P532+'havelvac 7.4'!P532+'havelvac 7.5'!P532+'havelvac 7.6'!P532+'havelvac 7.7'!P532+'havelvac 7.9'!P532+'havelvac 7.8'!P532+'havelvac 7.10'!P532+'havelvac 7.11'!P532+'havelvac 7.12'!P532+'havelvac 7.13'!P529</f>
        <v>0</v>
      </c>
      <c r="W548" s="226" t="str">
        <f t="shared" si="63"/>
        <v xml:space="preserve"> </v>
      </c>
      <c r="X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8" s="226" t="str">
        <f t="shared" si="64"/>
        <v xml:space="preserve"> </v>
      </c>
      <c r="Z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8" s="226" t="str">
        <f t="shared" si="65"/>
        <v xml:space="preserve"> </v>
      </c>
      <c r="AB54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49" spans="1:28" s="197" customFormat="1" ht="27">
      <c r="A549" s="183" t="str">
        <f t="shared" si="66"/>
        <v>71090601010000</v>
      </c>
      <c r="B549" s="184" t="s">
        <v>439</v>
      </c>
      <c r="C549" s="133" t="s">
        <v>187</v>
      </c>
      <c r="D549" s="132" t="s">
        <v>157</v>
      </c>
      <c r="E549" s="131" t="s">
        <v>106</v>
      </c>
      <c r="F549" s="185" t="s">
        <v>106</v>
      </c>
      <c r="G549" s="186" t="s">
        <v>440</v>
      </c>
      <c r="H549" s="145"/>
      <c r="I549" s="146"/>
      <c r="J549" s="147"/>
      <c r="K549" s="147"/>
      <c r="L549" s="26" t="s">
        <v>338</v>
      </c>
      <c r="M549" s="27"/>
      <c r="N549" s="196">
        <f>+'havelvac 7.2'!N533+'havelvac 7.3'!N533+'havelvac 7.4'!N533+'havelvac 7.5'!N533+'havelvac 7.6'!N533+'havelvac 7.7'!N533+'havelvac 7.9'!N533+'havelvac 7.8'!N533+'havelvac 7.10'!N533+'havelvac 7.11'!N533+'havelvac 7.12'!N533+'havelvac 7.13'!N531</f>
        <v>0</v>
      </c>
      <c r="O549" s="196">
        <f>+'havelvac 7.2'!O533+'havelvac 7.3'!O533+'havelvac 7.4'!O533+'havelvac 7.5'!O533+'havelvac 7.6'!O533+'havelvac 7.7'!O533+'havelvac 7.9'!O533+'havelvac 7.8'!O533+'havelvac 7.10'!O533+'havelvac 7.11'!O533+'havelvac 7.12'!O533+'havelvac 7.13'!O531</f>
        <v>0</v>
      </c>
      <c r="P549" s="229" t="str">
        <f t="shared" si="60"/>
        <v xml:space="preserve"> </v>
      </c>
      <c r="Q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49" s="229" t="str">
        <f t="shared" si="61"/>
        <v xml:space="preserve"> </v>
      </c>
      <c r="S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49" s="229" t="str">
        <f t="shared" si="62"/>
        <v xml:space="preserve"> </v>
      </c>
      <c r="U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49" s="196">
        <f>+'havelvac 7.2'!P533+'havelvac 7.3'!P533+'havelvac 7.4'!P533+'havelvac 7.5'!P533+'havelvac 7.6'!P533+'havelvac 7.7'!P533+'havelvac 7.9'!P533+'havelvac 7.8'!P533+'havelvac 7.10'!P533+'havelvac 7.11'!P533+'havelvac 7.12'!P533+'havelvac 7.13'!P531</f>
        <v>0</v>
      </c>
      <c r="W549" s="229" t="str">
        <f t="shared" si="63"/>
        <v xml:space="preserve"> </v>
      </c>
      <c r="X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49" s="229" t="str">
        <f t="shared" si="64"/>
        <v xml:space="preserve"> </v>
      </c>
      <c r="Z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49" s="229" t="str">
        <f t="shared" si="65"/>
        <v xml:space="preserve"> </v>
      </c>
      <c r="AB54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0" spans="1:28" s="136" customFormat="1" ht="25.5">
      <c r="A550" s="183" t="str">
        <f t="shared" si="66"/>
        <v>71090601014251</v>
      </c>
      <c r="B550" s="184" t="s">
        <v>439</v>
      </c>
      <c r="C550" s="133" t="s">
        <v>187</v>
      </c>
      <c r="D550" s="132" t="s">
        <v>157</v>
      </c>
      <c r="E550" s="131" t="s">
        <v>106</v>
      </c>
      <c r="F550" s="185" t="s">
        <v>106</v>
      </c>
      <c r="G550" s="130">
        <v>4251</v>
      </c>
      <c r="H550" s="16"/>
      <c r="I550" s="24"/>
      <c r="J550" s="25"/>
      <c r="K550" s="25"/>
      <c r="L550" s="29" t="s">
        <v>142</v>
      </c>
      <c r="M550" s="12">
        <v>4251</v>
      </c>
      <c r="N550" s="182">
        <f>+'havelvac 7.2'!N534+'havelvac 7.3'!N534+'havelvac 7.4'!N534+'havelvac 7.5'!N534+'havelvac 7.6'!N534+'havelvac 7.7'!N534+'havelvac 7.9'!N534+'havelvac 7.8'!N534+'havelvac 7.10'!N534+'havelvac 7.11'!N534+'havelvac 7.12'!N534+'havelvac 7.13'!N532</f>
        <v>0</v>
      </c>
      <c r="O550" s="182">
        <f>+'havelvac 7.2'!O534+'havelvac 7.3'!O534+'havelvac 7.4'!O534+'havelvac 7.5'!O534+'havelvac 7.6'!O534+'havelvac 7.7'!O534+'havelvac 7.9'!O534+'havelvac 7.8'!O534+'havelvac 7.10'!O534+'havelvac 7.11'!O534+'havelvac 7.12'!O534+'havelvac 7.13'!O532</f>
        <v>0</v>
      </c>
      <c r="P550" s="230" t="str">
        <f t="shared" si="60"/>
        <v xml:space="preserve"> </v>
      </c>
      <c r="Q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0" s="230" t="str">
        <f t="shared" si="61"/>
        <v xml:space="preserve"> </v>
      </c>
      <c r="S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0" s="230" t="str">
        <f t="shared" si="62"/>
        <v xml:space="preserve"> </v>
      </c>
      <c r="U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0" s="182">
        <f>+'havelvac 7.2'!P534+'havelvac 7.3'!P534+'havelvac 7.4'!P534+'havelvac 7.5'!P534+'havelvac 7.6'!P534+'havelvac 7.7'!P534+'havelvac 7.9'!P534+'havelvac 7.8'!P534+'havelvac 7.10'!P534+'havelvac 7.11'!P534+'havelvac 7.12'!P534+'havelvac 7.13'!P532</f>
        <v>0</v>
      </c>
      <c r="W550" s="230" t="str">
        <f t="shared" si="63"/>
        <v xml:space="preserve"> </v>
      </c>
      <c r="X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0" s="230" t="str">
        <f t="shared" si="64"/>
        <v xml:space="preserve"> </v>
      </c>
      <c r="Z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0" s="230" t="str">
        <f t="shared" si="65"/>
        <v xml:space="preserve"> </v>
      </c>
      <c r="AB55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1" spans="1:28" s="136" customFormat="1" hidden="1">
      <c r="A551" s="183" t="str">
        <f t="shared" si="66"/>
        <v>71090601015113</v>
      </c>
      <c r="B551" s="184" t="s">
        <v>439</v>
      </c>
      <c r="C551" s="133" t="s">
        <v>187</v>
      </c>
      <c r="D551" s="132" t="s">
        <v>157</v>
      </c>
      <c r="E551" s="131" t="s">
        <v>106</v>
      </c>
      <c r="F551" s="185" t="s">
        <v>106</v>
      </c>
      <c r="G551" s="130">
        <v>5113</v>
      </c>
      <c r="H551" s="24"/>
      <c r="I551" s="24"/>
      <c r="J551" s="25"/>
      <c r="K551" s="25"/>
      <c r="L551" s="31" t="s">
        <v>143</v>
      </c>
      <c r="M551" s="47">
        <v>5113</v>
      </c>
      <c r="N551" s="182">
        <f>+'havelvac 7.2'!N535+'havelvac 7.3'!N535+'havelvac 7.4'!N535+'havelvac 7.5'!N535+'havelvac 7.6'!N535+'havelvac 7.7'!N535+'havelvac 7.9'!N535+'havelvac 7.8'!N535+'havelvac 7.10'!N535+'havelvac 7.11'!N535+'havelvac 7.12'!N535+'havelvac 7.13'!N533</f>
        <v>0</v>
      </c>
      <c r="O551" s="182">
        <f>+'havelvac 7.2'!O535+'havelvac 7.3'!O535+'havelvac 7.4'!O535+'havelvac 7.5'!O535+'havelvac 7.6'!O535+'havelvac 7.7'!O535+'havelvac 7.9'!O535+'havelvac 7.8'!O535+'havelvac 7.10'!O535+'havelvac 7.11'!O535+'havelvac 7.12'!O535+'havelvac 7.13'!O533</f>
        <v>0</v>
      </c>
      <c r="P551" s="230" t="str">
        <f t="shared" si="60"/>
        <v xml:space="preserve"> </v>
      </c>
      <c r="Q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1" s="230" t="str">
        <f t="shared" si="61"/>
        <v xml:space="preserve"> </v>
      </c>
      <c r="S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1" s="230" t="str">
        <f t="shared" si="62"/>
        <v xml:space="preserve"> </v>
      </c>
      <c r="U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1" s="182">
        <f>+'havelvac 7.2'!P535+'havelvac 7.3'!P535+'havelvac 7.4'!P535+'havelvac 7.5'!P535+'havelvac 7.6'!P535+'havelvac 7.7'!P535+'havelvac 7.9'!P535+'havelvac 7.8'!P535+'havelvac 7.10'!P535+'havelvac 7.11'!P535+'havelvac 7.12'!P535+'havelvac 7.13'!P533</f>
        <v>0</v>
      </c>
      <c r="W551" s="230" t="str">
        <f t="shared" si="63"/>
        <v xml:space="preserve"> </v>
      </c>
      <c r="X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1" s="230" t="str">
        <f t="shared" si="64"/>
        <v xml:space="preserve"> </v>
      </c>
      <c r="Z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1" s="230" t="str">
        <f t="shared" si="65"/>
        <v xml:space="preserve"> </v>
      </c>
      <c r="AB55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2" spans="1:28" s="197" customFormat="1" ht="27" hidden="1">
      <c r="A552" s="183" t="str">
        <f t="shared" si="66"/>
        <v>71090601020000</v>
      </c>
      <c r="B552" s="184" t="s">
        <v>439</v>
      </c>
      <c r="C552" s="133" t="s">
        <v>187</v>
      </c>
      <c r="D552" s="132" t="s">
        <v>157</v>
      </c>
      <c r="E552" s="131" t="s">
        <v>106</v>
      </c>
      <c r="F552" s="185" t="s">
        <v>140</v>
      </c>
      <c r="G552" s="186" t="s">
        <v>440</v>
      </c>
      <c r="H552" s="145"/>
      <c r="I552" s="146"/>
      <c r="J552" s="147"/>
      <c r="K552" s="147"/>
      <c r="L552" s="26" t="s">
        <v>339</v>
      </c>
      <c r="M552" s="27"/>
      <c r="N552" s="196">
        <f>+'havelvac 7.2'!N537+'havelvac 7.3'!N537+'havelvac 7.4'!N537+'havelvac 7.5'!N537+'havelvac 7.6'!N537+'havelvac 7.7'!N537+'havelvac 7.9'!N537+'havelvac 7.8'!N537+'havelvac 7.10'!N537+'havelvac 7.11'!N537+'havelvac 7.12'!N537+'havelvac 7.13'!N534</f>
        <v>0</v>
      </c>
      <c r="O552" s="196">
        <f>+'havelvac 7.2'!O537+'havelvac 7.3'!O537+'havelvac 7.4'!O537+'havelvac 7.5'!O537+'havelvac 7.6'!O537+'havelvac 7.7'!O537+'havelvac 7.9'!O537+'havelvac 7.8'!O537+'havelvac 7.10'!O537+'havelvac 7.11'!O537+'havelvac 7.12'!O537+'havelvac 7.13'!O534</f>
        <v>0</v>
      </c>
      <c r="P552" s="229" t="str">
        <f t="shared" si="60"/>
        <v xml:space="preserve"> </v>
      </c>
      <c r="Q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2" s="229" t="str">
        <f t="shared" si="61"/>
        <v xml:space="preserve"> </v>
      </c>
      <c r="S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2" s="229" t="str">
        <f t="shared" si="62"/>
        <v xml:space="preserve"> </v>
      </c>
      <c r="U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2" s="196">
        <f>+'havelvac 7.2'!P537+'havelvac 7.3'!P537+'havelvac 7.4'!P537+'havelvac 7.5'!P537+'havelvac 7.6'!P537+'havelvac 7.7'!P537+'havelvac 7.9'!P537+'havelvac 7.8'!P537+'havelvac 7.10'!P537+'havelvac 7.11'!P537+'havelvac 7.12'!P537+'havelvac 7.13'!P534</f>
        <v>0</v>
      </c>
      <c r="W552" s="229" t="str">
        <f t="shared" si="63"/>
        <v xml:space="preserve"> </v>
      </c>
      <c r="X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2" s="229" t="str">
        <f t="shared" si="64"/>
        <v xml:space="preserve"> </v>
      </c>
      <c r="Z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2" s="229" t="str">
        <f t="shared" si="65"/>
        <v xml:space="preserve"> </v>
      </c>
      <c r="AB552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3" spans="1:28" s="136" customFormat="1" hidden="1">
      <c r="A553" s="183" t="str">
        <f t="shared" si="66"/>
        <v>71090601024639</v>
      </c>
      <c r="B553" s="184" t="s">
        <v>439</v>
      </c>
      <c r="C553" s="133" t="s">
        <v>187</v>
      </c>
      <c r="D553" s="132" t="s">
        <v>157</v>
      </c>
      <c r="E553" s="131" t="s">
        <v>106</v>
      </c>
      <c r="F553" s="185" t="s">
        <v>140</v>
      </c>
      <c r="G553" s="130">
        <v>4639</v>
      </c>
      <c r="H553" s="24"/>
      <c r="I553" s="24"/>
      <c r="J553" s="25"/>
      <c r="K553" s="25"/>
      <c r="L553" s="28" t="s">
        <v>167</v>
      </c>
      <c r="M553" s="11">
        <v>4639</v>
      </c>
      <c r="N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7.13'!N535</f>
        <v>#REF!</v>
      </c>
      <c r="O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7.13'!O535</f>
        <v>#REF!</v>
      </c>
      <c r="P553" s="230" t="str">
        <f t="shared" si="60"/>
        <v xml:space="preserve"> </v>
      </c>
      <c r="Q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3" s="230" t="str">
        <f t="shared" si="61"/>
        <v xml:space="preserve"> </v>
      </c>
      <c r="S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3" s="230" t="str">
        <f t="shared" si="62"/>
        <v xml:space="preserve"> </v>
      </c>
      <c r="U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7.13'!P535</f>
        <v>#REF!</v>
      </c>
      <c r="W553" s="230" t="str">
        <f t="shared" si="63"/>
        <v xml:space="preserve"> </v>
      </c>
      <c r="X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3" s="230" t="str">
        <f t="shared" si="64"/>
        <v xml:space="preserve"> </v>
      </c>
      <c r="Z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3" s="230" t="str">
        <f t="shared" si="65"/>
        <v xml:space="preserve"> </v>
      </c>
      <c r="AB55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4" spans="1:28" s="197" customFormat="1" ht="40.5" hidden="1">
      <c r="A554" s="183" t="str">
        <f t="shared" si="66"/>
        <v>71090601030000</v>
      </c>
      <c r="B554" s="184" t="s">
        <v>439</v>
      </c>
      <c r="C554" s="133" t="s">
        <v>187</v>
      </c>
      <c r="D554" s="132" t="s">
        <v>157</v>
      </c>
      <c r="E554" s="131" t="s">
        <v>106</v>
      </c>
      <c r="F554" s="185" t="s">
        <v>442</v>
      </c>
      <c r="G554" s="186" t="s">
        <v>440</v>
      </c>
      <c r="H554" s="145"/>
      <c r="I554" s="146"/>
      <c r="J554" s="147"/>
      <c r="K554" s="147"/>
      <c r="L554" s="26" t="s">
        <v>340</v>
      </c>
      <c r="M554" s="27"/>
      <c r="N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7.13'!N537</f>
        <v>#REF!</v>
      </c>
      <c r="O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7.13'!O537</f>
        <v>#REF!</v>
      </c>
      <c r="P554" s="229" t="str">
        <f t="shared" si="60"/>
        <v xml:space="preserve"> </v>
      </c>
      <c r="Q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4" s="229" t="str">
        <f t="shared" si="61"/>
        <v xml:space="preserve"> </v>
      </c>
      <c r="S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4" s="229" t="str">
        <f t="shared" si="62"/>
        <v xml:space="preserve"> </v>
      </c>
      <c r="U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7.13'!P537</f>
        <v>#REF!</v>
      </c>
      <c r="W554" s="229" t="str">
        <f t="shared" si="63"/>
        <v xml:space="preserve"> </v>
      </c>
      <c r="X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4" s="229" t="str">
        <f t="shared" si="64"/>
        <v xml:space="preserve"> </v>
      </c>
      <c r="Z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4" s="229" t="str">
        <f t="shared" si="65"/>
        <v xml:space="preserve"> </v>
      </c>
      <c r="AB554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5" spans="1:28" s="136" customFormat="1" hidden="1">
      <c r="A555" s="183" t="str">
        <f t="shared" si="66"/>
        <v>71090601034639</v>
      </c>
      <c r="B555" s="184" t="s">
        <v>439</v>
      </c>
      <c r="C555" s="133" t="s">
        <v>187</v>
      </c>
      <c r="D555" s="132" t="s">
        <v>157</v>
      </c>
      <c r="E555" s="131" t="s">
        <v>106</v>
      </c>
      <c r="F555" s="185" t="s">
        <v>442</v>
      </c>
      <c r="G555" s="130">
        <v>4639</v>
      </c>
      <c r="H555" s="24"/>
      <c r="I555" s="24"/>
      <c r="J555" s="25"/>
      <c r="K555" s="25"/>
      <c r="L555" s="28" t="s">
        <v>167</v>
      </c>
      <c r="M555" s="11">
        <v>4639</v>
      </c>
      <c r="N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5" s="230" t="str">
        <f t="shared" si="60"/>
        <v xml:space="preserve"> </v>
      </c>
      <c r="Q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5" s="230" t="str">
        <f t="shared" si="61"/>
        <v xml:space="preserve"> </v>
      </c>
      <c r="S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5" s="230" t="str">
        <f t="shared" si="62"/>
        <v xml:space="preserve"> </v>
      </c>
      <c r="U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5" s="230" t="str">
        <f t="shared" si="63"/>
        <v xml:space="preserve"> </v>
      </c>
      <c r="X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5" s="230" t="str">
        <f t="shared" si="64"/>
        <v xml:space="preserve"> </v>
      </c>
      <c r="Z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5" s="230" t="str">
        <f t="shared" si="65"/>
        <v xml:space="preserve"> </v>
      </c>
      <c r="AB55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6" spans="1:28" s="197" customFormat="1" ht="13.5" hidden="1">
      <c r="A556" s="183" t="str">
        <f t="shared" si="66"/>
        <v>71090601040000</v>
      </c>
      <c r="B556" s="184" t="s">
        <v>439</v>
      </c>
      <c r="C556" s="133" t="s">
        <v>187</v>
      </c>
      <c r="D556" s="132" t="s">
        <v>157</v>
      </c>
      <c r="E556" s="131" t="s">
        <v>106</v>
      </c>
      <c r="F556" s="185" t="s">
        <v>155</v>
      </c>
      <c r="G556" s="186" t="s">
        <v>440</v>
      </c>
      <c r="H556" s="146"/>
      <c r="I556" s="146"/>
      <c r="J556" s="147"/>
      <c r="K556" s="147"/>
      <c r="L556" s="26" t="s">
        <v>341</v>
      </c>
      <c r="M556" s="27"/>
      <c r="N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56" s="229" t="str">
        <f t="shared" si="60"/>
        <v xml:space="preserve"> </v>
      </c>
      <c r="Q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6" s="229" t="str">
        <f t="shared" si="61"/>
        <v xml:space="preserve"> </v>
      </c>
      <c r="S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6" s="229" t="str">
        <f t="shared" si="62"/>
        <v xml:space="preserve"> </v>
      </c>
      <c r="U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56" s="229" t="str">
        <f t="shared" si="63"/>
        <v xml:space="preserve"> </v>
      </c>
      <c r="X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6" s="229" t="str">
        <f t="shared" si="64"/>
        <v xml:space="preserve"> </v>
      </c>
      <c r="Z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6" s="229" t="str">
        <f t="shared" si="65"/>
        <v xml:space="preserve"> </v>
      </c>
      <c r="AB556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7" spans="1:28" s="136" customFormat="1" hidden="1">
      <c r="A557" s="183" t="str">
        <f t="shared" si="66"/>
        <v>71090601045113</v>
      </c>
      <c r="B557" s="184" t="s">
        <v>439</v>
      </c>
      <c r="C557" s="133" t="s">
        <v>187</v>
      </c>
      <c r="D557" s="132" t="s">
        <v>157</v>
      </c>
      <c r="E557" s="131" t="s">
        <v>106</v>
      </c>
      <c r="F557" s="185" t="s">
        <v>155</v>
      </c>
      <c r="G557" s="130">
        <v>5113</v>
      </c>
      <c r="H557" s="24"/>
      <c r="I557" s="24"/>
      <c r="J557" s="25"/>
      <c r="K557" s="25"/>
      <c r="L557" s="31" t="s">
        <v>143</v>
      </c>
      <c r="M557" s="47">
        <v>5113</v>
      </c>
      <c r="N557" s="182" t="e">
        <f>+'havelvac 7.2'!N540+'havelvac 7.3'!N540+'havelvac 7.4'!N540+'havelvac 7.5'!N540+'havelvac 7.6'!N540+'havelvac 7.7'!N540+'havelvac 7.9'!N540+'havelvac 7.8'!N540+'havelvac 7.10'!N540+'havelvac 7.11'!N540+'havelvac 7.12'!N540+'havelvac 7.13'!#REF!</f>
        <v>#REF!</v>
      </c>
      <c r="O557" s="182" t="e">
        <f>+'havelvac 7.2'!O540+'havelvac 7.3'!O540+'havelvac 7.4'!O540+'havelvac 7.5'!O540+'havelvac 7.6'!O540+'havelvac 7.7'!O540+'havelvac 7.9'!O540+'havelvac 7.8'!O540+'havelvac 7.10'!O540+'havelvac 7.11'!O540+'havelvac 7.12'!O540+'havelvac 7.13'!#REF!</f>
        <v>#REF!</v>
      </c>
      <c r="P557" s="230" t="str">
        <f t="shared" si="60"/>
        <v xml:space="preserve"> </v>
      </c>
      <c r="Q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7" s="230" t="str">
        <f t="shared" si="61"/>
        <v xml:space="preserve"> </v>
      </c>
      <c r="S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7" s="230" t="str">
        <f t="shared" si="62"/>
        <v xml:space="preserve"> </v>
      </c>
      <c r="U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7" s="182" t="e">
        <f>+'havelvac 7.2'!P540+'havelvac 7.3'!P540+'havelvac 7.4'!P540+'havelvac 7.5'!P540+'havelvac 7.6'!P540+'havelvac 7.7'!P540+'havelvac 7.9'!P540+'havelvac 7.8'!P540+'havelvac 7.10'!P540+'havelvac 7.11'!P540+'havelvac 7.12'!P540+'havelvac 7.13'!#REF!</f>
        <v>#REF!</v>
      </c>
      <c r="W557" s="230" t="str">
        <f t="shared" si="63"/>
        <v xml:space="preserve"> </v>
      </c>
      <c r="X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7" s="230" t="str">
        <f t="shared" si="64"/>
        <v xml:space="preserve"> </v>
      </c>
      <c r="Z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7" s="230" t="str">
        <f t="shared" si="65"/>
        <v xml:space="preserve"> </v>
      </c>
      <c r="AB55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8" spans="1:28" s="197" customFormat="1" ht="40.5" hidden="1">
      <c r="A558" s="183" t="str">
        <f t="shared" si="66"/>
        <v>71090601050000</v>
      </c>
      <c r="B558" s="184" t="s">
        <v>439</v>
      </c>
      <c r="C558" s="133" t="s">
        <v>187</v>
      </c>
      <c r="D558" s="132" t="s">
        <v>157</v>
      </c>
      <c r="E558" s="131" t="s">
        <v>106</v>
      </c>
      <c r="F558" s="185" t="s">
        <v>149</v>
      </c>
      <c r="G558" s="186" t="s">
        <v>440</v>
      </c>
      <c r="H558" s="146"/>
      <c r="I558" s="146"/>
      <c r="J558" s="147"/>
      <c r="K558" s="147"/>
      <c r="L558" s="26" t="s">
        <v>342</v>
      </c>
      <c r="M558" s="27"/>
      <c r="N558" s="196" t="e">
        <f>+'havelvac 7.2'!N541+'havelvac 7.3'!N541+'havelvac 7.4'!N541+'havelvac 7.5'!N541+'havelvac 7.6'!N541+'havelvac 7.7'!N541+'havelvac 7.9'!N541+'havelvac 7.8'!N541+'havelvac 7.10'!N541+'havelvac 7.11'!N541+'havelvac 7.12'!N541+'havelvac 7.13'!#REF!</f>
        <v>#REF!</v>
      </c>
      <c r="O558" s="196" t="e">
        <f>+'havelvac 7.2'!O541+'havelvac 7.3'!O541+'havelvac 7.4'!O541+'havelvac 7.5'!O541+'havelvac 7.6'!O541+'havelvac 7.7'!O541+'havelvac 7.9'!O541+'havelvac 7.8'!O541+'havelvac 7.10'!O541+'havelvac 7.11'!O541+'havelvac 7.12'!O541+'havelvac 7.13'!#REF!</f>
        <v>#REF!</v>
      </c>
      <c r="P558" s="229" t="str">
        <f t="shared" si="60"/>
        <v xml:space="preserve"> </v>
      </c>
      <c r="Q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8" s="229" t="str">
        <f t="shared" si="61"/>
        <v xml:space="preserve"> </v>
      </c>
      <c r="S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8" s="229" t="str">
        <f t="shared" si="62"/>
        <v xml:space="preserve"> </v>
      </c>
      <c r="U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8" s="196" t="e">
        <f>+'havelvac 7.2'!P541+'havelvac 7.3'!P541+'havelvac 7.4'!P541+'havelvac 7.5'!P541+'havelvac 7.6'!P541+'havelvac 7.7'!P541+'havelvac 7.9'!P541+'havelvac 7.8'!P541+'havelvac 7.10'!P541+'havelvac 7.11'!P541+'havelvac 7.12'!P541+'havelvac 7.13'!#REF!</f>
        <v>#REF!</v>
      </c>
      <c r="W558" s="229" t="str">
        <f t="shared" si="63"/>
        <v xml:space="preserve"> </v>
      </c>
      <c r="X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8" s="229" t="str">
        <f t="shared" si="64"/>
        <v xml:space="preserve"> </v>
      </c>
      <c r="Z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8" s="229" t="str">
        <f t="shared" si="65"/>
        <v xml:space="preserve"> </v>
      </c>
      <c r="AB558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59" spans="1:28" s="136" customFormat="1" hidden="1">
      <c r="A559" s="183" t="str">
        <f t="shared" si="66"/>
        <v>71090601054239</v>
      </c>
      <c r="B559" s="184" t="s">
        <v>439</v>
      </c>
      <c r="C559" s="133" t="s">
        <v>187</v>
      </c>
      <c r="D559" s="132" t="s">
        <v>157</v>
      </c>
      <c r="E559" s="131" t="s">
        <v>106</v>
      </c>
      <c r="F559" s="185" t="s">
        <v>149</v>
      </c>
      <c r="G559" s="186">
        <v>4239</v>
      </c>
      <c r="H559" s="24"/>
      <c r="I559" s="24"/>
      <c r="J559" s="25"/>
      <c r="K559" s="25"/>
      <c r="L559" s="28" t="s">
        <v>125</v>
      </c>
      <c r="M559" s="11">
        <v>4239</v>
      </c>
      <c r="N559" s="182">
        <f>+'havelvac 7.2'!N543+'havelvac 7.3'!N543+'havelvac 7.4'!N543+'havelvac 7.5'!N543+'havelvac 7.6'!N543+'havelvac 7.7'!N543+'havelvac 7.9'!N543+'havelvac 7.8'!N543+'havelvac 7.10'!N543+'havelvac 7.11'!N543+'havelvac 7.12'!N543+'havelvac 7.13'!N540</f>
        <v>0</v>
      </c>
      <c r="O559" s="182">
        <f>+'havelvac 7.2'!O543+'havelvac 7.3'!O543+'havelvac 7.4'!O543+'havelvac 7.5'!O543+'havelvac 7.6'!O543+'havelvac 7.7'!O543+'havelvac 7.9'!O543+'havelvac 7.8'!O543+'havelvac 7.10'!O543+'havelvac 7.11'!O543+'havelvac 7.12'!O543+'havelvac 7.13'!O540</f>
        <v>0</v>
      </c>
      <c r="P559" s="230" t="str">
        <f t="shared" si="60"/>
        <v xml:space="preserve"> </v>
      </c>
      <c r="Q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59" s="230" t="str">
        <f t="shared" si="61"/>
        <v xml:space="preserve"> </v>
      </c>
      <c r="S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59" s="230" t="str">
        <f t="shared" si="62"/>
        <v xml:space="preserve"> </v>
      </c>
      <c r="U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59" s="182">
        <f>+'havelvac 7.2'!P543+'havelvac 7.3'!P543+'havelvac 7.4'!P543+'havelvac 7.5'!P543+'havelvac 7.6'!P543+'havelvac 7.7'!P543+'havelvac 7.9'!P543+'havelvac 7.8'!P543+'havelvac 7.10'!P543+'havelvac 7.11'!P543+'havelvac 7.12'!P543+'havelvac 7.13'!P540</f>
        <v>0</v>
      </c>
      <c r="W559" s="230" t="str">
        <f t="shared" si="63"/>
        <v xml:space="preserve"> </v>
      </c>
      <c r="X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59" s="230" t="str">
        <f t="shared" si="64"/>
        <v xml:space="preserve"> </v>
      </c>
      <c r="Z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59" s="230" t="str">
        <f t="shared" si="65"/>
        <v xml:space="preserve"> </v>
      </c>
      <c r="AB55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0" spans="1:28" s="136" customFormat="1" ht="25.5" hidden="1">
      <c r="A560" s="183" t="str">
        <f t="shared" si="66"/>
        <v>71090601054637</v>
      </c>
      <c r="B560" s="199" t="s">
        <v>439</v>
      </c>
      <c r="C560" s="133" t="s">
        <v>187</v>
      </c>
      <c r="D560" s="132" t="s">
        <v>157</v>
      </c>
      <c r="E560" s="131" t="s">
        <v>106</v>
      </c>
      <c r="F560" s="185" t="s">
        <v>149</v>
      </c>
      <c r="G560" s="130">
        <v>4637</v>
      </c>
      <c r="H560" s="190"/>
      <c r="I560" s="193"/>
      <c r="J560" s="200"/>
      <c r="K560" s="201"/>
      <c r="L560" s="202" t="s">
        <v>215</v>
      </c>
      <c r="M560" s="12">
        <v>4637</v>
      </c>
      <c r="N560" s="182">
        <f>+'havelvac 7.2'!N544+'havelvac 7.3'!N544+'havelvac 7.4'!N544+'havelvac 7.5'!N544+'havelvac 7.6'!N544+'havelvac 7.7'!N544+'havelvac 7.9'!N544+'havelvac 7.8'!N544+'havelvac 7.10'!N544+'havelvac 7.11'!N544+'havelvac 7.12'!N544+'havelvac 7.13'!N541</f>
        <v>0</v>
      </c>
      <c r="O560" s="182">
        <f>+'havelvac 7.2'!O544+'havelvac 7.3'!O544+'havelvac 7.4'!O544+'havelvac 7.5'!O544+'havelvac 7.6'!O544+'havelvac 7.7'!O544+'havelvac 7.9'!O544+'havelvac 7.8'!O544+'havelvac 7.10'!O544+'havelvac 7.11'!O544+'havelvac 7.12'!O544+'havelvac 7.13'!O541</f>
        <v>0</v>
      </c>
      <c r="P560" s="230" t="str">
        <f t="shared" si="60"/>
        <v xml:space="preserve"> </v>
      </c>
      <c r="Q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0" s="230" t="str">
        <f t="shared" si="61"/>
        <v xml:space="preserve"> </v>
      </c>
      <c r="S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0" s="230" t="str">
        <f t="shared" si="62"/>
        <v xml:space="preserve"> </v>
      </c>
      <c r="U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0" s="182">
        <f>+'havelvac 7.2'!P544+'havelvac 7.3'!P544+'havelvac 7.4'!P544+'havelvac 7.5'!P544+'havelvac 7.6'!P544+'havelvac 7.7'!P544+'havelvac 7.9'!P544+'havelvac 7.8'!P544+'havelvac 7.10'!P544+'havelvac 7.11'!P544+'havelvac 7.12'!P544+'havelvac 7.13'!P541</f>
        <v>0</v>
      </c>
      <c r="W560" s="230" t="str">
        <f t="shared" si="63"/>
        <v xml:space="preserve"> </v>
      </c>
      <c r="X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0" s="230" t="str">
        <f t="shared" si="64"/>
        <v xml:space="preserve"> </v>
      </c>
      <c r="Z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0" s="230" t="str">
        <f t="shared" si="65"/>
        <v xml:space="preserve"> </v>
      </c>
      <c r="AB56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1" spans="1:28" s="163" customFormat="1">
      <c r="A561" s="121" t="str">
        <f t="shared" si="66"/>
        <v>71100000000000</v>
      </c>
      <c r="B561" s="123" t="s">
        <v>439</v>
      </c>
      <c r="C561" s="116" t="s">
        <v>189</v>
      </c>
      <c r="D561" s="117" t="s">
        <v>441</v>
      </c>
      <c r="E561" s="126" t="s">
        <v>441</v>
      </c>
      <c r="F561" s="127" t="s">
        <v>441</v>
      </c>
      <c r="G561" s="128" t="s">
        <v>440</v>
      </c>
      <c r="H561" s="172">
        <v>3000</v>
      </c>
      <c r="I561" s="211" t="s">
        <v>189</v>
      </c>
      <c r="J561" s="212">
        <v>0</v>
      </c>
      <c r="K561" s="212">
        <v>0</v>
      </c>
      <c r="L561" s="161" t="s">
        <v>343</v>
      </c>
      <c r="M561" s="173"/>
      <c r="N561" s="162">
        <f>+'havelvac 7.2'!N545+'havelvac 7.3'!N545+'havelvac 7.4'!N545+'havelvac 7.5'!N545+'havelvac 7.6'!N545+'havelvac 7.7'!N545+'havelvac 7.9'!N545+'havelvac 7.8'!N545+'havelvac 7.10'!N545+'havelvac 7.11'!N545+'havelvac 7.12'!N545+'havelvac 7.13'!N543</f>
        <v>0</v>
      </c>
      <c r="O561" s="162">
        <f>+'havelvac 7.2'!O545+'havelvac 7.3'!O545+'havelvac 7.4'!O545+'havelvac 7.5'!O545+'havelvac 7.6'!O545+'havelvac 7.7'!O545+'havelvac 7.9'!O545+'havelvac 7.8'!O545+'havelvac 7.10'!O545+'havelvac 7.11'!O545+'havelvac 7.12'!O545+'havelvac 7.13'!O543</f>
        <v>0</v>
      </c>
      <c r="P561" s="225" t="str">
        <f t="shared" si="60"/>
        <v xml:space="preserve"> </v>
      </c>
      <c r="Q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1" s="225" t="str">
        <f t="shared" si="61"/>
        <v xml:space="preserve"> </v>
      </c>
      <c r="S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1" s="225" t="str">
        <f t="shared" si="62"/>
        <v xml:space="preserve"> </v>
      </c>
      <c r="U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1" s="162">
        <f>+'havelvac 7.2'!P545+'havelvac 7.3'!P545+'havelvac 7.4'!P545+'havelvac 7.5'!P545+'havelvac 7.6'!P545+'havelvac 7.7'!P545+'havelvac 7.9'!P545+'havelvac 7.8'!P545+'havelvac 7.10'!P545+'havelvac 7.11'!P545+'havelvac 7.12'!P545+'havelvac 7.13'!P543</f>
        <v>0</v>
      </c>
      <c r="W561" s="225" t="str">
        <f t="shared" si="63"/>
        <v xml:space="preserve"> </v>
      </c>
      <c r="X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1" s="225" t="str">
        <f t="shared" si="64"/>
        <v xml:space="preserve"> </v>
      </c>
      <c r="Z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1" s="225" t="str">
        <f t="shared" si="65"/>
        <v xml:space="preserve"> </v>
      </c>
      <c r="AB561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2" spans="1:28" s="136" customFormat="1" ht="12.75">
      <c r="A562" s="183" t="str">
        <f t="shared" si="66"/>
        <v>71100000000001</v>
      </c>
      <c r="B562" s="184" t="s">
        <v>439</v>
      </c>
      <c r="C562" s="133" t="s">
        <v>189</v>
      </c>
      <c r="D562" s="132" t="s">
        <v>441</v>
      </c>
      <c r="E562" s="131" t="s">
        <v>441</v>
      </c>
      <c r="F562" s="185" t="s">
        <v>441</v>
      </c>
      <c r="G562" s="186" t="s">
        <v>96</v>
      </c>
      <c r="H562" s="24"/>
      <c r="I562" s="17"/>
      <c r="J562" s="18"/>
      <c r="K562" s="18"/>
      <c r="L562" s="29" t="s">
        <v>108</v>
      </c>
      <c r="M562" s="30"/>
      <c r="N562" s="189">
        <f>+'havelvac 7.2'!N546+'havelvac 7.3'!N546+'havelvac 7.4'!N546+'havelvac 7.5'!N546+'havelvac 7.6'!N546+'havelvac 7.7'!N546+'havelvac 7.9'!N546+'havelvac 7.8'!N546+'havelvac 7.10'!N546+'havelvac 7.11'!N546+'havelvac 7.12'!N546+'havelvac 7.13'!N544</f>
        <v>0</v>
      </c>
      <c r="O562" s="189">
        <f>+'havelvac 7.2'!O546+'havelvac 7.3'!O546+'havelvac 7.4'!O546+'havelvac 7.5'!O546+'havelvac 7.6'!O546+'havelvac 7.7'!O546+'havelvac 7.9'!O546+'havelvac 7.8'!O546+'havelvac 7.10'!O546+'havelvac 7.11'!O546+'havelvac 7.12'!O546+'havelvac 7.13'!O544</f>
        <v>0</v>
      </c>
      <c r="P562" s="226" t="str">
        <f t="shared" si="60"/>
        <v xml:space="preserve"> </v>
      </c>
      <c r="Q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2" s="226" t="str">
        <f t="shared" si="61"/>
        <v xml:space="preserve"> </v>
      </c>
      <c r="S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2" s="226" t="str">
        <f t="shared" si="62"/>
        <v xml:space="preserve"> </v>
      </c>
      <c r="U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2" s="189">
        <f>+'havelvac 7.2'!P546+'havelvac 7.3'!P546+'havelvac 7.4'!P546+'havelvac 7.5'!P546+'havelvac 7.6'!P546+'havelvac 7.7'!P546+'havelvac 7.9'!P546+'havelvac 7.8'!P546+'havelvac 7.10'!P546+'havelvac 7.11'!P546+'havelvac 7.12'!P546+'havelvac 7.13'!P544</f>
        <v>0</v>
      </c>
      <c r="W562" s="226" t="str">
        <f t="shared" si="63"/>
        <v xml:space="preserve"> </v>
      </c>
      <c r="X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2" s="226" t="str">
        <f t="shared" si="64"/>
        <v xml:space="preserve"> </v>
      </c>
      <c r="Z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2" s="226" t="str">
        <f t="shared" si="65"/>
        <v xml:space="preserve"> </v>
      </c>
      <c r="AB56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3" spans="1:28" s="188" customFormat="1" ht="27">
      <c r="A563" s="183" t="str">
        <f t="shared" si="66"/>
        <v>71100700000000</v>
      </c>
      <c r="B563" s="184" t="s">
        <v>439</v>
      </c>
      <c r="C563" s="133" t="s">
        <v>189</v>
      </c>
      <c r="D563" s="132" t="s">
        <v>183</v>
      </c>
      <c r="E563" s="131" t="s">
        <v>441</v>
      </c>
      <c r="F563" s="185" t="s">
        <v>441</v>
      </c>
      <c r="G563" s="186" t="s">
        <v>440</v>
      </c>
      <c r="H563" s="174">
        <v>3070</v>
      </c>
      <c r="I563" s="165" t="s">
        <v>189</v>
      </c>
      <c r="J563" s="166">
        <v>7</v>
      </c>
      <c r="K563" s="166">
        <v>0</v>
      </c>
      <c r="L563" s="167" t="s">
        <v>344</v>
      </c>
      <c r="M563" s="175"/>
      <c r="N563" s="187">
        <f>+'havelvac 7.2'!N547+'havelvac 7.3'!N547+'havelvac 7.4'!N547+'havelvac 7.5'!N547+'havelvac 7.6'!N547+'havelvac 7.7'!N547+'havelvac 7.9'!N547+'havelvac 7.8'!N547+'havelvac 7.10'!N547+'havelvac 7.11'!N547+'havelvac 7.12'!N547+'havelvac 7.13'!N545</f>
        <v>0</v>
      </c>
      <c r="O563" s="187">
        <f>+'havelvac 7.2'!O547+'havelvac 7.3'!O547+'havelvac 7.4'!O547+'havelvac 7.5'!O547+'havelvac 7.6'!O547+'havelvac 7.7'!O547+'havelvac 7.9'!O547+'havelvac 7.8'!O547+'havelvac 7.10'!O547+'havelvac 7.11'!O547+'havelvac 7.12'!O547+'havelvac 7.13'!O545</f>
        <v>0</v>
      </c>
      <c r="P563" s="227" t="str">
        <f t="shared" si="60"/>
        <v xml:space="preserve"> </v>
      </c>
      <c r="Q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3" s="227" t="str">
        <f t="shared" si="61"/>
        <v xml:space="preserve"> </v>
      </c>
      <c r="S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3" s="227" t="str">
        <f t="shared" si="62"/>
        <v xml:space="preserve"> </v>
      </c>
      <c r="U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3" s="187">
        <f>+'havelvac 7.2'!P547+'havelvac 7.3'!P547+'havelvac 7.4'!P547+'havelvac 7.5'!P547+'havelvac 7.6'!P547+'havelvac 7.7'!P547+'havelvac 7.9'!P547+'havelvac 7.8'!P547+'havelvac 7.10'!P547+'havelvac 7.11'!P547+'havelvac 7.12'!P547+'havelvac 7.13'!P545</f>
        <v>0</v>
      </c>
      <c r="W563" s="227" t="str">
        <f t="shared" si="63"/>
        <v xml:space="preserve"> </v>
      </c>
      <c r="X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3" s="227" t="str">
        <f t="shared" si="64"/>
        <v xml:space="preserve"> </v>
      </c>
      <c r="Z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3" s="227" t="str">
        <f t="shared" si="65"/>
        <v xml:space="preserve"> </v>
      </c>
      <c r="AB563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4" spans="1:28" s="136" customFormat="1" ht="12.75">
      <c r="A564" s="183" t="str">
        <f t="shared" si="66"/>
        <v>71100700000001</v>
      </c>
      <c r="B564" s="184" t="s">
        <v>439</v>
      </c>
      <c r="C564" s="133" t="s">
        <v>189</v>
      </c>
      <c r="D564" s="132" t="s">
        <v>183</v>
      </c>
      <c r="E564" s="131" t="s">
        <v>441</v>
      </c>
      <c r="F564" s="185" t="s">
        <v>441</v>
      </c>
      <c r="G564" s="186" t="s">
        <v>96</v>
      </c>
      <c r="H564" s="24"/>
      <c r="I564" s="17"/>
      <c r="J564" s="18"/>
      <c r="K564" s="18"/>
      <c r="L564" s="29" t="s">
        <v>110</v>
      </c>
      <c r="M564" s="30"/>
      <c r="N564" s="189">
        <f>+'havelvac 7.2'!N548+'havelvac 7.3'!N548+'havelvac 7.4'!N548+'havelvac 7.5'!N548+'havelvac 7.6'!N548+'havelvac 7.7'!N548+'havelvac 7.9'!N548+'havelvac 7.8'!N548+'havelvac 7.10'!N548+'havelvac 7.11'!N548+'havelvac 7.12'!N548+'havelvac 7.13'!N546</f>
        <v>0</v>
      </c>
      <c r="O564" s="189">
        <f>+'havelvac 7.2'!O548+'havelvac 7.3'!O548+'havelvac 7.4'!O548+'havelvac 7.5'!O548+'havelvac 7.6'!O548+'havelvac 7.7'!O548+'havelvac 7.9'!O548+'havelvac 7.8'!O548+'havelvac 7.10'!O548+'havelvac 7.11'!O548+'havelvac 7.12'!O548+'havelvac 7.13'!O546</f>
        <v>0</v>
      </c>
      <c r="P564" s="226" t="str">
        <f t="shared" si="60"/>
        <v xml:space="preserve"> </v>
      </c>
      <c r="Q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4" s="226" t="str">
        <f t="shared" si="61"/>
        <v xml:space="preserve"> </v>
      </c>
      <c r="S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4" s="226" t="str">
        <f t="shared" si="62"/>
        <v xml:space="preserve"> </v>
      </c>
      <c r="U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4" s="189">
        <f>+'havelvac 7.2'!P548+'havelvac 7.3'!P548+'havelvac 7.4'!P548+'havelvac 7.5'!P548+'havelvac 7.6'!P548+'havelvac 7.7'!P548+'havelvac 7.9'!P548+'havelvac 7.8'!P548+'havelvac 7.10'!P548+'havelvac 7.11'!P548+'havelvac 7.12'!P548+'havelvac 7.13'!P546</f>
        <v>0</v>
      </c>
      <c r="W564" s="226" t="str">
        <f t="shared" si="63"/>
        <v xml:space="preserve"> </v>
      </c>
      <c r="X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4" s="226" t="str">
        <f t="shared" si="64"/>
        <v xml:space="preserve"> </v>
      </c>
      <c r="Z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4" s="226" t="str">
        <f t="shared" si="65"/>
        <v xml:space="preserve"> </v>
      </c>
      <c r="AB56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5" spans="1:28" s="192" customFormat="1" ht="25.5">
      <c r="A565" s="183" t="str">
        <f t="shared" si="66"/>
        <v>71100701000000</v>
      </c>
      <c r="B565" s="184" t="s">
        <v>439</v>
      </c>
      <c r="C565" s="133" t="s">
        <v>189</v>
      </c>
      <c r="D565" s="132" t="s">
        <v>183</v>
      </c>
      <c r="E565" s="131" t="s">
        <v>106</v>
      </c>
      <c r="F565" s="185" t="s">
        <v>441</v>
      </c>
      <c r="G565" s="186" t="s">
        <v>440</v>
      </c>
      <c r="H565" s="150">
        <v>3071</v>
      </c>
      <c r="I565" s="151" t="s">
        <v>189</v>
      </c>
      <c r="J565" s="152">
        <v>7</v>
      </c>
      <c r="K565" s="152">
        <v>1</v>
      </c>
      <c r="L565" s="153" t="s">
        <v>344</v>
      </c>
      <c r="M565" s="154"/>
      <c r="N565" s="191">
        <f>+'havelvac 7.2'!N549+'havelvac 7.3'!N549+'havelvac 7.4'!N549+'havelvac 7.5'!N549+'havelvac 7.6'!N549+'havelvac 7.7'!N549+'havelvac 7.9'!N549+'havelvac 7.8'!N549+'havelvac 7.10'!N549+'havelvac 7.11'!N549+'havelvac 7.12'!N549+'havelvac 7.13'!N547</f>
        <v>0</v>
      </c>
      <c r="O565" s="191">
        <f>+'havelvac 7.2'!O549+'havelvac 7.3'!O549+'havelvac 7.4'!O549+'havelvac 7.5'!O549+'havelvac 7.6'!O549+'havelvac 7.7'!O549+'havelvac 7.9'!O549+'havelvac 7.8'!O549+'havelvac 7.10'!O549+'havelvac 7.11'!O549+'havelvac 7.12'!O549+'havelvac 7.13'!O547</f>
        <v>0</v>
      </c>
      <c r="P565" s="228" t="str">
        <f t="shared" si="60"/>
        <v xml:space="preserve"> </v>
      </c>
      <c r="Q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5" s="228" t="str">
        <f t="shared" si="61"/>
        <v xml:space="preserve"> </v>
      </c>
      <c r="S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5" s="228" t="str">
        <f t="shared" si="62"/>
        <v xml:space="preserve"> </v>
      </c>
      <c r="U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5" s="191">
        <f>+'havelvac 7.2'!P549+'havelvac 7.3'!P549+'havelvac 7.4'!P549+'havelvac 7.5'!P549+'havelvac 7.6'!P549+'havelvac 7.7'!P549+'havelvac 7.9'!P549+'havelvac 7.8'!P549+'havelvac 7.10'!P549+'havelvac 7.11'!P549+'havelvac 7.12'!P549+'havelvac 7.13'!P547</f>
        <v>0</v>
      </c>
      <c r="W565" s="228" t="str">
        <f t="shared" si="63"/>
        <v xml:space="preserve"> </v>
      </c>
      <c r="X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5" s="228" t="str">
        <f t="shared" si="64"/>
        <v xml:space="preserve"> </v>
      </c>
      <c r="Z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5" s="228" t="str">
        <f t="shared" si="65"/>
        <v xml:space="preserve"> </v>
      </c>
      <c r="AB565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6" spans="1:28" s="136" customFormat="1" ht="12.75">
      <c r="A566" s="183" t="str">
        <f t="shared" si="66"/>
        <v>71100701000001</v>
      </c>
      <c r="B566" s="184" t="s">
        <v>439</v>
      </c>
      <c r="C566" s="133" t="s">
        <v>189</v>
      </c>
      <c r="D566" s="132" t="s">
        <v>183</v>
      </c>
      <c r="E566" s="131" t="s">
        <v>106</v>
      </c>
      <c r="F566" s="185" t="s">
        <v>441</v>
      </c>
      <c r="G566" s="186" t="s">
        <v>96</v>
      </c>
      <c r="H566" s="24"/>
      <c r="I566" s="24"/>
      <c r="J566" s="25"/>
      <c r="K566" s="25"/>
      <c r="L566" s="29" t="s">
        <v>108</v>
      </c>
      <c r="M566" s="30"/>
      <c r="N566" s="189">
        <f>+'havelvac 7.2'!N550+'havelvac 7.3'!N550+'havelvac 7.4'!N550+'havelvac 7.5'!N550+'havelvac 7.6'!N550+'havelvac 7.7'!N550+'havelvac 7.9'!N550+'havelvac 7.8'!N550+'havelvac 7.10'!N550+'havelvac 7.11'!N550+'havelvac 7.12'!N550+'havelvac 7.13'!N548</f>
        <v>0</v>
      </c>
      <c r="O566" s="189">
        <f>+'havelvac 7.2'!O550+'havelvac 7.3'!O550+'havelvac 7.4'!O550+'havelvac 7.5'!O550+'havelvac 7.6'!O550+'havelvac 7.7'!O550+'havelvac 7.9'!O550+'havelvac 7.8'!O550+'havelvac 7.10'!O550+'havelvac 7.11'!O550+'havelvac 7.12'!O550+'havelvac 7.13'!O548</f>
        <v>0</v>
      </c>
      <c r="P566" s="226" t="str">
        <f t="shared" si="60"/>
        <v xml:space="preserve"> </v>
      </c>
      <c r="Q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6" s="226" t="str">
        <f t="shared" si="61"/>
        <v xml:space="preserve"> </v>
      </c>
      <c r="S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6" s="226" t="str">
        <f t="shared" si="62"/>
        <v xml:space="preserve"> </v>
      </c>
      <c r="U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6" s="189">
        <f>+'havelvac 7.2'!P550+'havelvac 7.3'!P550+'havelvac 7.4'!P550+'havelvac 7.5'!P550+'havelvac 7.6'!P550+'havelvac 7.7'!P550+'havelvac 7.9'!P550+'havelvac 7.8'!P550+'havelvac 7.10'!P550+'havelvac 7.11'!P550+'havelvac 7.12'!P550+'havelvac 7.13'!P548</f>
        <v>0</v>
      </c>
      <c r="W566" s="226" t="str">
        <f t="shared" si="63"/>
        <v xml:space="preserve"> </v>
      </c>
      <c r="X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6" s="226" t="str">
        <f t="shared" si="64"/>
        <v xml:space="preserve"> </v>
      </c>
      <c r="Z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6" s="226" t="str">
        <f t="shared" si="65"/>
        <v xml:space="preserve"> </v>
      </c>
      <c r="AB566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7" spans="1:28" s="197" customFormat="1" ht="27">
      <c r="A567" s="183" t="str">
        <f t="shared" si="66"/>
        <v>71100701010000</v>
      </c>
      <c r="B567" s="184" t="s">
        <v>439</v>
      </c>
      <c r="C567" s="133" t="s">
        <v>189</v>
      </c>
      <c r="D567" s="132" t="s">
        <v>183</v>
      </c>
      <c r="E567" s="131" t="s">
        <v>106</v>
      </c>
      <c r="F567" s="185" t="s">
        <v>106</v>
      </c>
      <c r="G567" s="186" t="s">
        <v>440</v>
      </c>
      <c r="H567" s="145"/>
      <c r="I567" s="146"/>
      <c r="J567" s="147"/>
      <c r="K567" s="147"/>
      <c r="L567" s="26" t="s">
        <v>345</v>
      </c>
      <c r="M567" s="27"/>
      <c r="N567" s="196">
        <f>+'havelvac 7.2'!N551+'havelvac 7.3'!N551+'havelvac 7.4'!N551+'havelvac 7.5'!N551+'havelvac 7.6'!N551+'havelvac 7.7'!N551+'havelvac 7.9'!N551+'havelvac 7.8'!N551+'havelvac 7.10'!N551+'havelvac 7.11'!N551+'havelvac 7.12'!N551+'havelvac 7.13'!N549</f>
        <v>0</v>
      </c>
      <c r="O567" s="196">
        <f>+'havelvac 7.2'!O551+'havelvac 7.3'!O551+'havelvac 7.4'!O551+'havelvac 7.5'!O551+'havelvac 7.6'!O551+'havelvac 7.7'!O551+'havelvac 7.9'!O551+'havelvac 7.8'!O551+'havelvac 7.10'!O551+'havelvac 7.11'!O551+'havelvac 7.12'!O551+'havelvac 7.13'!O549</f>
        <v>0</v>
      </c>
      <c r="P567" s="229" t="str">
        <f t="shared" si="60"/>
        <v xml:space="preserve"> </v>
      </c>
      <c r="Q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7" s="229" t="str">
        <f t="shared" si="61"/>
        <v xml:space="preserve"> </v>
      </c>
      <c r="S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7" s="229" t="str">
        <f t="shared" si="62"/>
        <v xml:space="preserve"> </v>
      </c>
      <c r="U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7" s="196">
        <f>+'havelvac 7.2'!P551+'havelvac 7.3'!P551+'havelvac 7.4'!P551+'havelvac 7.5'!P551+'havelvac 7.6'!P551+'havelvac 7.7'!P551+'havelvac 7.9'!P551+'havelvac 7.8'!P551+'havelvac 7.10'!P551+'havelvac 7.11'!P551+'havelvac 7.12'!P551+'havelvac 7.13'!P549</f>
        <v>0</v>
      </c>
      <c r="W567" s="229" t="str">
        <f t="shared" si="63"/>
        <v xml:space="preserve"> </v>
      </c>
      <c r="X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7" s="229" t="str">
        <f t="shared" si="64"/>
        <v xml:space="preserve"> </v>
      </c>
      <c r="Z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7" s="229" t="str">
        <f t="shared" si="65"/>
        <v xml:space="preserve"> </v>
      </c>
      <c r="AB567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8" spans="1:28" s="136" customFormat="1">
      <c r="A568" s="183" t="str">
        <f t="shared" si="66"/>
        <v>71100701014216</v>
      </c>
      <c r="B568" s="184" t="s">
        <v>439</v>
      </c>
      <c r="C568" s="133" t="s">
        <v>189</v>
      </c>
      <c r="D568" s="132" t="s">
        <v>183</v>
      </c>
      <c r="E568" s="131" t="s">
        <v>106</v>
      </c>
      <c r="F568" s="185" t="s">
        <v>106</v>
      </c>
      <c r="G568" s="130">
        <v>4216</v>
      </c>
      <c r="H568" s="16"/>
      <c r="I568" s="24"/>
      <c r="J568" s="25"/>
      <c r="K568" s="25"/>
      <c r="L568" s="28" t="s">
        <v>118</v>
      </c>
      <c r="M568" s="12">
        <v>4216</v>
      </c>
      <c r="N568" s="182">
        <f>+'havelvac 7.2'!N552+'havelvac 7.3'!N552+'havelvac 7.4'!N552+'havelvac 7.5'!N552+'havelvac 7.6'!N552+'havelvac 7.7'!N552+'havelvac 7.9'!N552+'havelvac 7.8'!N552+'havelvac 7.10'!N552+'havelvac 7.11'!N552+'havelvac 7.12'!N552+'havelvac 7.13'!N550</f>
        <v>0</v>
      </c>
      <c r="O568" s="182">
        <f>+'havelvac 7.2'!O552+'havelvac 7.3'!O552+'havelvac 7.4'!O552+'havelvac 7.5'!O552+'havelvac 7.6'!O552+'havelvac 7.7'!O552+'havelvac 7.9'!O552+'havelvac 7.8'!O552+'havelvac 7.10'!O552+'havelvac 7.11'!O552+'havelvac 7.12'!O552+'havelvac 7.13'!O550</f>
        <v>0</v>
      </c>
      <c r="P568" s="230" t="str">
        <f t="shared" si="60"/>
        <v xml:space="preserve"> </v>
      </c>
      <c r="Q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8" s="230" t="str">
        <f t="shared" si="61"/>
        <v xml:space="preserve"> </v>
      </c>
      <c r="S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8" s="230" t="str">
        <f t="shared" si="62"/>
        <v xml:space="preserve"> </v>
      </c>
      <c r="U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8" s="182">
        <f>+'havelvac 7.2'!P552+'havelvac 7.3'!P552+'havelvac 7.4'!P552+'havelvac 7.5'!P552+'havelvac 7.6'!P552+'havelvac 7.7'!P552+'havelvac 7.9'!P552+'havelvac 7.8'!P552+'havelvac 7.10'!P552+'havelvac 7.11'!P552+'havelvac 7.12'!P552+'havelvac 7.13'!P550</f>
        <v>0</v>
      </c>
      <c r="W568" s="230" t="str">
        <f t="shared" si="63"/>
        <v xml:space="preserve"> </v>
      </c>
      <c r="X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8" s="230" t="str">
        <f t="shared" si="64"/>
        <v xml:space="preserve"> </v>
      </c>
      <c r="Z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8" s="230" t="str">
        <f t="shared" si="65"/>
        <v xml:space="preserve"> </v>
      </c>
      <c r="AB56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69" spans="1:28" s="136" customFormat="1">
      <c r="A569" s="183" t="str">
        <f t="shared" si="66"/>
        <v>71100701014239</v>
      </c>
      <c r="B569" s="184" t="s">
        <v>439</v>
      </c>
      <c r="C569" s="133" t="s">
        <v>189</v>
      </c>
      <c r="D569" s="132" t="s">
        <v>183</v>
      </c>
      <c r="E569" s="131" t="s">
        <v>106</v>
      </c>
      <c r="F569" s="185" t="s">
        <v>106</v>
      </c>
      <c r="G569" s="130">
        <v>4239</v>
      </c>
      <c r="H569" s="16"/>
      <c r="I569" s="24"/>
      <c r="J569" s="25"/>
      <c r="K569" s="25"/>
      <c r="L569" s="28" t="s">
        <v>125</v>
      </c>
      <c r="M569" s="43">
        <v>4239</v>
      </c>
      <c r="N569" s="182">
        <f>+'havelvac 7.2'!N553+'havelvac 7.3'!N553+'havelvac 7.4'!N553+'havelvac 7.5'!N553+'havelvac 7.6'!N553+'havelvac 7.7'!N553+'havelvac 7.9'!N553+'havelvac 7.8'!N553+'havelvac 7.10'!N553+'havelvac 7.11'!N553+'havelvac 7.12'!N553+'havelvac 7.13'!N551</f>
        <v>0</v>
      </c>
      <c r="O569" s="182">
        <f>+'havelvac 7.2'!O553+'havelvac 7.3'!O553+'havelvac 7.4'!O553+'havelvac 7.5'!O553+'havelvac 7.6'!O553+'havelvac 7.7'!O553+'havelvac 7.9'!O553+'havelvac 7.8'!O553+'havelvac 7.10'!O553+'havelvac 7.11'!O553+'havelvac 7.12'!O553+'havelvac 7.13'!O551</f>
        <v>0</v>
      </c>
      <c r="P569" s="230" t="str">
        <f t="shared" si="60"/>
        <v xml:space="preserve"> </v>
      </c>
      <c r="Q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69" s="230" t="str">
        <f t="shared" si="61"/>
        <v xml:space="preserve"> </v>
      </c>
      <c r="S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69" s="230" t="str">
        <f t="shared" si="62"/>
        <v xml:space="preserve"> </v>
      </c>
      <c r="U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69" s="182">
        <f>+'havelvac 7.2'!P553+'havelvac 7.3'!P553+'havelvac 7.4'!P553+'havelvac 7.5'!P553+'havelvac 7.6'!P553+'havelvac 7.7'!P553+'havelvac 7.9'!P553+'havelvac 7.8'!P553+'havelvac 7.10'!P553+'havelvac 7.11'!P553+'havelvac 7.12'!P553+'havelvac 7.13'!P551</f>
        <v>0</v>
      </c>
      <c r="W569" s="230" t="str">
        <f t="shared" si="63"/>
        <v xml:space="preserve"> </v>
      </c>
      <c r="X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69" s="230" t="str">
        <f t="shared" si="64"/>
        <v xml:space="preserve"> </v>
      </c>
      <c r="Z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69" s="230" t="str">
        <f t="shared" si="65"/>
        <v xml:space="preserve"> </v>
      </c>
      <c r="AB56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0" spans="1:28" s="136" customFormat="1">
      <c r="A570" s="183" t="str">
        <f t="shared" si="66"/>
        <v>71100701014639</v>
      </c>
      <c r="B570" s="184" t="s">
        <v>439</v>
      </c>
      <c r="C570" s="133" t="s">
        <v>189</v>
      </c>
      <c r="D570" s="132" t="s">
        <v>183</v>
      </c>
      <c r="E570" s="131" t="s">
        <v>106</v>
      </c>
      <c r="F570" s="185" t="s">
        <v>106</v>
      </c>
      <c r="G570" s="130">
        <v>4639</v>
      </c>
      <c r="H570" s="16"/>
      <c r="I570" s="24"/>
      <c r="J570" s="25"/>
      <c r="K570" s="25"/>
      <c r="L570" s="31" t="s">
        <v>167</v>
      </c>
      <c r="M570" s="43">
        <v>4639</v>
      </c>
      <c r="N570" s="182">
        <f>+'havelvac 7.2'!N554+'havelvac 7.3'!N554+'havelvac 7.4'!N554+'havelvac 7.5'!N554+'havelvac 7.6'!N554+'havelvac 7.7'!N554+'havelvac 7.9'!N554+'havelvac 7.8'!N554+'havelvac 7.10'!N554+'havelvac 7.11'!N554+'havelvac 7.12'!N554+'havelvac 7.13'!N552</f>
        <v>0</v>
      </c>
      <c r="O570" s="182">
        <f>+'havelvac 7.2'!O554+'havelvac 7.3'!O554+'havelvac 7.4'!O554+'havelvac 7.5'!O554+'havelvac 7.6'!O554+'havelvac 7.7'!O554+'havelvac 7.9'!O554+'havelvac 7.8'!O554+'havelvac 7.10'!O554+'havelvac 7.11'!O554+'havelvac 7.12'!O554+'havelvac 7.13'!O552</f>
        <v>0</v>
      </c>
      <c r="P570" s="230" t="str">
        <f t="shared" si="60"/>
        <v xml:space="preserve"> </v>
      </c>
      <c r="Q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0" s="230" t="str">
        <f t="shared" si="61"/>
        <v xml:space="preserve"> </v>
      </c>
      <c r="S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0" s="230" t="str">
        <f t="shared" si="62"/>
        <v xml:space="preserve"> </v>
      </c>
      <c r="U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0" s="182">
        <f>+'havelvac 7.2'!P554+'havelvac 7.3'!P554+'havelvac 7.4'!P554+'havelvac 7.5'!P554+'havelvac 7.6'!P554+'havelvac 7.7'!P554+'havelvac 7.9'!P554+'havelvac 7.8'!P554+'havelvac 7.10'!P554+'havelvac 7.11'!P554+'havelvac 7.12'!P554+'havelvac 7.13'!P552</f>
        <v>0</v>
      </c>
      <c r="W570" s="230" t="str">
        <f t="shared" si="63"/>
        <v xml:space="preserve"> </v>
      </c>
      <c r="X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0" s="230" t="str">
        <f t="shared" si="64"/>
        <v xml:space="preserve"> </v>
      </c>
      <c r="Z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0" s="230" t="str">
        <f t="shared" si="65"/>
        <v xml:space="preserve"> </v>
      </c>
      <c r="AB57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1" spans="1:28" s="197" customFormat="1" ht="40.5">
      <c r="A571" s="183" t="str">
        <f t="shared" si="66"/>
        <v>71100701020000</v>
      </c>
      <c r="B571" s="184" t="s">
        <v>439</v>
      </c>
      <c r="C571" s="133" t="s">
        <v>189</v>
      </c>
      <c r="D571" s="132" t="s">
        <v>183</v>
      </c>
      <c r="E571" s="131" t="s">
        <v>106</v>
      </c>
      <c r="F571" s="185" t="s">
        <v>140</v>
      </c>
      <c r="G571" s="186" t="s">
        <v>440</v>
      </c>
      <c r="H571" s="145"/>
      <c r="I571" s="146"/>
      <c r="J571" s="147"/>
      <c r="K571" s="147"/>
      <c r="L571" s="26" t="s">
        <v>346</v>
      </c>
      <c r="M571" s="27"/>
      <c r="N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7.13'!N553</f>
        <v>#REF!</v>
      </c>
      <c r="O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7.13'!O553</f>
        <v>#REF!</v>
      </c>
      <c r="P571" s="229" t="str">
        <f t="shared" si="60"/>
        <v xml:space="preserve"> </v>
      </c>
      <c r="Q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1" s="229" t="str">
        <f t="shared" si="61"/>
        <v xml:space="preserve"> </v>
      </c>
      <c r="S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1" s="229" t="str">
        <f t="shared" si="62"/>
        <v xml:space="preserve"> </v>
      </c>
      <c r="U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7.13'!P553</f>
        <v>#REF!</v>
      </c>
      <c r="W571" s="229" t="str">
        <f t="shared" si="63"/>
        <v xml:space="preserve"> </v>
      </c>
      <c r="X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1" s="229" t="str">
        <f t="shared" si="64"/>
        <v xml:space="preserve"> </v>
      </c>
      <c r="Z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1" s="229" t="str">
        <f t="shared" si="65"/>
        <v xml:space="preserve"> </v>
      </c>
      <c r="AB57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2" spans="1:28" s="136" customFormat="1">
      <c r="A572" s="183" t="str">
        <f t="shared" si="66"/>
        <v>71100701024239</v>
      </c>
      <c r="B572" s="184" t="s">
        <v>439</v>
      </c>
      <c r="C572" s="133" t="s">
        <v>189</v>
      </c>
      <c r="D572" s="132" t="s">
        <v>183</v>
      </c>
      <c r="E572" s="131" t="s">
        <v>106</v>
      </c>
      <c r="F572" s="185" t="s">
        <v>140</v>
      </c>
      <c r="G572" s="130">
        <v>4239</v>
      </c>
      <c r="H572" s="16"/>
      <c r="I572" s="24"/>
      <c r="J572" s="25"/>
      <c r="K572" s="25"/>
      <c r="L572" s="28" t="s">
        <v>125</v>
      </c>
      <c r="M572" s="43">
        <v>4239</v>
      </c>
      <c r="N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7.13'!N554</f>
        <v>#REF!</v>
      </c>
      <c r="O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7.13'!O554</f>
        <v>#REF!</v>
      </c>
      <c r="P572" s="230" t="str">
        <f t="shared" si="60"/>
        <v xml:space="preserve"> </v>
      </c>
      <c r="Q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2" s="230" t="str">
        <f t="shared" si="61"/>
        <v xml:space="preserve"> </v>
      </c>
      <c r="S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2" s="230" t="str">
        <f t="shared" si="62"/>
        <v xml:space="preserve"> </v>
      </c>
      <c r="U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7.13'!P554</f>
        <v>#REF!</v>
      </c>
      <c r="W572" s="230" t="str">
        <f t="shared" si="63"/>
        <v xml:space="preserve"> </v>
      </c>
      <c r="X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2" s="230" t="str">
        <f t="shared" si="64"/>
        <v xml:space="preserve"> </v>
      </c>
      <c r="Z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2" s="230" t="str">
        <f t="shared" si="65"/>
        <v xml:space="preserve"> </v>
      </c>
      <c r="AB57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3" spans="1:28" s="197" customFormat="1" ht="27">
      <c r="A573" s="183" t="str">
        <f t="shared" si="66"/>
        <v>71100701030000</v>
      </c>
      <c r="B573" s="184" t="s">
        <v>439</v>
      </c>
      <c r="C573" s="133" t="s">
        <v>189</v>
      </c>
      <c r="D573" s="132" t="s">
        <v>183</v>
      </c>
      <c r="E573" s="131" t="s">
        <v>106</v>
      </c>
      <c r="F573" s="185" t="s">
        <v>442</v>
      </c>
      <c r="G573" s="186" t="s">
        <v>440</v>
      </c>
      <c r="H573" s="145"/>
      <c r="I573" s="146"/>
      <c r="J573" s="147"/>
      <c r="K573" s="147"/>
      <c r="L573" s="26" t="s">
        <v>347</v>
      </c>
      <c r="M573" s="27"/>
      <c r="N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3" s="229" t="str">
        <f t="shared" si="60"/>
        <v xml:space="preserve"> </v>
      </c>
      <c r="Q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3" s="229" t="str">
        <f t="shared" si="61"/>
        <v xml:space="preserve"> </v>
      </c>
      <c r="S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3" s="229" t="str">
        <f t="shared" si="62"/>
        <v xml:space="preserve"> </v>
      </c>
      <c r="U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3" s="229" t="str">
        <f t="shared" si="63"/>
        <v xml:space="preserve"> </v>
      </c>
      <c r="X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3" s="229" t="str">
        <f t="shared" si="64"/>
        <v xml:space="preserve"> </v>
      </c>
      <c r="Z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3" s="229" t="str">
        <f t="shared" si="65"/>
        <v xml:space="preserve"> </v>
      </c>
      <c r="AB57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4" spans="1:28" s="136" customFormat="1">
      <c r="A574" s="183" t="str">
        <f t="shared" si="66"/>
        <v>71100701034216</v>
      </c>
      <c r="B574" s="184" t="s">
        <v>439</v>
      </c>
      <c r="C574" s="133" t="s">
        <v>189</v>
      </c>
      <c r="D574" s="132" t="s">
        <v>183</v>
      </c>
      <c r="E574" s="131" t="s">
        <v>106</v>
      </c>
      <c r="F574" s="185" t="s">
        <v>442</v>
      </c>
      <c r="G574" s="130">
        <v>4216</v>
      </c>
      <c r="H574" s="16"/>
      <c r="I574" s="24"/>
      <c r="J574" s="25"/>
      <c r="K574" s="25"/>
      <c r="L574" s="28" t="s">
        <v>118</v>
      </c>
      <c r="M574" s="12">
        <v>4216</v>
      </c>
      <c r="N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4" s="230" t="str">
        <f t="shared" si="60"/>
        <v xml:space="preserve"> </v>
      </c>
      <c r="Q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4" s="230" t="str">
        <f t="shared" si="61"/>
        <v xml:space="preserve"> </v>
      </c>
      <c r="S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4" s="230" t="str">
        <f t="shared" si="62"/>
        <v xml:space="preserve"> </v>
      </c>
      <c r="U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4" s="230" t="str">
        <f t="shared" si="63"/>
        <v xml:space="preserve"> </v>
      </c>
      <c r="X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4" s="230" t="str">
        <f t="shared" si="64"/>
        <v xml:space="preserve"> </v>
      </c>
      <c r="Z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4" s="230" t="str">
        <f t="shared" si="65"/>
        <v xml:space="preserve"> </v>
      </c>
      <c r="AB57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5" spans="1:28" s="136" customFormat="1" hidden="1">
      <c r="A575" s="183" t="str">
        <f t="shared" si="66"/>
        <v>71100701034239</v>
      </c>
      <c r="B575" s="184" t="s">
        <v>439</v>
      </c>
      <c r="C575" s="133" t="s">
        <v>189</v>
      </c>
      <c r="D575" s="132" t="s">
        <v>183</v>
      </c>
      <c r="E575" s="131" t="s">
        <v>106</v>
      </c>
      <c r="F575" s="185" t="s">
        <v>442</v>
      </c>
      <c r="G575" s="130">
        <v>4239</v>
      </c>
      <c r="H575" s="16"/>
      <c r="I575" s="24"/>
      <c r="J575" s="25"/>
      <c r="K575" s="25"/>
      <c r="L575" s="28" t="s">
        <v>125</v>
      </c>
      <c r="M575" s="43">
        <v>4239</v>
      </c>
      <c r="N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5" s="230" t="str">
        <f t="shared" si="60"/>
        <v xml:space="preserve"> </v>
      </c>
      <c r="Q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5" s="230" t="str">
        <f t="shared" si="61"/>
        <v xml:space="preserve"> </v>
      </c>
      <c r="S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5" s="230" t="str">
        <f t="shared" si="62"/>
        <v xml:space="preserve"> </v>
      </c>
      <c r="U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5" s="230" t="str">
        <f t="shared" si="63"/>
        <v xml:space="preserve"> </v>
      </c>
      <c r="X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5" s="230" t="str">
        <f t="shared" si="64"/>
        <v xml:space="preserve"> </v>
      </c>
      <c r="Z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5" s="230" t="str">
        <f t="shared" si="65"/>
        <v xml:space="preserve"> </v>
      </c>
      <c r="AB57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6" spans="1:28" s="136" customFormat="1" hidden="1">
      <c r="A576" s="183" t="str">
        <f t="shared" si="66"/>
        <v>71100701034267</v>
      </c>
      <c r="B576" s="199" t="s">
        <v>439</v>
      </c>
      <c r="C576" s="133" t="s">
        <v>189</v>
      </c>
      <c r="D576" s="132" t="s">
        <v>183</v>
      </c>
      <c r="E576" s="131" t="s">
        <v>106</v>
      </c>
      <c r="F576" s="185" t="s">
        <v>442</v>
      </c>
      <c r="G576" s="130">
        <v>4267</v>
      </c>
      <c r="H576" s="190"/>
      <c r="I576" s="193"/>
      <c r="J576" s="200"/>
      <c r="K576" s="201"/>
      <c r="L576" s="202" t="s">
        <v>130</v>
      </c>
      <c r="M576" s="12">
        <v>4267</v>
      </c>
      <c r="N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6" s="230" t="str">
        <f t="shared" si="60"/>
        <v xml:space="preserve"> </v>
      </c>
      <c r="Q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6" s="230" t="str">
        <f t="shared" si="61"/>
        <v xml:space="preserve"> </v>
      </c>
      <c r="S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6" s="230" t="str">
        <f t="shared" si="62"/>
        <v xml:space="preserve"> </v>
      </c>
      <c r="U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6" s="230" t="str">
        <f t="shared" si="63"/>
        <v xml:space="preserve"> </v>
      </c>
      <c r="X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6" s="230" t="str">
        <f t="shared" si="64"/>
        <v xml:space="preserve"> </v>
      </c>
      <c r="Z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6" s="230" t="str">
        <f t="shared" si="65"/>
        <v xml:space="preserve"> </v>
      </c>
      <c r="AB57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7" spans="1:28" s="136" customFormat="1">
      <c r="A577" s="183" t="str">
        <f t="shared" si="66"/>
        <v>71100701034269</v>
      </c>
      <c r="B577" s="184" t="s">
        <v>439</v>
      </c>
      <c r="C577" s="133" t="s">
        <v>189</v>
      </c>
      <c r="D577" s="132" t="s">
        <v>183</v>
      </c>
      <c r="E577" s="131" t="s">
        <v>106</v>
      </c>
      <c r="F577" s="185" t="s">
        <v>442</v>
      </c>
      <c r="G577" s="130">
        <v>4269</v>
      </c>
      <c r="H577" s="16"/>
      <c r="I577" s="24"/>
      <c r="J577" s="25"/>
      <c r="K577" s="25"/>
      <c r="L577" s="31" t="s">
        <v>364</v>
      </c>
      <c r="M577" s="43">
        <v>4269</v>
      </c>
      <c r="N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7" s="230" t="str">
        <f t="shared" si="60"/>
        <v xml:space="preserve"> </v>
      </c>
      <c r="Q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7" s="230" t="str">
        <f t="shared" si="61"/>
        <v xml:space="preserve"> </v>
      </c>
      <c r="S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7" s="230" t="str">
        <f t="shared" si="62"/>
        <v xml:space="preserve"> </v>
      </c>
      <c r="U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7" s="230" t="str">
        <f t="shared" si="63"/>
        <v xml:space="preserve"> </v>
      </c>
      <c r="X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7" s="230" t="str">
        <f t="shared" si="64"/>
        <v xml:space="preserve"> </v>
      </c>
      <c r="Z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7" s="230" t="str">
        <f t="shared" si="65"/>
        <v xml:space="preserve"> </v>
      </c>
      <c r="AB57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8" spans="1:28" s="136" customFormat="1">
      <c r="A578" s="183" t="str">
        <f t="shared" si="66"/>
        <v>71100701034639</v>
      </c>
      <c r="B578" s="184" t="s">
        <v>439</v>
      </c>
      <c r="C578" s="133" t="s">
        <v>189</v>
      </c>
      <c r="D578" s="132" t="s">
        <v>183</v>
      </c>
      <c r="E578" s="131" t="s">
        <v>106</v>
      </c>
      <c r="F578" s="185" t="s">
        <v>442</v>
      </c>
      <c r="G578" s="130">
        <v>4639</v>
      </c>
      <c r="H578" s="24"/>
      <c r="I578" s="24"/>
      <c r="J578" s="25"/>
      <c r="K578" s="25"/>
      <c r="L578" s="28" t="s">
        <v>167</v>
      </c>
      <c r="M578" s="11">
        <v>4639</v>
      </c>
      <c r="N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8" s="230" t="str">
        <f t="shared" si="60"/>
        <v xml:space="preserve"> </v>
      </c>
      <c r="Q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8" s="230" t="str">
        <f t="shared" si="61"/>
        <v xml:space="preserve"> </v>
      </c>
      <c r="S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8" s="230" t="str">
        <f t="shared" si="62"/>
        <v xml:space="preserve"> </v>
      </c>
      <c r="U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8" s="230" t="str">
        <f t="shared" si="63"/>
        <v xml:space="preserve"> </v>
      </c>
      <c r="X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8" s="230" t="str">
        <f t="shared" si="64"/>
        <v xml:space="preserve"> </v>
      </c>
      <c r="Z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8" s="230" t="str">
        <f t="shared" si="65"/>
        <v xml:space="preserve"> </v>
      </c>
      <c r="AB57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79" spans="1:28" s="136" customFormat="1">
      <c r="A579" s="183" t="str">
        <f t="shared" si="66"/>
        <v>71100701034729</v>
      </c>
      <c r="B579" s="184" t="s">
        <v>439</v>
      </c>
      <c r="C579" s="133" t="s">
        <v>189</v>
      </c>
      <c r="D579" s="132" t="s">
        <v>183</v>
      </c>
      <c r="E579" s="131" t="s">
        <v>106</v>
      </c>
      <c r="F579" s="185" t="s">
        <v>442</v>
      </c>
      <c r="G579" s="130">
        <v>4729</v>
      </c>
      <c r="H579" s="24"/>
      <c r="I579" s="24"/>
      <c r="J579" s="25"/>
      <c r="K579" s="25"/>
      <c r="L579" s="28" t="s">
        <v>348</v>
      </c>
      <c r="M579" s="11">
        <v>4729</v>
      </c>
      <c r="N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79" s="230" t="str">
        <f t="shared" si="60"/>
        <v xml:space="preserve"> </v>
      </c>
      <c r="Q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79" s="230" t="str">
        <f t="shared" si="61"/>
        <v xml:space="preserve"> </v>
      </c>
      <c r="S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79" s="230" t="str">
        <f t="shared" si="62"/>
        <v xml:space="preserve"> </v>
      </c>
      <c r="U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79" s="230" t="str">
        <f t="shared" si="63"/>
        <v xml:space="preserve"> </v>
      </c>
      <c r="X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79" s="230" t="str">
        <f t="shared" si="64"/>
        <v xml:space="preserve"> </v>
      </c>
      <c r="Z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79" s="230" t="str">
        <f t="shared" si="65"/>
        <v xml:space="preserve"> </v>
      </c>
      <c r="AB57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0" spans="1:28" s="136" customFormat="1" ht="25.5">
      <c r="A580" s="183" t="str">
        <f t="shared" si="66"/>
        <v>71100701034819</v>
      </c>
      <c r="B580" s="184" t="s">
        <v>439</v>
      </c>
      <c r="C580" s="133" t="s">
        <v>189</v>
      </c>
      <c r="D580" s="132" t="s">
        <v>183</v>
      </c>
      <c r="E580" s="131" t="s">
        <v>106</v>
      </c>
      <c r="F580" s="185" t="s">
        <v>442</v>
      </c>
      <c r="G580" s="130">
        <v>4819</v>
      </c>
      <c r="H580" s="16"/>
      <c r="I580" s="24"/>
      <c r="J580" s="25"/>
      <c r="K580" s="25"/>
      <c r="L580" s="28" t="s">
        <v>219</v>
      </c>
      <c r="M580" s="43">
        <v>4819</v>
      </c>
      <c r="N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0" s="230" t="str">
        <f t="shared" si="60"/>
        <v xml:space="preserve"> </v>
      </c>
      <c r="Q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0" s="230" t="str">
        <f t="shared" si="61"/>
        <v xml:space="preserve"> </v>
      </c>
      <c r="S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0" s="230" t="str">
        <f t="shared" si="62"/>
        <v xml:space="preserve"> </v>
      </c>
      <c r="U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0" s="230" t="str">
        <f t="shared" si="63"/>
        <v xml:space="preserve"> </v>
      </c>
      <c r="X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0" s="230" t="str">
        <f t="shared" si="64"/>
        <v xml:space="preserve"> </v>
      </c>
      <c r="Z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0" s="230" t="str">
        <f t="shared" si="65"/>
        <v xml:space="preserve"> </v>
      </c>
      <c r="AB58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1" spans="1:28" s="197" customFormat="1" ht="13.5">
      <c r="A581" s="183" t="str">
        <f t="shared" si="66"/>
        <v>71100701040000</v>
      </c>
      <c r="B581" s="184" t="s">
        <v>439</v>
      </c>
      <c r="C581" s="133" t="s">
        <v>189</v>
      </c>
      <c r="D581" s="132" t="s">
        <v>183</v>
      </c>
      <c r="E581" s="131" t="s">
        <v>106</v>
      </c>
      <c r="F581" s="185" t="s">
        <v>155</v>
      </c>
      <c r="G581" s="186" t="s">
        <v>440</v>
      </c>
      <c r="H581" s="145"/>
      <c r="I581" s="146"/>
      <c r="J581" s="147"/>
      <c r="K581" s="147"/>
      <c r="L581" s="26" t="s">
        <v>349</v>
      </c>
      <c r="M581" s="27"/>
      <c r="N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581" s="229" t="str">
        <f t="shared" si="60"/>
        <v xml:space="preserve"> </v>
      </c>
      <c r="Q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1" s="229" t="str">
        <f t="shared" si="61"/>
        <v xml:space="preserve"> </v>
      </c>
      <c r="S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1" s="229" t="str">
        <f t="shared" si="62"/>
        <v xml:space="preserve"> </v>
      </c>
      <c r="U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581" s="229" t="str">
        <f t="shared" si="63"/>
        <v xml:space="preserve"> </v>
      </c>
      <c r="X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1" s="229" t="str">
        <f t="shared" si="64"/>
        <v xml:space="preserve"> </v>
      </c>
      <c r="Z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1" s="229" t="str">
        <f t="shared" si="65"/>
        <v xml:space="preserve"> </v>
      </c>
      <c r="AB58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2" spans="1:28" s="136" customFormat="1">
      <c r="A582" s="183" t="str">
        <f t="shared" si="66"/>
        <v>71100701044216</v>
      </c>
      <c r="B582" s="184" t="s">
        <v>439</v>
      </c>
      <c r="C582" s="133" t="s">
        <v>189</v>
      </c>
      <c r="D582" s="132" t="s">
        <v>183</v>
      </c>
      <c r="E582" s="131" t="s">
        <v>106</v>
      </c>
      <c r="F582" s="185" t="s">
        <v>155</v>
      </c>
      <c r="G582" s="130">
        <v>4216</v>
      </c>
      <c r="H582" s="16"/>
      <c r="I582" s="24"/>
      <c r="J582" s="25"/>
      <c r="K582" s="25"/>
      <c r="L582" s="28" t="s">
        <v>118</v>
      </c>
      <c r="M582" s="12">
        <v>4216</v>
      </c>
      <c r="N582" s="182" t="e">
        <f>+'havelvac 7.2'!N559+'havelvac 7.3'!N559+'havelvac 7.4'!N559+'havelvac 7.5'!N559+'havelvac 7.6'!N559+'havelvac 7.7'!N559+'havelvac 7.9'!N559+'havelvac 7.8'!N559+'havelvac 7.10'!N559+'havelvac 7.11'!N559+'havelvac 7.12'!N559+'havelvac 7.13'!#REF!</f>
        <v>#REF!</v>
      </c>
      <c r="O582" s="182" t="e">
        <f>+'havelvac 7.2'!O559+'havelvac 7.3'!O559+'havelvac 7.4'!O559+'havelvac 7.5'!O559+'havelvac 7.6'!O559+'havelvac 7.7'!O559+'havelvac 7.9'!O559+'havelvac 7.8'!O559+'havelvac 7.10'!O559+'havelvac 7.11'!O559+'havelvac 7.12'!O559+'havelvac 7.13'!#REF!</f>
        <v>#REF!</v>
      </c>
      <c r="P582" s="230" t="str">
        <f t="shared" si="60"/>
        <v xml:space="preserve"> </v>
      </c>
      <c r="Q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2" s="230" t="str">
        <f t="shared" si="61"/>
        <v xml:space="preserve"> </v>
      </c>
      <c r="S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2" s="230" t="str">
        <f t="shared" si="62"/>
        <v xml:space="preserve"> </v>
      </c>
      <c r="U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2" s="182" t="e">
        <f>+'havelvac 7.2'!P559+'havelvac 7.3'!P559+'havelvac 7.4'!P559+'havelvac 7.5'!P559+'havelvac 7.6'!P559+'havelvac 7.7'!P559+'havelvac 7.9'!P559+'havelvac 7.8'!P559+'havelvac 7.10'!P559+'havelvac 7.11'!P559+'havelvac 7.12'!P559+'havelvac 7.13'!#REF!</f>
        <v>#REF!</v>
      </c>
      <c r="W582" s="230" t="str">
        <f t="shared" si="63"/>
        <v xml:space="preserve"> </v>
      </c>
      <c r="X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2" s="230" t="str">
        <f t="shared" si="64"/>
        <v xml:space="preserve"> </v>
      </c>
      <c r="Z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2" s="230" t="str">
        <f t="shared" si="65"/>
        <v xml:space="preserve"> </v>
      </c>
      <c r="AB58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3" spans="1:28" s="136" customFormat="1">
      <c r="A583" s="183" t="str">
        <f t="shared" si="66"/>
        <v>71100701044239</v>
      </c>
      <c r="B583" s="184" t="s">
        <v>439</v>
      </c>
      <c r="C583" s="133" t="s">
        <v>189</v>
      </c>
      <c r="D583" s="132" t="s">
        <v>183</v>
      </c>
      <c r="E583" s="131" t="s">
        <v>106</v>
      </c>
      <c r="F583" s="185" t="s">
        <v>155</v>
      </c>
      <c r="G583" s="130">
        <v>4239</v>
      </c>
      <c r="H583" s="16"/>
      <c r="I583" s="24"/>
      <c r="J583" s="25"/>
      <c r="K583" s="25"/>
      <c r="L583" s="28" t="s">
        <v>125</v>
      </c>
      <c r="M583" s="43">
        <v>4239</v>
      </c>
      <c r="N583" s="182" t="e">
        <f>+'havelvac 7.2'!N560+'havelvac 7.3'!N560+'havelvac 7.4'!N560+'havelvac 7.5'!N560+'havelvac 7.6'!N560+'havelvac 7.7'!N560+'havelvac 7.9'!N560+'havelvac 7.8'!N560+'havelvac 7.10'!N560+'havelvac 7.11'!N560+'havelvac 7.12'!N560+'havelvac 7.13'!#REF!</f>
        <v>#REF!</v>
      </c>
      <c r="O583" s="182" t="e">
        <f>+'havelvac 7.2'!O560+'havelvac 7.3'!O560+'havelvac 7.4'!O560+'havelvac 7.5'!O560+'havelvac 7.6'!O560+'havelvac 7.7'!O560+'havelvac 7.9'!O560+'havelvac 7.8'!O560+'havelvac 7.10'!O560+'havelvac 7.11'!O560+'havelvac 7.12'!O560+'havelvac 7.13'!#REF!</f>
        <v>#REF!</v>
      </c>
      <c r="P583" s="230" t="str">
        <f t="shared" si="60"/>
        <v xml:space="preserve"> </v>
      </c>
      <c r="Q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3" s="230" t="str">
        <f t="shared" si="61"/>
        <v xml:space="preserve"> </v>
      </c>
      <c r="S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3" s="230" t="str">
        <f t="shared" si="62"/>
        <v xml:space="preserve"> </v>
      </c>
      <c r="U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3" s="182" t="e">
        <f>+'havelvac 7.2'!P560+'havelvac 7.3'!P560+'havelvac 7.4'!P560+'havelvac 7.5'!P560+'havelvac 7.6'!P560+'havelvac 7.7'!P560+'havelvac 7.9'!P560+'havelvac 7.8'!P560+'havelvac 7.10'!P560+'havelvac 7.11'!P560+'havelvac 7.12'!P560+'havelvac 7.13'!#REF!</f>
        <v>#REF!</v>
      </c>
      <c r="W583" s="230" t="str">
        <f t="shared" si="63"/>
        <v xml:space="preserve"> </v>
      </c>
      <c r="X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3" s="230" t="str">
        <f t="shared" si="64"/>
        <v xml:space="preserve"> </v>
      </c>
      <c r="Z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3" s="230" t="str">
        <f t="shared" si="65"/>
        <v xml:space="preserve"> </v>
      </c>
      <c r="AB58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4" spans="1:28" s="136" customFormat="1">
      <c r="A584" s="183" t="str">
        <f t="shared" si="66"/>
        <v>71100701044269</v>
      </c>
      <c r="B584" s="184" t="s">
        <v>439</v>
      </c>
      <c r="C584" s="133" t="s">
        <v>189</v>
      </c>
      <c r="D584" s="132" t="s">
        <v>183</v>
      </c>
      <c r="E584" s="131" t="s">
        <v>106</v>
      </c>
      <c r="F584" s="185" t="s">
        <v>155</v>
      </c>
      <c r="G584" s="130">
        <v>4269</v>
      </c>
      <c r="H584" s="16"/>
      <c r="I584" s="24"/>
      <c r="J584" s="25"/>
      <c r="K584" s="25"/>
      <c r="L584" s="31" t="s">
        <v>364</v>
      </c>
      <c r="M584" s="43">
        <v>4269</v>
      </c>
      <c r="N584" s="182">
        <f>+'havelvac 7.2'!N561+'havelvac 7.3'!N561+'havelvac 7.4'!N561+'havelvac 7.5'!N561+'havelvac 7.6'!N561+'havelvac 7.7'!N561+'havelvac 7.9'!N561+'havelvac 7.8'!N561+'havelvac 7.10'!N561+'havelvac 7.11'!N561+'havelvac 7.12'!N561+'havelvac 7.13'!N559</f>
        <v>0</v>
      </c>
      <c r="O584" s="182">
        <f>+'havelvac 7.2'!O561+'havelvac 7.3'!O561+'havelvac 7.4'!O561+'havelvac 7.5'!O561+'havelvac 7.6'!O561+'havelvac 7.7'!O561+'havelvac 7.9'!O561+'havelvac 7.8'!O561+'havelvac 7.10'!O561+'havelvac 7.11'!O561+'havelvac 7.12'!O561+'havelvac 7.13'!O559</f>
        <v>0</v>
      </c>
      <c r="P584" s="230" t="str">
        <f t="shared" si="60"/>
        <v xml:space="preserve"> </v>
      </c>
      <c r="Q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4" s="230" t="str">
        <f t="shared" si="61"/>
        <v xml:space="preserve"> </v>
      </c>
      <c r="S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4" s="230" t="str">
        <f t="shared" si="62"/>
        <v xml:space="preserve"> </v>
      </c>
      <c r="U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4" s="182">
        <f>+'havelvac 7.2'!P561+'havelvac 7.3'!P561+'havelvac 7.4'!P561+'havelvac 7.5'!P561+'havelvac 7.6'!P561+'havelvac 7.7'!P561+'havelvac 7.9'!P561+'havelvac 7.8'!P561+'havelvac 7.10'!P561+'havelvac 7.11'!P561+'havelvac 7.12'!P561+'havelvac 7.13'!P559</f>
        <v>0</v>
      </c>
      <c r="W584" s="230" t="str">
        <f t="shared" si="63"/>
        <v xml:space="preserve"> </v>
      </c>
      <c r="X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4" s="230" t="str">
        <f t="shared" si="64"/>
        <v xml:space="preserve"> </v>
      </c>
      <c r="Z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4" s="230" t="str">
        <f t="shared" si="65"/>
        <v xml:space="preserve"> </v>
      </c>
      <c r="AB58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5" spans="1:28" s="136" customFormat="1" ht="25.5" hidden="1">
      <c r="A585" s="183" t="str">
        <f t="shared" si="66"/>
        <v>71100701044521</v>
      </c>
      <c r="B585" s="184" t="s">
        <v>439</v>
      </c>
      <c r="C585" s="133" t="s">
        <v>189</v>
      </c>
      <c r="D585" s="132" t="s">
        <v>183</v>
      </c>
      <c r="E585" s="131" t="s">
        <v>106</v>
      </c>
      <c r="F585" s="185" t="s">
        <v>155</v>
      </c>
      <c r="G585" s="130">
        <v>4521</v>
      </c>
      <c r="H585" s="16"/>
      <c r="I585" s="24"/>
      <c r="J585" s="25"/>
      <c r="K585" s="25"/>
      <c r="L585" s="29" t="s">
        <v>267</v>
      </c>
      <c r="M585" s="43">
        <v>4521</v>
      </c>
      <c r="N585" s="182">
        <f>+'havelvac 7.2'!N562+'havelvac 7.3'!N562+'havelvac 7.4'!N562+'havelvac 7.5'!N562+'havelvac 7.6'!N562+'havelvac 7.7'!N562+'havelvac 7.9'!N562+'havelvac 7.8'!N562+'havelvac 7.10'!N562+'havelvac 7.11'!N562+'havelvac 7.12'!N562+'havelvac 7.13'!N560</f>
        <v>0</v>
      </c>
      <c r="O585" s="182">
        <f>+'havelvac 7.2'!O562+'havelvac 7.3'!O562+'havelvac 7.4'!O562+'havelvac 7.5'!O562+'havelvac 7.6'!O562+'havelvac 7.7'!O562+'havelvac 7.9'!O562+'havelvac 7.8'!O562+'havelvac 7.10'!O562+'havelvac 7.11'!O562+'havelvac 7.12'!O562+'havelvac 7.13'!O560</f>
        <v>0</v>
      </c>
      <c r="P585" s="230" t="str">
        <f t="shared" si="60"/>
        <v xml:space="preserve"> </v>
      </c>
      <c r="Q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5" s="230" t="str">
        <f t="shared" si="61"/>
        <v xml:space="preserve"> </v>
      </c>
      <c r="S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5" s="230" t="str">
        <f t="shared" si="62"/>
        <v xml:space="preserve"> </v>
      </c>
      <c r="U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5" s="182">
        <f>+'havelvac 7.2'!P562+'havelvac 7.3'!P562+'havelvac 7.4'!P562+'havelvac 7.5'!P562+'havelvac 7.6'!P562+'havelvac 7.7'!P562+'havelvac 7.9'!P562+'havelvac 7.8'!P562+'havelvac 7.10'!P562+'havelvac 7.11'!P562+'havelvac 7.12'!P562+'havelvac 7.13'!P560</f>
        <v>0</v>
      </c>
      <c r="W585" s="230" t="str">
        <f t="shared" si="63"/>
        <v xml:space="preserve"> </v>
      </c>
      <c r="X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5" s="230" t="str">
        <f t="shared" si="64"/>
        <v xml:space="preserve"> </v>
      </c>
      <c r="Z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5" s="230" t="str">
        <f t="shared" si="65"/>
        <v xml:space="preserve"> </v>
      </c>
      <c r="AB58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6" spans="1:28" s="136" customFormat="1">
      <c r="A586" s="183" t="str">
        <f t="shared" si="66"/>
        <v>71100701044639</v>
      </c>
      <c r="B586" s="184" t="s">
        <v>439</v>
      </c>
      <c r="C586" s="133" t="s">
        <v>189</v>
      </c>
      <c r="D586" s="132" t="s">
        <v>183</v>
      </c>
      <c r="E586" s="131" t="s">
        <v>106</v>
      </c>
      <c r="F586" s="185" t="s">
        <v>155</v>
      </c>
      <c r="G586" s="130">
        <v>4639</v>
      </c>
      <c r="H586" s="24"/>
      <c r="I586" s="24"/>
      <c r="J586" s="25"/>
      <c r="K586" s="25"/>
      <c r="L586" s="28" t="s">
        <v>167</v>
      </c>
      <c r="M586" s="11">
        <v>4639</v>
      </c>
      <c r="N586" s="182">
        <f>+'havelvac 7.2'!N563+'havelvac 7.3'!N563+'havelvac 7.4'!N563+'havelvac 7.5'!N563+'havelvac 7.6'!N563+'havelvac 7.7'!N563+'havelvac 7.9'!N563+'havelvac 7.8'!N563+'havelvac 7.10'!N563+'havelvac 7.11'!N563+'havelvac 7.12'!N563+'havelvac 7.13'!N561</f>
        <v>0</v>
      </c>
      <c r="O586" s="182">
        <f>+'havelvac 7.2'!O563+'havelvac 7.3'!O563+'havelvac 7.4'!O563+'havelvac 7.5'!O563+'havelvac 7.6'!O563+'havelvac 7.7'!O563+'havelvac 7.9'!O563+'havelvac 7.8'!O563+'havelvac 7.10'!O563+'havelvac 7.11'!O563+'havelvac 7.12'!O563+'havelvac 7.13'!O561</f>
        <v>0</v>
      </c>
      <c r="P586" s="230" t="str">
        <f t="shared" si="60"/>
        <v xml:space="preserve"> </v>
      </c>
      <c r="Q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6" s="230" t="str">
        <f t="shared" si="61"/>
        <v xml:space="preserve"> </v>
      </c>
      <c r="S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6" s="230" t="str">
        <f t="shared" si="62"/>
        <v xml:space="preserve"> </v>
      </c>
      <c r="U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6" s="182">
        <f>+'havelvac 7.2'!P563+'havelvac 7.3'!P563+'havelvac 7.4'!P563+'havelvac 7.5'!P563+'havelvac 7.6'!P563+'havelvac 7.7'!P563+'havelvac 7.9'!P563+'havelvac 7.8'!P563+'havelvac 7.10'!P563+'havelvac 7.11'!P563+'havelvac 7.12'!P563+'havelvac 7.13'!P561</f>
        <v>0</v>
      </c>
      <c r="W586" s="230" t="str">
        <f t="shared" si="63"/>
        <v xml:space="preserve"> </v>
      </c>
      <c r="X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6" s="230" t="str">
        <f t="shared" si="64"/>
        <v xml:space="preserve"> </v>
      </c>
      <c r="Z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6" s="230" t="str">
        <f t="shared" si="65"/>
        <v xml:space="preserve"> </v>
      </c>
      <c r="AB58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7" spans="1:28" s="136" customFormat="1">
      <c r="A587" s="183" t="str">
        <f t="shared" si="66"/>
        <v>71100701044729</v>
      </c>
      <c r="B587" s="184" t="s">
        <v>439</v>
      </c>
      <c r="C587" s="133" t="s">
        <v>189</v>
      </c>
      <c r="D587" s="132" t="s">
        <v>183</v>
      </c>
      <c r="E587" s="131" t="s">
        <v>106</v>
      </c>
      <c r="F587" s="185" t="s">
        <v>155</v>
      </c>
      <c r="G587" s="130">
        <v>4729</v>
      </c>
      <c r="H587" s="24"/>
      <c r="I587" s="24"/>
      <c r="J587" s="25"/>
      <c r="K587" s="25"/>
      <c r="L587" s="28" t="s">
        <v>348</v>
      </c>
      <c r="M587" s="11">
        <v>4729</v>
      </c>
      <c r="N587" s="182">
        <f>+'havelvac 7.2'!N564+'havelvac 7.3'!N564+'havelvac 7.4'!N564+'havelvac 7.5'!N564+'havelvac 7.6'!N564+'havelvac 7.7'!N564+'havelvac 7.9'!N564+'havelvac 7.8'!N564+'havelvac 7.10'!N564+'havelvac 7.11'!N564+'havelvac 7.12'!N564+'havelvac 7.13'!N562</f>
        <v>0</v>
      </c>
      <c r="O587" s="182">
        <f>+'havelvac 7.2'!O564+'havelvac 7.3'!O564+'havelvac 7.4'!O564+'havelvac 7.5'!O564+'havelvac 7.6'!O564+'havelvac 7.7'!O564+'havelvac 7.9'!O564+'havelvac 7.8'!O564+'havelvac 7.10'!O564+'havelvac 7.11'!O564+'havelvac 7.12'!O564+'havelvac 7.13'!O562</f>
        <v>0</v>
      </c>
      <c r="P587" s="230" t="str">
        <f t="shared" si="60"/>
        <v xml:space="preserve"> </v>
      </c>
      <c r="Q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7" s="230" t="str">
        <f t="shared" si="61"/>
        <v xml:space="preserve"> </v>
      </c>
      <c r="S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7" s="230" t="str">
        <f t="shared" si="62"/>
        <v xml:space="preserve"> </v>
      </c>
      <c r="U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7" s="182">
        <f>+'havelvac 7.2'!P564+'havelvac 7.3'!P564+'havelvac 7.4'!P564+'havelvac 7.5'!P564+'havelvac 7.6'!P564+'havelvac 7.7'!P564+'havelvac 7.9'!P564+'havelvac 7.8'!P564+'havelvac 7.10'!P564+'havelvac 7.11'!P564+'havelvac 7.12'!P564+'havelvac 7.13'!P562</f>
        <v>0</v>
      </c>
      <c r="W587" s="230" t="str">
        <f t="shared" si="63"/>
        <v xml:space="preserve"> </v>
      </c>
      <c r="X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7" s="230" t="str">
        <f t="shared" si="64"/>
        <v xml:space="preserve"> </v>
      </c>
      <c r="Z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7" s="230" t="str">
        <f t="shared" si="65"/>
        <v xml:space="preserve"> </v>
      </c>
      <c r="AB58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8" spans="1:28" s="136" customFormat="1" ht="25.5">
      <c r="A588" s="183" t="str">
        <f t="shared" si="66"/>
        <v>71100701044819</v>
      </c>
      <c r="B588" s="184" t="s">
        <v>439</v>
      </c>
      <c r="C588" s="133" t="s">
        <v>189</v>
      </c>
      <c r="D588" s="132" t="s">
        <v>183</v>
      </c>
      <c r="E588" s="131" t="s">
        <v>106</v>
      </c>
      <c r="F588" s="185" t="s">
        <v>155</v>
      </c>
      <c r="G588" s="130">
        <v>4819</v>
      </c>
      <c r="H588" s="24"/>
      <c r="I588" s="24"/>
      <c r="J588" s="25"/>
      <c r="K588" s="25"/>
      <c r="L588" s="28" t="s">
        <v>219</v>
      </c>
      <c r="M588" s="11">
        <v>4819</v>
      </c>
      <c r="N588" s="182">
        <f>+'havelvac 7.2'!N566+'havelvac 7.3'!N566+'havelvac 7.4'!N566+'havelvac 7.5'!N566+'havelvac 7.6'!N566+'havelvac 7.7'!N566+'havelvac 7.9'!N566+'havelvac 7.8'!N566+'havelvac 7.10'!N566+'havelvac 7.11'!N566+'havelvac 7.12'!N566+'havelvac 7.13'!N563</f>
        <v>0</v>
      </c>
      <c r="O588" s="182">
        <f>+'havelvac 7.2'!O566+'havelvac 7.3'!O566+'havelvac 7.4'!O566+'havelvac 7.5'!O566+'havelvac 7.6'!O566+'havelvac 7.7'!O566+'havelvac 7.9'!O566+'havelvac 7.8'!O566+'havelvac 7.10'!O566+'havelvac 7.11'!O566+'havelvac 7.12'!O566+'havelvac 7.13'!O563</f>
        <v>0</v>
      </c>
      <c r="P588" s="230" t="str">
        <f t="shared" si="60"/>
        <v xml:space="preserve"> </v>
      </c>
      <c r="Q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8" s="230" t="str">
        <f t="shared" si="61"/>
        <v xml:space="preserve"> </v>
      </c>
      <c r="S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8" s="230" t="str">
        <f t="shared" si="62"/>
        <v xml:space="preserve"> </v>
      </c>
      <c r="U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8" s="182">
        <f>+'havelvac 7.2'!P566+'havelvac 7.3'!P566+'havelvac 7.4'!P566+'havelvac 7.5'!P566+'havelvac 7.6'!P566+'havelvac 7.7'!P566+'havelvac 7.9'!P566+'havelvac 7.8'!P566+'havelvac 7.10'!P566+'havelvac 7.11'!P566+'havelvac 7.12'!P566+'havelvac 7.13'!P563</f>
        <v>0</v>
      </c>
      <c r="W588" s="230" t="str">
        <f t="shared" si="63"/>
        <v xml:space="preserve"> </v>
      </c>
      <c r="X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8" s="230" t="str">
        <f t="shared" si="64"/>
        <v xml:space="preserve"> </v>
      </c>
      <c r="Z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8" s="230" t="str">
        <f t="shared" si="65"/>
        <v xml:space="preserve"> </v>
      </c>
      <c r="AB58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89" spans="1:28" s="197" customFormat="1" ht="27">
      <c r="A589" s="183" t="str">
        <f t="shared" si="66"/>
        <v>71100701050000</v>
      </c>
      <c r="B589" s="184" t="s">
        <v>439</v>
      </c>
      <c r="C589" s="133" t="s">
        <v>189</v>
      </c>
      <c r="D589" s="132" t="s">
        <v>183</v>
      </c>
      <c r="E589" s="131" t="s">
        <v>106</v>
      </c>
      <c r="F589" s="185" t="s">
        <v>149</v>
      </c>
      <c r="G589" s="186" t="s">
        <v>440</v>
      </c>
      <c r="H589" s="145"/>
      <c r="I589" s="146"/>
      <c r="J589" s="147"/>
      <c r="K589" s="147"/>
      <c r="L589" s="26" t="s">
        <v>350</v>
      </c>
      <c r="M589" s="27"/>
      <c r="N589" s="196">
        <f>+'havelvac 7.2'!N567+'havelvac 7.3'!N567+'havelvac 7.4'!N567+'havelvac 7.5'!N567+'havelvac 7.6'!N567+'havelvac 7.7'!N567+'havelvac 7.9'!N567+'havelvac 7.8'!N567+'havelvac 7.10'!N567+'havelvac 7.11'!N567+'havelvac 7.12'!N567+'havelvac 7.13'!N564</f>
        <v>0</v>
      </c>
      <c r="O589" s="196">
        <f>+'havelvac 7.2'!O567+'havelvac 7.3'!O567+'havelvac 7.4'!O567+'havelvac 7.5'!O567+'havelvac 7.6'!O567+'havelvac 7.7'!O567+'havelvac 7.9'!O567+'havelvac 7.8'!O567+'havelvac 7.10'!O567+'havelvac 7.11'!O567+'havelvac 7.12'!O567+'havelvac 7.13'!O564</f>
        <v>0</v>
      </c>
      <c r="P589" s="229" t="str">
        <f t="shared" si="60"/>
        <v xml:space="preserve"> </v>
      </c>
      <c r="Q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89" s="229" t="str">
        <f t="shared" si="61"/>
        <v xml:space="preserve"> </v>
      </c>
      <c r="S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89" s="229" t="str">
        <f t="shared" si="62"/>
        <v xml:space="preserve"> </v>
      </c>
      <c r="U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89" s="196">
        <f>+'havelvac 7.2'!P567+'havelvac 7.3'!P567+'havelvac 7.4'!P567+'havelvac 7.5'!P567+'havelvac 7.6'!P567+'havelvac 7.7'!P567+'havelvac 7.9'!P567+'havelvac 7.8'!P567+'havelvac 7.10'!P567+'havelvac 7.11'!P567+'havelvac 7.12'!P567+'havelvac 7.13'!P564</f>
        <v>0</v>
      </c>
      <c r="W589" s="229" t="str">
        <f t="shared" si="63"/>
        <v xml:space="preserve"> </v>
      </c>
      <c r="X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89" s="229" t="str">
        <f t="shared" si="64"/>
        <v xml:space="preserve"> </v>
      </c>
      <c r="Z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89" s="229" t="str">
        <f t="shared" si="65"/>
        <v xml:space="preserve"> </v>
      </c>
      <c r="AB589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0" spans="1:28" s="136" customFormat="1" ht="25.5">
      <c r="A590" s="183" t="str">
        <f t="shared" si="66"/>
        <v>71100701054819</v>
      </c>
      <c r="B590" s="184" t="s">
        <v>439</v>
      </c>
      <c r="C590" s="133" t="s">
        <v>189</v>
      </c>
      <c r="D590" s="132" t="s">
        <v>183</v>
      </c>
      <c r="E590" s="131" t="s">
        <v>106</v>
      </c>
      <c r="F590" s="185" t="s">
        <v>149</v>
      </c>
      <c r="G590" s="130">
        <v>4819</v>
      </c>
      <c r="H590" s="24"/>
      <c r="I590" s="24"/>
      <c r="J590" s="25"/>
      <c r="K590" s="25"/>
      <c r="L590" s="28" t="s">
        <v>219</v>
      </c>
      <c r="M590" s="11">
        <v>4819</v>
      </c>
      <c r="N590" s="182">
        <f>+'havelvac 7.2'!N64+'havelvac 7.3'!N64+'havelvac 7.4'!N64+'havelvac 7.5'!N64+'havelvac 7.6'!N64+'havelvac 7.7'!N64+'havelvac 7.9'!N64+'havelvac 7.8'!N64+'havelvac 7.10'!N64+'havelvac 7.11'!N64+'havelvac 7.12'!N64+'havelvac 7.13'!N566</f>
        <v>0</v>
      </c>
      <c r="O590" s="182">
        <f>+'havelvac 7.2'!O64+'havelvac 7.3'!O64+'havelvac 7.4'!O64+'havelvac 7.5'!O64+'havelvac 7.6'!O64+'havelvac 7.7'!O64+'havelvac 7.9'!O64+'havelvac 7.8'!O64+'havelvac 7.10'!O64+'havelvac 7.11'!O64+'havelvac 7.12'!O64+'havelvac 7.13'!O566</f>
        <v>0</v>
      </c>
      <c r="P590" s="230" t="str">
        <f t="shared" si="60"/>
        <v xml:space="preserve"> </v>
      </c>
      <c r="Q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0" s="230" t="str">
        <f t="shared" si="61"/>
        <v xml:space="preserve"> </v>
      </c>
      <c r="S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0" s="230" t="str">
        <f t="shared" si="62"/>
        <v xml:space="preserve"> </v>
      </c>
      <c r="U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0" s="182">
        <f>+'havelvac 7.2'!P64+'havelvac 7.3'!P64+'havelvac 7.4'!P64+'havelvac 7.5'!P64+'havelvac 7.6'!P64+'havelvac 7.7'!P64+'havelvac 7.9'!P64+'havelvac 7.8'!P64+'havelvac 7.10'!P64+'havelvac 7.11'!P64+'havelvac 7.12'!P64+'havelvac 7.13'!P566</f>
        <v>0</v>
      </c>
      <c r="W590" s="230" t="str">
        <f t="shared" si="63"/>
        <v xml:space="preserve"> </v>
      </c>
      <c r="X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0" s="230" t="str">
        <f t="shared" si="64"/>
        <v xml:space="preserve"> </v>
      </c>
      <c r="Z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0" s="230" t="str">
        <f t="shared" si="65"/>
        <v xml:space="preserve"> </v>
      </c>
      <c r="AB59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1" spans="1:28" s="188" customFormat="1" ht="27">
      <c r="A591" s="183" t="str">
        <f t="shared" si="66"/>
        <v>71100900000000</v>
      </c>
      <c r="B591" s="184" t="s">
        <v>439</v>
      </c>
      <c r="C591" s="133" t="s">
        <v>189</v>
      </c>
      <c r="D591" s="132" t="s">
        <v>187</v>
      </c>
      <c r="E591" s="131" t="s">
        <v>441</v>
      </c>
      <c r="F591" s="185" t="s">
        <v>441</v>
      </c>
      <c r="G591" s="186" t="s">
        <v>440</v>
      </c>
      <c r="H591" s="174">
        <v>3090</v>
      </c>
      <c r="I591" s="165" t="s">
        <v>189</v>
      </c>
      <c r="J591" s="166">
        <v>9</v>
      </c>
      <c r="K591" s="166">
        <v>0</v>
      </c>
      <c r="L591" s="167" t="s">
        <v>351</v>
      </c>
      <c r="M591" s="175"/>
      <c r="N591" s="187">
        <f>+'havelvac 7.2'!N65+'havelvac 7.3'!N65+'havelvac 7.4'!N65+'havelvac 7.5'!N65+'havelvac 7.6'!N65+'havelvac 7.7'!N65+'havelvac 7.9'!N65+'havelvac 7.8'!N65+'havelvac 7.10'!N65+'havelvac 7.11'!N65+'havelvac 7.12'!N65+'havelvac 7.13'!N567</f>
        <v>0</v>
      </c>
      <c r="O591" s="187">
        <f>+'havelvac 7.2'!O65+'havelvac 7.3'!O65+'havelvac 7.4'!O65+'havelvac 7.5'!O65+'havelvac 7.6'!O65+'havelvac 7.7'!O65+'havelvac 7.9'!O65+'havelvac 7.8'!O65+'havelvac 7.10'!O65+'havelvac 7.11'!O65+'havelvac 7.12'!O65+'havelvac 7.13'!O567</f>
        <v>0</v>
      </c>
      <c r="P591" s="227" t="str">
        <f t="shared" si="60"/>
        <v xml:space="preserve"> </v>
      </c>
      <c r="Q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1" s="227" t="str">
        <f t="shared" si="61"/>
        <v xml:space="preserve"> </v>
      </c>
      <c r="S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1" s="227" t="str">
        <f t="shared" si="62"/>
        <v xml:space="preserve"> </v>
      </c>
      <c r="U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1" s="187">
        <f>+'havelvac 7.2'!P65+'havelvac 7.3'!P65+'havelvac 7.4'!P65+'havelvac 7.5'!P65+'havelvac 7.6'!P65+'havelvac 7.7'!P65+'havelvac 7.9'!P65+'havelvac 7.8'!P65+'havelvac 7.10'!P65+'havelvac 7.11'!P65+'havelvac 7.12'!P65+'havelvac 7.13'!P567</f>
        <v>0</v>
      </c>
      <c r="W591" s="227" t="str">
        <f t="shared" si="63"/>
        <v xml:space="preserve"> </v>
      </c>
      <c r="X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1" s="227" t="str">
        <f t="shared" si="64"/>
        <v xml:space="preserve"> </v>
      </c>
      <c r="Z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1" s="227" t="str">
        <f t="shared" si="65"/>
        <v xml:space="preserve"> </v>
      </c>
      <c r="AB591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2" spans="1:28" s="136" customFormat="1" ht="12.75">
      <c r="A592" s="183" t="str">
        <f t="shared" si="66"/>
        <v>71100900000001</v>
      </c>
      <c r="B592" s="184" t="s">
        <v>439</v>
      </c>
      <c r="C592" s="133" t="s">
        <v>189</v>
      </c>
      <c r="D592" s="132" t="s">
        <v>187</v>
      </c>
      <c r="E592" s="131" t="s">
        <v>441</v>
      </c>
      <c r="F592" s="185" t="s">
        <v>441</v>
      </c>
      <c r="G592" s="186" t="s">
        <v>96</v>
      </c>
      <c r="H592" s="24"/>
      <c r="I592" s="17"/>
      <c r="J592" s="18"/>
      <c r="K592" s="18"/>
      <c r="L592" s="29" t="s">
        <v>110</v>
      </c>
      <c r="M592" s="30"/>
      <c r="N592" s="189">
        <f>+'havelvac 7.2'!N568+'havelvac 7.3'!N568+'havelvac 7.4'!N568+'havelvac 7.5'!N568+'havelvac 7.6'!N568+'havelvac 7.7'!N568+'havelvac 7.9'!N568+'havelvac 7.8'!N568+'havelvac 7.10'!N568+'havelvac 7.11'!N568+'havelvac 7.12'!N568+'havelvac 7.13'!N64</f>
        <v>0</v>
      </c>
      <c r="O592" s="189">
        <f>+'havelvac 7.2'!O568+'havelvac 7.3'!O568+'havelvac 7.4'!O568+'havelvac 7.5'!O568+'havelvac 7.6'!O568+'havelvac 7.7'!O568+'havelvac 7.9'!O568+'havelvac 7.8'!O568+'havelvac 7.10'!O568+'havelvac 7.11'!O568+'havelvac 7.12'!O568+'havelvac 7.13'!O64</f>
        <v>0</v>
      </c>
      <c r="P592" s="226" t="str">
        <f t="shared" ref="P592:P622" si="67">IFERROR(Q592/O592, " ")</f>
        <v xml:space="preserve"> </v>
      </c>
      <c r="Q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2" s="226" t="str">
        <f t="shared" ref="R592:R622" si="68">IFERROR(S592/O592, " ")</f>
        <v xml:space="preserve"> </v>
      </c>
      <c r="S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2" s="226" t="str">
        <f t="shared" ref="T592:T622" si="69">IFERROR(U592/O592, " ")</f>
        <v xml:space="preserve"> </v>
      </c>
      <c r="U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2" s="189">
        <f>+'havelvac 7.2'!P568+'havelvac 7.3'!P568+'havelvac 7.4'!P568+'havelvac 7.5'!P568+'havelvac 7.6'!P568+'havelvac 7.7'!P568+'havelvac 7.9'!P568+'havelvac 7.8'!P568+'havelvac 7.10'!P568+'havelvac 7.11'!P568+'havelvac 7.12'!P568+'havelvac 7.13'!P64</f>
        <v>0</v>
      </c>
      <c r="W592" s="226" t="str">
        <f t="shared" ref="W592:W622" si="70">IFERROR(X592/V592, " ")</f>
        <v xml:space="preserve"> </v>
      </c>
      <c r="X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2" s="226" t="str">
        <f t="shared" ref="Y592:Y622" si="71">IFERROR(Z592/V592, " ")</f>
        <v xml:space="preserve"> </v>
      </c>
      <c r="Z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2" s="226" t="str">
        <f t="shared" ref="AA592:AA622" si="72">IFERROR(AB592/V592, " ")</f>
        <v xml:space="preserve"> </v>
      </c>
      <c r="AB592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3" spans="1:28" s="192" customFormat="1" ht="12.75">
      <c r="A593" s="183" t="str">
        <f t="shared" si="66"/>
        <v>71100901000000</v>
      </c>
      <c r="B593" s="184" t="s">
        <v>439</v>
      </c>
      <c r="C593" s="133" t="s">
        <v>189</v>
      </c>
      <c r="D593" s="132" t="s">
        <v>187</v>
      </c>
      <c r="E593" s="131" t="s">
        <v>106</v>
      </c>
      <c r="F593" s="185" t="s">
        <v>441</v>
      </c>
      <c r="G593" s="186" t="s">
        <v>440</v>
      </c>
      <c r="H593" s="150">
        <v>3091</v>
      </c>
      <c r="I593" s="151" t="s">
        <v>189</v>
      </c>
      <c r="J593" s="152">
        <v>9</v>
      </c>
      <c r="K593" s="152">
        <v>1</v>
      </c>
      <c r="L593" s="153" t="s">
        <v>351</v>
      </c>
      <c r="M593" s="154"/>
      <c r="N593" s="191">
        <f>+'havelvac 7.2'!N569+'havelvac 7.3'!N569+'havelvac 7.4'!N569+'havelvac 7.5'!N569+'havelvac 7.6'!N569+'havelvac 7.7'!N569+'havelvac 7.9'!N569+'havelvac 7.8'!N569+'havelvac 7.10'!N569+'havelvac 7.11'!N569+'havelvac 7.12'!N569+'havelvac 7.13'!N65</f>
        <v>0</v>
      </c>
      <c r="O593" s="191">
        <f>+'havelvac 7.2'!O569+'havelvac 7.3'!O569+'havelvac 7.4'!O569+'havelvac 7.5'!O569+'havelvac 7.6'!O569+'havelvac 7.7'!O569+'havelvac 7.9'!O569+'havelvac 7.8'!O569+'havelvac 7.10'!O569+'havelvac 7.11'!O569+'havelvac 7.12'!O569+'havelvac 7.13'!O65</f>
        <v>0</v>
      </c>
      <c r="P593" s="228" t="str">
        <f t="shared" si="67"/>
        <v xml:space="preserve"> </v>
      </c>
      <c r="Q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3" s="228" t="str">
        <f t="shared" si="68"/>
        <v xml:space="preserve"> </v>
      </c>
      <c r="S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3" s="228" t="str">
        <f t="shared" si="69"/>
        <v xml:space="preserve"> </v>
      </c>
      <c r="U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3" s="191">
        <f>+'havelvac 7.2'!P569+'havelvac 7.3'!P569+'havelvac 7.4'!P569+'havelvac 7.5'!P569+'havelvac 7.6'!P569+'havelvac 7.7'!P569+'havelvac 7.9'!P569+'havelvac 7.8'!P569+'havelvac 7.10'!P569+'havelvac 7.11'!P569+'havelvac 7.12'!P569+'havelvac 7.13'!P65</f>
        <v>0</v>
      </c>
      <c r="W593" s="228" t="str">
        <f t="shared" si="70"/>
        <v xml:space="preserve"> </v>
      </c>
      <c r="X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3" s="228" t="str">
        <f t="shared" si="71"/>
        <v xml:space="preserve"> </v>
      </c>
      <c r="Z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3" s="228" t="str">
        <f t="shared" si="72"/>
        <v xml:space="preserve"> </v>
      </c>
      <c r="AB593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4" spans="1:28" s="136" customFormat="1" ht="12.75">
      <c r="A594" s="183" t="str">
        <f t="shared" si="66"/>
        <v>71100901000001</v>
      </c>
      <c r="B594" s="184" t="s">
        <v>439</v>
      </c>
      <c r="C594" s="133" t="s">
        <v>189</v>
      </c>
      <c r="D594" s="132" t="s">
        <v>187</v>
      </c>
      <c r="E594" s="131" t="s">
        <v>106</v>
      </c>
      <c r="F594" s="185" t="s">
        <v>441</v>
      </c>
      <c r="G594" s="186" t="s">
        <v>96</v>
      </c>
      <c r="H594" s="16"/>
      <c r="I594" s="24"/>
      <c r="J594" s="25"/>
      <c r="K594" s="25"/>
      <c r="L594" s="29" t="s">
        <v>108</v>
      </c>
      <c r="M594" s="43"/>
      <c r="N594" s="189">
        <f>+'havelvac 7.2'!N570+'havelvac 7.3'!N570+'havelvac 7.4'!N570+'havelvac 7.5'!N570+'havelvac 7.6'!N570+'havelvac 7.7'!N570+'havelvac 7.9'!N570+'havelvac 7.8'!N570+'havelvac 7.10'!N570+'havelvac 7.11'!N570+'havelvac 7.12'!N570+'havelvac 7.13'!N568</f>
        <v>0</v>
      </c>
      <c r="O594" s="189">
        <f>+'havelvac 7.2'!O570+'havelvac 7.3'!O570+'havelvac 7.4'!O570+'havelvac 7.5'!O570+'havelvac 7.6'!O570+'havelvac 7.7'!O570+'havelvac 7.9'!O570+'havelvac 7.8'!O570+'havelvac 7.10'!O570+'havelvac 7.11'!O570+'havelvac 7.12'!O570+'havelvac 7.13'!O568</f>
        <v>0</v>
      </c>
      <c r="P594" s="226" t="str">
        <f t="shared" si="67"/>
        <v xml:space="preserve"> </v>
      </c>
      <c r="Q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4" s="226" t="str">
        <f t="shared" si="68"/>
        <v xml:space="preserve"> </v>
      </c>
      <c r="S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4" s="226" t="str">
        <f t="shared" si="69"/>
        <v xml:space="preserve"> </v>
      </c>
      <c r="U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4" s="189">
        <f>+'havelvac 7.2'!P570+'havelvac 7.3'!P570+'havelvac 7.4'!P570+'havelvac 7.5'!P570+'havelvac 7.6'!P570+'havelvac 7.7'!P570+'havelvac 7.9'!P570+'havelvac 7.8'!P570+'havelvac 7.10'!P570+'havelvac 7.11'!P570+'havelvac 7.12'!P570+'havelvac 7.13'!P568</f>
        <v>0</v>
      </c>
      <c r="W594" s="226" t="str">
        <f t="shared" si="70"/>
        <v xml:space="preserve"> </v>
      </c>
      <c r="X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4" s="226" t="str">
        <f t="shared" si="71"/>
        <v xml:space="preserve"> </v>
      </c>
      <c r="Z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4" s="226" t="str">
        <f t="shared" si="72"/>
        <v xml:space="preserve"> </v>
      </c>
      <c r="AB594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5" spans="1:28" s="197" customFormat="1" ht="40.5">
      <c r="A595" s="183" t="str">
        <f t="shared" si="66"/>
        <v>71100901010000</v>
      </c>
      <c r="B595" s="184" t="s">
        <v>439</v>
      </c>
      <c r="C595" s="133" t="s">
        <v>189</v>
      </c>
      <c r="D595" s="132" t="s">
        <v>187</v>
      </c>
      <c r="E595" s="131" t="s">
        <v>106</v>
      </c>
      <c r="F595" s="185" t="s">
        <v>106</v>
      </c>
      <c r="G595" s="186" t="s">
        <v>440</v>
      </c>
      <c r="H595" s="145"/>
      <c r="I595" s="146"/>
      <c r="J595" s="147"/>
      <c r="K595" s="147"/>
      <c r="L595" s="26" t="s">
        <v>352</v>
      </c>
      <c r="M595" s="27"/>
      <c r="N595" s="196">
        <f>+'havelvac 7.2'!N571+'havelvac 7.3'!N571+'havelvac 7.4'!N571+'havelvac 7.5'!N571+'havelvac 7.6'!N571+'havelvac 7.7'!N571+'havelvac 7.9'!N571+'havelvac 7.8'!N571+'havelvac 7.10'!N571+'havelvac 7.11'!N571+'havelvac 7.12'!N571+'havelvac 7.13'!N569</f>
        <v>0</v>
      </c>
      <c r="O595" s="196">
        <f>+'havelvac 7.2'!O571+'havelvac 7.3'!O571+'havelvac 7.4'!O571+'havelvac 7.5'!O571+'havelvac 7.6'!O571+'havelvac 7.7'!O571+'havelvac 7.9'!O571+'havelvac 7.8'!O571+'havelvac 7.10'!O571+'havelvac 7.11'!O571+'havelvac 7.12'!O571+'havelvac 7.13'!O569</f>
        <v>0</v>
      </c>
      <c r="P595" s="229" t="str">
        <f t="shared" si="67"/>
        <v xml:space="preserve"> </v>
      </c>
      <c r="Q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5" s="229" t="str">
        <f t="shared" si="68"/>
        <v xml:space="preserve"> </v>
      </c>
      <c r="S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5" s="229" t="str">
        <f t="shared" si="69"/>
        <v xml:space="preserve"> </v>
      </c>
      <c r="U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5" s="196">
        <f>+'havelvac 7.2'!P571+'havelvac 7.3'!P571+'havelvac 7.4'!P571+'havelvac 7.5'!P571+'havelvac 7.6'!P571+'havelvac 7.7'!P571+'havelvac 7.9'!P571+'havelvac 7.8'!P571+'havelvac 7.10'!P571+'havelvac 7.11'!P571+'havelvac 7.12'!P571+'havelvac 7.13'!P569</f>
        <v>0</v>
      </c>
      <c r="W595" s="229" t="str">
        <f t="shared" si="70"/>
        <v xml:space="preserve"> </v>
      </c>
      <c r="X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5" s="229" t="str">
        <f t="shared" si="71"/>
        <v xml:space="preserve"> </v>
      </c>
      <c r="Z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5" s="229" t="str">
        <f t="shared" si="72"/>
        <v xml:space="preserve"> </v>
      </c>
      <c r="AB595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6" spans="1:28" s="136" customFormat="1">
      <c r="A596" s="183" t="str">
        <f t="shared" si="66"/>
        <v>71100901014111</v>
      </c>
      <c r="B596" s="184" t="s">
        <v>439</v>
      </c>
      <c r="C596" s="133" t="s">
        <v>189</v>
      </c>
      <c r="D596" s="132" t="s">
        <v>187</v>
      </c>
      <c r="E596" s="131" t="s">
        <v>106</v>
      </c>
      <c r="F596" s="185" t="s">
        <v>106</v>
      </c>
      <c r="G596" s="130">
        <v>4111</v>
      </c>
      <c r="H596" s="16"/>
      <c r="I596" s="24"/>
      <c r="J596" s="25"/>
      <c r="K596" s="25"/>
      <c r="L596" s="28" t="s">
        <v>112</v>
      </c>
      <c r="M596" s="43">
        <v>4111</v>
      </c>
      <c r="N596" s="182">
        <f>+'havelvac 7.2'!N572+'havelvac 7.3'!N572+'havelvac 7.4'!N572+'havelvac 7.5'!N572+'havelvac 7.6'!N572+'havelvac 7.7'!N572+'havelvac 7.9'!N572+'havelvac 7.8'!N572+'havelvac 7.10'!N572+'havelvac 7.11'!N572+'havelvac 7.12'!N572+'havelvac 7.13'!N570</f>
        <v>0</v>
      </c>
      <c r="O596" s="182">
        <f>+'havelvac 7.2'!O572+'havelvac 7.3'!O572+'havelvac 7.4'!O572+'havelvac 7.5'!O572+'havelvac 7.6'!O572+'havelvac 7.7'!O572+'havelvac 7.9'!O572+'havelvac 7.8'!O572+'havelvac 7.10'!O572+'havelvac 7.11'!O572+'havelvac 7.12'!O572+'havelvac 7.13'!O570</f>
        <v>0</v>
      </c>
      <c r="P596" s="230" t="str">
        <f t="shared" si="67"/>
        <v xml:space="preserve"> </v>
      </c>
      <c r="Q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6" s="230" t="str">
        <f t="shared" si="68"/>
        <v xml:space="preserve"> </v>
      </c>
      <c r="S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6" s="230" t="str">
        <f t="shared" si="69"/>
        <v xml:space="preserve"> </v>
      </c>
      <c r="U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6" s="182">
        <f>+'havelvac 7.2'!P572+'havelvac 7.3'!P572+'havelvac 7.4'!P572+'havelvac 7.5'!P572+'havelvac 7.6'!P572+'havelvac 7.7'!P572+'havelvac 7.9'!P572+'havelvac 7.8'!P572+'havelvac 7.10'!P572+'havelvac 7.11'!P572+'havelvac 7.12'!P572+'havelvac 7.13'!P570</f>
        <v>0</v>
      </c>
      <c r="W596" s="230" t="str">
        <f t="shared" si="70"/>
        <v xml:space="preserve"> </v>
      </c>
      <c r="X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6" s="230" t="str">
        <f t="shared" si="71"/>
        <v xml:space="preserve"> </v>
      </c>
      <c r="Z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6" s="230" t="str">
        <f t="shared" si="72"/>
        <v xml:space="preserve"> </v>
      </c>
      <c r="AB59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7" spans="1:28" s="136" customFormat="1">
      <c r="A597" s="183" t="str">
        <f t="shared" si="66"/>
        <v>71100901014212</v>
      </c>
      <c r="B597" s="184" t="s">
        <v>439</v>
      </c>
      <c r="C597" s="133" t="s">
        <v>189</v>
      </c>
      <c r="D597" s="132" t="s">
        <v>187</v>
      </c>
      <c r="E597" s="131" t="s">
        <v>106</v>
      </c>
      <c r="F597" s="185" t="s">
        <v>106</v>
      </c>
      <c r="G597" s="130">
        <v>4212</v>
      </c>
      <c r="H597" s="16"/>
      <c r="I597" s="24"/>
      <c r="J597" s="25"/>
      <c r="K597" s="25"/>
      <c r="L597" s="28" t="s">
        <v>114</v>
      </c>
      <c r="M597" s="43">
        <v>4212</v>
      </c>
      <c r="N597" s="182">
        <f>+'havelvac 7.2'!N573+'havelvac 7.3'!N573+'havelvac 7.4'!N573+'havelvac 7.5'!N573+'havelvac 7.6'!N573+'havelvac 7.7'!N573+'havelvac 7.9'!N573+'havelvac 7.8'!N573+'havelvac 7.10'!N573+'havelvac 7.11'!N573+'havelvac 7.12'!N573+'havelvac 7.13'!N571</f>
        <v>0</v>
      </c>
      <c r="O597" s="182">
        <f>+'havelvac 7.2'!O573+'havelvac 7.3'!O573+'havelvac 7.4'!O573+'havelvac 7.5'!O573+'havelvac 7.6'!O573+'havelvac 7.7'!O573+'havelvac 7.9'!O573+'havelvac 7.8'!O573+'havelvac 7.10'!O573+'havelvac 7.11'!O573+'havelvac 7.12'!O573+'havelvac 7.13'!O571</f>
        <v>0</v>
      </c>
      <c r="P597" s="230" t="str">
        <f t="shared" si="67"/>
        <v xml:space="preserve"> </v>
      </c>
      <c r="Q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7" s="230" t="str">
        <f t="shared" si="68"/>
        <v xml:space="preserve"> </v>
      </c>
      <c r="S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7" s="230" t="str">
        <f t="shared" si="69"/>
        <v xml:space="preserve"> </v>
      </c>
      <c r="U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7" s="182">
        <f>+'havelvac 7.2'!P573+'havelvac 7.3'!P573+'havelvac 7.4'!P573+'havelvac 7.5'!P573+'havelvac 7.6'!P573+'havelvac 7.7'!P573+'havelvac 7.9'!P573+'havelvac 7.8'!P573+'havelvac 7.10'!P573+'havelvac 7.11'!P573+'havelvac 7.12'!P573+'havelvac 7.13'!P571</f>
        <v>0</v>
      </c>
      <c r="W597" s="230" t="str">
        <f t="shared" si="70"/>
        <v xml:space="preserve"> </v>
      </c>
      <c r="X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7" s="230" t="str">
        <f t="shared" si="71"/>
        <v xml:space="preserve"> </v>
      </c>
      <c r="Z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7" s="230" t="str">
        <f t="shared" si="72"/>
        <v xml:space="preserve"> </v>
      </c>
      <c r="AB59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8" spans="1:28" s="136" customFormat="1">
      <c r="A598" s="183" t="str">
        <f t="shared" si="66"/>
        <v>71100901014213</v>
      </c>
      <c r="B598" s="184" t="s">
        <v>439</v>
      </c>
      <c r="C598" s="133" t="s">
        <v>189</v>
      </c>
      <c r="D598" s="132" t="s">
        <v>187</v>
      </c>
      <c r="E598" s="131" t="s">
        <v>106</v>
      </c>
      <c r="F598" s="185" t="s">
        <v>106</v>
      </c>
      <c r="G598" s="130">
        <v>4213</v>
      </c>
      <c r="H598" s="16"/>
      <c r="I598" s="24"/>
      <c r="J598" s="25"/>
      <c r="K598" s="25"/>
      <c r="L598" s="28" t="s">
        <v>115</v>
      </c>
      <c r="M598" s="43">
        <v>4213</v>
      </c>
      <c r="N598" s="182">
        <f>+'havelvac 7.2'!N574+'havelvac 7.3'!N574+'havelvac 7.4'!N574+'havelvac 7.5'!N574+'havelvac 7.6'!N574+'havelvac 7.7'!N574+'havelvac 7.9'!N574+'havelvac 7.8'!N574+'havelvac 7.10'!N574+'havelvac 7.11'!N574+'havelvac 7.12'!N574+'havelvac 7.13'!N572</f>
        <v>0</v>
      </c>
      <c r="O598" s="182">
        <f>+'havelvac 7.2'!O574+'havelvac 7.3'!O574+'havelvac 7.4'!O574+'havelvac 7.5'!O574+'havelvac 7.6'!O574+'havelvac 7.7'!O574+'havelvac 7.9'!O574+'havelvac 7.8'!O574+'havelvac 7.10'!O574+'havelvac 7.11'!O574+'havelvac 7.12'!O574+'havelvac 7.13'!O572</f>
        <v>0</v>
      </c>
      <c r="P598" s="230" t="str">
        <f t="shared" si="67"/>
        <v xml:space="preserve"> </v>
      </c>
      <c r="Q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8" s="230" t="str">
        <f t="shared" si="68"/>
        <v xml:space="preserve"> </v>
      </c>
      <c r="S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8" s="230" t="str">
        <f t="shared" si="69"/>
        <v xml:space="preserve"> </v>
      </c>
      <c r="U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8" s="182">
        <f>+'havelvac 7.2'!P574+'havelvac 7.3'!P574+'havelvac 7.4'!P574+'havelvac 7.5'!P574+'havelvac 7.6'!P574+'havelvac 7.7'!P574+'havelvac 7.9'!P574+'havelvac 7.8'!P574+'havelvac 7.10'!P574+'havelvac 7.11'!P574+'havelvac 7.12'!P574+'havelvac 7.13'!P572</f>
        <v>0</v>
      </c>
      <c r="W598" s="230" t="str">
        <f t="shared" si="70"/>
        <v xml:space="preserve"> </v>
      </c>
      <c r="X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8" s="230" t="str">
        <f t="shared" si="71"/>
        <v xml:space="preserve"> </v>
      </c>
      <c r="Z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8" s="230" t="str">
        <f t="shared" si="72"/>
        <v xml:space="preserve"> </v>
      </c>
      <c r="AB59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599" spans="1:28" s="136" customFormat="1">
      <c r="A599" s="183" t="str">
        <f t="shared" si="66"/>
        <v>71100901014214</v>
      </c>
      <c r="B599" s="184" t="s">
        <v>439</v>
      </c>
      <c r="C599" s="133" t="s">
        <v>189</v>
      </c>
      <c r="D599" s="132" t="s">
        <v>187</v>
      </c>
      <c r="E599" s="131" t="s">
        <v>106</v>
      </c>
      <c r="F599" s="185" t="s">
        <v>106</v>
      </c>
      <c r="G599" s="130">
        <v>4214</v>
      </c>
      <c r="H599" s="16"/>
      <c r="I599" s="24"/>
      <c r="J599" s="25"/>
      <c r="K599" s="25"/>
      <c r="L599" s="28" t="s">
        <v>116</v>
      </c>
      <c r="M599" s="12">
        <v>4214</v>
      </c>
      <c r="N599" s="182">
        <f>+'havelvac 7.2'!N575+'havelvac 7.3'!N575+'havelvac 7.4'!N575+'havelvac 7.5'!N575+'havelvac 7.6'!N575+'havelvac 7.7'!N575+'havelvac 7.9'!N575+'havelvac 7.8'!N575+'havelvac 7.10'!N575+'havelvac 7.11'!N575+'havelvac 7.12'!N575+'havelvac 7.13'!N573</f>
        <v>0</v>
      </c>
      <c r="O599" s="182">
        <f>+'havelvac 7.2'!O575+'havelvac 7.3'!O575+'havelvac 7.4'!O575+'havelvac 7.5'!O575+'havelvac 7.6'!O575+'havelvac 7.7'!O575+'havelvac 7.9'!O575+'havelvac 7.8'!O575+'havelvac 7.10'!O575+'havelvac 7.11'!O575+'havelvac 7.12'!O575+'havelvac 7.13'!O573</f>
        <v>0</v>
      </c>
      <c r="P599" s="230" t="str">
        <f t="shared" si="67"/>
        <v xml:space="preserve"> </v>
      </c>
      <c r="Q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599" s="230" t="str">
        <f t="shared" si="68"/>
        <v xml:space="preserve"> </v>
      </c>
      <c r="S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599" s="230" t="str">
        <f t="shared" si="69"/>
        <v xml:space="preserve"> </v>
      </c>
      <c r="U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599" s="182">
        <f>+'havelvac 7.2'!P575+'havelvac 7.3'!P575+'havelvac 7.4'!P575+'havelvac 7.5'!P575+'havelvac 7.6'!P575+'havelvac 7.7'!P575+'havelvac 7.9'!P575+'havelvac 7.8'!P575+'havelvac 7.10'!P575+'havelvac 7.11'!P575+'havelvac 7.12'!P575+'havelvac 7.13'!P573</f>
        <v>0</v>
      </c>
      <c r="W599" s="230" t="str">
        <f t="shared" si="70"/>
        <v xml:space="preserve"> </v>
      </c>
      <c r="X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599" s="230" t="str">
        <f t="shared" si="71"/>
        <v xml:space="preserve"> </v>
      </c>
      <c r="Z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599" s="230" t="str">
        <f t="shared" si="72"/>
        <v xml:space="preserve"> </v>
      </c>
      <c r="AB599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0" spans="1:28" s="136" customFormat="1">
      <c r="A600" s="183" t="str">
        <f t="shared" si="66"/>
        <v>71100901014216</v>
      </c>
      <c r="B600" s="184" t="s">
        <v>439</v>
      </c>
      <c r="C600" s="133" t="s">
        <v>189</v>
      </c>
      <c r="D600" s="132" t="s">
        <v>187</v>
      </c>
      <c r="E600" s="131" t="s">
        <v>106</v>
      </c>
      <c r="F600" s="185" t="s">
        <v>106</v>
      </c>
      <c r="G600" s="130">
        <v>4216</v>
      </c>
      <c r="H600" s="16"/>
      <c r="I600" s="24"/>
      <c r="J600" s="25"/>
      <c r="K600" s="25"/>
      <c r="L600" s="28" t="s">
        <v>118</v>
      </c>
      <c r="M600" s="12">
        <v>4216</v>
      </c>
      <c r="N600" s="182">
        <f>+'havelvac 7.2'!N576+'havelvac 7.3'!N576+'havelvac 7.4'!N576+'havelvac 7.5'!N576+'havelvac 7.6'!N576+'havelvac 7.7'!N576+'havelvac 7.9'!N576+'havelvac 7.8'!N576+'havelvac 7.10'!N576+'havelvac 7.11'!N576+'havelvac 7.12'!N576+'havelvac 7.13'!N574</f>
        <v>0</v>
      </c>
      <c r="O600" s="182">
        <f>+'havelvac 7.2'!O576+'havelvac 7.3'!O576+'havelvac 7.4'!O576+'havelvac 7.5'!O576+'havelvac 7.6'!O576+'havelvac 7.7'!O576+'havelvac 7.9'!O576+'havelvac 7.8'!O576+'havelvac 7.10'!O576+'havelvac 7.11'!O576+'havelvac 7.12'!O576+'havelvac 7.13'!O574</f>
        <v>0</v>
      </c>
      <c r="P600" s="230" t="str">
        <f t="shared" si="67"/>
        <v xml:space="preserve"> </v>
      </c>
      <c r="Q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0" s="230" t="str">
        <f t="shared" si="68"/>
        <v xml:space="preserve"> </v>
      </c>
      <c r="S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0" s="230" t="str">
        <f t="shared" si="69"/>
        <v xml:space="preserve"> </v>
      </c>
      <c r="U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0" s="182">
        <f>+'havelvac 7.2'!P576+'havelvac 7.3'!P576+'havelvac 7.4'!P576+'havelvac 7.5'!P576+'havelvac 7.6'!P576+'havelvac 7.7'!P576+'havelvac 7.9'!P576+'havelvac 7.8'!P576+'havelvac 7.10'!P576+'havelvac 7.11'!P576+'havelvac 7.12'!P576+'havelvac 7.13'!P574</f>
        <v>0</v>
      </c>
      <c r="W600" s="230" t="str">
        <f t="shared" si="70"/>
        <v xml:space="preserve"> </v>
      </c>
      <c r="X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0" s="230" t="str">
        <f t="shared" si="71"/>
        <v xml:space="preserve"> </v>
      </c>
      <c r="Z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0" s="230" t="str">
        <f t="shared" si="72"/>
        <v xml:space="preserve"> </v>
      </c>
      <c r="AB600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1" spans="1:28" s="136" customFormat="1">
      <c r="A601" s="183" t="str">
        <f t="shared" si="66"/>
        <v>71100901014221</v>
      </c>
      <c r="B601" s="184" t="s">
        <v>439</v>
      </c>
      <c r="C601" s="133" t="s">
        <v>189</v>
      </c>
      <c r="D601" s="132" t="s">
        <v>187</v>
      </c>
      <c r="E601" s="131" t="s">
        <v>106</v>
      </c>
      <c r="F601" s="185" t="s">
        <v>106</v>
      </c>
      <c r="G601" s="130">
        <v>4221</v>
      </c>
      <c r="H601" s="16"/>
      <c r="I601" s="24"/>
      <c r="J601" s="25"/>
      <c r="K601" s="25"/>
      <c r="L601" s="28" t="s">
        <v>353</v>
      </c>
      <c r="M601" s="12">
        <v>4221</v>
      </c>
      <c r="N601" s="182">
        <f>+'havelvac 7.2'!N577+'havelvac 7.3'!N577+'havelvac 7.4'!N577+'havelvac 7.5'!N577+'havelvac 7.6'!N577+'havelvac 7.7'!N577+'havelvac 7.9'!N577+'havelvac 7.8'!N577+'havelvac 7.10'!N577+'havelvac 7.11'!N577+'havelvac 7.12'!N577+'havelvac 7.13'!N575</f>
        <v>0</v>
      </c>
      <c r="O601" s="182">
        <f>+'havelvac 7.2'!O577+'havelvac 7.3'!O577+'havelvac 7.4'!O577+'havelvac 7.5'!O577+'havelvac 7.6'!O577+'havelvac 7.7'!O577+'havelvac 7.9'!O577+'havelvac 7.8'!O577+'havelvac 7.10'!O577+'havelvac 7.11'!O577+'havelvac 7.12'!O577+'havelvac 7.13'!O575</f>
        <v>0</v>
      </c>
      <c r="P601" s="230" t="str">
        <f t="shared" si="67"/>
        <v xml:space="preserve"> </v>
      </c>
      <c r="Q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1" s="230" t="str">
        <f t="shared" si="68"/>
        <v xml:space="preserve"> </v>
      </c>
      <c r="S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1" s="230" t="str">
        <f t="shared" si="69"/>
        <v xml:space="preserve"> </v>
      </c>
      <c r="U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1" s="182">
        <f>+'havelvac 7.2'!P577+'havelvac 7.3'!P577+'havelvac 7.4'!P577+'havelvac 7.5'!P577+'havelvac 7.6'!P577+'havelvac 7.7'!P577+'havelvac 7.9'!P577+'havelvac 7.8'!P577+'havelvac 7.10'!P577+'havelvac 7.11'!P577+'havelvac 7.12'!P577+'havelvac 7.13'!P575</f>
        <v>0</v>
      </c>
      <c r="W601" s="230" t="str">
        <f t="shared" si="70"/>
        <v xml:space="preserve"> </v>
      </c>
      <c r="X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1" s="230" t="str">
        <f t="shared" si="71"/>
        <v xml:space="preserve"> </v>
      </c>
      <c r="Z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1" s="230" t="str">
        <f t="shared" si="72"/>
        <v xml:space="preserve"> </v>
      </c>
      <c r="AB60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2" spans="1:28" s="136" customFormat="1" ht="25.5">
      <c r="A602" s="183" t="str">
        <f t="shared" si="66"/>
        <v>71100901014252</v>
      </c>
      <c r="B602" s="184" t="s">
        <v>439</v>
      </c>
      <c r="C602" s="133" t="s">
        <v>189</v>
      </c>
      <c r="D602" s="132" t="s">
        <v>187</v>
      </c>
      <c r="E602" s="131" t="s">
        <v>106</v>
      </c>
      <c r="F602" s="185" t="s">
        <v>106</v>
      </c>
      <c r="G602" s="130">
        <v>4252</v>
      </c>
      <c r="H602" s="16"/>
      <c r="I602" s="24"/>
      <c r="J602" s="25"/>
      <c r="K602" s="25"/>
      <c r="L602" s="28" t="s">
        <v>127</v>
      </c>
      <c r="M602" s="12">
        <v>4252</v>
      </c>
      <c r="N602" s="182">
        <f>+'havelvac 7.2'!N578+'havelvac 7.3'!N578+'havelvac 7.4'!N578+'havelvac 7.5'!N578+'havelvac 7.6'!N578+'havelvac 7.7'!N578+'havelvac 7.9'!N578+'havelvac 7.8'!N578+'havelvac 7.10'!N578+'havelvac 7.11'!N578+'havelvac 7.12'!N578+'havelvac 7.13'!N576</f>
        <v>0</v>
      </c>
      <c r="O602" s="182">
        <f>+'havelvac 7.2'!O578+'havelvac 7.3'!O578+'havelvac 7.4'!O578+'havelvac 7.5'!O578+'havelvac 7.6'!O578+'havelvac 7.7'!O578+'havelvac 7.9'!O578+'havelvac 7.8'!O578+'havelvac 7.10'!O578+'havelvac 7.11'!O578+'havelvac 7.12'!O578+'havelvac 7.13'!O576</f>
        <v>0</v>
      </c>
      <c r="P602" s="230" t="str">
        <f t="shared" si="67"/>
        <v xml:space="preserve"> </v>
      </c>
      <c r="Q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2" s="230" t="str">
        <f t="shared" si="68"/>
        <v xml:space="preserve"> </v>
      </c>
      <c r="S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2" s="230" t="str">
        <f t="shared" si="69"/>
        <v xml:space="preserve"> </v>
      </c>
      <c r="U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2" s="182">
        <f>+'havelvac 7.2'!P578+'havelvac 7.3'!P578+'havelvac 7.4'!P578+'havelvac 7.5'!P578+'havelvac 7.6'!P578+'havelvac 7.7'!P578+'havelvac 7.9'!P578+'havelvac 7.8'!P578+'havelvac 7.10'!P578+'havelvac 7.11'!P578+'havelvac 7.12'!P578+'havelvac 7.13'!P576</f>
        <v>0</v>
      </c>
      <c r="W602" s="230" t="str">
        <f t="shared" si="70"/>
        <v xml:space="preserve"> </v>
      </c>
      <c r="X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2" s="230" t="str">
        <f t="shared" si="71"/>
        <v xml:space="preserve"> </v>
      </c>
      <c r="Z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2" s="230" t="str">
        <f t="shared" si="72"/>
        <v xml:space="preserve"> </v>
      </c>
      <c r="AB60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3" spans="1:28" s="136" customFormat="1">
      <c r="A603" s="183" t="str">
        <f t="shared" si="66"/>
        <v>71100901014261</v>
      </c>
      <c r="B603" s="184" t="s">
        <v>439</v>
      </c>
      <c r="C603" s="133" t="s">
        <v>189</v>
      </c>
      <c r="D603" s="132" t="s">
        <v>187</v>
      </c>
      <c r="E603" s="131" t="s">
        <v>106</v>
      </c>
      <c r="F603" s="185" t="s">
        <v>106</v>
      </c>
      <c r="G603" s="130">
        <v>4261</v>
      </c>
      <c r="H603" s="16"/>
      <c r="I603" s="24"/>
      <c r="J603" s="25"/>
      <c r="K603" s="25"/>
      <c r="L603" s="28" t="s">
        <v>128</v>
      </c>
      <c r="M603" s="12">
        <v>4261</v>
      </c>
      <c r="N603" s="182">
        <f>+'havelvac 7.2'!N579+'havelvac 7.3'!N579+'havelvac 7.4'!N579+'havelvac 7.5'!N579+'havelvac 7.6'!N579+'havelvac 7.7'!N579+'havelvac 7.9'!N579+'havelvac 7.8'!N579+'havelvac 7.10'!N579+'havelvac 7.11'!N579+'havelvac 7.12'!N579+'havelvac 7.13'!N577</f>
        <v>0</v>
      </c>
      <c r="O603" s="182">
        <f>+'havelvac 7.2'!O579+'havelvac 7.3'!O579+'havelvac 7.4'!O579+'havelvac 7.5'!O579+'havelvac 7.6'!O579+'havelvac 7.7'!O579+'havelvac 7.9'!O579+'havelvac 7.8'!O579+'havelvac 7.10'!O579+'havelvac 7.11'!O579+'havelvac 7.12'!O579+'havelvac 7.13'!O577</f>
        <v>0</v>
      </c>
      <c r="P603" s="230" t="str">
        <f t="shared" si="67"/>
        <v xml:space="preserve"> </v>
      </c>
      <c r="Q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3" s="230" t="str">
        <f t="shared" si="68"/>
        <v xml:space="preserve"> </v>
      </c>
      <c r="S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3" s="230" t="str">
        <f t="shared" si="69"/>
        <v xml:space="preserve"> </v>
      </c>
      <c r="U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3" s="182">
        <f>+'havelvac 7.2'!P579+'havelvac 7.3'!P579+'havelvac 7.4'!P579+'havelvac 7.5'!P579+'havelvac 7.6'!P579+'havelvac 7.7'!P579+'havelvac 7.9'!P579+'havelvac 7.8'!P579+'havelvac 7.10'!P579+'havelvac 7.11'!P579+'havelvac 7.12'!P579+'havelvac 7.13'!P577</f>
        <v>0</v>
      </c>
      <c r="W603" s="230" t="str">
        <f t="shared" si="70"/>
        <v xml:space="preserve"> </v>
      </c>
      <c r="X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3" s="230" t="str">
        <f t="shared" si="71"/>
        <v xml:space="preserve"> </v>
      </c>
      <c r="Z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3" s="230" t="str">
        <f t="shared" si="72"/>
        <v xml:space="preserve"> </v>
      </c>
      <c r="AB603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4" spans="1:28" s="136" customFormat="1">
      <c r="A604" s="183" t="str">
        <f t="shared" si="66"/>
        <v>71100901014264</v>
      </c>
      <c r="B604" s="184" t="s">
        <v>439</v>
      </c>
      <c r="C604" s="133" t="s">
        <v>189</v>
      </c>
      <c r="D604" s="132" t="s">
        <v>187</v>
      </c>
      <c r="E604" s="131" t="s">
        <v>106</v>
      </c>
      <c r="F604" s="185" t="s">
        <v>106</v>
      </c>
      <c r="G604" s="130">
        <v>4264</v>
      </c>
      <c r="H604" s="16"/>
      <c r="I604" s="24"/>
      <c r="J604" s="25"/>
      <c r="K604" s="25"/>
      <c r="L604" s="28" t="s">
        <v>129</v>
      </c>
      <c r="M604" s="12">
        <v>4264</v>
      </c>
      <c r="N604" s="182">
        <f>+'havelvac 7.2'!N580+'havelvac 7.3'!N580+'havelvac 7.4'!N580+'havelvac 7.5'!N580+'havelvac 7.6'!N580+'havelvac 7.7'!N580+'havelvac 7.9'!N580+'havelvac 7.8'!N580+'havelvac 7.10'!N580+'havelvac 7.11'!N580+'havelvac 7.12'!N580+'havelvac 7.13'!N578</f>
        <v>0</v>
      </c>
      <c r="O604" s="182">
        <f>+'havelvac 7.2'!O580+'havelvac 7.3'!O580+'havelvac 7.4'!O580+'havelvac 7.5'!O580+'havelvac 7.6'!O580+'havelvac 7.7'!O580+'havelvac 7.9'!O580+'havelvac 7.8'!O580+'havelvac 7.10'!O580+'havelvac 7.11'!O580+'havelvac 7.12'!O580+'havelvac 7.13'!O578</f>
        <v>0</v>
      </c>
      <c r="P604" s="230" t="str">
        <f t="shared" si="67"/>
        <v xml:space="preserve"> </v>
      </c>
      <c r="Q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4" s="230" t="str">
        <f t="shared" si="68"/>
        <v xml:space="preserve"> </v>
      </c>
      <c r="S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4" s="230" t="str">
        <f t="shared" si="69"/>
        <v xml:space="preserve"> </v>
      </c>
      <c r="U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4" s="182">
        <f>+'havelvac 7.2'!P580+'havelvac 7.3'!P580+'havelvac 7.4'!P580+'havelvac 7.5'!P580+'havelvac 7.6'!P580+'havelvac 7.7'!P580+'havelvac 7.9'!P580+'havelvac 7.8'!P580+'havelvac 7.10'!P580+'havelvac 7.11'!P580+'havelvac 7.12'!P580+'havelvac 7.13'!P578</f>
        <v>0</v>
      </c>
      <c r="W604" s="230" t="str">
        <f t="shared" si="70"/>
        <v xml:space="preserve"> </v>
      </c>
      <c r="X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4" s="230" t="str">
        <f t="shared" si="71"/>
        <v xml:space="preserve"> </v>
      </c>
      <c r="Z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4" s="230" t="str">
        <f t="shared" si="72"/>
        <v xml:space="preserve"> </v>
      </c>
      <c r="AB60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5" spans="1:28" s="136" customFormat="1">
      <c r="A605" s="183" t="str">
        <f t="shared" si="66"/>
        <v>71100901014267</v>
      </c>
      <c r="B605" s="184" t="s">
        <v>439</v>
      </c>
      <c r="C605" s="133" t="s">
        <v>189</v>
      </c>
      <c r="D605" s="132" t="s">
        <v>187</v>
      </c>
      <c r="E605" s="131" t="s">
        <v>106</v>
      </c>
      <c r="F605" s="185" t="s">
        <v>106</v>
      </c>
      <c r="G605" s="130">
        <v>4267</v>
      </c>
      <c r="H605" s="16"/>
      <c r="I605" s="24"/>
      <c r="J605" s="25"/>
      <c r="K605" s="25"/>
      <c r="L605" s="28" t="s">
        <v>130</v>
      </c>
      <c r="M605" s="12">
        <v>4267</v>
      </c>
      <c r="N605" s="182">
        <f>+'havelvac 7.2'!N582+'havelvac 7.3'!N582+'havelvac 7.4'!N582+'havelvac 7.5'!N582+'havelvac 7.6'!N582+'havelvac 7.7'!N582+'havelvac 7.9'!N582+'havelvac 7.8'!N582+'havelvac 7.10'!N582+'havelvac 7.11'!N582+'havelvac 7.12'!N582+'havelvac 7.13'!N579</f>
        <v>0</v>
      </c>
      <c r="O605" s="182">
        <f>+'havelvac 7.2'!O582+'havelvac 7.3'!O582+'havelvac 7.4'!O582+'havelvac 7.5'!O582+'havelvac 7.6'!O582+'havelvac 7.7'!O582+'havelvac 7.9'!O582+'havelvac 7.8'!O582+'havelvac 7.10'!O582+'havelvac 7.11'!O582+'havelvac 7.12'!O582+'havelvac 7.13'!O579</f>
        <v>0</v>
      </c>
      <c r="P605" s="230" t="str">
        <f t="shared" si="67"/>
        <v xml:space="preserve"> </v>
      </c>
      <c r="Q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5" s="230" t="str">
        <f t="shared" si="68"/>
        <v xml:space="preserve"> </v>
      </c>
      <c r="S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5" s="230" t="str">
        <f t="shared" si="69"/>
        <v xml:space="preserve"> </v>
      </c>
      <c r="U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5" s="182">
        <f>+'havelvac 7.2'!P582+'havelvac 7.3'!P582+'havelvac 7.4'!P582+'havelvac 7.5'!P582+'havelvac 7.6'!P582+'havelvac 7.7'!P582+'havelvac 7.9'!P582+'havelvac 7.8'!P582+'havelvac 7.10'!P582+'havelvac 7.11'!P582+'havelvac 7.12'!P582+'havelvac 7.13'!P579</f>
        <v>0</v>
      </c>
      <c r="W605" s="230" t="str">
        <f t="shared" si="70"/>
        <v xml:space="preserve"> </v>
      </c>
      <c r="X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5" s="230" t="str">
        <f t="shared" si="71"/>
        <v xml:space="preserve"> </v>
      </c>
      <c r="Z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5" s="230" t="str">
        <f t="shared" si="72"/>
        <v xml:space="preserve"> </v>
      </c>
      <c r="AB605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6" spans="1:28" s="136" customFormat="1">
      <c r="A606" s="183" t="str">
        <f t="shared" si="66"/>
        <v>71100901014823</v>
      </c>
      <c r="B606" s="184" t="s">
        <v>439</v>
      </c>
      <c r="C606" s="133" t="s">
        <v>189</v>
      </c>
      <c r="D606" s="132" t="s">
        <v>187</v>
      </c>
      <c r="E606" s="131" t="s">
        <v>106</v>
      </c>
      <c r="F606" s="185" t="s">
        <v>106</v>
      </c>
      <c r="G606" s="130">
        <v>4823</v>
      </c>
      <c r="H606" s="16"/>
      <c r="I606" s="24"/>
      <c r="J606" s="25"/>
      <c r="K606" s="25"/>
      <c r="L606" s="28" t="s">
        <v>133</v>
      </c>
      <c r="M606" s="11">
        <v>4823</v>
      </c>
      <c r="N606" s="182">
        <f>+'havelvac 7.2'!N583+'havelvac 7.3'!N583+'havelvac 7.4'!N583+'havelvac 7.5'!N583+'havelvac 7.6'!N583+'havelvac 7.7'!N583+'havelvac 7.9'!N583+'havelvac 7.8'!N583+'havelvac 7.10'!N583+'havelvac 7.11'!N583+'havelvac 7.12'!N583+'havelvac 7.13'!N580</f>
        <v>0</v>
      </c>
      <c r="O606" s="182">
        <f>+'havelvac 7.2'!O583+'havelvac 7.3'!O583+'havelvac 7.4'!O583+'havelvac 7.5'!O583+'havelvac 7.6'!O583+'havelvac 7.7'!O583+'havelvac 7.9'!O583+'havelvac 7.8'!O583+'havelvac 7.10'!O583+'havelvac 7.11'!O583+'havelvac 7.12'!O583+'havelvac 7.13'!O580</f>
        <v>0</v>
      </c>
      <c r="P606" s="230" t="str">
        <f t="shared" si="67"/>
        <v xml:space="preserve"> </v>
      </c>
      <c r="Q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6" s="230" t="str">
        <f t="shared" si="68"/>
        <v xml:space="preserve"> </v>
      </c>
      <c r="S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6" s="230" t="str">
        <f t="shared" si="69"/>
        <v xml:space="preserve"> </v>
      </c>
      <c r="U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6" s="182">
        <f>+'havelvac 7.2'!P583+'havelvac 7.3'!P583+'havelvac 7.4'!P583+'havelvac 7.5'!P583+'havelvac 7.6'!P583+'havelvac 7.7'!P583+'havelvac 7.9'!P583+'havelvac 7.8'!P583+'havelvac 7.10'!P583+'havelvac 7.11'!P583+'havelvac 7.12'!P583+'havelvac 7.13'!P580</f>
        <v>0</v>
      </c>
      <c r="W606" s="230" t="str">
        <f t="shared" si="70"/>
        <v xml:space="preserve"> </v>
      </c>
      <c r="X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6" s="230" t="str">
        <f t="shared" si="71"/>
        <v xml:space="preserve"> </v>
      </c>
      <c r="Z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6" s="230" t="str">
        <f t="shared" si="72"/>
        <v xml:space="preserve"> </v>
      </c>
      <c r="AB606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7" spans="1:28" s="136" customFormat="1" hidden="1">
      <c r="A607" s="183" t="str">
        <f t="shared" si="66"/>
        <v>71100901014861</v>
      </c>
      <c r="B607" s="184" t="s">
        <v>439</v>
      </c>
      <c r="C607" s="133" t="s">
        <v>189</v>
      </c>
      <c r="D607" s="132" t="s">
        <v>187</v>
      </c>
      <c r="E607" s="131" t="s">
        <v>106</v>
      </c>
      <c r="F607" s="185" t="s">
        <v>106</v>
      </c>
      <c r="G607" s="130">
        <v>4861</v>
      </c>
      <c r="H607" s="16"/>
      <c r="I607" s="24"/>
      <c r="J607" s="25"/>
      <c r="K607" s="25"/>
      <c r="L607" s="29" t="s">
        <v>134</v>
      </c>
      <c r="M607" s="30">
        <v>4861</v>
      </c>
      <c r="N607" s="182">
        <f>+'havelvac 7.2'!N589+'havelvac 7.3'!N589+'havelvac 7.4'!N589+'havelvac 7.5'!N589+'havelvac 7.6'!N589+'havelvac 7.7'!N589+'havelvac 7.9'!N589+'havelvac 7.8'!N589+'havelvac 7.10'!N589+'havelvac 7.11'!N589+'havelvac 7.12'!N589+'havelvac 7.13'!N582</f>
        <v>0</v>
      </c>
      <c r="O607" s="182">
        <f>+'havelvac 7.2'!O589+'havelvac 7.3'!O589+'havelvac 7.4'!O589+'havelvac 7.5'!O589+'havelvac 7.6'!O589+'havelvac 7.7'!O589+'havelvac 7.9'!O589+'havelvac 7.8'!O589+'havelvac 7.10'!O589+'havelvac 7.11'!O589+'havelvac 7.12'!O589+'havelvac 7.13'!O582</f>
        <v>0</v>
      </c>
      <c r="P607" s="230" t="str">
        <f t="shared" si="67"/>
        <v xml:space="preserve"> </v>
      </c>
      <c r="Q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7" s="230" t="str">
        <f t="shared" si="68"/>
        <v xml:space="preserve"> </v>
      </c>
      <c r="S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7" s="230" t="str">
        <f t="shared" si="69"/>
        <v xml:space="preserve"> </v>
      </c>
      <c r="U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7" s="182">
        <f>+'havelvac 7.2'!P589+'havelvac 7.3'!P589+'havelvac 7.4'!P589+'havelvac 7.5'!P589+'havelvac 7.6'!P589+'havelvac 7.7'!P589+'havelvac 7.9'!P589+'havelvac 7.8'!P589+'havelvac 7.10'!P589+'havelvac 7.11'!P589+'havelvac 7.12'!P589+'havelvac 7.13'!P582</f>
        <v>0</v>
      </c>
      <c r="W607" s="230" t="str">
        <f t="shared" si="70"/>
        <v xml:space="preserve"> </v>
      </c>
      <c r="X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7" s="230" t="str">
        <f t="shared" si="71"/>
        <v xml:space="preserve"> </v>
      </c>
      <c r="Z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7" s="230" t="str">
        <f t="shared" si="72"/>
        <v xml:space="preserve"> </v>
      </c>
      <c r="AB607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8" spans="1:28" s="136" customFormat="1" hidden="1">
      <c r="A608" s="183" t="str">
        <f t="shared" si="66"/>
        <v>71100901015122</v>
      </c>
      <c r="B608" s="184" t="s">
        <v>439</v>
      </c>
      <c r="C608" s="133" t="s">
        <v>189</v>
      </c>
      <c r="D608" s="132" t="s">
        <v>187</v>
      </c>
      <c r="E608" s="131" t="s">
        <v>106</v>
      </c>
      <c r="F608" s="185" t="s">
        <v>106</v>
      </c>
      <c r="G608" s="130">
        <v>5122</v>
      </c>
      <c r="H608" s="16"/>
      <c r="I608" s="24"/>
      <c r="J608" s="25"/>
      <c r="K608" s="25"/>
      <c r="L608" s="28" t="s">
        <v>136</v>
      </c>
      <c r="M608" s="11">
        <v>5122</v>
      </c>
      <c r="N608" s="182">
        <f>+'havelvac 7.2'!N590+'havelvac 7.3'!N590+'havelvac 7.4'!N590+'havelvac 7.5'!N590+'havelvac 7.6'!N590+'havelvac 7.7'!N590+'havelvac 7.9'!N590+'havelvac 7.8'!N590+'havelvac 7.10'!N590+'havelvac 7.11'!N590+'havelvac 7.12'!N590+'havelvac 7.13'!N583</f>
        <v>0</v>
      </c>
      <c r="O608" s="182">
        <f>+'havelvac 7.2'!O590+'havelvac 7.3'!O590+'havelvac 7.4'!O590+'havelvac 7.5'!O590+'havelvac 7.6'!O590+'havelvac 7.7'!O590+'havelvac 7.9'!O590+'havelvac 7.8'!O590+'havelvac 7.10'!O590+'havelvac 7.11'!O590+'havelvac 7.12'!O590+'havelvac 7.13'!O583</f>
        <v>0</v>
      </c>
      <c r="P608" s="230" t="str">
        <f t="shared" si="67"/>
        <v xml:space="preserve"> </v>
      </c>
      <c r="Q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8" s="230" t="str">
        <f t="shared" si="68"/>
        <v xml:space="preserve"> </v>
      </c>
      <c r="S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8" s="230" t="str">
        <f t="shared" si="69"/>
        <v xml:space="preserve"> </v>
      </c>
      <c r="U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8" s="182">
        <f>+'havelvac 7.2'!P590+'havelvac 7.3'!P590+'havelvac 7.4'!P590+'havelvac 7.5'!P590+'havelvac 7.6'!P590+'havelvac 7.7'!P590+'havelvac 7.9'!P590+'havelvac 7.8'!P590+'havelvac 7.10'!P590+'havelvac 7.11'!P590+'havelvac 7.12'!P590+'havelvac 7.13'!P583</f>
        <v>0</v>
      </c>
      <c r="W608" s="230" t="str">
        <f t="shared" si="70"/>
        <v xml:space="preserve"> </v>
      </c>
      <c r="X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8" s="230" t="str">
        <f t="shared" si="71"/>
        <v xml:space="preserve"> </v>
      </c>
      <c r="Z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8" s="230" t="str">
        <f t="shared" si="72"/>
        <v xml:space="preserve"> </v>
      </c>
      <c r="AB608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09" spans="1:28" s="192" customFormat="1" ht="25.5">
      <c r="A609" s="183" t="str">
        <f t="shared" ref="A609:A622" si="73">CONCATENATE(B609,C609,D609,E609,F609,G609)</f>
        <v>71100902000000</v>
      </c>
      <c r="B609" s="184" t="s">
        <v>439</v>
      </c>
      <c r="C609" s="133" t="s">
        <v>189</v>
      </c>
      <c r="D609" s="132" t="s">
        <v>187</v>
      </c>
      <c r="E609" s="131" t="s">
        <v>140</v>
      </c>
      <c r="F609" s="185" t="s">
        <v>441</v>
      </c>
      <c r="G609" s="186" t="s">
        <v>440</v>
      </c>
      <c r="H609" s="150" t="s">
        <v>354</v>
      </c>
      <c r="I609" s="151" t="s">
        <v>189</v>
      </c>
      <c r="J609" s="152">
        <v>9</v>
      </c>
      <c r="K609" s="152">
        <v>2</v>
      </c>
      <c r="L609" s="153" t="s">
        <v>355</v>
      </c>
      <c r="M609" s="154"/>
      <c r="N609" s="191">
        <f>+'havelvac 7.2'!N591+'havelvac 7.3'!N591+'havelvac 7.4'!N591+'havelvac 7.5'!N591+'havelvac 7.6'!N591+'havelvac 7.7'!N591+'havelvac 7.9'!N591+'havelvac 7.8'!N591+'havelvac 7.10'!N591+'havelvac 7.11'!N591+'havelvac 7.12'!N591+'havelvac 7.13'!N589</f>
        <v>0</v>
      </c>
      <c r="O609" s="191">
        <f>+'havelvac 7.2'!O591+'havelvac 7.3'!O591+'havelvac 7.4'!O591+'havelvac 7.5'!O591+'havelvac 7.6'!O591+'havelvac 7.7'!O591+'havelvac 7.9'!O591+'havelvac 7.8'!O591+'havelvac 7.10'!O591+'havelvac 7.11'!O591+'havelvac 7.12'!O591+'havelvac 7.13'!O589</f>
        <v>0</v>
      </c>
      <c r="P609" s="228" t="str">
        <f t="shared" si="67"/>
        <v xml:space="preserve"> </v>
      </c>
      <c r="Q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09" s="228" t="str">
        <f t="shared" si="68"/>
        <v xml:space="preserve"> </v>
      </c>
      <c r="S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09" s="228" t="str">
        <f t="shared" si="69"/>
        <v xml:space="preserve"> </v>
      </c>
      <c r="U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09" s="191">
        <f>+'havelvac 7.2'!P591+'havelvac 7.3'!P591+'havelvac 7.4'!P591+'havelvac 7.5'!P591+'havelvac 7.6'!P591+'havelvac 7.7'!P591+'havelvac 7.9'!P591+'havelvac 7.8'!P591+'havelvac 7.10'!P591+'havelvac 7.11'!P591+'havelvac 7.12'!P591+'havelvac 7.13'!P589</f>
        <v>0</v>
      </c>
      <c r="W609" s="228" t="str">
        <f t="shared" si="70"/>
        <v xml:space="preserve"> </v>
      </c>
      <c r="X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09" s="228" t="str">
        <f t="shared" si="71"/>
        <v xml:space="preserve"> </v>
      </c>
      <c r="Z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09" s="228" t="str">
        <f t="shared" si="72"/>
        <v xml:space="preserve"> </v>
      </c>
      <c r="AB60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0" spans="1:28" s="136" customFormat="1" ht="12.75">
      <c r="A610" s="183" t="str">
        <f t="shared" si="73"/>
        <v>71100902000001</v>
      </c>
      <c r="B610" s="184" t="s">
        <v>439</v>
      </c>
      <c r="C610" s="133" t="s">
        <v>189</v>
      </c>
      <c r="D610" s="132" t="s">
        <v>187</v>
      </c>
      <c r="E610" s="131" t="s">
        <v>140</v>
      </c>
      <c r="F610" s="185" t="s">
        <v>441</v>
      </c>
      <c r="G610" s="186" t="s">
        <v>96</v>
      </c>
      <c r="H610" s="24"/>
      <c r="I610" s="24"/>
      <c r="J610" s="25"/>
      <c r="K610" s="25"/>
      <c r="L610" s="29" t="s">
        <v>108</v>
      </c>
      <c r="M610" s="30"/>
      <c r="N610" s="189">
        <f>+'havelvac 7.2'!N592+'havelvac 7.3'!N592+'havelvac 7.4'!N592+'havelvac 7.5'!N592+'havelvac 7.6'!N592+'havelvac 7.7'!N592+'havelvac 7.9'!N592+'havelvac 7.8'!N592+'havelvac 7.10'!N592+'havelvac 7.11'!N592+'havelvac 7.12'!N592+'havelvac 7.13'!N590</f>
        <v>0</v>
      </c>
      <c r="O610" s="189">
        <f>+'havelvac 7.2'!O592+'havelvac 7.3'!O592+'havelvac 7.4'!O592+'havelvac 7.5'!O592+'havelvac 7.6'!O592+'havelvac 7.7'!O592+'havelvac 7.9'!O592+'havelvac 7.8'!O592+'havelvac 7.10'!O592+'havelvac 7.11'!O592+'havelvac 7.12'!O592+'havelvac 7.13'!O590</f>
        <v>0</v>
      </c>
      <c r="P610" s="226" t="str">
        <f t="shared" si="67"/>
        <v xml:space="preserve"> </v>
      </c>
      <c r="Q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0" s="226" t="str">
        <f t="shared" si="68"/>
        <v xml:space="preserve"> </v>
      </c>
      <c r="S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0" s="226" t="str">
        <f t="shared" si="69"/>
        <v xml:space="preserve"> </v>
      </c>
      <c r="U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0" s="189">
        <f>+'havelvac 7.2'!P592+'havelvac 7.3'!P592+'havelvac 7.4'!P592+'havelvac 7.5'!P592+'havelvac 7.6'!P592+'havelvac 7.7'!P592+'havelvac 7.9'!P592+'havelvac 7.8'!P592+'havelvac 7.10'!P592+'havelvac 7.11'!P592+'havelvac 7.12'!P592+'havelvac 7.13'!P590</f>
        <v>0</v>
      </c>
      <c r="W610" s="226" t="str">
        <f t="shared" si="70"/>
        <v xml:space="preserve"> </v>
      </c>
      <c r="X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0" s="226" t="str">
        <f t="shared" si="71"/>
        <v xml:space="preserve"> </v>
      </c>
      <c r="Z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0" s="226" t="str">
        <f t="shared" si="72"/>
        <v xml:space="preserve"> </v>
      </c>
      <c r="AB61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1" spans="1:28" s="197" customFormat="1" ht="40.5" hidden="1">
      <c r="A611" s="183" t="str">
        <f t="shared" si="73"/>
        <v>71100902010000</v>
      </c>
      <c r="B611" s="184" t="s">
        <v>439</v>
      </c>
      <c r="C611" s="133" t="s">
        <v>189</v>
      </c>
      <c r="D611" s="132" t="s">
        <v>187</v>
      </c>
      <c r="E611" s="131" t="s">
        <v>140</v>
      </c>
      <c r="F611" s="185" t="s">
        <v>106</v>
      </c>
      <c r="G611" s="186" t="s">
        <v>440</v>
      </c>
      <c r="H611" s="145"/>
      <c r="I611" s="146"/>
      <c r="J611" s="147"/>
      <c r="K611" s="147"/>
      <c r="L611" s="26" t="s">
        <v>356</v>
      </c>
      <c r="M611" s="27"/>
      <c r="N611" s="196">
        <f>+'havelvac 7.2'!N595+'havelvac 7.3'!N595+'havelvac 7.4'!N595+'havelvac 7.5'!N595+'havelvac 7.6'!N595+'havelvac 7.7'!N595+'havelvac 7.9'!N595+'havelvac 7.8'!N595+'havelvac 7.10'!N595+'havelvac 7.11'!N595+'havelvac 7.12'!N595+'havelvac 7.13'!N591</f>
        <v>0</v>
      </c>
      <c r="O611" s="196">
        <f>+'havelvac 7.2'!O595+'havelvac 7.3'!O595+'havelvac 7.4'!O595+'havelvac 7.5'!O595+'havelvac 7.6'!O595+'havelvac 7.7'!O595+'havelvac 7.9'!O595+'havelvac 7.8'!O595+'havelvac 7.10'!O595+'havelvac 7.11'!O595+'havelvac 7.12'!O595+'havelvac 7.13'!O591</f>
        <v>0</v>
      </c>
      <c r="P611" s="229" t="str">
        <f t="shared" si="67"/>
        <v xml:space="preserve"> </v>
      </c>
      <c r="Q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1" s="229" t="str">
        <f t="shared" si="68"/>
        <v xml:space="preserve"> </v>
      </c>
      <c r="S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1" s="229" t="str">
        <f t="shared" si="69"/>
        <v xml:space="preserve"> </v>
      </c>
      <c r="U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1" s="196">
        <f>+'havelvac 7.2'!P595+'havelvac 7.3'!P595+'havelvac 7.4'!P595+'havelvac 7.5'!P595+'havelvac 7.6'!P595+'havelvac 7.7'!P595+'havelvac 7.9'!P595+'havelvac 7.8'!P595+'havelvac 7.10'!P595+'havelvac 7.11'!P595+'havelvac 7.12'!P595+'havelvac 7.13'!P591</f>
        <v>0</v>
      </c>
      <c r="W611" s="229" t="str">
        <f t="shared" si="70"/>
        <v xml:space="preserve"> </v>
      </c>
      <c r="X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1" s="229" t="str">
        <f t="shared" si="71"/>
        <v xml:space="preserve"> </v>
      </c>
      <c r="Z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1" s="229" t="str">
        <f t="shared" si="72"/>
        <v xml:space="preserve"> </v>
      </c>
      <c r="AB611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2" spans="1:28" s="136" customFormat="1" hidden="1">
      <c r="A612" s="183" t="str">
        <f t="shared" si="73"/>
        <v>71100902014729</v>
      </c>
      <c r="B612" s="184" t="s">
        <v>439</v>
      </c>
      <c r="C612" s="133" t="s">
        <v>189</v>
      </c>
      <c r="D612" s="132" t="s">
        <v>187</v>
      </c>
      <c r="E612" s="131" t="s">
        <v>140</v>
      </c>
      <c r="F612" s="185" t="s">
        <v>106</v>
      </c>
      <c r="G612" s="130">
        <v>4729</v>
      </c>
      <c r="H612" s="24"/>
      <c r="I612" s="24"/>
      <c r="J612" s="25"/>
      <c r="K612" s="25"/>
      <c r="L612" s="28" t="s">
        <v>348</v>
      </c>
      <c r="M612" s="11">
        <v>4729</v>
      </c>
      <c r="N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7.13'!N592</f>
        <v>#REF!</v>
      </c>
      <c r="O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7.13'!O592</f>
        <v>#REF!</v>
      </c>
      <c r="P612" s="230" t="str">
        <f t="shared" si="67"/>
        <v xml:space="preserve"> </v>
      </c>
      <c r="Q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2" s="230" t="str">
        <f t="shared" si="68"/>
        <v xml:space="preserve"> </v>
      </c>
      <c r="S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2" s="230" t="str">
        <f t="shared" si="69"/>
        <v xml:space="preserve"> </v>
      </c>
      <c r="U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7.13'!P592</f>
        <v>#REF!</v>
      </c>
      <c r="W612" s="230" t="str">
        <f t="shared" si="70"/>
        <v xml:space="preserve"> </v>
      </c>
      <c r="X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2" s="230" t="str">
        <f t="shared" si="71"/>
        <v xml:space="preserve"> </v>
      </c>
      <c r="Z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2" s="230" t="str">
        <f t="shared" si="72"/>
        <v xml:space="preserve"> </v>
      </c>
      <c r="AB61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3" spans="1:28" s="197" customFormat="1" ht="13.5">
      <c r="A613" s="183" t="str">
        <f t="shared" si="73"/>
        <v>71100902020000</v>
      </c>
      <c r="B613" s="184" t="s">
        <v>439</v>
      </c>
      <c r="C613" s="133" t="s">
        <v>189</v>
      </c>
      <c r="D613" s="132" t="s">
        <v>187</v>
      </c>
      <c r="E613" s="131" t="s">
        <v>140</v>
      </c>
      <c r="F613" s="185" t="s">
        <v>140</v>
      </c>
      <c r="G613" s="186" t="s">
        <v>440</v>
      </c>
      <c r="H613" s="145"/>
      <c r="I613" s="146"/>
      <c r="J613" s="147"/>
      <c r="K613" s="147"/>
      <c r="L613" s="26" t="s">
        <v>357</v>
      </c>
      <c r="M613" s="27"/>
      <c r="N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7.13'!N595</f>
        <v>#REF!</v>
      </c>
      <c r="O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7.13'!O595</f>
        <v>#REF!</v>
      </c>
      <c r="P613" s="229" t="str">
        <f t="shared" si="67"/>
        <v xml:space="preserve"> </v>
      </c>
      <c r="Q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3" s="229" t="str">
        <f t="shared" si="68"/>
        <v xml:space="preserve"> </v>
      </c>
      <c r="S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3" s="229" t="str">
        <f t="shared" si="69"/>
        <v xml:space="preserve"> </v>
      </c>
      <c r="U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7.13'!P595</f>
        <v>#REF!</v>
      </c>
      <c r="W613" s="229" t="str">
        <f t="shared" si="70"/>
        <v xml:space="preserve"> </v>
      </c>
      <c r="X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3" s="229" t="str">
        <f t="shared" si="71"/>
        <v xml:space="preserve"> </v>
      </c>
      <c r="Z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3" s="229" t="str">
        <f t="shared" si="72"/>
        <v xml:space="preserve"> </v>
      </c>
      <c r="AB613" s="196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4" spans="1:28" s="136" customFormat="1">
      <c r="A614" s="183" t="str">
        <f t="shared" si="73"/>
        <v>71100902024215</v>
      </c>
      <c r="B614" s="184" t="s">
        <v>439</v>
      </c>
      <c r="C614" s="133" t="s">
        <v>189</v>
      </c>
      <c r="D614" s="132" t="s">
        <v>187</v>
      </c>
      <c r="E614" s="131" t="s">
        <v>140</v>
      </c>
      <c r="F614" s="185" t="s">
        <v>140</v>
      </c>
      <c r="G614" s="130">
        <v>4215</v>
      </c>
      <c r="H614" s="24"/>
      <c r="I614" s="24"/>
      <c r="J614" s="25"/>
      <c r="K614" s="25"/>
      <c r="L614" s="28" t="s">
        <v>117</v>
      </c>
      <c r="M614" s="11">
        <v>4215</v>
      </c>
      <c r="N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4" s="230" t="str">
        <f t="shared" si="67"/>
        <v xml:space="preserve"> </v>
      </c>
      <c r="Q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4" s="230" t="str">
        <f t="shared" si="68"/>
        <v xml:space="preserve"> </v>
      </c>
      <c r="S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4" s="230" t="str">
        <f t="shared" si="69"/>
        <v xml:space="preserve"> </v>
      </c>
      <c r="U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4" s="230" t="str">
        <f t="shared" si="70"/>
        <v xml:space="preserve"> </v>
      </c>
      <c r="X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4" s="230" t="str">
        <f t="shared" si="71"/>
        <v xml:space="preserve"> </v>
      </c>
      <c r="Z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4" s="230" t="str">
        <f t="shared" si="72"/>
        <v xml:space="preserve"> </v>
      </c>
      <c r="AB614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5" spans="1:28" s="163" customFormat="1" ht="28.5" hidden="1">
      <c r="A615" s="121" t="str">
        <f t="shared" si="73"/>
        <v>71110000000000</v>
      </c>
      <c r="B615" s="123" t="s">
        <v>439</v>
      </c>
      <c r="C615" s="116" t="s">
        <v>104</v>
      </c>
      <c r="D615" s="117" t="s">
        <v>441</v>
      </c>
      <c r="E615" s="126" t="s">
        <v>441</v>
      </c>
      <c r="F615" s="127" t="s">
        <v>441</v>
      </c>
      <c r="G615" s="128" t="s">
        <v>440</v>
      </c>
      <c r="H615" s="172">
        <v>3100</v>
      </c>
      <c r="I615" s="211" t="s">
        <v>104</v>
      </c>
      <c r="J615" s="212">
        <v>0</v>
      </c>
      <c r="K615" s="212">
        <v>0</v>
      </c>
      <c r="L615" s="161" t="s">
        <v>358</v>
      </c>
      <c r="M615" s="173"/>
      <c r="N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5" s="225" t="str">
        <f t="shared" si="67"/>
        <v xml:space="preserve"> </v>
      </c>
      <c r="Q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5" s="225" t="str">
        <f t="shared" si="68"/>
        <v xml:space="preserve"> </v>
      </c>
      <c r="S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5" s="225" t="str">
        <f t="shared" si="69"/>
        <v xml:space="preserve"> </v>
      </c>
      <c r="U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5" s="225" t="str">
        <f t="shared" si="70"/>
        <v xml:space="preserve"> </v>
      </c>
      <c r="X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5" s="225" t="str">
        <f t="shared" si="71"/>
        <v xml:space="preserve"> </v>
      </c>
      <c r="Z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5" s="225" t="str">
        <f t="shared" si="72"/>
        <v xml:space="preserve"> </v>
      </c>
      <c r="AB615" s="16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6" spans="1:28" hidden="1">
      <c r="A616" s="121" t="str">
        <f t="shared" si="73"/>
        <v>71110000000001</v>
      </c>
      <c r="B616" s="123" t="s">
        <v>439</v>
      </c>
      <c r="C616" s="116" t="s">
        <v>104</v>
      </c>
      <c r="D616" s="117" t="s">
        <v>441</v>
      </c>
      <c r="E616" s="118" t="s">
        <v>441</v>
      </c>
      <c r="F616" s="119" t="s">
        <v>441</v>
      </c>
      <c r="G616" s="128" t="s">
        <v>96</v>
      </c>
      <c r="H616" s="24"/>
      <c r="I616" s="17"/>
      <c r="J616" s="18"/>
      <c r="K616" s="18"/>
      <c r="L616" s="29" t="s">
        <v>108</v>
      </c>
      <c r="M616" s="30"/>
      <c r="N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6" s="232" t="str">
        <f t="shared" si="67"/>
        <v xml:space="preserve"> </v>
      </c>
      <c r="Q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6" s="232" t="str">
        <f t="shared" si="68"/>
        <v xml:space="preserve"> </v>
      </c>
      <c r="S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6" s="232" t="str">
        <f t="shared" si="69"/>
        <v xml:space="preserve"> </v>
      </c>
      <c r="U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6" s="232" t="str">
        <f t="shared" si="70"/>
        <v xml:space="preserve"> </v>
      </c>
      <c r="X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6" s="232" t="str">
        <f t="shared" si="71"/>
        <v xml:space="preserve"> </v>
      </c>
      <c r="Z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6" s="232" t="str">
        <f t="shared" si="72"/>
        <v xml:space="preserve"> </v>
      </c>
      <c r="AB616" s="14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7" spans="1:28" s="188" customFormat="1" ht="13.5" hidden="1">
      <c r="A617" s="183" t="str">
        <f t="shared" si="73"/>
        <v>71110100000000</v>
      </c>
      <c r="B617" s="184" t="s">
        <v>439</v>
      </c>
      <c r="C617" s="133" t="s">
        <v>104</v>
      </c>
      <c r="D617" s="132" t="s">
        <v>106</v>
      </c>
      <c r="E617" s="131" t="s">
        <v>441</v>
      </c>
      <c r="F617" s="185" t="s">
        <v>441</v>
      </c>
      <c r="G617" s="186" t="s">
        <v>440</v>
      </c>
      <c r="H617" s="174">
        <v>3110</v>
      </c>
      <c r="I617" s="165" t="s">
        <v>104</v>
      </c>
      <c r="J617" s="166">
        <v>1</v>
      </c>
      <c r="K617" s="166">
        <v>0</v>
      </c>
      <c r="L617" s="167" t="s">
        <v>365</v>
      </c>
      <c r="M617" s="175"/>
      <c r="N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O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P617" s="227" t="str">
        <f t="shared" si="67"/>
        <v xml:space="preserve"> </v>
      </c>
      <c r="Q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7" s="227" t="str">
        <f t="shared" si="68"/>
        <v xml:space="preserve"> </v>
      </c>
      <c r="S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7" s="227" t="str">
        <f t="shared" si="69"/>
        <v xml:space="preserve"> </v>
      </c>
      <c r="U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W617" s="227" t="str">
        <f t="shared" si="70"/>
        <v xml:space="preserve"> </v>
      </c>
      <c r="X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7" s="227" t="str">
        <f t="shared" si="71"/>
        <v xml:space="preserve"> </v>
      </c>
      <c r="Z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7" s="227" t="str">
        <f t="shared" si="72"/>
        <v xml:space="preserve"> </v>
      </c>
      <c r="AB617" s="187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8" spans="1:28" s="136" customFormat="1" ht="12.75" hidden="1">
      <c r="A618" s="183" t="str">
        <f t="shared" si="73"/>
        <v>71110100000001</v>
      </c>
      <c r="B618" s="184" t="s">
        <v>439</v>
      </c>
      <c r="C618" s="133" t="s">
        <v>104</v>
      </c>
      <c r="D618" s="132" t="s">
        <v>106</v>
      </c>
      <c r="E618" s="131" t="s">
        <v>441</v>
      </c>
      <c r="F618" s="185" t="s">
        <v>441</v>
      </c>
      <c r="G618" s="186" t="s">
        <v>96</v>
      </c>
      <c r="H618" s="24"/>
      <c r="I618" s="17"/>
      <c r="J618" s="18"/>
      <c r="K618" s="18"/>
      <c r="L618" s="29" t="s">
        <v>110</v>
      </c>
      <c r="M618" s="30"/>
      <c r="N618" s="189" t="e">
        <f>+'havelvac 7.2'!N596+'havelvac 7.3'!N596+'havelvac 7.4'!N596+'havelvac 7.5'!N596+'havelvac 7.6'!N596+'havelvac 7.7'!N596+'havelvac 7.9'!N596+'havelvac 7.8'!N596+'havelvac 7.10'!N596+'havelvac 7.11'!N596+'havelvac 7.12'!N596+'havelvac 7.13'!#REF!</f>
        <v>#REF!</v>
      </c>
      <c r="O618" s="189" t="e">
        <f>+'havelvac 7.2'!O596+'havelvac 7.3'!O596+'havelvac 7.4'!O596+'havelvac 7.5'!O596+'havelvac 7.6'!O596+'havelvac 7.7'!O596+'havelvac 7.9'!O596+'havelvac 7.8'!O596+'havelvac 7.10'!O596+'havelvac 7.11'!O596+'havelvac 7.12'!O596+'havelvac 7.13'!#REF!</f>
        <v>#REF!</v>
      </c>
      <c r="P618" s="226" t="str">
        <f t="shared" si="67"/>
        <v xml:space="preserve"> </v>
      </c>
      <c r="Q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8" s="226" t="str">
        <f t="shared" si="68"/>
        <v xml:space="preserve"> </v>
      </c>
      <c r="S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8" s="226" t="str">
        <f t="shared" si="69"/>
        <v xml:space="preserve"> </v>
      </c>
      <c r="U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8" s="189" t="e">
        <f>+'havelvac 7.2'!P596+'havelvac 7.3'!P596+'havelvac 7.4'!P596+'havelvac 7.5'!P596+'havelvac 7.6'!P596+'havelvac 7.7'!P596+'havelvac 7.9'!P596+'havelvac 7.8'!P596+'havelvac 7.10'!P596+'havelvac 7.11'!P596+'havelvac 7.12'!P596+'havelvac 7.13'!#REF!</f>
        <v>#REF!</v>
      </c>
      <c r="W618" s="226" t="str">
        <f t="shared" si="70"/>
        <v xml:space="preserve"> </v>
      </c>
      <c r="X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8" s="226" t="str">
        <f t="shared" si="71"/>
        <v xml:space="preserve"> </v>
      </c>
      <c r="Z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8" s="226" t="str">
        <f t="shared" si="72"/>
        <v xml:space="preserve"> </v>
      </c>
      <c r="AB618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19" spans="1:28" s="192" customFormat="1" ht="12.75" hidden="1">
      <c r="A619" s="183" t="str">
        <f t="shared" si="73"/>
        <v>71110102000000</v>
      </c>
      <c r="B619" s="184" t="s">
        <v>439</v>
      </c>
      <c r="C619" s="133" t="s">
        <v>104</v>
      </c>
      <c r="D619" s="132" t="s">
        <v>106</v>
      </c>
      <c r="E619" s="131" t="s">
        <v>140</v>
      </c>
      <c r="F619" s="185" t="s">
        <v>441</v>
      </c>
      <c r="G619" s="186" t="s">
        <v>440</v>
      </c>
      <c r="H619" s="150">
        <v>3112</v>
      </c>
      <c r="I619" s="151" t="s">
        <v>104</v>
      </c>
      <c r="J619" s="152">
        <v>1</v>
      </c>
      <c r="K619" s="152">
        <v>2</v>
      </c>
      <c r="L619" s="153" t="s">
        <v>359</v>
      </c>
      <c r="M619" s="154"/>
      <c r="N619" s="191" t="e">
        <f>+'havelvac 7.2'!N597+'havelvac 7.3'!N597+'havelvac 7.4'!N597+'havelvac 7.5'!N597+'havelvac 7.6'!N597+'havelvac 7.7'!N597+'havelvac 7.9'!N597+'havelvac 7.8'!N597+'havelvac 7.10'!N597+'havelvac 7.11'!N597+'havelvac 7.12'!N597+'havelvac 7.13'!#REF!</f>
        <v>#REF!</v>
      </c>
      <c r="O619" s="191" t="e">
        <f>+'havelvac 7.2'!O597+'havelvac 7.3'!O597+'havelvac 7.4'!O597+'havelvac 7.5'!O597+'havelvac 7.6'!O597+'havelvac 7.7'!O597+'havelvac 7.9'!O597+'havelvac 7.8'!O597+'havelvac 7.10'!O597+'havelvac 7.11'!O597+'havelvac 7.12'!O597+'havelvac 7.13'!#REF!</f>
        <v>#REF!</v>
      </c>
      <c r="P619" s="228" t="str">
        <f t="shared" si="67"/>
        <v xml:space="preserve"> </v>
      </c>
      <c r="Q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19" s="228" t="str">
        <f t="shared" si="68"/>
        <v xml:space="preserve"> </v>
      </c>
      <c r="S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19" s="228" t="str">
        <f t="shared" si="69"/>
        <v xml:space="preserve"> </v>
      </c>
      <c r="U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19" s="191" t="e">
        <f>+'havelvac 7.2'!P597+'havelvac 7.3'!P597+'havelvac 7.4'!P597+'havelvac 7.5'!P597+'havelvac 7.6'!P597+'havelvac 7.7'!P597+'havelvac 7.9'!P597+'havelvac 7.8'!P597+'havelvac 7.10'!P597+'havelvac 7.11'!P597+'havelvac 7.12'!P597+'havelvac 7.13'!#REF!</f>
        <v>#REF!</v>
      </c>
      <c r="W619" s="228" t="str">
        <f t="shared" si="70"/>
        <v xml:space="preserve"> </v>
      </c>
      <c r="X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19" s="228" t="str">
        <f t="shared" si="71"/>
        <v xml:space="preserve"> </v>
      </c>
      <c r="Z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19" s="228" t="str">
        <f t="shared" si="72"/>
        <v xml:space="preserve"> </v>
      </c>
      <c r="AB619" s="191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0" spans="1:28" s="136" customFormat="1" ht="12.75" hidden="1">
      <c r="A620" s="183" t="str">
        <f t="shared" si="73"/>
        <v>71110102000001</v>
      </c>
      <c r="B620" s="184" t="s">
        <v>439</v>
      </c>
      <c r="C620" s="133" t="s">
        <v>104</v>
      </c>
      <c r="D620" s="132" t="s">
        <v>106</v>
      </c>
      <c r="E620" s="131" t="s">
        <v>140</v>
      </c>
      <c r="F620" s="185" t="s">
        <v>441</v>
      </c>
      <c r="G620" s="186" t="s">
        <v>96</v>
      </c>
      <c r="H620" s="24"/>
      <c r="I620" s="24"/>
      <c r="J620" s="25"/>
      <c r="K620" s="25"/>
      <c r="L620" s="29" t="s">
        <v>108</v>
      </c>
      <c r="M620" s="30"/>
      <c r="N620" s="189">
        <f>+'havelvac 7.2'!N598+'havelvac 7.3'!N598+'havelvac 7.4'!N598+'havelvac 7.5'!N598+'havelvac 7.6'!N598+'havelvac 7.7'!N598+'havelvac 7.9'!N598+'havelvac 7.8'!N598+'havelvac 7.10'!N598+'havelvac 7.11'!N598+'havelvac 7.12'!N598+'havelvac 7.13'!N596</f>
        <v>0</v>
      </c>
      <c r="O620" s="189">
        <f>+'havelvac 7.2'!O598+'havelvac 7.3'!O598+'havelvac 7.4'!O598+'havelvac 7.5'!O598+'havelvac 7.6'!O598+'havelvac 7.7'!O598+'havelvac 7.9'!O598+'havelvac 7.8'!O598+'havelvac 7.10'!O598+'havelvac 7.11'!O598+'havelvac 7.12'!O598+'havelvac 7.13'!O596</f>
        <v>0</v>
      </c>
      <c r="P620" s="226" t="str">
        <f t="shared" si="67"/>
        <v xml:space="preserve"> </v>
      </c>
      <c r="Q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0" s="226" t="str">
        <f t="shared" si="68"/>
        <v xml:space="preserve"> </v>
      </c>
      <c r="S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0" s="226" t="str">
        <f t="shared" si="69"/>
        <v xml:space="preserve"> </v>
      </c>
      <c r="U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0" s="189">
        <f>+'havelvac 7.2'!P598+'havelvac 7.3'!P598+'havelvac 7.4'!P598+'havelvac 7.5'!P598+'havelvac 7.6'!P598+'havelvac 7.7'!P598+'havelvac 7.9'!P598+'havelvac 7.8'!P598+'havelvac 7.10'!P598+'havelvac 7.11'!P598+'havelvac 7.12'!P598+'havelvac 7.13'!P596</f>
        <v>0</v>
      </c>
      <c r="W620" s="226" t="str">
        <f t="shared" si="70"/>
        <v xml:space="preserve"> </v>
      </c>
      <c r="X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0" s="226" t="str">
        <f t="shared" si="71"/>
        <v xml:space="preserve"> </v>
      </c>
      <c r="Z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0" s="226" t="str">
        <f t="shared" si="72"/>
        <v xml:space="preserve"> </v>
      </c>
      <c r="AB620" s="189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1" spans="1:28" s="136" customFormat="1" hidden="1">
      <c r="A621" s="183" t="str">
        <f t="shared" si="73"/>
        <v>71110102004891</v>
      </c>
      <c r="B621" s="184" t="s">
        <v>439</v>
      </c>
      <c r="C621" s="133" t="s">
        <v>104</v>
      </c>
      <c r="D621" s="132" t="s">
        <v>106</v>
      </c>
      <c r="E621" s="131" t="s">
        <v>140</v>
      </c>
      <c r="F621" s="185" t="s">
        <v>441</v>
      </c>
      <c r="G621" s="186">
        <v>4891</v>
      </c>
      <c r="H621" s="24"/>
      <c r="I621" s="24"/>
      <c r="J621" s="25"/>
      <c r="K621" s="25"/>
      <c r="L621" s="29" t="s">
        <v>360</v>
      </c>
      <c r="M621" s="30">
        <v>4891</v>
      </c>
      <c r="N621" s="182">
        <f>+'havelvac 7.2'!N599+'havelvac 7.3'!N599+'havelvac 7.4'!N599+'havelvac 7.5'!N599+'havelvac 7.6'!N599+'havelvac 7.7'!N599+'havelvac 7.9'!N599+'havelvac 7.8'!N599+'havelvac 7.10'!N599+'havelvac 7.11'!N599+'havelvac 7.12'!N599+'havelvac 7.13'!N597</f>
        <v>0</v>
      </c>
      <c r="O621" s="182">
        <f>+'havelvac 7.2'!O599+'havelvac 7.3'!O599+'havelvac 7.4'!O599+'havelvac 7.5'!O599+'havelvac 7.6'!O599+'havelvac 7.7'!O599+'havelvac 7.9'!O599+'havelvac 7.8'!O599+'havelvac 7.10'!O599+'havelvac 7.11'!O599+'havelvac 7.12'!O599+'havelvac 7.13'!O597</f>
        <v>0</v>
      </c>
      <c r="P621" s="230" t="str">
        <f t="shared" si="67"/>
        <v xml:space="preserve"> </v>
      </c>
      <c r="Q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1" s="230" t="str">
        <f t="shared" si="68"/>
        <v xml:space="preserve"> </v>
      </c>
      <c r="S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1" s="230" t="str">
        <f t="shared" si="69"/>
        <v xml:space="preserve"> </v>
      </c>
      <c r="U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1" s="182">
        <f>+'havelvac 7.2'!P599+'havelvac 7.3'!P599+'havelvac 7.4'!P599+'havelvac 7.5'!P599+'havelvac 7.6'!P599+'havelvac 7.7'!P599+'havelvac 7.9'!P599+'havelvac 7.8'!P599+'havelvac 7.10'!P599+'havelvac 7.11'!P599+'havelvac 7.12'!P599+'havelvac 7.13'!P597</f>
        <v>0</v>
      </c>
      <c r="W621" s="230" t="str">
        <f t="shared" si="70"/>
        <v xml:space="preserve"> </v>
      </c>
      <c r="X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1" s="230" t="str">
        <f t="shared" si="71"/>
        <v xml:space="preserve"> </v>
      </c>
      <c r="Z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1" s="230" t="str">
        <f t="shared" si="72"/>
        <v xml:space="preserve"> </v>
      </c>
      <c r="AB621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22" spans="1:28" s="136" customFormat="1" hidden="1">
      <c r="A622" s="183" t="str">
        <f t="shared" si="73"/>
        <v>7111010200x</v>
      </c>
      <c r="B622" s="184" t="s">
        <v>439</v>
      </c>
      <c r="C622" s="133" t="s">
        <v>104</v>
      </c>
      <c r="D622" s="132" t="s">
        <v>106</v>
      </c>
      <c r="E622" s="131" t="s">
        <v>140</v>
      </c>
      <c r="F622" s="185" t="s">
        <v>441</v>
      </c>
      <c r="G622" s="186" t="s">
        <v>361</v>
      </c>
      <c r="H622" s="193"/>
      <c r="I622" s="193"/>
      <c r="J622" s="194"/>
      <c r="K622" s="195"/>
      <c r="L622" s="28" t="s">
        <v>362</v>
      </c>
      <c r="M622" s="11" t="s">
        <v>361</v>
      </c>
      <c r="N622" s="182">
        <f>+'havelvac 7.2'!N600+'havelvac 7.3'!N600+'havelvac 7.4'!N600+'havelvac 7.5'!N600+'havelvac 7.6'!N600+'havelvac 7.7'!N600+'havelvac 7.9'!N600+'havelvac 7.8'!N600+'havelvac 7.10'!N600+'havelvac 7.11'!N600+'havelvac 7.12'!N600+'havelvac 7.13'!N598</f>
        <v>0</v>
      </c>
      <c r="O622" s="182">
        <f>+'havelvac 7.2'!O600+'havelvac 7.3'!O600+'havelvac 7.4'!O600+'havelvac 7.5'!O600+'havelvac 7.6'!O600+'havelvac 7.7'!O600+'havelvac 7.9'!O600+'havelvac 7.8'!O600+'havelvac 7.10'!O600+'havelvac 7.11'!O600+'havelvac 7.12'!O600+'havelvac 7.13'!O598</f>
        <v>0</v>
      </c>
      <c r="P622" s="230" t="str">
        <f t="shared" si="67"/>
        <v xml:space="preserve"> </v>
      </c>
      <c r="Q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R622" s="230" t="str">
        <f t="shared" si="68"/>
        <v xml:space="preserve"> </v>
      </c>
      <c r="S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T622" s="230" t="str">
        <f t="shared" si="69"/>
        <v xml:space="preserve"> </v>
      </c>
      <c r="U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V622" s="182">
        <f>+'havelvac 7.2'!P600+'havelvac 7.3'!P600+'havelvac 7.4'!P600+'havelvac 7.5'!P600+'havelvac 7.6'!P600+'havelvac 7.7'!P600+'havelvac 7.9'!P600+'havelvac 7.8'!P600+'havelvac 7.10'!P600+'havelvac 7.11'!P600+'havelvac 7.12'!P600+'havelvac 7.13'!P598</f>
        <v>0</v>
      </c>
      <c r="W622" s="230" t="str">
        <f t="shared" si="70"/>
        <v xml:space="preserve"> </v>
      </c>
      <c r="X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Y622" s="230" t="str">
        <f t="shared" si="71"/>
        <v xml:space="preserve"> </v>
      </c>
      <c r="Z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  <c r="AA622" s="230" t="str">
        <f t="shared" si="72"/>
        <v xml:space="preserve"> </v>
      </c>
      <c r="AB622" s="182" t="e">
        <f>+'havelvac 7.2'!#REF!+'havelvac 7.3'!#REF!+'havelvac 7.4'!#REF!+'havelvac 7.5'!#REF!+'havelvac 7.6'!#REF!+'havelvac 7.7'!#REF!+'havelvac 7.9'!#REF!+'havelvac 7.8'!#REF!+'havelvac 7.10'!#REF!+'havelvac 7.11'!#REF!+'havelvac 7.12'!#REF!+'havelvac 7.13'!#REF!</f>
        <v>#REF!</v>
      </c>
    </row>
    <row r="633" spans="1:256" s="209" customFormat="1">
      <c r="A633" s="121"/>
      <c r="B633" s="115"/>
      <c r="C633" s="116"/>
      <c r="D633" s="117"/>
      <c r="E633" s="118"/>
      <c r="F633" s="119"/>
      <c r="G633" s="120"/>
      <c r="H633" s="5"/>
      <c r="I633" s="39"/>
      <c r="J633" s="40"/>
      <c r="K633" s="41"/>
      <c r="L633" s="37"/>
      <c r="N633" s="38"/>
      <c r="O633" s="38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  <c r="FG633" s="4"/>
      <c r="FH633" s="4"/>
      <c r="FI633" s="4"/>
      <c r="FJ633" s="4"/>
      <c r="FK633" s="4"/>
      <c r="FL633" s="4"/>
      <c r="FM633" s="4"/>
      <c r="FN633" s="4"/>
      <c r="FO633" s="4"/>
      <c r="FP633" s="4"/>
      <c r="FQ633" s="4"/>
      <c r="FR633" s="4"/>
      <c r="FS633" s="4"/>
      <c r="FT633" s="4"/>
      <c r="FU633" s="4"/>
      <c r="FV633" s="4"/>
      <c r="FW633" s="4"/>
      <c r="FX633" s="4"/>
      <c r="FY633" s="4"/>
      <c r="FZ633" s="4"/>
      <c r="GA633" s="4"/>
      <c r="GB633" s="4"/>
      <c r="GC633" s="4"/>
      <c r="GD633" s="4"/>
      <c r="GE633" s="4"/>
      <c r="GF633" s="4"/>
      <c r="GG633" s="4"/>
      <c r="GH633" s="4"/>
      <c r="GI633" s="4"/>
      <c r="GJ633" s="4"/>
      <c r="GK633" s="4"/>
      <c r="GL633" s="4"/>
      <c r="GM633" s="4"/>
      <c r="GN633" s="4"/>
      <c r="GO633" s="4"/>
      <c r="GP633" s="4"/>
      <c r="GQ633" s="4"/>
      <c r="GR633" s="4"/>
      <c r="GS633" s="4"/>
      <c r="GT633" s="4"/>
      <c r="GU633" s="4"/>
      <c r="GV633" s="4"/>
      <c r="GW633" s="4"/>
      <c r="GX633" s="4"/>
      <c r="GY633" s="4"/>
      <c r="GZ633" s="4"/>
      <c r="HA633" s="4"/>
      <c r="HB633" s="4"/>
      <c r="HC633" s="4"/>
      <c r="HD633" s="4"/>
      <c r="HE633" s="4"/>
      <c r="HF633" s="4"/>
      <c r="HG633" s="4"/>
      <c r="HH633" s="4"/>
      <c r="HI633" s="4"/>
      <c r="HJ633" s="4"/>
      <c r="HK633" s="4"/>
      <c r="HL633" s="4"/>
      <c r="HM633" s="4"/>
      <c r="HN633" s="4"/>
      <c r="HO633" s="4"/>
      <c r="HP633" s="4"/>
      <c r="HQ633" s="4"/>
      <c r="HR633" s="4"/>
      <c r="HS633" s="4"/>
      <c r="HT633" s="4"/>
      <c r="HU633" s="4"/>
      <c r="HV633" s="4"/>
      <c r="HW633" s="4"/>
      <c r="HX633" s="4"/>
      <c r="HY633" s="4"/>
      <c r="HZ633" s="4"/>
      <c r="IA633" s="4"/>
      <c r="IB633" s="4"/>
      <c r="IC633" s="4"/>
      <c r="ID633" s="4"/>
      <c r="IE633" s="4"/>
      <c r="IF633" s="4"/>
      <c r="IG633" s="4"/>
      <c r="IH633" s="4"/>
      <c r="II633" s="4"/>
      <c r="IJ633" s="4"/>
      <c r="IK633" s="4"/>
      <c r="IL633" s="4"/>
      <c r="IM633" s="4"/>
      <c r="IN633" s="4"/>
      <c r="IO633" s="4"/>
      <c r="IP633" s="4"/>
      <c r="IQ633" s="4"/>
      <c r="IR633" s="4"/>
      <c r="IS633" s="4"/>
      <c r="IT633" s="4"/>
      <c r="IU633" s="4"/>
      <c r="IV633" s="4"/>
    </row>
    <row r="635" spans="1:256" s="209" customFormat="1">
      <c r="A635" s="121"/>
      <c r="B635" s="115"/>
      <c r="C635" s="116"/>
      <c r="D635" s="117"/>
      <c r="E635" s="118"/>
      <c r="F635" s="119"/>
      <c r="G635" s="120"/>
      <c r="H635" s="5"/>
      <c r="I635" s="39"/>
      <c r="J635" s="40"/>
      <c r="K635" s="41"/>
      <c r="L635" s="37"/>
      <c r="N635" s="38"/>
      <c r="O635" s="38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  <c r="FG635" s="4"/>
      <c r="FH635" s="4"/>
      <c r="FI635" s="4"/>
      <c r="FJ635" s="4"/>
      <c r="FK635" s="4"/>
      <c r="FL635" s="4"/>
      <c r="FM635" s="4"/>
      <c r="FN635" s="4"/>
      <c r="FO635" s="4"/>
      <c r="FP635" s="4"/>
      <c r="FQ635" s="4"/>
      <c r="FR635" s="4"/>
      <c r="FS635" s="4"/>
      <c r="FT635" s="4"/>
      <c r="FU635" s="4"/>
      <c r="FV635" s="4"/>
      <c r="FW635" s="4"/>
      <c r="FX635" s="4"/>
      <c r="FY635" s="4"/>
      <c r="FZ635" s="4"/>
      <c r="GA635" s="4"/>
      <c r="GB635" s="4"/>
      <c r="GC635" s="4"/>
      <c r="GD635" s="4"/>
      <c r="GE635" s="4"/>
      <c r="GF635" s="4"/>
      <c r="GG635" s="4"/>
      <c r="GH635" s="4"/>
      <c r="GI635" s="4"/>
      <c r="GJ635" s="4"/>
      <c r="GK635" s="4"/>
      <c r="GL635" s="4"/>
      <c r="GM635" s="4"/>
      <c r="GN635" s="4"/>
      <c r="GO635" s="4"/>
      <c r="GP635" s="4"/>
      <c r="GQ635" s="4"/>
      <c r="GR635" s="4"/>
      <c r="GS635" s="4"/>
      <c r="GT635" s="4"/>
      <c r="GU635" s="4"/>
      <c r="GV635" s="4"/>
      <c r="GW635" s="4"/>
      <c r="GX635" s="4"/>
      <c r="GY635" s="4"/>
      <c r="GZ635" s="4"/>
      <c r="HA635" s="4"/>
      <c r="HB635" s="4"/>
      <c r="HC635" s="4"/>
      <c r="HD635" s="4"/>
      <c r="HE635" s="4"/>
      <c r="HF635" s="4"/>
      <c r="HG635" s="4"/>
      <c r="HH635" s="4"/>
      <c r="HI635" s="4"/>
      <c r="HJ635" s="4"/>
      <c r="HK635" s="4"/>
      <c r="HL635" s="4"/>
      <c r="HM635" s="4"/>
      <c r="HN635" s="4"/>
      <c r="HO635" s="4"/>
      <c r="HP635" s="4"/>
      <c r="HQ635" s="4"/>
      <c r="HR635" s="4"/>
      <c r="HS635" s="4"/>
      <c r="HT635" s="4"/>
      <c r="HU635" s="4"/>
      <c r="HV635" s="4"/>
      <c r="HW635" s="4"/>
      <c r="HX635" s="4"/>
      <c r="HY635" s="4"/>
      <c r="HZ635" s="4"/>
      <c r="IA635" s="4"/>
      <c r="IB635" s="4"/>
      <c r="IC635" s="4"/>
      <c r="ID635" s="4"/>
      <c r="IE635" s="4"/>
      <c r="IF635" s="4"/>
      <c r="IG635" s="4"/>
      <c r="IH635" s="4"/>
      <c r="II635" s="4"/>
      <c r="IJ635" s="4"/>
      <c r="IK635" s="4"/>
      <c r="IL635" s="4"/>
      <c r="IM635" s="4"/>
      <c r="IN635" s="4"/>
      <c r="IO635" s="4"/>
      <c r="IP635" s="4"/>
      <c r="IQ635" s="4"/>
      <c r="IR635" s="4"/>
      <c r="IS635" s="4"/>
      <c r="IT635" s="4"/>
      <c r="IU635" s="4"/>
      <c r="IV635" s="4"/>
    </row>
    <row r="636" spans="1:256" s="209" customFormat="1">
      <c r="A636" s="121"/>
      <c r="B636" s="115"/>
      <c r="C636" s="116"/>
      <c r="D636" s="117"/>
      <c r="E636" s="118"/>
      <c r="F636" s="119"/>
      <c r="G636" s="120"/>
      <c r="H636" s="5"/>
      <c r="I636" s="39"/>
      <c r="J636" s="40"/>
      <c r="K636" s="41"/>
      <c r="L636" s="37"/>
      <c r="N636" s="38"/>
      <c r="O636" s="38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  <c r="FG636" s="4"/>
      <c r="FH636" s="4"/>
      <c r="FI636" s="4"/>
      <c r="FJ636" s="4"/>
      <c r="FK636" s="4"/>
      <c r="FL636" s="4"/>
      <c r="FM636" s="4"/>
      <c r="FN636" s="4"/>
      <c r="FO636" s="4"/>
      <c r="FP636" s="4"/>
      <c r="FQ636" s="4"/>
      <c r="FR636" s="4"/>
      <c r="FS636" s="4"/>
      <c r="FT636" s="4"/>
      <c r="FU636" s="4"/>
      <c r="FV636" s="4"/>
      <c r="FW636" s="4"/>
      <c r="FX636" s="4"/>
      <c r="FY636" s="4"/>
      <c r="FZ636" s="4"/>
      <c r="GA636" s="4"/>
      <c r="GB636" s="4"/>
      <c r="GC636" s="4"/>
      <c r="GD636" s="4"/>
      <c r="GE636" s="4"/>
      <c r="GF636" s="4"/>
      <c r="GG636" s="4"/>
      <c r="GH636" s="4"/>
      <c r="GI636" s="4"/>
      <c r="GJ636" s="4"/>
      <c r="GK636" s="4"/>
      <c r="GL636" s="4"/>
      <c r="GM636" s="4"/>
      <c r="GN636" s="4"/>
      <c r="GO636" s="4"/>
      <c r="GP636" s="4"/>
      <c r="GQ636" s="4"/>
      <c r="GR636" s="4"/>
      <c r="GS636" s="4"/>
      <c r="GT636" s="4"/>
      <c r="GU636" s="4"/>
      <c r="GV636" s="4"/>
      <c r="GW636" s="4"/>
      <c r="GX636" s="4"/>
      <c r="GY636" s="4"/>
      <c r="GZ636" s="4"/>
      <c r="HA636" s="4"/>
      <c r="HB636" s="4"/>
      <c r="HC636" s="4"/>
      <c r="HD636" s="4"/>
      <c r="HE636" s="4"/>
      <c r="HF636" s="4"/>
      <c r="HG636" s="4"/>
      <c r="HH636" s="4"/>
      <c r="HI636" s="4"/>
      <c r="HJ636" s="4"/>
      <c r="HK636" s="4"/>
      <c r="HL636" s="4"/>
      <c r="HM636" s="4"/>
      <c r="HN636" s="4"/>
      <c r="HO636" s="4"/>
      <c r="HP636" s="4"/>
      <c r="HQ636" s="4"/>
      <c r="HR636" s="4"/>
      <c r="HS636" s="4"/>
      <c r="HT636" s="4"/>
      <c r="HU636" s="4"/>
      <c r="HV636" s="4"/>
      <c r="HW636" s="4"/>
      <c r="HX636" s="4"/>
      <c r="HY636" s="4"/>
      <c r="HZ636" s="4"/>
      <c r="IA636" s="4"/>
      <c r="IB636" s="4"/>
      <c r="IC636" s="4"/>
      <c r="ID636" s="4"/>
      <c r="IE636" s="4"/>
      <c r="IF636" s="4"/>
      <c r="IG636" s="4"/>
      <c r="IH636" s="4"/>
      <c r="II636" s="4"/>
      <c r="IJ636" s="4"/>
      <c r="IK636" s="4"/>
      <c r="IL636" s="4"/>
      <c r="IM636" s="4"/>
      <c r="IN636" s="4"/>
      <c r="IO636" s="4"/>
      <c r="IP636" s="4"/>
      <c r="IQ636" s="4"/>
      <c r="IR636" s="4"/>
      <c r="IS636" s="4"/>
      <c r="IT636" s="4"/>
      <c r="IU636" s="4"/>
      <c r="IV636" s="4"/>
    </row>
    <row r="637" spans="1:256" s="209" customFormat="1">
      <c r="A637" s="121"/>
      <c r="B637" s="115"/>
      <c r="C637" s="116"/>
      <c r="D637" s="117"/>
      <c r="E637" s="118"/>
      <c r="F637" s="119"/>
      <c r="G637" s="120"/>
      <c r="H637" s="5"/>
      <c r="I637" s="39"/>
      <c r="J637" s="40"/>
      <c r="K637" s="41"/>
      <c r="L637" s="37"/>
      <c r="N637" s="38"/>
      <c r="O637" s="38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  <c r="FG637" s="4"/>
      <c r="FH637" s="4"/>
      <c r="FI637" s="4"/>
      <c r="FJ637" s="4"/>
      <c r="FK637" s="4"/>
      <c r="FL637" s="4"/>
      <c r="FM637" s="4"/>
      <c r="FN637" s="4"/>
      <c r="FO637" s="4"/>
      <c r="FP637" s="4"/>
      <c r="FQ637" s="4"/>
      <c r="FR637" s="4"/>
      <c r="FS637" s="4"/>
      <c r="FT637" s="4"/>
      <c r="FU637" s="4"/>
      <c r="FV637" s="4"/>
      <c r="FW637" s="4"/>
      <c r="FX637" s="4"/>
      <c r="FY637" s="4"/>
      <c r="FZ637" s="4"/>
      <c r="GA637" s="4"/>
      <c r="GB637" s="4"/>
      <c r="GC637" s="4"/>
      <c r="GD637" s="4"/>
      <c r="GE637" s="4"/>
      <c r="GF637" s="4"/>
      <c r="GG637" s="4"/>
      <c r="GH637" s="4"/>
      <c r="GI637" s="4"/>
      <c r="GJ637" s="4"/>
      <c r="GK637" s="4"/>
      <c r="GL637" s="4"/>
      <c r="GM637" s="4"/>
      <c r="GN637" s="4"/>
      <c r="GO637" s="4"/>
      <c r="GP637" s="4"/>
      <c r="GQ637" s="4"/>
      <c r="GR637" s="4"/>
      <c r="GS637" s="4"/>
      <c r="GT637" s="4"/>
      <c r="GU637" s="4"/>
      <c r="GV637" s="4"/>
      <c r="GW637" s="4"/>
      <c r="GX637" s="4"/>
      <c r="GY637" s="4"/>
      <c r="GZ637" s="4"/>
      <c r="HA637" s="4"/>
      <c r="HB637" s="4"/>
      <c r="HC637" s="4"/>
      <c r="HD637" s="4"/>
      <c r="HE637" s="4"/>
      <c r="HF637" s="4"/>
      <c r="HG637" s="4"/>
      <c r="HH637" s="4"/>
      <c r="HI637" s="4"/>
      <c r="HJ637" s="4"/>
      <c r="HK637" s="4"/>
      <c r="HL637" s="4"/>
      <c r="HM637" s="4"/>
      <c r="HN637" s="4"/>
      <c r="HO637" s="4"/>
      <c r="HP637" s="4"/>
      <c r="HQ637" s="4"/>
      <c r="HR637" s="4"/>
      <c r="HS637" s="4"/>
      <c r="HT637" s="4"/>
      <c r="HU637" s="4"/>
      <c r="HV637" s="4"/>
      <c r="HW637" s="4"/>
      <c r="HX637" s="4"/>
      <c r="HY637" s="4"/>
      <c r="HZ637" s="4"/>
      <c r="IA637" s="4"/>
      <c r="IB637" s="4"/>
      <c r="IC637" s="4"/>
      <c r="ID637" s="4"/>
      <c r="IE637" s="4"/>
      <c r="IF637" s="4"/>
      <c r="IG637" s="4"/>
      <c r="IH637" s="4"/>
      <c r="II637" s="4"/>
      <c r="IJ637" s="4"/>
      <c r="IK637" s="4"/>
      <c r="IL637" s="4"/>
      <c r="IM637" s="4"/>
      <c r="IN637" s="4"/>
      <c r="IO637" s="4"/>
      <c r="IP637" s="4"/>
      <c r="IQ637" s="4"/>
      <c r="IR637" s="4"/>
      <c r="IS637" s="4"/>
      <c r="IT637" s="4"/>
      <c r="IU637" s="4"/>
      <c r="IV637" s="4"/>
    </row>
    <row r="638" spans="1:256" s="209" customFormat="1">
      <c r="A638" s="121"/>
      <c r="B638" s="115"/>
      <c r="C638" s="116"/>
      <c r="D638" s="117"/>
      <c r="E638" s="118"/>
      <c r="F638" s="119"/>
      <c r="G638" s="120"/>
      <c r="H638" s="5"/>
      <c r="I638" s="39"/>
      <c r="J638" s="40"/>
      <c r="K638" s="41"/>
      <c r="L638" s="37"/>
      <c r="N638" s="38"/>
      <c r="O638" s="38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  <c r="FG638" s="4"/>
      <c r="FH638" s="4"/>
      <c r="FI638" s="4"/>
      <c r="FJ638" s="4"/>
      <c r="FK638" s="4"/>
      <c r="FL638" s="4"/>
      <c r="FM638" s="4"/>
      <c r="FN638" s="4"/>
      <c r="FO638" s="4"/>
      <c r="FP638" s="4"/>
      <c r="FQ638" s="4"/>
      <c r="FR638" s="4"/>
      <c r="FS638" s="4"/>
      <c r="FT638" s="4"/>
      <c r="FU638" s="4"/>
      <c r="FV638" s="4"/>
      <c r="FW638" s="4"/>
      <c r="FX638" s="4"/>
      <c r="FY638" s="4"/>
      <c r="FZ638" s="4"/>
      <c r="GA638" s="4"/>
      <c r="GB638" s="4"/>
      <c r="GC638" s="4"/>
      <c r="GD638" s="4"/>
      <c r="GE638" s="4"/>
      <c r="GF638" s="4"/>
      <c r="GG638" s="4"/>
      <c r="GH638" s="4"/>
      <c r="GI638" s="4"/>
      <c r="GJ638" s="4"/>
      <c r="GK638" s="4"/>
      <c r="GL638" s="4"/>
      <c r="GM638" s="4"/>
      <c r="GN638" s="4"/>
      <c r="GO638" s="4"/>
      <c r="GP638" s="4"/>
      <c r="GQ638" s="4"/>
      <c r="GR638" s="4"/>
      <c r="GS638" s="4"/>
      <c r="GT638" s="4"/>
      <c r="GU638" s="4"/>
      <c r="GV638" s="4"/>
      <c r="GW638" s="4"/>
      <c r="GX638" s="4"/>
      <c r="GY638" s="4"/>
      <c r="GZ638" s="4"/>
      <c r="HA638" s="4"/>
      <c r="HB638" s="4"/>
      <c r="HC638" s="4"/>
      <c r="HD638" s="4"/>
      <c r="HE638" s="4"/>
      <c r="HF638" s="4"/>
      <c r="HG638" s="4"/>
      <c r="HH638" s="4"/>
      <c r="HI638" s="4"/>
      <c r="HJ638" s="4"/>
      <c r="HK638" s="4"/>
      <c r="HL638" s="4"/>
      <c r="HM638" s="4"/>
      <c r="HN638" s="4"/>
      <c r="HO638" s="4"/>
      <c r="HP638" s="4"/>
      <c r="HQ638" s="4"/>
      <c r="HR638" s="4"/>
      <c r="HS638" s="4"/>
      <c r="HT638" s="4"/>
      <c r="HU638" s="4"/>
      <c r="HV638" s="4"/>
      <c r="HW638" s="4"/>
      <c r="HX638" s="4"/>
      <c r="HY638" s="4"/>
      <c r="HZ638" s="4"/>
      <c r="IA638" s="4"/>
      <c r="IB638" s="4"/>
      <c r="IC638" s="4"/>
      <c r="ID638" s="4"/>
      <c r="IE638" s="4"/>
      <c r="IF638" s="4"/>
      <c r="IG638" s="4"/>
      <c r="IH638" s="4"/>
      <c r="II638" s="4"/>
      <c r="IJ638" s="4"/>
      <c r="IK638" s="4"/>
      <c r="IL638" s="4"/>
      <c r="IM638" s="4"/>
      <c r="IN638" s="4"/>
      <c r="IO638" s="4"/>
      <c r="IP638" s="4"/>
      <c r="IQ638" s="4"/>
      <c r="IR638" s="4"/>
      <c r="IS638" s="4"/>
      <c r="IT638" s="4"/>
      <c r="IU638" s="4"/>
      <c r="IV638" s="4"/>
    </row>
    <row r="639" spans="1:256" s="209" customFormat="1">
      <c r="A639" s="121"/>
      <c r="B639" s="115"/>
      <c r="C639" s="116"/>
      <c r="D639" s="117"/>
      <c r="E639" s="118"/>
      <c r="F639" s="119"/>
      <c r="G639" s="120"/>
      <c r="H639" s="5"/>
      <c r="I639" s="39"/>
      <c r="J639" s="40"/>
      <c r="K639" s="41"/>
      <c r="L639" s="37"/>
      <c r="N639" s="38"/>
      <c r="O639" s="38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  <c r="FG639" s="4"/>
      <c r="FH639" s="4"/>
      <c r="FI639" s="4"/>
      <c r="FJ639" s="4"/>
      <c r="FK639" s="4"/>
      <c r="FL639" s="4"/>
      <c r="FM639" s="4"/>
      <c r="FN639" s="4"/>
      <c r="FO639" s="4"/>
      <c r="FP639" s="4"/>
      <c r="FQ639" s="4"/>
      <c r="FR639" s="4"/>
      <c r="FS639" s="4"/>
      <c r="FT639" s="4"/>
      <c r="FU639" s="4"/>
      <c r="FV639" s="4"/>
      <c r="FW639" s="4"/>
      <c r="FX639" s="4"/>
      <c r="FY639" s="4"/>
      <c r="FZ639" s="4"/>
      <c r="GA639" s="4"/>
      <c r="GB639" s="4"/>
      <c r="GC639" s="4"/>
      <c r="GD639" s="4"/>
      <c r="GE639" s="4"/>
      <c r="GF639" s="4"/>
      <c r="GG639" s="4"/>
      <c r="GH639" s="4"/>
      <c r="GI639" s="4"/>
      <c r="GJ639" s="4"/>
      <c r="GK639" s="4"/>
      <c r="GL639" s="4"/>
      <c r="GM639" s="4"/>
      <c r="GN639" s="4"/>
      <c r="GO639" s="4"/>
      <c r="GP639" s="4"/>
      <c r="GQ639" s="4"/>
      <c r="GR639" s="4"/>
      <c r="GS639" s="4"/>
      <c r="GT639" s="4"/>
      <c r="GU639" s="4"/>
      <c r="GV639" s="4"/>
      <c r="GW639" s="4"/>
      <c r="GX639" s="4"/>
      <c r="GY639" s="4"/>
      <c r="GZ639" s="4"/>
      <c r="HA639" s="4"/>
      <c r="HB639" s="4"/>
      <c r="HC639" s="4"/>
      <c r="HD639" s="4"/>
      <c r="HE639" s="4"/>
      <c r="HF639" s="4"/>
      <c r="HG639" s="4"/>
      <c r="HH639" s="4"/>
      <c r="HI639" s="4"/>
      <c r="HJ639" s="4"/>
      <c r="HK639" s="4"/>
      <c r="HL639" s="4"/>
      <c r="HM639" s="4"/>
      <c r="HN639" s="4"/>
      <c r="HO639" s="4"/>
      <c r="HP639" s="4"/>
      <c r="HQ639" s="4"/>
      <c r="HR639" s="4"/>
      <c r="HS639" s="4"/>
      <c r="HT639" s="4"/>
      <c r="HU639" s="4"/>
      <c r="HV639" s="4"/>
      <c r="HW639" s="4"/>
      <c r="HX639" s="4"/>
      <c r="HY639" s="4"/>
      <c r="HZ639" s="4"/>
      <c r="IA639" s="4"/>
      <c r="IB639" s="4"/>
      <c r="IC639" s="4"/>
      <c r="ID639" s="4"/>
      <c r="IE639" s="4"/>
      <c r="IF639" s="4"/>
      <c r="IG639" s="4"/>
      <c r="IH639" s="4"/>
      <c r="II639" s="4"/>
      <c r="IJ639" s="4"/>
      <c r="IK639" s="4"/>
      <c r="IL639" s="4"/>
      <c r="IM639" s="4"/>
      <c r="IN639" s="4"/>
      <c r="IO639" s="4"/>
      <c r="IP639" s="4"/>
      <c r="IQ639" s="4"/>
      <c r="IR639" s="4"/>
      <c r="IS639" s="4"/>
      <c r="IT639" s="4"/>
      <c r="IU639" s="4"/>
      <c r="IV639" s="4"/>
    </row>
    <row r="640" spans="1:256" s="209" customFormat="1">
      <c r="A640" s="121"/>
      <c r="B640" s="115"/>
      <c r="C640" s="116"/>
      <c r="D640" s="117"/>
      <c r="E640" s="118"/>
      <c r="F640" s="119"/>
      <c r="G640" s="120"/>
      <c r="H640" s="5"/>
      <c r="I640" s="39"/>
      <c r="J640" s="40"/>
      <c r="K640" s="41"/>
      <c r="L640" s="37"/>
      <c r="N640" s="38"/>
      <c r="O640" s="38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  <c r="FG640" s="4"/>
      <c r="FH640" s="4"/>
      <c r="FI640" s="4"/>
      <c r="FJ640" s="4"/>
      <c r="FK640" s="4"/>
      <c r="FL640" s="4"/>
      <c r="FM640" s="4"/>
      <c r="FN640" s="4"/>
      <c r="FO640" s="4"/>
      <c r="FP640" s="4"/>
      <c r="FQ640" s="4"/>
      <c r="FR640" s="4"/>
      <c r="FS640" s="4"/>
      <c r="FT640" s="4"/>
      <c r="FU640" s="4"/>
      <c r="FV640" s="4"/>
      <c r="FW640" s="4"/>
      <c r="FX640" s="4"/>
      <c r="FY640" s="4"/>
      <c r="FZ640" s="4"/>
      <c r="GA640" s="4"/>
      <c r="GB640" s="4"/>
      <c r="GC640" s="4"/>
      <c r="GD640" s="4"/>
      <c r="GE640" s="4"/>
      <c r="GF640" s="4"/>
      <c r="GG640" s="4"/>
      <c r="GH640" s="4"/>
      <c r="GI640" s="4"/>
      <c r="GJ640" s="4"/>
      <c r="GK640" s="4"/>
      <c r="GL640" s="4"/>
      <c r="GM640" s="4"/>
      <c r="GN640" s="4"/>
      <c r="GO640" s="4"/>
      <c r="GP640" s="4"/>
      <c r="GQ640" s="4"/>
      <c r="GR640" s="4"/>
      <c r="GS640" s="4"/>
      <c r="GT640" s="4"/>
      <c r="GU640" s="4"/>
      <c r="GV640" s="4"/>
      <c r="GW640" s="4"/>
      <c r="GX640" s="4"/>
      <c r="GY640" s="4"/>
      <c r="GZ640" s="4"/>
      <c r="HA640" s="4"/>
      <c r="HB640" s="4"/>
      <c r="HC640" s="4"/>
      <c r="HD640" s="4"/>
      <c r="HE640" s="4"/>
      <c r="HF640" s="4"/>
      <c r="HG640" s="4"/>
      <c r="HH640" s="4"/>
      <c r="HI640" s="4"/>
      <c r="HJ640" s="4"/>
      <c r="HK640" s="4"/>
      <c r="HL640" s="4"/>
      <c r="HM640" s="4"/>
      <c r="HN640" s="4"/>
      <c r="HO640" s="4"/>
      <c r="HP640" s="4"/>
      <c r="HQ640" s="4"/>
      <c r="HR640" s="4"/>
      <c r="HS640" s="4"/>
      <c r="HT640" s="4"/>
      <c r="HU640" s="4"/>
      <c r="HV640" s="4"/>
      <c r="HW640" s="4"/>
      <c r="HX640" s="4"/>
      <c r="HY640" s="4"/>
      <c r="HZ640" s="4"/>
      <c r="IA640" s="4"/>
      <c r="IB640" s="4"/>
      <c r="IC640" s="4"/>
      <c r="ID640" s="4"/>
      <c r="IE640" s="4"/>
      <c r="IF640" s="4"/>
      <c r="IG640" s="4"/>
      <c r="IH640" s="4"/>
      <c r="II640" s="4"/>
      <c r="IJ640" s="4"/>
      <c r="IK640" s="4"/>
      <c r="IL640" s="4"/>
      <c r="IM640" s="4"/>
      <c r="IN640" s="4"/>
      <c r="IO640" s="4"/>
      <c r="IP640" s="4"/>
      <c r="IQ640" s="4"/>
      <c r="IR640" s="4"/>
      <c r="IS640" s="4"/>
      <c r="IT640" s="4"/>
      <c r="IU640" s="4"/>
      <c r="IV640" s="4"/>
    </row>
    <row r="641" spans="1:256" s="209" customFormat="1">
      <c r="A641" s="121"/>
      <c r="B641" s="115"/>
      <c r="C641" s="116"/>
      <c r="D641" s="117"/>
      <c r="E641" s="118"/>
      <c r="F641" s="119"/>
      <c r="G641" s="120"/>
      <c r="H641" s="5"/>
      <c r="I641" s="39"/>
      <c r="J641" s="40"/>
      <c r="K641" s="41"/>
      <c r="L641" s="37"/>
      <c r="N641" s="38"/>
      <c r="O641" s="38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  <c r="FG641" s="4"/>
      <c r="FH641" s="4"/>
      <c r="FI641" s="4"/>
      <c r="FJ641" s="4"/>
      <c r="FK641" s="4"/>
      <c r="FL641" s="4"/>
      <c r="FM641" s="4"/>
      <c r="FN641" s="4"/>
      <c r="FO641" s="4"/>
      <c r="FP641" s="4"/>
      <c r="FQ641" s="4"/>
      <c r="FR641" s="4"/>
      <c r="FS641" s="4"/>
      <c r="FT641" s="4"/>
      <c r="FU641" s="4"/>
      <c r="FV641" s="4"/>
      <c r="FW641" s="4"/>
      <c r="FX641" s="4"/>
      <c r="FY641" s="4"/>
      <c r="FZ641" s="4"/>
      <c r="GA641" s="4"/>
      <c r="GB641" s="4"/>
      <c r="GC641" s="4"/>
      <c r="GD641" s="4"/>
      <c r="GE641" s="4"/>
      <c r="GF641" s="4"/>
      <c r="GG641" s="4"/>
      <c r="GH641" s="4"/>
      <c r="GI641" s="4"/>
      <c r="GJ641" s="4"/>
      <c r="GK641" s="4"/>
      <c r="GL641" s="4"/>
      <c r="GM641" s="4"/>
      <c r="GN641" s="4"/>
      <c r="GO641" s="4"/>
      <c r="GP641" s="4"/>
      <c r="GQ641" s="4"/>
      <c r="GR641" s="4"/>
      <c r="GS641" s="4"/>
      <c r="GT641" s="4"/>
      <c r="GU641" s="4"/>
      <c r="GV641" s="4"/>
      <c r="GW641" s="4"/>
      <c r="GX641" s="4"/>
      <c r="GY641" s="4"/>
      <c r="GZ641" s="4"/>
      <c r="HA641" s="4"/>
      <c r="HB641" s="4"/>
      <c r="HC641" s="4"/>
      <c r="HD641" s="4"/>
      <c r="HE641" s="4"/>
      <c r="HF641" s="4"/>
      <c r="HG641" s="4"/>
      <c r="HH641" s="4"/>
      <c r="HI641" s="4"/>
      <c r="HJ641" s="4"/>
      <c r="HK641" s="4"/>
      <c r="HL641" s="4"/>
      <c r="HM641" s="4"/>
      <c r="HN641" s="4"/>
      <c r="HO641" s="4"/>
      <c r="HP641" s="4"/>
      <c r="HQ641" s="4"/>
      <c r="HR641" s="4"/>
      <c r="HS641" s="4"/>
      <c r="HT641" s="4"/>
      <c r="HU641" s="4"/>
      <c r="HV641" s="4"/>
      <c r="HW641" s="4"/>
      <c r="HX641" s="4"/>
      <c r="HY641" s="4"/>
      <c r="HZ641" s="4"/>
      <c r="IA641" s="4"/>
      <c r="IB641" s="4"/>
      <c r="IC641" s="4"/>
      <c r="ID641" s="4"/>
      <c r="IE641" s="4"/>
      <c r="IF641" s="4"/>
      <c r="IG641" s="4"/>
      <c r="IH641" s="4"/>
      <c r="II641" s="4"/>
      <c r="IJ641" s="4"/>
      <c r="IK641" s="4"/>
      <c r="IL641" s="4"/>
      <c r="IM641" s="4"/>
      <c r="IN641" s="4"/>
      <c r="IO641" s="4"/>
      <c r="IP641" s="4"/>
      <c r="IQ641" s="4"/>
      <c r="IR641" s="4"/>
      <c r="IS641" s="4"/>
      <c r="IT641" s="4"/>
      <c r="IU641" s="4"/>
      <c r="IV641" s="4"/>
    </row>
    <row r="642" spans="1:256" s="209" customFormat="1">
      <c r="A642" s="121"/>
      <c r="B642" s="115"/>
      <c r="C642" s="116"/>
      <c r="D642" s="117"/>
      <c r="E642" s="118"/>
      <c r="F642" s="119"/>
      <c r="G642" s="120"/>
      <c r="H642" s="5"/>
      <c r="I642" s="39"/>
      <c r="J642" s="40"/>
      <c r="K642" s="41"/>
      <c r="L642" s="37"/>
      <c r="N642" s="38"/>
      <c r="O642" s="38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  <c r="FG642" s="4"/>
      <c r="FH642" s="4"/>
      <c r="FI642" s="4"/>
      <c r="FJ642" s="4"/>
      <c r="FK642" s="4"/>
      <c r="FL642" s="4"/>
      <c r="FM642" s="4"/>
      <c r="FN642" s="4"/>
      <c r="FO642" s="4"/>
      <c r="FP642" s="4"/>
      <c r="FQ642" s="4"/>
      <c r="FR642" s="4"/>
      <c r="FS642" s="4"/>
      <c r="FT642" s="4"/>
      <c r="FU642" s="4"/>
      <c r="FV642" s="4"/>
      <c r="FW642" s="4"/>
      <c r="FX642" s="4"/>
      <c r="FY642" s="4"/>
      <c r="FZ642" s="4"/>
      <c r="GA642" s="4"/>
      <c r="GB642" s="4"/>
      <c r="GC642" s="4"/>
      <c r="GD642" s="4"/>
      <c r="GE642" s="4"/>
      <c r="GF642" s="4"/>
      <c r="GG642" s="4"/>
      <c r="GH642" s="4"/>
      <c r="GI642" s="4"/>
      <c r="GJ642" s="4"/>
      <c r="GK642" s="4"/>
      <c r="GL642" s="4"/>
      <c r="GM642" s="4"/>
      <c r="GN642" s="4"/>
      <c r="GO642" s="4"/>
      <c r="GP642" s="4"/>
      <c r="GQ642" s="4"/>
      <c r="GR642" s="4"/>
      <c r="GS642" s="4"/>
      <c r="GT642" s="4"/>
      <c r="GU642" s="4"/>
      <c r="GV642" s="4"/>
      <c r="GW642" s="4"/>
      <c r="GX642" s="4"/>
      <c r="GY642" s="4"/>
      <c r="GZ642" s="4"/>
      <c r="HA642" s="4"/>
      <c r="HB642" s="4"/>
      <c r="HC642" s="4"/>
      <c r="HD642" s="4"/>
      <c r="HE642" s="4"/>
      <c r="HF642" s="4"/>
      <c r="HG642" s="4"/>
      <c r="HH642" s="4"/>
      <c r="HI642" s="4"/>
      <c r="HJ642" s="4"/>
      <c r="HK642" s="4"/>
      <c r="HL642" s="4"/>
      <c r="HM642" s="4"/>
      <c r="HN642" s="4"/>
      <c r="HO642" s="4"/>
      <c r="HP642" s="4"/>
      <c r="HQ642" s="4"/>
      <c r="HR642" s="4"/>
      <c r="HS642" s="4"/>
      <c r="HT642" s="4"/>
      <c r="HU642" s="4"/>
      <c r="HV642" s="4"/>
      <c r="HW642" s="4"/>
      <c r="HX642" s="4"/>
      <c r="HY642" s="4"/>
      <c r="HZ642" s="4"/>
      <c r="IA642" s="4"/>
      <c r="IB642" s="4"/>
      <c r="IC642" s="4"/>
      <c r="ID642" s="4"/>
      <c r="IE642" s="4"/>
      <c r="IF642" s="4"/>
      <c r="IG642" s="4"/>
      <c r="IH642" s="4"/>
      <c r="II642" s="4"/>
      <c r="IJ642" s="4"/>
      <c r="IK642" s="4"/>
      <c r="IL642" s="4"/>
      <c r="IM642" s="4"/>
      <c r="IN642" s="4"/>
      <c r="IO642" s="4"/>
      <c r="IP642" s="4"/>
      <c r="IQ642" s="4"/>
      <c r="IR642" s="4"/>
      <c r="IS642" s="4"/>
      <c r="IT642" s="4"/>
      <c r="IU642" s="4"/>
      <c r="IV642" s="4"/>
    </row>
    <row r="643" spans="1:256" s="209" customFormat="1">
      <c r="A643" s="121"/>
      <c r="B643" s="115"/>
      <c r="C643" s="116"/>
      <c r="D643" s="117"/>
      <c r="E643" s="118"/>
      <c r="F643" s="119"/>
      <c r="G643" s="120"/>
      <c r="H643" s="5"/>
      <c r="I643" s="39"/>
      <c r="J643" s="40"/>
      <c r="K643" s="41"/>
      <c r="L643" s="37"/>
      <c r="N643" s="38"/>
      <c r="O643" s="38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  <c r="FG643" s="4"/>
      <c r="FH643" s="4"/>
      <c r="FI643" s="4"/>
      <c r="FJ643" s="4"/>
      <c r="FK643" s="4"/>
      <c r="FL643" s="4"/>
      <c r="FM643" s="4"/>
      <c r="FN643" s="4"/>
      <c r="FO643" s="4"/>
      <c r="FP643" s="4"/>
      <c r="FQ643" s="4"/>
      <c r="FR643" s="4"/>
      <c r="FS643" s="4"/>
      <c r="FT643" s="4"/>
      <c r="FU643" s="4"/>
      <c r="FV643" s="4"/>
      <c r="FW643" s="4"/>
      <c r="FX643" s="4"/>
      <c r="FY643" s="4"/>
      <c r="FZ643" s="4"/>
      <c r="GA643" s="4"/>
      <c r="GB643" s="4"/>
      <c r="GC643" s="4"/>
      <c r="GD643" s="4"/>
      <c r="GE643" s="4"/>
      <c r="GF643" s="4"/>
      <c r="GG643" s="4"/>
      <c r="GH643" s="4"/>
      <c r="GI643" s="4"/>
      <c r="GJ643" s="4"/>
      <c r="GK643" s="4"/>
      <c r="GL643" s="4"/>
      <c r="GM643" s="4"/>
      <c r="GN643" s="4"/>
      <c r="GO643" s="4"/>
      <c r="GP643" s="4"/>
      <c r="GQ643" s="4"/>
      <c r="GR643" s="4"/>
      <c r="GS643" s="4"/>
      <c r="GT643" s="4"/>
      <c r="GU643" s="4"/>
      <c r="GV643" s="4"/>
      <c r="GW643" s="4"/>
      <c r="GX643" s="4"/>
      <c r="GY643" s="4"/>
      <c r="GZ643" s="4"/>
      <c r="HA643" s="4"/>
      <c r="HB643" s="4"/>
      <c r="HC643" s="4"/>
      <c r="HD643" s="4"/>
      <c r="HE643" s="4"/>
      <c r="HF643" s="4"/>
      <c r="HG643" s="4"/>
      <c r="HH643" s="4"/>
      <c r="HI643" s="4"/>
      <c r="HJ643" s="4"/>
      <c r="HK643" s="4"/>
      <c r="HL643" s="4"/>
      <c r="HM643" s="4"/>
      <c r="HN643" s="4"/>
      <c r="HO643" s="4"/>
      <c r="HP643" s="4"/>
      <c r="HQ643" s="4"/>
      <c r="HR643" s="4"/>
      <c r="HS643" s="4"/>
      <c r="HT643" s="4"/>
      <c r="HU643" s="4"/>
      <c r="HV643" s="4"/>
      <c r="HW643" s="4"/>
      <c r="HX643" s="4"/>
      <c r="HY643" s="4"/>
      <c r="HZ643" s="4"/>
      <c r="IA643" s="4"/>
      <c r="IB643" s="4"/>
      <c r="IC643" s="4"/>
      <c r="ID643" s="4"/>
      <c r="IE643" s="4"/>
      <c r="IF643" s="4"/>
      <c r="IG643" s="4"/>
      <c r="IH643" s="4"/>
      <c r="II643" s="4"/>
      <c r="IJ643" s="4"/>
      <c r="IK643" s="4"/>
      <c r="IL643" s="4"/>
      <c r="IM643" s="4"/>
      <c r="IN643" s="4"/>
      <c r="IO643" s="4"/>
      <c r="IP643" s="4"/>
      <c r="IQ643" s="4"/>
      <c r="IR643" s="4"/>
      <c r="IS643" s="4"/>
      <c r="IT643" s="4"/>
      <c r="IU643" s="4"/>
      <c r="IV643" s="4"/>
    </row>
    <row r="644" spans="1:256" s="209" customFormat="1">
      <c r="A644" s="121"/>
      <c r="B644" s="115"/>
      <c r="C644" s="116"/>
      <c r="D644" s="117"/>
      <c r="E644" s="118"/>
      <c r="F644" s="119"/>
      <c r="G644" s="120"/>
      <c r="H644" s="5"/>
      <c r="I644" s="39"/>
      <c r="J644" s="40"/>
      <c r="K644" s="41"/>
      <c r="L644" s="37"/>
      <c r="N644" s="38"/>
      <c r="O644" s="38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  <c r="FG644" s="4"/>
      <c r="FH644" s="4"/>
      <c r="FI644" s="4"/>
      <c r="FJ644" s="4"/>
      <c r="FK644" s="4"/>
      <c r="FL644" s="4"/>
      <c r="FM644" s="4"/>
      <c r="FN644" s="4"/>
      <c r="FO644" s="4"/>
      <c r="FP644" s="4"/>
      <c r="FQ644" s="4"/>
      <c r="FR644" s="4"/>
      <c r="FS644" s="4"/>
      <c r="FT644" s="4"/>
      <c r="FU644" s="4"/>
      <c r="FV644" s="4"/>
      <c r="FW644" s="4"/>
      <c r="FX644" s="4"/>
      <c r="FY644" s="4"/>
      <c r="FZ644" s="4"/>
      <c r="GA644" s="4"/>
      <c r="GB644" s="4"/>
      <c r="GC644" s="4"/>
      <c r="GD644" s="4"/>
      <c r="GE644" s="4"/>
      <c r="GF644" s="4"/>
      <c r="GG644" s="4"/>
      <c r="GH644" s="4"/>
      <c r="GI644" s="4"/>
      <c r="GJ644" s="4"/>
      <c r="GK644" s="4"/>
      <c r="GL644" s="4"/>
      <c r="GM644" s="4"/>
      <c r="GN644" s="4"/>
      <c r="GO644" s="4"/>
      <c r="GP644" s="4"/>
      <c r="GQ644" s="4"/>
      <c r="GR644" s="4"/>
      <c r="GS644" s="4"/>
      <c r="GT644" s="4"/>
      <c r="GU644" s="4"/>
      <c r="GV644" s="4"/>
      <c r="GW644" s="4"/>
      <c r="GX644" s="4"/>
      <c r="GY644" s="4"/>
      <c r="GZ644" s="4"/>
      <c r="HA644" s="4"/>
      <c r="HB644" s="4"/>
      <c r="HC644" s="4"/>
      <c r="HD644" s="4"/>
      <c r="HE644" s="4"/>
      <c r="HF644" s="4"/>
      <c r="HG644" s="4"/>
      <c r="HH644" s="4"/>
      <c r="HI644" s="4"/>
      <c r="HJ644" s="4"/>
      <c r="HK644" s="4"/>
      <c r="HL644" s="4"/>
      <c r="HM644" s="4"/>
      <c r="HN644" s="4"/>
      <c r="HO644" s="4"/>
      <c r="HP644" s="4"/>
      <c r="HQ644" s="4"/>
      <c r="HR644" s="4"/>
      <c r="HS644" s="4"/>
      <c r="HT644" s="4"/>
      <c r="HU644" s="4"/>
      <c r="HV644" s="4"/>
      <c r="HW644" s="4"/>
      <c r="HX644" s="4"/>
      <c r="HY644" s="4"/>
      <c r="HZ644" s="4"/>
      <c r="IA644" s="4"/>
      <c r="IB644" s="4"/>
      <c r="IC644" s="4"/>
      <c r="ID644" s="4"/>
      <c r="IE644" s="4"/>
      <c r="IF644" s="4"/>
      <c r="IG644" s="4"/>
      <c r="IH644" s="4"/>
      <c r="II644" s="4"/>
      <c r="IJ644" s="4"/>
      <c r="IK644" s="4"/>
      <c r="IL644" s="4"/>
      <c r="IM644" s="4"/>
      <c r="IN644" s="4"/>
      <c r="IO644" s="4"/>
      <c r="IP644" s="4"/>
      <c r="IQ644" s="4"/>
      <c r="IR644" s="4"/>
      <c r="IS644" s="4"/>
      <c r="IT644" s="4"/>
      <c r="IU644" s="4"/>
      <c r="IV644" s="4"/>
    </row>
    <row r="645" spans="1:256" s="209" customFormat="1">
      <c r="A645" s="121"/>
      <c r="B645" s="115"/>
      <c r="C645" s="116"/>
      <c r="D645" s="117"/>
      <c r="E645" s="118"/>
      <c r="F645" s="119"/>
      <c r="G645" s="120"/>
      <c r="H645" s="5"/>
      <c r="I645" s="39"/>
      <c r="J645" s="40"/>
      <c r="K645" s="41"/>
      <c r="L645" s="37"/>
      <c r="N645" s="38"/>
      <c r="O645" s="38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  <c r="FG645" s="4"/>
      <c r="FH645" s="4"/>
      <c r="FI645" s="4"/>
      <c r="FJ645" s="4"/>
      <c r="FK645" s="4"/>
      <c r="FL645" s="4"/>
      <c r="FM645" s="4"/>
      <c r="FN645" s="4"/>
      <c r="FO645" s="4"/>
      <c r="FP645" s="4"/>
      <c r="FQ645" s="4"/>
      <c r="FR645" s="4"/>
      <c r="FS645" s="4"/>
      <c r="FT645" s="4"/>
      <c r="FU645" s="4"/>
      <c r="FV645" s="4"/>
      <c r="FW645" s="4"/>
      <c r="FX645" s="4"/>
      <c r="FY645" s="4"/>
      <c r="FZ645" s="4"/>
      <c r="GA645" s="4"/>
      <c r="GB645" s="4"/>
      <c r="GC645" s="4"/>
      <c r="GD645" s="4"/>
      <c r="GE645" s="4"/>
      <c r="GF645" s="4"/>
      <c r="GG645" s="4"/>
      <c r="GH645" s="4"/>
      <c r="GI645" s="4"/>
      <c r="GJ645" s="4"/>
      <c r="GK645" s="4"/>
      <c r="GL645" s="4"/>
      <c r="GM645" s="4"/>
      <c r="GN645" s="4"/>
      <c r="GO645" s="4"/>
      <c r="GP645" s="4"/>
      <c r="GQ645" s="4"/>
      <c r="GR645" s="4"/>
      <c r="GS645" s="4"/>
      <c r="GT645" s="4"/>
      <c r="GU645" s="4"/>
      <c r="GV645" s="4"/>
      <c r="GW645" s="4"/>
      <c r="GX645" s="4"/>
      <c r="GY645" s="4"/>
      <c r="GZ645" s="4"/>
      <c r="HA645" s="4"/>
      <c r="HB645" s="4"/>
      <c r="HC645" s="4"/>
      <c r="HD645" s="4"/>
      <c r="HE645" s="4"/>
      <c r="HF645" s="4"/>
      <c r="HG645" s="4"/>
      <c r="HH645" s="4"/>
      <c r="HI645" s="4"/>
      <c r="HJ645" s="4"/>
      <c r="HK645" s="4"/>
      <c r="HL645" s="4"/>
      <c r="HM645" s="4"/>
      <c r="HN645" s="4"/>
      <c r="HO645" s="4"/>
      <c r="HP645" s="4"/>
      <c r="HQ645" s="4"/>
      <c r="HR645" s="4"/>
      <c r="HS645" s="4"/>
      <c r="HT645" s="4"/>
      <c r="HU645" s="4"/>
      <c r="HV645" s="4"/>
      <c r="HW645" s="4"/>
      <c r="HX645" s="4"/>
      <c r="HY645" s="4"/>
      <c r="HZ645" s="4"/>
      <c r="IA645" s="4"/>
      <c r="IB645" s="4"/>
      <c r="IC645" s="4"/>
      <c r="ID645" s="4"/>
      <c r="IE645" s="4"/>
      <c r="IF645" s="4"/>
      <c r="IG645" s="4"/>
      <c r="IH645" s="4"/>
      <c r="II645" s="4"/>
      <c r="IJ645" s="4"/>
      <c r="IK645" s="4"/>
      <c r="IL645" s="4"/>
      <c r="IM645" s="4"/>
      <c r="IN645" s="4"/>
      <c r="IO645" s="4"/>
      <c r="IP645" s="4"/>
      <c r="IQ645" s="4"/>
      <c r="IR645" s="4"/>
      <c r="IS645" s="4"/>
      <c r="IT645" s="4"/>
      <c r="IU645" s="4"/>
      <c r="IV645" s="4"/>
    </row>
    <row r="646" spans="1:256" s="209" customFormat="1">
      <c r="A646" s="121"/>
      <c r="B646" s="115"/>
      <c r="C646" s="116"/>
      <c r="D646" s="117"/>
      <c r="E646" s="118"/>
      <c r="F646" s="119"/>
      <c r="G646" s="120"/>
      <c r="H646" s="5"/>
      <c r="I646" s="39"/>
      <c r="J646" s="40"/>
      <c r="K646" s="41"/>
      <c r="L646" s="37"/>
      <c r="N646" s="38"/>
      <c r="O646" s="38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  <c r="FG646" s="4"/>
      <c r="FH646" s="4"/>
      <c r="FI646" s="4"/>
      <c r="FJ646" s="4"/>
      <c r="FK646" s="4"/>
      <c r="FL646" s="4"/>
      <c r="FM646" s="4"/>
      <c r="FN646" s="4"/>
      <c r="FO646" s="4"/>
      <c r="FP646" s="4"/>
      <c r="FQ646" s="4"/>
      <c r="FR646" s="4"/>
      <c r="FS646" s="4"/>
      <c r="FT646" s="4"/>
      <c r="FU646" s="4"/>
      <c r="FV646" s="4"/>
      <c r="FW646" s="4"/>
      <c r="FX646" s="4"/>
      <c r="FY646" s="4"/>
      <c r="FZ646" s="4"/>
      <c r="GA646" s="4"/>
      <c r="GB646" s="4"/>
      <c r="GC646" s="4"/>
      <c r="GD646" s="4"/>
      <c r="GE646" s="4"/>
      <c r="GF646" s="4"/>
      <c r="GG646" s="4"/>
      <c r="GH646" s="4"/>
      <c r="GI646" s="4"/>
      <c r="GJ646" s="4"/>
      <c r="GK646" s="4"/>
      <c r="GL646" s="4"/>
      <c r="GM646" s="4"/>
      <c r="GN646" s="4"/>
      <c r="GO646" s="4"/>
      <c r="GP646" s="4"/>
      <c r="GQ646" s="4"/>
      <c r="GR646" s="4"/>
      <c r="GS646" s="4"/>
      <c r="GT646" s="4"/>
      <c r="GU646" s="4"/>
      <c r="GV646" s="4"/>
      <c r="GW646" s="4"/>
      <c r="GX646" s="4"/>
      <c r="GY646" s="4"/>
      <c r="GZ646" s="4"/>
      <c r="HA646" s="4"/>
      <c r="HB646" s="4"/>
      <c r="HC646" s="4"/>
      <c r="HD646" s="4"/>
      <c r="HE646" s="4"/>
      <c r="HF646" s="4"/>
      <c r="HG646" s="4"/>
      <c r="HH646" s="4"/>
      <c r="HI646" s="4"/>
      <c r="HJ646" s="4"/>
      <c r="HK646" s="4"/>
      <c r="HL646" s="4"/>
      <c r="HM646" s="4"/>
      <c r="HN646" s="4"/>
      <c r="HO646" s="4"/>
      <c r="HP646" s="4"/>
      <c r="HQ646" s="4"/>
      <c r="HR646" s="4"/>
      <c r="HS646" s="4"/>
      <c r="HT646" s="4"/>
      <c r="HU646" s="4"/>
      <c r="HV646" s="4"/>
      <c r="HW646" s="4"/>
      <c r="HX646" s="4"/>
      <c r="HY646" s="4"/>
      <c r="HZ646" s="4"/>
      <c r="IA646" s="4"/>
      <c r="IB646" s="4"/>
      <c r="IC646" s="4"/>
      <c r="ID646" s="4"/>
      <c r="IE646" s="4"/>
      <c r="IF646" s="4"/>
      <c r="IG646" s="4"/>
      <c r="IH646" s="4"/>
      <c r="II646" s="4"/>
      <c r="IJ646" s="4"/>
      <c r="IK646" s="4"/>
      <c r="IL646" s="4"/>
      <c r="IM646" s="4"/>
      <c r="IN646" s="4"/>
      <c r="IO646" s="4"/>
      <c r="IP646" s="4"/>
      <c r="IQ646" s="4"/>
      <c r="IR646" s="4"/>
      <c r="IS646" s="4"/>
      <c r="IT646" s="4"/>
      <c r="IU646" s="4"/>
      <c r="IV646" s="4"/>
    </row>
    <row r="647" spans="1:256" s="209" customFormat="1">
      <c r="A647" s="121"/>
      <c r="B647" s="115"/>
      <c r="C647" s="116"/>
      <c r="D647" s="117"/>
      <c r="E647" s="118"/>
      <c r="F647" s="119"/>
      <c r="G647" s="120"/>
      <c r="H647" s="5"/>
      <c r="I647" s="39"/>
      <c r="J647" s="40"/>
      <c r="K647" s="41"/>
      <c r="L647" s="37"/>
      <c r="N647" s="38"/>
      <c r="O647" s="38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  <c r="FG647" s="4"/>
      <c r="FH647" s="4"/>
      <c r="FI647" s="4"/>
      <c r="FJ647" s="4"/>
      <c r="FK647" s="4"/>
      <c r="FL647" s="4"/>
      <c r="FM647" s="4"/>
      <c r="FN647" s="4"/>
      <c r="FO647" s="4"/>
      <c r="FP647" s="4"/>
      <c r="FQ647" s="4"/>
      <c r="FR647" s="4"/>
      <c r="FS647" s="4"/>
      <c r="FT647" s="4"/>
      <c r="FU647" s="4"/>
      <c r="FV647" s="4"/>
      <c r="FW647" s="4"/>
      <c r="FX647" s="4"/>
      <c r="FY647" s="4"/>
      <c r="FZ647" s="4"/>
      <c r="GA647" s="4"/>
      <c r="GB647" s="4"/>
      <c r="GC647" s="4"/>
      <c r="GD647" s="4"/>
      <c r="GE647" s="4"/>
      <c r="GF647" s="4"/>
      <c r="GG647" s="4"/>
      <c r="GH647" s="4"/>
      <c r="GI647" s="4"/>
      <c r="GJ647" s="4"/>
      <c r="GK647" s="4"/>
      <c r="GL647" s="4"/>
      <c r="GM647" s="4"/>
      <c r="GN647" s="4"/>
      <c r="GO647" s="4"/>
      <c r="GP647" s="4"/>
      <c r="GQ647" s="4"/>
      <c r="GR647" s="4"/>
      <c r="GS647" s="4"/>
      <c r="GT647" s="4"/>
      <c r="GU647" s="4"/>
      <c r="GV647" s="4"/>
      <c r="GW647" s="4"/>
      <c r="GX647" s="4"/>
      <c r="GY647" s="4"/>
      <c r="GZ647" s="4"/>
      <c r="HA647" s="4"/>
      <c r="HB647" s="4"/>
      <c r="HC647" s="4"/>
      <c r="HD647" s="4"/>
      <c r="HE647" s="4"/>
      <c r="HF647" s="4"/>
      <c r="HG647" s="4"/>
      <c r="HH647" s="4"/>
      <c r="HI647" s="4"/>
      <c r="HJ647" s="4"/>
      <c r="HK647" s="4"/>
      <c r="HL647" s="4"/>
      <c r="HM647" s="4"/>
      <c r="HN647" s="4"/>
      <c r="HO647" s="4"/>
      <c r="HP647" s="4"/>
      <c r="HQ647" s="4"/>
      <c r="HR647" s="4"/>
      <c r="HS647" s="4"/>
      <c r="HT647" s="4"/>
      <c r="HU647" s="4"/>
      <c r="HV647" s="4"/>
      <c r="HW647" s="4"/>
      <c r="HX647" s="4"/>
      <c r="HY647" s="4"/>
      <c r="HZ647" s="4"/>
      <c r="IA647" s="4"/>
      <c r="IB647" s="4"/>
      <c r="IC647" s="4"/>
      <c r="ID647" s="4"/>
      <c r="IE647" s="4"/>
      <c r="IF647" s="4"/>
      <c r="IG647" s="4"/>
      <c r="IH647" s="4"/>
      <c r="II647" s="4"/>
      <c r="IJ647" s="4"/>
      <c r="IK647" s="4"/>
      <c r="IL647" s="4"/>
      <c r="IM647" s="4"/>
      <c r="IN647" s="4"/>
      <c r="IO647" s="4"/>
      <c r="IP647" s="4"/>
      <c r="IQ647" s="4"/>
      <c r="IR647" s="4"/>
      <c r="IS647" s="4"/>
      <c r="IT647" s="4"/>
      <c r="IU647" s="4"/>
      <c r="IV647" s="4"/>
    </row>
    <row r="648" spans="1:256" s="209" customFormat="1">
      <c r="A648" s="121"/>
      <c r="B648" s="115"/>
      <c r="C648" s="116"/>
      <c r="D648" s="117"/>
      <c r="E648" s="118"/>
      <c r="F648" s="119"/>
      <c r="G648" s="120"/>
      <c r="H648" s="5"/>
      <c r="I648" s="39"/>
      <c r="J648" s="40"/>
      <c r="K648" s="41"/>
      <c r="L648" s="37"/>
      <c r="N648" s="38"/>
      <c r="O648" s="38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  <c r="FG648" s="4"/>
      <c r="FH648" s="4"/>
      <c r="FI648" s="4"/>
      <c r="FJ648" s="4"/>
      <c r="FK648" s="4"/>
      <c r="FL648" s="4"/>
      <c r="FM648" s="4"/>
      <c r="FN648" s="4"/>
      <c r="FO648" s="4"/>
      <c r="FP648" s="4"/>
      <c r="FQ648" s="4"/>
      <c r="FR648" s="4"/>
      <c r="FS648" s="4"/>
      <c r="FT648" s="4"/>
      <c r="FU648" s="4"/>
      <c r="FV648" s="4"/>
      <c r="FW648" s="4"/>
      <c r="FX648" s="4"/>
      <c r="FY648" s="4"/>
      <c r="FZ648" s="4"/>
      <c r="GA648" s="4"/>
      <c r="GB648" s="4"/>
      <c r="GC648" s="4"/>
      <c r="GD648" s="4"/>
      <c r="GE648" s="4"/>
      <c r="GF648" s="4"/>
      <c r="GG648" s="4"/>
      <c r="GH648" s="4"/>
      <c r="GI648" s="4"/>
      <c r="GJ648" s="4"/>
      <c r="GK648" s="4"/>
      <c r="GL648" s="4"/>
      <c r="GM648" s="4"/>
      <c r="GN648" s="4"/>
      <c r="GO648" s="4"/>
      <c r="GP648" s="4"/>
      <c r="GQ648" s="4"/>
      <c r="GR648" s="4"/>
      <c r="GS648" s="4"/>
      <c r="GT648" s="4"/>
      <c r="GU648" s="4"/>
      <c r="GV648" s="4"/>
      <c r="GW648" s="4"/>
      <c r="GX648" s="4"/>
      <c r="GY648" s="4"/>
      <c r="GZ648" s="4"/>
      <c r="HA648" s="4"/>
      <c r="HB648" s="4"/>
      <c r="HC648" s="4"/>
      <c r="HD648" s="4"/>
      <c r="HE648" s="4"/>
      <c r="HF648" s="4"/>
      <c r="HG648" s="4"/>
      <c r="HH648" s="4"/>
      <c r="HI648" s="4"/>
      <c r="HJ648" s="4"/>
      <c r="HK648" s="4"/>
      <c r="HL648" s="4"/>
      <c r="HM648" s="4"/>
      <c r="HN648" s="4"/>
      <c r="HO648" s="4"/>
      <c r="HP648" s="4"/>
      <c r="HQ648" s="4"/>
      <c r="HR648" s="4"/>
      <c r="HS648" s="4"/>
      <c r="HT648" s="4"/>
      <c r="HU648" s="4"/>
      <c r="HV648" s="4"/>
      <c r="HW648" s="4"/>
      <c r="HX648" s="4"/>
      <c r="HY648" s="4"/>
      <c r="HZ648" s="4"/>
      <c r="IA648" s="4"/>
      <c r="IB648" s="4"/>
      <c r="IC648" s="4"/>
      <c r="ID648" s="4"/>
      <c r="IE648" s="4"/>
      <c r="IF648" s="4"/>
      <c r="IG648" s="4"/>
      <c r="IH648" s="4"/>
      <c r="II648" s="4"/>
      <c r="IJ648" s="4"/>
      <c r="IK648" s="4"/>
      <c r="IL648" s="4"/>
      <c r="IM648" s="4"/>
      <c r="IN648" s="4"/>
      <c r="IO648" s="4"/>
      <c r="IP648" s="4"/>
      <c r="IQ648" s="4"/>
      <c r="IR648" s="4"/>
      <c r="IS648" s="4"/>
      <c r="IT648" s="4"/>
      <c r="IU648" s="4"/>
      <c r="IV648" s="4"/>
    </row>
    <row r="649" spans="1:256" s="209" customFormat="1">
      <c r="A649" s="121"/>
      <c r="B649" s="115"/>
      <c r="C649" s="116"/>
      <c r="D649" s="117"/>
      <c r="E649" s="118"/>
      <c r="F649" s="119"/>
      <c r="G649" s="120"/>
      <c r="H649" s="5"/>
      <c r="I649" s="39"/>
      <c r="J649" s="40"/>
      <c r="K649" s="41"/>
      <c r="L649" s="37"/>
      <c r="N649" s="38"/>
      <c r="O649" s="38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  <c r="FG649" s="4"/>
      <c r="FH649" s="4"/>
      <c r="FI649" s="4"/>
      <c r="FJ649" s="4"/>
      <c r="FK649" s="4"/>
      <c r="FL649" s="4"/>
      <c r="FM649" s="4"/>
      <c r="FN649" s="4"/>
      <c r="FO649" s="4"/>
      <c r="FP649" s="4"/>
      <c r="FQ649" s="4"/>
      <c r="FR649" s="4"/>
      <c r="FS649" s="4"/>
      <c r="FT649" s="4"/>
      <c r="FU649" s="4"/>
      <c r="FV649" s="4"/>
      <c r="FW649" s="4"/>
      <c r="FX649" s="4"/>
      <c r="FY649" s="4"/>
      <c r="FZ649" s="4"/>
      <c r="GA649" s="4"/>
      <c r="GB649" s="4"/>
      <c r="GC649" s="4"/>
      <c r="GD649" s="4"/>
      <c r="GE649" s="4"/>
      <c r="GF649" s="4"/>
      <c r="GG649" s="4"/>
      <c r="GH649" s="4"/>
      <c r="GI649" s="4"/>
      <c r="GJ649" s="4"/>
      <c r="GK649" s="4"/>
      <c r="GL649" s="4"/>
      <c r="GM649" s="4"/>
      <c r="GN649" s="4"/>
      <c r="GO649" s="4"/>
      <c r="GP649" s="4"/>
      <c r="GQ649" s="4"/>
      <c r="GR649" s="4"/>
      <c r="GS649" s="4"/>
      <c r="GT649" s="4"/>
      <c r="GU649" s="4"/>
      <c r="GV649" s="4"/>
      <c r="GW649" s="4"/>
      <c r="GX649" s="4"/>
      <c r="GY649" s="4"/>
      <c r="GZ649" s="4"/>
      <c r="HA649" s="4"/>
      <c r="HB649" s="4"/>
      <c r="HC649" s="4"/>
      <c r="HD649" s="4"/>
      <c r="HE649" s="4"/>
      <c r="HF649" s="4"/>
      <c r="HG649" s="4"/>
      <c r="HH649" s="4"/>
      <c r="HI649" s="4"/>
      <c r="HJ649" s="4"/>
      <c r="HK649" s="4"/>
      <c r="HL649" s="4"/>
      <c r="HM649" s="4"/>
      <c r="HN649" s="4"/>
      <c r="HO649" s="4"/>
      <c r="HP649" s="4"/>
      <c r="HQ649" s="4"/>
      <c r="HR649" s="4"/>
      <c r="HS649" s="4"/>
      <c r="HT649" s="4"/>
      <c r="HU649" s="4"/>
      <c r="HV649" s="4"/>
      <c r="HW649" s="4"/>
      <c r="HX649" s="4"/>
      <c r="HY649" s="4"/>
      <c r="HZ649" s="4"/>
      <c r="IA649" s="4"/>
      <c r="IB649" s="4"/>
      <c r="IC649" s="4"/>
      <c r="ID649" s="4"/>
      <c r="IE649" s="4"/>
      <c r="IF649" s="4"/>
      <c r="IG649" s="4"/>
      <c r="IH649" s="4"/>
      <c r="II649" s="4"/>
      <c r="IJ649" s="4"/>
      <c r="IK649" s="4"/>
      <c r="IL649" s="4"/>
      <c r="IM649" s="4"/>
      <c r="IN649" s="4"/>
      <c r="IO649" s="4"/>
      <c r="IP649" s="4"/>
      <c r="IQ649" s="4"/>
      <c r="IR649" s="4"/>
      <c r="IS649" s="4"/>
      <c r="IT649" s="4"/>
      <c r="IU649" s="4"/>
      <c r="IV649" s="4"/>
    </row>
    <row r="650" spans="1:256" s="209" customFormat="1">
      <c r="A650" s="121"/>
      <c r="B650" s="115"/>
      <c r="C650" s="116"/>
      <c r="D650" s="117"/>
      <c r="E650" s="118"/>
      <c r="F650" s="119"/>
      <c r="G650" s="120"/>
      <c r="H650" s="5"/>
      <c r="I650" s="39"/>
      <c r="J650" s="40"/>
      <c r="K650" s="41"/>
      <c r="L650" s="37"/>
      <c r="N650" s="38"/>
      <c r="O650" s="38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  <c r="FG650" s="4"/>
      <c r="FH650" s="4"/>
      <c r="FI650" s="4"/>
      <c r="FJ650" s="4"/>
      <c r="FK650" s="4"/>
      <c r="FL650" s="4"/>
      <c r="FM650" s="4"/>
      <c r="FN650" s="4"/>
      <c r="FO650" s="4"/>
      <c r="FP650" s="4"/>
      <c r="FQ650" s="4"/>
      <c r="FR650" s="4"/>
      <c r="FS650" s="4"/>
      <c r="FT650" s="4"/>
      <c r="FU650" s="4"/>
      <c r="FV650" s="4"/>
      <c r="FW650" s="4"/>
      <c r="FX650" s="4"/>
      <c r="FY650" s="4"/>
      <c r="FZ650" s="4"/>
      <c r="GA650" s="4"/>
      <c r="GB650" s="4"/>
      <c r="GC650" s="4"/>
      <c r="GD650" s="4"/>
      <c r="GE650" s="4"/>
      <c r="GF650" s="4"/>
      <c r="GG650" s="4"/>
      <c r="GH650" s="4"/>
      <c r="GI650" s="4"/>
      <c r="GJ650" s="4"/>
      <c r="GK650" s="4"/>
      <c r="GL650" s="4"/>
      <c r="GM650" s="4"/>
      <c r="GN650" s="4"/>
      <c r="GO650" s="4"/>
      <c r="GP650" s="4"/>
      <c r="GQ650" s="4"/>
      <c r="GR650" s="4"/>
      <c r="GS650" s="4"/>
      <c r="GT650" s="4"/>
      <c r="GU650" s="4"/>
      <c r="GV650" s="4"/>
      <c r="GW650" s="4"/>
      <c r="GX650" s="4"/>
      <c r="GY650" s="4"/>
      <c r="GZ650" s="4"/>
      <c r="HA650" s="4"/>
      <c r="HB650" s="4"/>
      <c r="HC650" s="4"/>
      <c r="HD650" s="4"/>
      <c r="HE650" s="4"/>
      <c r="HF650" s="4"/>
      <c r="HG650" s="4"/>
      <c r="HH650" s="4"/>
      <c r="HI650" s="4"/>
      <c r="HJ650" s="4"/>
      <c r="HK650" s="4"/>
      <c r="HL650" s="4"/>
      <c r="HM650" s="4"/>
      <c r="HN650" s="4"/>
      <c r="HO650" s="4"/>
      <c r="HP650" s="4"/>
      <c r="HQ650" s="4"/>
      <c r="HR650" s="4"/>
      <c r="HS650" s="4"/>
      <c r="HT650" s="4"/>
      <c r="HU650" s="4"/>
      <c r="HV650" s="4"/>
      <c r="HW650" s="4"/>
      <c r="HX650" s="4"/>
      <c r="HY650" s="4"/>
      <c r="HZ650" s="4"/>
      <c r="IA650" s="4"/>
      <c r="IB650" s="4"/>
      <c r="IC650" s="4"/>
      <c r="ID650" s="4"/>
      <c r="IE650" s="4"/>
      <c r="IF650" s="4"/>
      <c r="IG650" s="4"/>
      <c r="IH650" s="4"/>
      <c r="II650" s="4"/>
      <c r="IJ650" s="4"/>
      <c r="IK650" s="4"/>
      <c r="IL650" s="4"/>
      <c r="IM650" s="4"/>
      <c r="IN650" s="4"/>
      <c r="IO650" s="4"/>
      <c r="IP650" s="4"/>
      <c r="IQ650" s="4"/>
      <c r="IR650" s="4"/>
      <c r="IS650" s="4"/>
      <c r="IT650" s="4"/>
      <c r="IU650" s="4"/>
      <c r="IV650" s="4"/>
    </row>
    <row r="651" spans="1:256" s="209" customFormat="1">
      <c r="A651" s="121"/>
      <c r="B651" s="115"/>
      <c r="C651" s="116"/>
      <c r="D651" s="117"/>
      <c r="E651" s="118"/>
      <c r="F651" s="119"/>
      <c r="G651" s="120"/>
      <c r="H651" s="5"/>
      <c r="I651" s="39"/>
      <c r="J651" s="40"/>
      <c r="K651" s="41"/>
      <c r="L651" s="37"/>
      <c r="N651" s="38"/>
      <c r="O651" s="38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  <c r="FG651" s="4"/>
      <c r="FH651" s="4"/>
      <c r="FI651" s="4"/>
      <c r="FJ651" s="4"/>
      <c r="FK651" s="4"/>
      <c r="FL651" s="4"/>
      <c r="FM651" s="4"/>
      <c r="FN651" s="4"/>
      <c r="FO651" s="4"/>
      <c r="FP651" s="4"/>
      <c r="FQ651" s="4"/>
      <c r="FR651" s="4"/>
      <c r="FS651" s="4"/>
      <c r="FT651" s="4"/>
      <c r="FU651" s="4"/>
      <c r="FV651" s="4"/>
      <c r="FW651" s="4"/>
      <c r="FX651" s="4"/>
      <c r="FY651" s="4"/>
      <c r="FZ651" s="4"/>
      <c r="GA651" s="4"/>
      <c r="GB651" s="4"/>
      <c r="GC651" s="4"/>
      <c r="GD651" s="4"/>
      <c r="GE651" s="4"/>
      <c r="GF651" s="4"/>
      <c r="GG651" s="4"/>
      <c r="GH651" s="4"/>
      <c r="GI651" s="4"/>
      <c r="GJ651" s="4"/>
      <c r="GK651" s="4"/>
      <c r="GL651" s="4"/>
      <c r="GM651" s="4"/>
      <c r="GN651" s="4"/>
      <c r="GO651" s="4"/>
      <c r="GP651" s="4"/>
      <c r="GQ651" s="4"/>
      <c r="GR651" s="4"/>
      <c r="GS651" s="4"/>
      <c r="GT651" s="4"/>
      <c r="GU651" s="4"/>
      <c r="GV651" s="4"/>
      <c r="GW651" s="4"/>
      <c r="GX651" s="4"/>
      <c r="GY651" s="4"/>
      <c r="GZ651" s="4"/>
      <c r="HA651" s="4"/>
      <c r="HB651" s="4"/>
      <c r="HC651" s="4"/>
      <c r="HD651" s="4"/>
      <c r="HE651" s="4"/>
      <c r="HF651" s="4"/>
      <c r="HG651" s="4"/>
      <c r="HH651" s="4"/>
      <c r="HI651" s="4"/>
      <c r="HJ651" s="4"/>
      <c r="HK651" s="4"/>
      <c r="HL651" s="4"/>
      <c r="HM651" s="4"/>
      <c r="HN651" s="4"/>
      <c r="HO651" s="4"/>
      <c r="HP651" s="4"/>
      <c r="HQ651" s="4"/>
      <c r="HR651" s="4"/>
      <c r="HS651" s="4"/>
      <c r="HT651" s="4"/>
      <c r="HU651" s="4"/>
      <c r="HV651" s="4"/>
      <c r="HW651" s="4"/>
      <c r="HX651" s="4"/>
      <c r="HY651" s="4"/>
      <c r="HZ651" s="4"/>
      <c r="IA651" s="4"/>
      <c r="IB651" s="4"/>
      <c r="IC651" s="4"/>
      <c r="ID651" s="4"/>
      <c r="IE651" s="4"/>
      <c r="IF651" s="4"/>
      <c r="IG651" s="4"/>
      <c r="IH651" s="4"/>
      <c r="II651" s="4"/>
      <c r="IJ651" s="4"/>
      <c r="IK651" s="4"/>
      <c r="IL651" s="4"/>
      <c r="IM651" s="4"/>
      <c r="IN651" s="4"/>
      <c r="IO651" s="4"/>
      <c r="IP651" s="4"/>
      <c r="IQ651" s="4"/>
      <c r="IR651" s="4"/>
      <c r="IS651" s="4"/>
      <c r="IT651" s="4"/>
      <c r="IU651" s="4"/>
      <c r="IV651" s="4"/>
    </row>
    <row r="653" spans="1:256" s="209" customFormat="1">
      <c r="A653" s="121"/>
      <c r="B653" s="115"/>
      <c r="C653" s="116"/>
      <c r="D653" s="117"/>
      <c r="E653" s="118"/>
      <c r="F653" s="119"/>
      <c r="G653" s="120"/>
      <c r="H653" s="5"/>
      <c r="I653" s="39"/>
      <c r="J653" s="40"/>
      <c r="K653" s="41"/>
      <c r="L653" s="37"/>
      <c r="N653" s="38"/>
      <c r="O653" s="38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  <c r="FG653" s="4"/>
      <c r="FH653" s="4"/>
      <c r="FI653" s="4"/>
      <c r="FJ653" s="4"/>
      <c r="FK653" s="4"/>
      <c r="FL653" s="4"/>
      <c r="FM653" s="4"/>
      <c r="FN653" s="4"/>
      <c r="FO653" s="4"/>
      <c r="FP653" s="4"/>
      <c r="FQ653" s="4"/>
      <c r="FR653" s="4"/>
      <c r="FS653" s="4"/>
      <c r="FT653" s="4"/>
      <c r="FU653" s="4"/>
      <c r="FV653" s="4"/>
      <c r="FW653" s="4"/>
      <c r="FX653" s="4"/>
      <c r="FY653" s="4"/>
      <c r="FZ653" s="4"/>
      <c r="GA653" s="4"/>
      <c r="GB653" s="4"/>
      <c r="GC653" s="4"/>
      <c r="GD653" s="4"/>
      <c r="GE653" s="4"/>
      <c r="GF653" s="4"/>
      <c r="GG653" s="4"/>
      <c r="GH653" s="4"/>
      <c r="GI653" s="4"/>
      <c r="GJ653" s="4"/>
      <c r="GK653" s="4"/>
      <c r="GL653" s="4"/>
      <c r="GM653" s="4"/>
      <c r="GN653" s="4"/>
      <c r="GO653" s="4"/>
      <c r="GP653" s="4"/>
      <c r="GQ653" s="4"/>
      <c r="GR653" s="4"/>
      <c r="GS653" s="4"/>
      <c r="GT653" s="4"/>
      <c r="GU653" s="4"/>
      <c r="GV653" s="4"/>
      <c r="GW653" s="4"/>
      <c r="GX653" s="4"/>
      <c r="GY653" s="4"/>
      <c r="GZ653" s="4"/>
      <c r="HA653" s="4"/>
      <c r="HB653" s="4"/>
      <c r="HC653" s="4"/>
      <c r="HD653" s="4"/>
      <c r="HE653" s="4"/>
      <c r="HF653" s="4"/>
      <c r="HG653" s="4"/>
      <c r="HH653" s="4"/>
      <c r="HI653" s="4"/>
      <c r="HJ653" s="4"/>
      <c r="HK653" s="4"/>
      <c r="HL653" s="4"/>
      <c r="HM653" s="4"/>
      <c r="HN653" s="4"/>
      <c r="HO653" s="4"/>
      <c r="HP653" s="4"/>
      <c r="HQ653" s="4"/>
      <c r="HR653" s="4"/>
      <c r="HS653" s="4"/>
      <c r="HT653" s="4"/>
      <c r="HU653" s="4"/>
      <c r="HV653" s="4"/>
      <c r="HW653" s="4"/>
      <c r="HX653" s="4"/>
      <c r="HY653" s="4"/>
      <c r="HZ653" s="4"/>
      <c r="IA653" s="4"/>
      <c r="IB653" s="4"/>
      <c r="IC653" s="4"/>
      <c r="ID653" s="4"/>
      <c r="IE653" s="4"/>
      <c r="IF653" s="4"/>
      <c r="IG653" s="4"/>
      <c r="IH653" s="4"/>
      <c r="II653" s="4"/>
      <c r="IJ653" s="4"/>
      <c r="IK653" s="4"/>
      <c r="IL653" s="4"/>
      <c r="IM653" s="4"/>
      <c r="IN653" s="4"/>
      <c r="IO653" s="4"/>
      <c r="IP653" s="4"/>
      <c r="IQ653" s="4"/>
      <c r="IR653" s="4"/>
      <c r="IS653" s="4"/>
      <c r="IT653" s="4"/>
      <c r="IU653" s="4"/>
      <c r="IV653" s="4"/>
    </row>
    <row r="654" spans="1:256" s="209" customFormat="1">
      <c r="A654" s="121"/>
      <c r="B654" s="115"/>
      <c r="C654" s="116"/>
      <c r="D654" s="117"/>
      <c r="E654" s="118"/>
      <c r="F654" s="119"/>
      <c r="G654" s="120"/>
      <c r="H654" s="5"/>
      <c r="I654" s="39"/>
      <c r="J654" s="40"/>
      <c r="K654" s="41"/>
      <c r="L654" s="37"/>
      <c r="N654" s="38"/>
      <c r="O654" s="38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  <c r="FG654" s="4"/>
      <c r="FH654" s="4"/>
      <c r="FI654" s="4"/>
      <c r="FJ654" s="4"/>
      <c r="FK654" s="4"/>
      <c r="FL654" s="4"/>
      <c r="FM654" s="4"/>
      <c r="FN654" s="4"/>
      <c r="FO654" s="4"/>
      <c r="FP654" s="4"/>
      <c r="FQ654" s="4"/>
      <c r="FR654" s="4"/>
      <c r="FS654" s="4"/>
      <c r="FT654" s="4"/>
      <c r="FU654" s="4"/>
      <c r="FV654" s="4"/>
      <c r="FW654" s="4"/>
      <c r="FX654" s="4"/>
      <c r="FY654" s="4"/>
      <c r="FZ654" s="4"/>
      <c r="GA654" s="4"/>
      <c r="GB654" s="4"/>
      <c r="GC654" s="4"/>
      <c r="GD654" s="4"/>
      <c r="GE654" s="4"/>
      <c r="GF654" s="4"/>
      <c r="GG654" s="4"/>
      <c r="GH654" s="4"/>
      <c r="GI654" s="4"/>
      <c r="GJ654" s="4"/>
      <c r="GK654" s="4"/>
      <c r="GL654" s="4"/>
      <c r="GM654" s="4"/>
      <c r="GN654" s="4"/>
      <c r="GO654" s="4"/>
      <c r="GP654" s="4"/>
      <c r="GQ654" s="4"/>
      <c r="GR654" s="4"/>
      <c r="GS654" s="4"/>
      <c r="GT654" s="4"/>
      <c r="GU654" s="4"/>
      <c r="GV654" s="4"/>
      <c r="GW654" s="4"/>
      <c r="GX654" s="4"/>
      <c r="GY654" s="4"/>
      <c r="GZ654" s="4"/>
      <c r="HA654" s="4"/>
      <c r="HB654" s="4"/>
      <c r="HC654" s="4"/>
      <c r="HD654" s="4"/>
      <c r="HE654" s="4"/>
      <c r="HF654" s="4"/>
      <c r="HG654" s="4"/>
      <c r="HH654" s="4"/>
      <c r="HI654" s="4"/>
      <c r="HJ654" s="4"/>
      <c r="HK654" s="4"/>
      <c r="HL654" s="4"/>
      <c r="HM654" s="4"/>
      <c r="HN654" s="4"/>
      <c r="HO654" s="4"/>
      <c r="HP654" s="4"/>
      <c r="HQ654" s="4"/>
      <c r="HR654" s="4"/>
      <c r="HS654" s="4"/>
      <c r="HT654" s="4"/>
      <c r="HU654" s="4"/>
      <c r="HV654" s="4"/>
      <c r="HW654" s="4"/>
      <c r="HX654" s="4"/>
      <c r="HY654" s="4"/>
      <c r="HZ654" s="4"/>
      <c r="IA654" s="4"/>
      <c r="IB654" s="4"/>
      <c r="IC654" s="4"/>
      <c r="ID654" s="4"/>
      <c r="IE654" s="4"/>
      <c r="IF654" s="4"/>
      <c r="IG654" s="4"/>
      <c r="IH654" s="4"/>
      <c r="II654" s="4"/>
      <c r="IJ654" s="4"/>
      <c r="IK654" s="4"/>
      <c r="IL654" s="4"/>
      <c r="IM654" s="4"/>
      <c r="IN654" s="4"/>
      <c r="IO654" s="4"/>
      <c r="IP654" s="4"/>
      <c r="IQ654" s="4"/>
      <c r="IR654" s="4"/>
      <c r="IS654" s="4"/>
      <c r="IT654" s="4"/>
      <c r="IU654" s="4"/>
      <c r="IV654" s="4"/>
    </row>
    <row r="655" spans="1:256" s="209" customFormat="1">
      <c r="A655" s="121"/>
      <c r="B655" s="115"/>
      <c r="C655" s="116"/>
      <c r="D655" s="117"/>
      <c r="E655" s="118"/>
      <c r="F655" s="119"/>
      <c r="G655" s="120"/>
      <c r="H655" s="5"/>
      <c r="I655" s="39"/>
      <c r="J655" s="40"/>
      <c r="K655" s="41"/>
      <c r="L655" s="37"/>
      <c r="N655" s="38"/>
      <c r="O655" s="38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  <c r="FG655" s="4"/>
      <c r="FH655" s="4"/>
      <c r="FI655" s="4"/>
      <c r="FJ655" s="4"/>
      <c r="FK655" s="4"/>
      <c r="FL655" s="4"/>
      <c r="FM655" s="4"/>
      <c r="FN655" s="4"/>
      <c r="FO655" s="4"/>
      <c r="FP655" s="4"/>
      <c r="FQ655" s="4"/>
      <c r="FR655" s="4"/>
      <c r="FS655" s="4"/>
      <c r="FT655" s="4"/>
      <c r="FU655" s="4"/>
      <c r="FV655" s="4"/>
      <c r="FW655" s="4"/>
      <c r="FX655" s="4"/>
      <c r="FY655" s="4"/>
      <c r="FZ655" s="4"/>
      <c r="GA655" s="4"/>
      <c r="GB655" s="4"/>
      <c r="GC655" s="4"/>
      <c r="GD655" s="4"/>
      <c r="GE655" s="4"/>
      <c r="GF655" s="4"/>
      <c r="GG655" s="4"/>
      <c r="GH655" s="4"/>
      <c r="GI655" s="4"/>
      <c r="GJ655" s="4"/>
      <c r="GK655" s="4"/>
      <c r="GL655" s="4"/>
      <c r="GM655" s="4"/>
      <c r="GN655" s="4"/>
      <c r="GO655" s="4"/>
      <c r="GP655" s="4"/>
      <c r="GQ655" s="4"/>
      <c r="GR655" s="4"/>
      <c r="GS655" s="4"/>
      <c r="GT655" s="4"/>
      <c r="GU655" s="4"/>
      <c r="GV655" s="4"/>
      <c r="GW655" s="4"/>
      <c r="GX655" s="4"/>
      <c r="GY655" s="4"/>
      <c r="GZ655" s="4"/>
      <c r="HA655" s="4"/>
      <c r="HB655" s="4"/>
      <c r="HC655" s="4"/>
      <c r="HD655" s="4"/>
      <c r="HE655" s="4"/>
      <c r="HF655" s="4"/>
      <c r="HG655" s="4"/>
      <c r="HH655" s="4"/>
      <c r="HI655" s="4"/>
      <c r="HJ655" s="4"/>
      <c r="HK655" s="4"/>
      <c r="HL655" s="4"/>
      <c r="HM655" s="4"/>
      <c r="HN655" s="4"/>
      <c r="HO655" s="4"/>
      <c r="HP655" s="4"/>
      <c r="HQ655" s="4"/>
      <c r="HR655" s="4"/>
      <c r="HS655" s="4"/>
      <c r="HT655" s="4"/>
      <c r="HU655" s="4"/>
      <c r="HV655" s="4"/>
      <c r="HW655" s="4"/>
      <c r="HX655" s="4"/>
      <c r="HY655" s="4"/>
      <c r="HZ655" s="4"/>
      <c r="IA655" s="4"/>
      <c r="IB655" s="4"/>
      <c r="IC655" s="4"/>
      <c r="ID655" s="4"/>
      <c r="IE655" s="4"/>
      <c r="IF655" s="4"/>
      <c r="IG655" s="4"/>
      <c r="IH655" s="4"/>
      <c r="II655" s="4"/>
      <c r="IJ655" s="4"/>
      <c r="IK655" s="4"/>
      <c r="IL655" s="4"/>
      <c r="IM655" s="4"/>
      <c r="IN655" s="4"/>
      <c r="IO655" s="4"/>
      <c r="IP655" s="4"/>
      <c r="IQ655" s="4"/>
      <c r="IR655" s="4"/>
      <c r="IS655" s="4"/>
      <c r="IT655" s="4"/>
      <c r="IU655" s="4"/>
      <c r="IV655" s="4"/>
    </row>
    <row r="656" spans="1:256" s="209" customFormat="1">
      <c r="A656" s="121"/>
      <c r="B656" s="115"/>
      <c r="C656" s="116"/>
      <c r="D656" s="117"/>
      <c r="E656" s="118"/>
      <c r="F656" s="119"/>
      <c r="G656" s="120"/>
      <c r="H656" s="5"/>
      <c r="I656" s="39"/>
      <c r="J656" s="40"/>
      <c r="K656" s="41"/>
      <c r="L656" s="37"/>
      <c r="N656" s="38"/>
      <c r="O656" s="38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  <c r="FG656" s="4"/>
      <c r="FH656" s="4"/>
      <c r="FI656" s="4"/>
      <c r="FJ656" s="4"/>
      <c r="FK656" s="4"/>
      <c r="FL656" s="4"/>
      <c r="FM656" s="4"/>
      <c r="FN656" s="4"/>
      <c r="FO656" s="4"/>
      <c r="FP656" s="4"/>
      <c r="FQ656" s="4"/>
      <c r="FR656" s="4"/>
      <c r="FS656" s="4"/>
      <c r="FT656" s="4"/>
      <c r="FU656" s="4"/>
      <c r="FV656" s="4"/>
      <c r="FW656" s="4"/>
      <c r="FX656" s="4"/>
      <c r="FY656" s="4"/>
      <c r="FZ656" s="4"/>
      <c r="GA656" s="4"/>
      <c r="GB656" s="4"/>
      <c r="GC656" s="4"/>
      <c r="GD656" s="4"/>
      <c r="GE656" s="4"/>
      <c r="GF656" s="4"/>
      <c r="GG656" s="4"/>
      <c r="GH656" s="4"/>
      <c r="GI656" s="4"/>
      <c r="GJ656" s="4"/>
      <c r="GK656" s="4"/>
      <c r="GL656" s="4"/>
      <c r="GM656" s="4"/>
      <c r="GN656" s="4"/>
      <c r="GO656" s="4"/>
      <c r="GP656" s="4"/>
      <c r="GQ656" s="4"/>
      <c r="GR656" s="4"/>
      <c r="GS656" s="4"/>
      <c r="GT656" s="4"/>
      <c r="GU656" s="4"/>
      <c r="GV656" s="4"/>
      <c r="GW656" s="4"/>
      <c r="GX656" s="4"/>
      <c r="GY656" s="4"/>
      <c r="GZ656" s="4"/>
      <c r="HA656" s="4"/>
      <c r="HB656" s="4"/>
      <c r="HC656" s="4"/>
      <c r="HD656" s="4"/>
      <c r="HE656" s="4"/>
      <c r="HF656" s="4"/>
      <c r="HG656" s="4"/>
      <c r="HH656" s="4"/>
      <c r="HI656" s="4"/>
      <c r="HJ656" s="4"/>
      <c r="HK656" s="4"/>
      <c r="HL656" s="4"/>
      <c r="HM656" s="4"/>
      <c r="HN656" s="4"/>
      <c r="HO656" s="4"/>
      <c r="HP656" s="4"/>
      <c r="HQ656" s="4"/>
      <c r="HR656" s="4"/>
      <c r="HS656" s="4"/>
      <c r="HT656" s="4"/>
      <c r="HU656" s="4"/>
      <c r="HV656" s="4"/>
      <c r="HW656" s="4"/>
      <c r="HX656" s="4"/>
      <c r="HY656" s="4"/>
      <c r="HZ656" s="4"/>
      <c r="IA656" s="4"/>
      <c r="IB656" s="4"/>
      <c r="IC656" s="4"/>
      <c r="ID656" s="4"/>
      <c r="IE656" s="4"/>
      <c r="IF656" s="4"/>
      <c r="IG656" s="4"/>
      <c r="IH656" s="4"/>
      <c r="II656" s="4"/>
      <c r="IJ656" s="4"/>
      <c r="IK656" s="4"/>
      <c r="IL656" s="4"/>
      <c r="IM656" s="4"/>
      <c r="IN656" s="4"/>
      <c r="IO656" s="4"/>
      <c r="IP656" s="4"/>
      <c r="IQ656" s="4"/>
      <c r="IR656" s="4"/>
      <c r="IS656" s="4"/>
      <c r="IT656" s="4"/>
      <c r="IU656" s="4"/>
      <c r="IV656" s="4"/>
    </row>
    <row r="657" spans="1:256" s="209" customFormat="1">
      <c r="A657" s="121"/>
      <c r="B657" s="115"/>
      <c r="C657" s="116"/>
      <c r="D657" s="117"/>
      <c r="E657" s="118"/>
      <c r="F657" s="119"/>
      <c r="G657" s="120"/>
      <c r="H657" s="5"/>
      <c r="I657" s="39"/>
      <c r="J657" s="40"/>
      <c r="K657" s="41"/>
      <c r="L657" s="37"/>
      <c r="N657" s="38"/>
      <c r="O657" s="38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  <c r="FG657" s="4"/>
      <c r="FH657" s="4"/>
      <c r="FI657" s="4"/>
      <c r="FJ657" s="4"/>
      <c r="FK657" s="4"/>
      <c r="FL657" s="4"/>
      <c r="FM657" s="4"/>
      <c r="FN657" s="4"/>
      <c r="FO657" s="4"/>
      <c r="FP657" s="4"/>
      <c r="FQ657" s="4"/>
      <c r="FR657" s="4"/>
      <c r="FS657" s="4"/>
      <c r="FT657" s="4"/>
      <c r="FU657" s="4"/>
      <c r="FV657" s="4"/>
      <c r="FW657" s="4"/>
      <c r="FX657" s="4"/>
      <c r="FY657" s="4"/>
      <c r="FZ657" s="4"/>
      <c r="GA657" s="4"/>
      <c r="GB657" s="4"/>
      <c r="GC657" s="4"/>
      <c r="GD657" s="4"/>
      <c r="GE657" s="4"/>
      <c r="GF657" s="4"/>
      <c r="GG657" s="4"/>
      <c r="GH657" s="4"/>
      <c r="GI657" s="4"/>
      <c r="GJ657" s="4"/>
      <c r="GK657" s="4"/>
      <c r="GL657" s="4"/>
      <c r="GM657" s="4"/>
      <c r="GN657" s="4"/>
      <c r="GO657" s="4"/>
      <c r="GP657" s="4"/>
      <c r="GQ657" s="4"/>
      <c r="GR657" s="4"/>
      <c r="GS657" s="4"/>
      <c r="GT657" s="4"/>
      <c r="GU657" s="4"/>
      <c r="GV657" s="4"/>
      <c r="GW657" s="4"/>
      <c r="GX657" s="4"/>
      <c r="GY657" s="4"/>
      <c r="GZ657" s="4"/>
      <c r="HA657" s="4"/>
      <c r="HB657" s="4"/>
      <c r="HC657" s="4"/>
      <c r="HD657" s="4"/>
      <c r="HE657" s="4"/>
      <c r="HF657" s="4"/>
      <c r="HG657" s="4"/>
      <c r="HH657" s="4"/>
      <c r="HI657" s="4"/>
      <c r="HJ657" s="4"/>
      <c r="HK657" s="4"/>
      <c r="HL657" s="4"/>
      <c r="HM657" s="4"/>
      <c r="HN657" s="4"/>
      <c r="HO657" s="4"/>
      <c r="HP657" s="4"/>
      <c r="HQ657" s="4"/>
      <c r="HR657" s="4"/>
      <c r="HS657" s="4"/>
      <c r="HT657" s="4"/>
      <c r="HU657" s="4"/>
      <c r="HV657" s="4"/>
      <c r="HW657" s="4"/>
      <c r="HX657" s="4"/>
      <c r="HY657" s="4"/>
      <c r="HZ657" s="4"/>
      <c r="IA657" s="4"/>
      <c r="IB657" s="4"/>
      <c r="IC657" s="4"/>
      <c r="ID657" s="4"/>
      <c r="IE657" s="4"/>
      <c r="IF657" s="4"/>
      <c r="IG657" s="4"/>
      <c r="IH657" s="4"/>
      <c r="II657" s="4"/>
      <c r="IJ657" s="4"/>
      <c r="IK657" s="4"/>
      <c r="IL657" s="4"/>
      <c r="IM657" s="4"/>
      <c r="IN657" s="4"/>
      <c r="IO657" s="4"/>
      <c r="IP657" s="4"/>
      <c r="IQ657" s="4"/>
      <c r="IR657" s="4"/>
      <c r="IS657" s="4"/>
      <c r="IT657" s="4"/>
      <c r="IU657" s="4"/>
      <c r="IV657" s="4"/>
    </row>
    <row r="658" spans="1:256" s="209" customFormat="1">
      <c r="A658" s="121"/>
      <c r="B658" s="115"/>
      <c r="C658" s="116"/>
      <c r="D658" s="117"/>
      <c r="E658" s="118"/>
      <c r="F658" s="119"/>
      <c r="G658" s="120"/>
      <c r="H658" s="5"/>
      <c r="I658" s="39"/>
      <c r="J658" s="40"/>
      <c r="K658" s="41"/>
      <c r="L658" s="37"/>
      <c r="N658" s="38"/>
      <c r="O658" s="38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  <c r="FG658" s="4"/>
      <c r="FH658" s="4"/>
      <c r="FI658" s="4"/>
      <c r="FJ658" s="4"/>
      <c r="FK658" s="4"/>
      <c r="FL658" s="4"/>
      <c r="FM658" s="4"/>
      <c r="FN658" s="4"/>
      <c r="FO658" s="4"/>
      <c r="FP658" s="4"/>
      <c r="FQ658" s="4"/>
      <c r="FR658" s="4"/>
      <c r="FS658" s="4"/>
      <c r="FT658" s="4"/>
      <c r="FU658" s="4"/>
      <c r="FV658" s="4"/>
      <c r="FW658" s="4"/>
      <c r="FX658" s="4"/>
      <c r="FY658" s="4"/>
      <c r="FZ658" s="4"/>
      <c r="GA658" s="4"/>
      <c r="GB658" s="4"/>
      <c r="GC658" s="4"/>
      <c r="GD658" s="4"/>
      <c r="GE658" s="4"/>
      <c r="GF658" s="4"/>
      <c r="GG658" s="4"/>
      <c r="GH658" s="4"/>
      <c r="GI658" s="4"/>
      <c r="GJ658" s="4"/>
      <c r="GK658" s="4"/>
      <c r="GL658" s="4"/>
      <c r="GM658" s="4"/>
      <c r="GN658" s="4"/>
      <c r="GO658" s="4"/>
      <c r="GP658" s="4"/>
      <c r="GQ658" s="4"/>
      <c r="GR658" s="4"/>
      <c r="GS658" s="4"/>
      <c r="GT658" s="4"/>
      <c r="GU658" s="4"/>
      <c r="GV658" s="4"/>
      <c r="GW658" s="4"/>
      <c r="GX658" s="4"/>
      <c r="GY658" s="4"/>
      <c r="GZ658" s="4"/>
      <c r="HA658" s="4"/>
      <c r="HB658" s="4"/>
      <c r="HC658" s="4"/>
      <c r="HD658" s="4"/>
      <c r="HE658" s="4"/>
      <c r="HF658" s="4"/>
      <c r="HG658" s="4"/>
      <c r="HH658" s="4"/>
      <c r="HI658" s="4"/>
      <c r="HJ658" s="4"/>
      <c r="HK658" s="4"/>
      <c r="HL658" s="4"/>
      <c r="HM658" s="4"/>
      <c r="HN658" s="4"/>
      <c r="HO658" s="4"/>
      <c r="HP658" s="4"/>
      <c r="HQ658" s="4"/>
      <c r="HR658" s="4"/>
      <c r="HS658" s="4"/>
      <c r="HT658" s="4"/>
      <c r="HU658" s="4"/>
      <c r="HV658" s="4"/>
      <c r="HW658" s="4"/>
      <c r="HX658" s="4"/>
      <c r="HY658" s="4"/>
      <c r="HZ658" s="4"/>
      <c r="IA658" s="4"/>
      <c r="IB658" s="4"/>
      <c r="IC658" s="4"/>
      <c r="ID658" s="4"/>
      <c r="IE658" s="4"/>
      <c r="IF658" s="4"/>
      <c r="IG658" s="4"/>
      <c r="IH658" s="4"/>
      <c r="II658" s="4"/>
      <c r="IJ658" s="4"/>
      <c r="IK658" s="4"/>
      <c r="IL658" s="4"/>
      <c r="IM658" s="4"/>
      <c r="IN658" s="4"/>
      <c r="IO658" s="4"/>
      <c r="IP658" s="4"/>
      <c r="IQ658" s="4"/>
      <c r="IR658" s="4"/>
      <c r="IS658" s="4"/>
      <c r="IT658" s="4"/>
      <c r="IU658" s="4"/>
      <c r="IV658" s="4"/>
    </row>
    <row r="659" spans="1:256" s="209" customFormat="1">
      <c r="A659" s="121"/>
      <c r="B659" s="115"/>
      <c r="C659" s="116"/>
      <c r="D659" s="117"/>
      <c r="E659" s="118"/>
      <c r="F659" s="119"/>
      <c r="G659" s="120"/>
      <c r="H659" s="5"/>
      <c r="I659" s="39"/>
      <c r="J659" s="40"/>
      <c r="K659" s="41"/>
      <c r="L659" s="37"/>
      <c r="N659" s="38"/>
      <c r="O659" s="38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  <c r="FG659" s="4"/>
      <c r="FH659" s="4"/>
      <c r="FI659" s="4"/>
      <c r="FJ659" s="4"/>
      <c r="FK659" s="4"/>
      <c r="FL659" s="4"/>
      <c r="FM659" s="4"/>
      <c r="FN659" s="4"/>
      <c r="FO659" s="4"/>
      <c r="FP659" s="4"/>
      <c r="FQ659" s="4"/>
      <c r="FR659" s="4"/>
      <c r="FS659" s="4"/>
      <c r="FT659" s="4"/>
      <c r="FU659" s="4"/>
      <c r="FV659" s="4"/>
      <c r="FW659" s="4"/>
      <c r="FX659" s="4"/>
      <c r="FY659" s="4"/>
      <c r="FZ659" s="4"/>
      <c r="GA659" s="4"/>
      <c r="GB659" s="4"/>
      <c r="GC659" s="4"/>
      <c r="GD659" s="4"/>
      <c r="GE659" s="4"/>
      <c r="GF659" s="4"/>
      <c r="GG659" s="4"/>
      <c r="GH659" s="4"/>
      <c r="GI659" s="4"/>
      <c r="GJ659" s="4"/>
      <c r="GK659" s="4"/>
      <c r="GL659" s="4"/>
      <c r="GM659" s="4"/>
      <c r="GN659" s="4"/>
      <c r="GO659" s="4"/>
      <c r="GP659" s="4"/>
      <c r="GQ659" s="4"/>
      <c r="GR659" s="4"/>
      <c r="GS659" s="4"/>
      <c r="GT659" s="4"/>
      <c r="GU659" s="4"/>
      <c r="GV659" s="4"/>
      <c r="GW659" s="4"/>
      <c r="GX659" s="4"/>
      <c r="GY659" s="4"/>
      <c r="GZ659" s="4"/>
      <c r="HA659" s="4"/>
      <c r="HB659" s="4"/>
      <c r="HC659" s="4"/>
      <c r="HD659" s="4"/>
      <c r="HE659" s="4"/>
      <c r="HF659" s="4"/>
      <c r="HG659" s="4"/>
      <c r="HH659" s="4"/>
      <c r="HI659" s="4"/>
      <c r="HJ659" s="4"/>
      <c r="HK659" s="4"/>
      <c r="HL659" s="4"/>
      <c r="HM659" s="4"/>
      <c r="HN659" s="4"/>
      <c r="HO659" s="4"/>
      <c r="HP659" s="4"/>
      <c r="HQ659" s="4"/>
      <c r="HR659" s="4"/>
      <c r="HS659" s="4"/>
      <c r="HT659" s="4"/>
      <c r="HU659" s="4"/>
      <c r="HV659" s="4"/>
      <c r="HW659" s="4"/>
      <c r="HX659" s="4"/>
      <c r="HY659" s="4"/>
      <c r="HZ659" s="4"/>
      <c r="IA659" s="4"/>
      <c r="IB659" s="4"/>
      <c r="IC659" s="4"/>
      <c r="ID659" s="4"/>
      <c r="IE659" s="4"/>
      <c r="IF659" s="4"/>
      <c r="IG659" s="4"/>
      <c r="IH659" s="4"/>
      <c r="II659" s="4"/>
      <c r="IJ659" s="4"/>
      <c r="IK659" s="4"/>
      <c r="IL659" s="4"/>
      <c r="IM659" s="4"/>
      <c r="IN659" s="4"/>
      <c r="IO659" s="4"/>
      <c r="IP659" s="4"/>
      <c r="IQ659" s="4"/>
      <c r="IR659" s="4"/>
      <c r="IS659" s="4"/>
      <c r="IT659" s="4"/>
      <c r="IU659" s="4"/>
      <c r="IV659" s="4"/>
    </row>
    <row r="660" spans="1:256" s="209" customFormat="1">
      <c r="A660" s="121"/>
      <c r="B660" s="115"/>
      <c r="C660" s="116"/>
      <c r="D660" s="117"/>
      <c r="E660" s="118"/>
      <c r="F660" s="119"/>
      <c r="G660" s="120"/>
      <c r="H660" s="5"/>
      <c r="I660" s="39"/>
      <c r="J660" s="40"/>
      <c r="K660" s="41"/>
      <c r="L660" s="37"/>
      <c r="N660" s="38"/>
      <c r="O660" s="38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  <c r="FG660" s="4"/>
      <c r="FH660" s="4"/>
      <c r="FI660" s="4"/>
      <c r="FJ660" s="4"/>
      <c r="FK660" s="4"/>
      <c r="FL660" s="4"/>
      <c r="FM660" s="4"/>
      <c r="FN660" s="4"/>
      <c r="FO660" s="4"/>
      <c r="FP660" s="4"/>
      <c r="FQ660" s="4"/>
      <c r="FR660" s="4"/>
      <c r="FS660" s="4"/>
      <c r="FT660" s="4"/>
      <c r="FU660" s="4"/>
      <c r="FV660" s="4"/>
      <c r="FW660" s="4"/>
      <c r="FX660" s="4"/>
      <c r="FY660" s="4"/>
      <c r="FZ660" s="4"/>
      <c r="GA660" s="4"/>
      <c r="GB660" s="4"/>
      <c r="GC660" s="4"/>
      <c r="GD660" s="4"/>
      <c r="GE660" s="4"/>
      <c r="GF660" s="4"/>
      <c r="GG660" s="4"/>
      <c r="GH660" s="4"/>
      <c r="GI660" s="4"/>
      <c r="GJ660" s="4"/>
      <c r="GK660" s="4"/>
      <c r="GL660" s="4"/>
      <c r="GM660" s="4"/>
      <c r="GN660" s="4"/>
      <c r="GO660" s="4"/>
      <c r="GP660" s="4"/>
      <c r="GQ660" s="4"/>
      <c r="GR660" s="4"/>
      <c r="GS660" s="4"/>
      <c r="GT660" s="4"/>
      <c r="GU660" s="4"/>
      <c r="GV660" s="4"/>
      <c r="GW660" s="4"/>
      <c r="GX660" s="4"/>
      <c r="GY660" s="4"/>
      <c r="GZ660" s="4"/>
      <c r="HA660" s="4"/>
      <c r="HB660" s="4"/>
      <c r="HC660" s="4"/>
      <c r="HD660" s="4"/>
      <c r="HE660" s="4"/>
      <c r="HF660" s="4"/>
      <c r="HG660" s="4"/>
      <c r="HH660" s="4"/>
      <c r="HI660" s="4"/>
      <c r="HJ660" s="4"/>
      <c r="HK660" s="4"/>
      <c r="HL660" s="4"/>
      <c r="HM660" s="4"/>
      <c r="HN660" s="4"/>
      <c r="HO660" s="4"/>
      <c r="HP660" s="4"/>
      <c r="HQ660" s="4"/>
      <c r="HR660" s="4"/>
      <c r="HS660" s="4"/>
      <c r="HT660" s="4"/>
      <c r="HU660" s="4"/>
      <c r="HV660" s="4"/>
      <c r="HW660" s="4"/>
      <c r="HX660" s="4"/>
      <c r="HY660" s="4"/>
      <c r="HZ660" s="4"/>
      <c r="IA660" s="4"/>
      <c r="IB660" s="4"/>
      <c r="IC660" s="4"/>
      <c r="ID660" s="4"/>
      <c r="IE660" s="4"/>
      <c r="IF660" s="4"/>
      <c r="IG660" s="4"/>
      <c r="IH660" s="4"/>
      <c r="II660" s="4"/>
      <c r="IJ660" s="4"/>
      <c r="IK660" s="4"/>
      <c r="IL660" s="4"/>
      <c r="IM660" s="4"/>
      <c r="IN660" s="4"/>
      <c r="IO660" s="4"/>
      <c r="IP660" s="4"/>
      <c r="IQ660" s="4"/>
      <c r="IR660" s="4"/>
      <c r="IS660" s="4"/>
      <c r="IT660" s="4"/>
      <c r="IU660" s="4"/>
      <c r="IV660" s="4"/>
    </row>
    <row r="661" spans="1:256" s="209" customFormat="1">
      <c r="A661" s="121"/>
      <c r="B661" s="115"/>
      <c r="C661" s="116"/>
      <c r="D661" s="117"/>
      <c r="E661" s="118"/>
      <c r="F661" s="119"/>
      <c r="G661" s="120"/>
      <c r="H661" s="5"/>
      <c r="I661" s="39"/>
      <c r="J661" s="40"/>
      <c r="K661" s="41"/>
      <c r="L661" s="37"/>
      <c r="N661" s="38"/>
      <c r="O661" s="38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  <c r="FG661" s="4"/>
      <c r="FH661" s="4"/>
      <c r="FI661" s="4"/>
      <c r="FJ661" s="4"/>
      <c r="FK661" s="4"/>
      <c r="FL661" s="4"/>
      <c r="FM661" s="4"/>
      <c r="FN661" s="4"/>
      <c r="FO661" s="4"/>
      <c r="FP661" s="4"/>
      <c r="FQ661" s="4"/>
      <c r="FR661" s="4"/>
      <c r="FS661" s="4"/>
      <c r="FT661" s="4"/>
      <c r="FU661" s="4"/>
      <c r="FV661" s="4"/>
      <c r="FW661" s="4"/>
      <c r="FX661" s="4"/>
      <c r="FY661" s="4"/>
      <c r="FZ661" s="4"/>
      <c r="GA661" s="4"/>
      <c r="GB661" s="4"/>
      <c r="GC661" s="4"/>
      <c r="GD661" s="4"/>
      <c r="GE661" s="4"/>
      <c r="GF661" s="4"/>
      <c r="GG661" s="4"/>
      <c r="GH661" s="4"/>
      <c r="GI661" s="4"/>
      <c r="GJ661" s="4"/>
      <c r="GK661" s="4"/>
      <c r="GL661" s="4"/>
      <c r="GM661" s="4"/>
      <c r="GN661" s="4"/>
      <c r="GO661" s="4"/>
      <c r="GP661" s="4"/>
      <c r="GQ661" s="4"/>
      <c r="GR661" s="4"/>
      <c r="GS661" s="4"/>
      <c r="GT661" s="4"/>
      <c r="GU661" s="4"/>
      <c r="GV661" s="4"/>
      <c r="GW661" s="4"/>
      <c r="GX661" s="4"/>
      <c r="GY661" s="4"/>
      <c r="GZ661" s="4"/>
      <c r="HA661" s="4"/>
      <c r="HB661" s="4"/>
      <c r="HC661" s="4"/>
      <c r="HD661" s="4"/>
      <c r="HE661" s="4"/>
      <c r="HF661" s="4"/>
      <c r="HG661" s="4"/>
      <c r="HH661" s="4"/>
      <c r="HI661" s="4"/>
      <c r="HJ661" s="4"/>
      <c r="HK661" s="4"/>
      <c r="HL661" s="4"/>
      <c r="HM661" s="4"/>
      <c r="HN661" s="4"/>
      <c r="HO661" s="4"/>
      <c r="HP661" s="4"/>
      <c r="HQ661" s="4"/>
      <c r="HR661" s="4"/>
      <c r="HS661" s="4"/>
      <c r="HT661" s="4"/>
      <c r="HU661" s="4"/>
      <c r="HV661" s="4"/>
      <c r="HW661" s="4"/>
      <c r="HX661" s="4"/>
      <c r="HY661" s="4"/>
      <c r="HZ661" s="4"/>
      <c r="IA661" s="4"/>
      <c r="IB661" s="4"/>
      <c r="IC661" s="4"/>
      <c r="ID661" s="4"/>
      <c r="IE661" s="4"/>
      <c r="IF661" s="4"/>
      <c r="IG661" s="4"/>
      <c r="IH661" s="4"/>
      <c r="II661" s="4"/>
      <c r="IJ661" s="4"/>
      <c r="IK661" s="4"/>
      <c r="IL661" s="4"/>
      <c r="IM661" s="4"/>
      <c r="IN661" s="4"/>
      <c r="IO661" s="4"/>
      <c r="IP661" s="4"/>
      <c r="IQ661" s="4"/>
      <c r="IR661" s="4"/>
      <c r="IS661" s="4"/>
      <c r="IT661" s="4"/>
      <c r="IU661" s="4"/>
      <c r="IV661" s="4"/>
    </row>
    <row r="662" spans="1:256" s="209" customFormat="1">
      <c r="A662" s="121"/>
      <c r="B662" s="115"/>
      <c r="C662" s="116"/>
      <c r="D662" s="117"/>
      <c r="E662" s="118"/>
      <c r="F662" s="119"/>
      <c r="G662" s="120"/>
      <c r="H662" s="5"/>
      <c r="I662" s="39"/>
      <c r="J662" s="40"/>
      <c r="K662" s="41"/>
      <c r="L662" s="37"/>
      <c r="N662" s="38"/>
      <c r="O662" s="38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  <c r="FG662" s="4"/>
      <c r="FH662" s="4"/>
      <c r="FI662" s="4"/>
      <c r="FJ662" s="4"/>
      <c r="FK662" s="4"/>
      <c r="FL662" s="4"/>
      <c r="FM662" s="4"/>
      <c r="FN662" s="4"/>
      <c r="FO662" s="4"/>
      <c r="FP662" s="4"/>
      <c r="FQ662" s="4"/>
      <c r="FR662" s="4"/>
      <c r="FS662" s="4"/>
      <c r="FT662" s="4"/>
      <c r="FU662" s="4"/>
      <c r="FV662" s="4"/>
      <c r="FW662" s="4"/>
      <c r="FX662" s="4"/>
      <c r="FY662" s="4"/>
      <c r="FZ662" s="4"/>
      <c r="GA662" s="4"/>
      <c r="GB662" s="4"/>
      <c r="GC662" s="4"/>
      <c r="GD662" s="4"/>
      <c r="GE662" s="4"/>
      <c r="GF662" s="4"/>
      <c r="GG662" s="4"/>
      <c r="GH662" s="4"/>
      <c r="GI662" s="4"/>
      <c r="GJ662" s="4"/>
      <c r="GK662" s="4"/>
      <c r="GL662" s="4"/>
      <c r="GM662" s="4"/>
      <c r="GN662" s="4"/>
      <c r="GO662" s="4"/>
      <c r="GP662" s="4"/>
      <c r="GQ662" s="4"/>
      <c r="GR662" s="4"/>
      <c r="GS662" s="4"/>
      <c r="GT662" s="4"/>
      <c r="GU662" s="4"/>
      <c r="GV662" s="4"/>
      <c r="GW662" s="4"/>
      <c r="GX662" s="4"/>
      <c r="GY662" s="4"/>
      <c r="GZ662" s="4"/>
      <c r="HA662" s="4"/>
      <c r="HB662" s="4"/>
      <c r="HC662" s="4"/>
      <c r="HD662" s="4"/>
      <c r="HE662" s="4"/>
      <c r="HF662" s="4"/>
      <c r="HG662" s="4"/>
      <c r="HH662" s="4"/>
      <c r="HI662" s="4"/>
      <c r="HJ662" s="4"/>
      <c r="HK662" s="4"/>
      <c r="HL662" s="4"/>
      <c r="HM662" s="4"/>
      <c r="HN662" s="4"/>
      <c r="HO662" s="4"/>
      <c r="HP662" s="4"/>
      <c r="HQ662" s="4"/>
      <c r="HR662" s="4"/>
      <c r="HS662" s="4"/>
      <c r="HT662" s="4"/>
      <c r="HU662" s="4"/>
      <c r="HV662" s="4"/>
      <c r="HW662" s="4"/>
      <c r="HX662" s="4"/>
      <c r="HY662" s="4"/>
      <c r="HZ662" s="4"/>
      <c r="IA662" s="4"/>
      <c r="IB662" s="4"/>
      <c r="IC662" s="4"/>
      <c r="ID662" s="4"/>
      <c r="IE662" s="4"/>
      <c r="IF662" s="4"/>
      <c r="IG662" s="4"/>
      <c r="IH662" s="4"/>
      <c r="II662" s="4"/>
      <c r="IJ662" s="4"/>
      <c r="IK662" s="4"/>
      <c r="IL662" s="4"/>
      <c r="IM662" s="4"/>
      <c r="IN662" s="4"/>
      <c r="IO662" s="4"/>
      <c r="IP662" s="4"/>
      <c r="IQ662" s="4"/>
      <c r="IR662" s="4"/>
      <c r="IS662" s="4"/>
      <c r="IT662" s="4"/>
      <c r="IU662" s="4"/>
      <c r="IV662" s="4"/>
    </row>
    <row r="663" spans="1:256" s="209" customFormat="1">
      <c r="A663" s="121"/>
      <c r="B663" s="115"/>
      <c r="C663" s="116"/>
      <c r="D663" s="117"/>
      <c r="E663" s="118"/>
      <c r="F663" s="119"/>
      <c r="G663" s="120"/>
      <c r="H663" s="5"/>
      <c r="I663" s="39"/>
      <c r="J663" s="40"/>
      <c r="K663" s="41"/>
      <c r="L663" s="37"/>
      <c r="N663" s="38"/>
      <c r="O663" s="38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  <c r="FG663" s="4"/>
      <c r="FH663" s="4"/>
      <c r="FI663" s="4"/>
      <c r="FJ663" s="4"/>
      <c r="FK663" s="4"/>
      <c r="FL663" s="4"/>
      <c r="FM663" s="4"/>
      <c r="FN663" s="4"/>
      <c r="FO663" s="4"/>
      <c r="FP663" s="4"/>
      <c r="FQ663" s="4"/>
      <c r="FR663" s="4"/>
      <c r="FS663" s="4"/>
      <c r="FT663" s="4"/>
      <c r="FU663" s="4"/>
      <c r="FV663" s="4"/>
      <c r="FW663" s="4"/>
      <c r="FX663" s="4"/>
      <c r="FY663" s="4"/>
      <c r="FZ663" s="4"/>
      <c r="GA663" s="4"/>
      <c r="GB663" s="4"/>
      <c r="GC663" s="4"/>
      <c r="GD663" s="4"/>
      <c r="GE663" s="4"/>
      <c r="GF663" s="4"/>
      <c r="GG663" s="4"/>
      <c r="GH663" s="4"/>
      <c r="GI663" s="4"/>
      <c r="GJ663" s="4"/>
      <c r="GK663" s="4"/>
      <c r="GL663" s="4"/>
      <c r="GM663" s="4"/>
      <c r="GN663" s="4"/>
      <c r="GO663" s="4"/>
      <c r="GP663" s="4"/>
      <c r="GQ663" s="4"/>
      <c r="GR663" s="4"/>
      <c r="GS663" s="4"/>
      <c r="GT663" s="4"/>
      <c r="GU663" s="4"/>
      <c r="GV663" s="4"/>
      <c r="GW663" s="4"/>
      <c r="GX663" s="4"/>
      <c r="GY663" s="4"/>
      <c r="GZ663" s="4"/>
      <c r="HA663" s="4"/>
      <c r="HB663" s="4"/>
      <c r="HC663" s="4"/>
      <c r="HD663" s="4"/>
      <c r="HE663" s="4"/>
      <c r="HF663" s="4"/>
      <c r="HG663" s="4"/>
      <c r="HH663" s="4"/>
      <c r="HI663" s="4"/>
      <c r="HJ663" s="4"/>
      <c r="HK663" s="4"/>
      <c r="HL663" s="4"/>
      <c r="HM663" s="4"/>
      <c r="HN663" s="4"/>
      <c r="HO663" s="4"/>
      <c r="HP663" s="4"/>
      <c r="HQ663" s="4"/>
      <c r="HR663" s="4"/>
      <c r="HS663" s="4"/>
      <c r="HT663" s="4"/>
      <c r="HU663" s="4"/>
      <c r="HV663" s="4"/>
      <c r="HW663" s="4"/>
      <c r="HX663" s="4"/>
      <c r="HY663" s="4"/>
      <c r="HZ663" s="4"/>
      <c r="IA663" s="4"/>
      <c r="IB663" s="4"/>
      <c r="IC663" s="4"/>
      <c r="ID663" s="4"/>
      <c r="IE663" s="4"/>
      <c r="IF663" s="4"/>
      <c r="IG663" s="4"/>
      <c r="IH663" s="4"/>
      <c r="II663" s="4"/>
      <c r="IJ663" s="4"/>
      <c r="IK663" s="4"/>
      <c r="IL663" s="4"/>
      <c r="IM663" s="4"/>
      <c r="IN663" s="4"/>
      <c r="IO663" s="4"/>
      <c r="IP663" s="4"/>
      <c r="IQ663" s="4"/>
      <c r="IR663" s="4"/>
      <c r="IS663" s="4"/>
      <c r="IT663" s="4"/>
      <c r="IU663" s="4"/>
      <c r="IV663" s="4"/>
    </row>
    <row r="664" spans="1:256" s="209" customFormat="1">
      <c r="A664" s="121"/>
      <c r="B664" s="115"/>
      <c r="C664" s="116"/>
      <c r="D664" s="117"/>
      <c r="E664" s="118"/>
      <c r="F664" s="119"/>
      <c r="G664" s="120"/>
      <c r="H664" s="5"/>
      <c r="I664" s="39"/>
      <c r="J664" s="40"/>
      <c r="K664" s="41"/>
      <c r="L664" s="37"/>
      <c r="N664" s="38"/>
      <c r="O664" s="38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  <c r="FG664" s="4"/>
      <c r="FH664" s="4"/>
      <c r="FI664" s="4"/>
      <c r="FJ664" s="4"/>
      <c r="FK664" s="4"/>
      <c r="FL664" s="4"/>
      <c r="FM664" s="4"/>
      <c r="FN664" s="4"/>
      <c r="FO664" s="4"/>
      <c r="FP664" s="4"/>
      <c r="FQ664" s="4"/>
      <c r="FR664" s="4"/>
      <c r="FS664" s="4"/>
      <c r="FT664" s="4"/>
      <c r="FU664" s="4"/>
      <c r="FV664" s="4"/>
      <c r="FW664" s="4"/>
      <c r="FX664" s="4"/>
      <c r="FY664" s="4"/>
      <c r="FZ664" s="4"/>
      <c r="GA664" s="4"/>
      <c r="GB664" s="4"/>
      <c r="GC664" s="4"/>
      <c r="GD664" s="4"/>
      <c r="GE664" s="4"/>
      <c r="GF664" s="4"/>
      <c r="GG664" s="4"/>
      <c r="GH664" s="4"/>
      <c r="GI664" s="4"/>
      <c r="GJ664" s="4"/>
      <c r="GK664" s="4"/>
      <c r="GL664" s="4"/>
      <c r="GM664" s="4"/>
      <c r="GN664" s="4"/>
      <c r="GO664" s="4"/>
      <c r="GP664" s="4"/>
      <c r="GQ664" s="4"/>
      <c r="GR664" s="4"/>
      <c r="GS664" s="4"/>
      <c r="GT664" s="4"/>
      <c r="GU664" s="4"/>
      <c r="GV664" s="4"/>
      <c r="GW664" s="4"/>
      <c r="GX664" s="4"/>
      <c r="GY664" s="4"/>
      <c r="GZ664" s="4"/>
      <c r="HA664" s="4"/>
      <c r="HB664" s="4"/>
      <c r="HC664" s="4"/>
      <c r="HD664" s="4"/>
      <c r="HE664" s="4"/>
      <c r="HF664" s="4"/>
      <c r="HG664" s="4"/>
      <c r="HH664" s="4"/>
      <c r="HI664" s="4"/>
      <c r="HJ664" s="4"/>
      <c r="HK664" s="4"/>
      <c r="HL664" s="4"/>
      <c r="HM664" s="4"/>
      <c r="HN664" s="4"/>
      <c r="HO664" s="4"/>
      <c r="HP664" s="4"/>
      <c r="HQ664" s="4"/>
      <c r="HR664" s="4"/>
      <c r="HS664" s="4"/>
      <c r="HT664" s="4"/>
      <c r="HU664" s="4"/>
      <c r="HV664" s="4"/>
      <c r="HW664" s="4"/>
      <c r="HX664" s="4"/>
      <c r="HY664" s="4"/>
      <c r="HZ664" s="4"/>
      <c r="IA664" s="4"/>
      <c r="IB664" s="4"/>
      <c r="IC664" s="4"/>
      <c r="ID664" s="4"/>
      <c r="IE664" s="4"/>
      <c r="IF664" s="4"/>
      <c r="IG664" s="4"/>
      <c r="IH664" s="4"/>
      <c r="II664" s="4"/>
      <c r="IJ664" s="4"/>
      <c r="IK664" s="4"/>
      <c r="IL664" s="4"/>
      <c r="IM664" s="4"/>
      <c r="IN664" s="4"/>
      <c r="IO664" s="4"/>
      <c r="IP664" s="4"/>
      <c r="IQ664" s="4"/>
      <c r="IR664" s="4"/>
      <c r="IS664" s="4"/>
      <c r="IT664" s="4"/>
      <c r="IU664" s="4"/>
      <c r="IV664" s="4"/>
    </row>
    <row r="665" spans="1:256" s="209" customFormat="1">
      <c r="A665" s="121"/>
      <c r="B665" s="115"/>
      <c r="C665" s="116"/>
      <c r="D665" s="117"/>
      <c r="E665" s="118"/>
      <c r="F665" s="119"/>
      <c r="G665" s="120"/>
      <c r="H665" s="5"/>
      <c r="I665" s="39"/>
      <c r="J665" s="40"/>
      <c r="K665" s="41"/>
      <c r="L665" s="37"/>
      <c r="N665" s="38"/>
      <c r="O665" s="38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  <c r="FG665" s="4"/>
      <c r="FH665" s="4"/>
      <c r="FI665" s="4"/>
      <c r="FJ665" s="4"/>
      <c r="FK665" s="4"/>
      <c r="FL665" s="4"/>
      <c r="FM665" s="4"/>
      <c r="FN665" s="4"/>
      <c r="FO665" s="4"/>
      <c r="FP665" s="4"/>
      <c r="FQ665" s="4"/>
      <c r="FR665" s="4"/>
      <c r="FS665" s="4"/>
      <c r="FT665" s="4"/>
      <c r="FU665" s="4"/>
      <c r="FV665" s="4"/>
      <c r="FW665" s="4"/>
      <c r="FX665" s="4"/>
      <c r="FY665" s="4"/>
      <c r="FZ665" s="4"/>
      <c r="GA665" s="4"/>
      <c r="GB665" s="4"/>
      <c r="GC665" s="4"/>
      <c r="GD665" s="4"/>
      <c r="GE665" s="4"/>
      <c r="GF665" s="4"/>
      <c r="GG665" s="4"/>
      <c r="GH665" s="4"/>
      <c r="GI665" s="4"/>
      <c r="GJ665" s="4"/>
      <c r="GK665" s="4"/>
      <c r="GL665" s="4"/>
      <c r="GM665" s="4"/>
      <c r="GN665" s="4"/>
      <c r="GO665" s="4"/>
      <c r="GP665" s="4"/>
      <c r="GQ665" s="4"/>
      <c r="GR665" s="4"/>
      <c r="GS665" s="4"/>
      <c r="GT665" s="4"/>
      <c r="GU665" s="4"/>
      <c r="GV665" s="4"/>
      <c r="GW665" s="4"/>
      <c r="GX665" s="4"/>
      <c r="GY665" s="4"/>
      <c r="GZ665" s="4"/>
      <c r="HA665" s="4"/>
      <c r="HB665" s="4"/>
      <c r="HC665" s="4"/>
      <c r="HD665" s="4"/>
      <c r="HE665" s="4"/>
      <c r="HF665" s="4"/>
      <c r="HG665" s="4"/>
      <c r="HH665" s="4"/>
      <c r="HI665" s="4"/>
      <c r="HJ665" s="4"/>
      <c r="HK665" s="4"/>
      <c r="HL665" s="4"/>
      <c r="HM665" s="4"/>
      <c r="HN665" s="4"/>
      <c r="HO665" s="4"/>
      <c r="HP665" s="4"/>
      <c r="HQ665" s="4"/>
      <c r="HR665" s="4"/>
      <c r="HS665" s="4"/>
      <c r="HT665" s="4"/>
      <c r="HU665" s="4"/>
      <c r="HV665" s="4"/>
      <c r="HW665" s="4"/>
      <c r="HX665" s="4"/>
      <c r="HY665" s="4"/>
      <c r="HZ665" s="4"/>
      <c r="IA665" s="4"/>
      <c r="IB665" s="4"/>
      <c r="IC665" s="4"/>
      <c r="ID665" s="4"/>
      <c r="IE665" s="4"/>
      <c r="IF665" s="4"/>
      <c r="IG665" s="4"/>
      <c r="IH665" s="4"/>
      <c r="II665" s="4"/>
      <c r="IJ665" s="4"/>
      <c r="IK665" s="4"/>
      <c r="IL665" s="4"/>
      <c r="IM665" s="4"/>
      <c r="IN665" s="4"/>
      <c r="IO665" s="4"/>
      <c r="IP665" s="4"/>
      <c r="IQ665" s="4"/>
      <c r="IR665" s="4"/>
      <c r="IS665" s="4"/>
      <c r="IT665" s="4"/>
      <c r="IU665" s="4"/>
      <c r="IV665" s="4"/>
    </row>
    <row r="666" spans="1:256" s="209" customFormat="1">
      <c r="A666" s="121"/>
      <c r="B666" s="115"/>
      <c r="C666" s="116"/>
      <c r="D666" s="117"/>
      <c r="E666" s="118"/>
      <c r="F666" s="119"/>
      <c r="G666" s="120"/>
      <c r="H666" s="5"/>
      <c r="I666" s="39"/>
      <c r="J666" s="40"/>
      <c r="K666" s="41"/>
      <c r="L666" s="37"/>
      <c r="N666" s="38"/>
      <c r="O666" s="38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  <c r="FG666" s="4"/>
      <c r="FH666" s="4"/>
      <c r="FI666" s="4"/>
      <c r="FJ666" s="4"/>
      <c r="FK666" s="4"/>
      <c r="FL666" s="4"/>
      <c r="FM666" s="4"/>
      <c r="FN666" s="4"/>
      <c r="FO666" s="4"/>
      <c r="FP666" s="4"/>
      <c r="FQ666" s="4"/>
      <c r="FR666" s="4"/>
      <c r="FS666" s="4"/>
      <c r="FT666" s="4"/>
      <c r="FU666" s="4"/>
      <c r="FV666" s="4"/>
      <c r="FW666" s="4"/>
      <c r="FX666" s="4"/>
      <c r="FY666" s="4"/>
      <c r="FZ666" s="4"/>
      <c r="GA666" s="4"/>
      <c r="GB666" s="4"/>
      <c r="GC666" s="4"/>
      <c r="GD666" s="4"/>
      <c r="GE666" s="4"/>
      <c r="GF666" s="4"/>
      <c r="GG666" s="4"/>
      <c r="GH666" s="4"/>
      <c r="GI666" s="4"/>
      <c r="GJ666" s="4"/>
      <c r="GK666" s="4"/>
      <c r="GL666" s="4"/>
      <c r="GM666" s="4"/>
      <c r="GN666" s="4"/>
      <c r="GO666" s="4"/>
      <c r="GP666" s="4"/>
      <c r="GQ666" s="4"/>
      <c r="GR666" s="4"/>
      <c r="GS666" s="4"/>
      <c r="GT666" s="4"/>
      <c r="GU666" s="4"/>
      <c r="GV666" s="4"/>
      <c r="GW666" s="4"/>
      <c r="GX666" s="4"/>
      <c r="GY666" s="4"/>
      <c r="GZ666" s="4"/>
      <c r="HA666" s="4"/>
      <c r="HB666" s="4"/>
      <c r="HC666" s="4"/>
      <c r="HD666" s="4"/>
      <c r="HE666" s="4"/>
      <c r="HF666" s="4"/>
      <c r="HG666" s="4"/>
      <c r="HH666" s="4"/>
      <c r="HI666" s="4"/>
      <c r="HJ666" s="4"/>
      <c r="HK666" s="4"/>
      <c r="HL666" s="4"/>
      <c r="HM666" s="4"/>
      <c r="HN666" s="4"/>
      <c r="HO666" s="4"/>
      <c r="HP666" s="4"/>
      <c r="HQ666" s="4"/>
      <c r="HR666" s="4"/>
      <c r="HS666" s="4"/>
      <c r="HT666" s="4"/>
      <c r="HU666" s="4"/>
      <c r="HV666" s="4"/>
      <c r="HW666" s="4"/>
      <c r="HX666" s="4"/>
      <c r="HY666" s="4"/>
      <c r="HZ666" s="4"/>
      <c r="IA666" s="4"/>
      <c r="IB666" s="4"/>
      <c r="IC666" s="4"/>
      <c r="ID666" s="4"/>
      <c r="IE666" s="4"/>
      <c r="IF666" s="4"/>
      <c r="IG666" s="4"/>
      <c r="IH666" s="4"/>
      <c r="II666" s="4"/>
      <c r="IJ666" s="4"/>
      <c r="IK666" s="4"/>
      <c r="IL666" s="4"/>
      <c r="IM666" s="4"/>
      <c r="IN666" s="4"/>
      <c r="IO666" s="4"/>
      <c r="IP666" s="4"/>
      <c r="IQ666" s="4"/>
      <c r="IR666" s="4"/>
      <c r="IS666" s="4"/>
      <c r="IT666" s="4"/>
      <c r="IU666" s="4"/>
      <c r="IV666" s="4"/>
    </row>
    <row r="667" spans="1:256" s="209" customFormat="1">
      <c r="A667" s="121"/>
      <c r="B667" s="115"/>
      <c r="C667" s="116"/>
      <c r="D667" s="117"/>
      <c r="E667" s="118"/>
      <c r="F667" s="119"/>
      <c r="G667" s="120"/>
      <c r="H667" s="5"/>
      <c r="I667" s="39"/>
      <c r="J667" s="40"/>
      <c r="K667" s="41"/>
      <c r="L667" s="37"/>
      <c r="N667" s="38"/>
      <c r="O667" s="38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</row>
    <row r="668" spans="1:256" s="209" customFormat="1">
      <c r="A668" s="121"/>
      <c r="B668" s="115"/>
      <c r="C668" s="116"/>
      <c r="D668" s="117"/>
      <c r="E668" s="118"/>
      <c r="F668" s="119"/>
      <c r="G668" s="120"/>
      <c r="H668" s="5"/>
      <c r="I668" s="39"/>
      <c r="J668" s="40"/>
      <c r="K668" s="41"/>
      <c r="L668" s="37"/>
      <c r="N668" s="38"/>
      <c r="O668" s="38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  <c r="FG668" s="4"/>
      <c r="FH668" s="4"/>
      <c r="FI668" s="4"/>
      <c r="FJ668" s="4"/>
      <c r="FK668" s="4"/>
      <c r="FL668" s="4"/>
      <c r="FM668" s="4"/>
      <c r="FN668" s="4"/>
      <c r="FO668" s="4"/>
      <c r="FP668" s="4"/>
      <c r="FQ668" s="4"/>
      <c r="FR668" s="4"/>
      <c r="FS668" s="4"/>
      <c r="FT668" s="4"/>
      <c r="FU668" s="4"/>
      <c r="FV668" s="4"/>
      <c r="FW668" s="4"/>
      <c r="FX668" s="4"/>
      <c r="FY668" s="4"/>
      <c r="FZ668" s="4"/>
      <c r="GA668" s="4"/>
      <c r="GB668" s="4"/>
      <c r="GC668" s="4"/>
      <c r="GD668" s="4"/>
      <c r="GE668" s="4"/>
      <c r="GF668" s="4"/>
      <c r="GG668" s="4"/>
      <c r="GH668" s="4"/>
      <c r="GI668" s="4"/>
      <c r="GJ668" s="4"/>
      <c r="GK668" s="4"/>
      <c r="GL668" s="4"/>
      <c r="GM668" s="4"/>
      <c r="GN668" s="4"/>
      <c r="GO668" s="4"/>
      <c r="GP668" s="4"/>
      <c r="GQ668" s="4"/>
      <c r="GR668" s="4"/>
      <c r="GS668" s="4"/>
      <c r="GT668" s="4"/>
      <c r="GU668" s="4"/>
      <c r="GV668" s="4"/>
      <c r="GW668" s="4"/>
      <c r="GX668" s="4"/>
      <c r="GY668" s="4"/>
      <c r="GZ668" s="4"/>
      <c r="HA668" s="4"/>
      <c r="HB668" s="4"/>
      <c r="HC668" s="4"/>
      <c r="HD668" s="4"/>
      <c r="HE668" s="4"/>
      <c r="HF668" s="4"/>
      <c r="HG668" s="4"/>
      <c r="HH668" s="4"/>
      <c r="HI668" s="4"/>
      <c r="HJ668" s="4"/>
      <c r="HK668" s="4"/>
      <c r="HL668" s="4"/>
      <c r="HM668" s="4"/>
      <c r="HN668" s="4"/>
      <c r="HO668" s="4"/>
      <c r="HP668" s="4"/>
      <c r="HQ668" s="4"/>
      <c r="HR668" s="4"/>
      <c r="HS668" s="4"/>
      <c r="HT668" s="4"/>
      <c r="HU668" s="4"/>
      <c r="HV668" s="4"/>
      <c r="HW668" s="4"/>
      <c r="HX668" s="4"/>
      <c r="HY668" s="4"/>
      <c r="HZ668" s="4"/>
      <c r="IA668" s="4"/>
      <c r="IB668" s="4"/>
      <c r="IC668" s="4"/>
      <c r="ID668" s="4"/>
      <c r="IE668" s="4"/>
      <c r="IF668" s="4"/>
      <c r="IG668" s="4"/>
      <c r="IH668" s="4"/>
      <c r="II668" s="4"/>
      <c r="IJ668" s="4"/>
      <c r="IK668" s="4"/>
      <c r="IL668" s="4"/>
      <c r="IM668" s="4"/>
      <c r="IN668" s="4"/>
      <c r="IO668" s="4"/>
      <c r="IP668" s="4"/>
      <c r="IQ668" s="4"/>
      <c r="IR668" s="4"/>
      <c r="IS668" s="4"/>
      <c r="IT668" s="4"/>
      <c r="IU668" s="4"/>
      <c r="IV668" s="4"/>
    </row>
    <row r="669" spans="1:256" s="209" customFormat="1">
      <c r="A669" s="121"/>
      <c r="B669" s="115"/>
      <c r="C669" s="116"/>
      <c r="D669" s="117"/>
      <c r="E669" s="118"/>
      <c r="F669" s="119"/>
      <c r="G669" s="120"/>
      <c r="H669" s="5"/>
      <c r="I669" s="39"/>
      <c r="J669" s="40"/>
      <c r="K669" s="41"/>
      <c r="L669" s="37"/>
      <c r="N669" s="38"/>
      <c r="O669" s="38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  <c r="FG669" s="4"/>
      <c r="FH669" s="4"/>
      <c r="FI669" s="4"/>
      <c r="FJ669" s="4"/>
      <c r="FK669" s="4"/>
      <c r="FL669" s="4"/>
      <c r="FM669" s="4"/>
      <c r="FN669" s="4"/>
      <c r="FO669" s="4"/>
      <c r="FP669" s="4"/>
      <c r="FQ669" s="4"/>
      <c r="FR669" s="4"/>
      <c r="FS669" s="4"/>
      <c r="FT669" s="4"/>
      <c r="FU669" s="4"/>
      <c r="FV669" s="4"/>
      <c r="FW669" s="4"/>
      <c r="FX669" s="4"/>
      <c r="FY669" s="4"/>
      <c r="FZ669" s="4"/>
      <c r="GA669" s="4"/>
      <c r="GB669" s="4"/>
      <c r="GC669" s="4"/>
      <c r="GD669" s="4"/>
      <c r="GE669" s="4"/>
      <c r="GF669" s="4"/>
      <c r="GG669" s="4"/>
      <c r="GH669" s="4"/>
      <c r="GI669" s="4"/>
      <c r="GJ669" s="4"/>
      <c r="GK669" s="4"/>
      <c r="GL669" s="4"/>
      <c r="GM669" s="4"/>
      <c r="GN669" s="4"/>
      <c r="GO669" s="4"/>
      <c r="GP669" s="4"/>
      <c r="GQ669" s="4"/>
      <c r="GR669" s="4"/>
      <c r="GS669" s="4"/>
      <c r="GT669" s="4"/>
      <c r="GU669" s="4"/>
      <c r="GV669" s="4"/>
      <c r="GW669" s="4"/>
      <c r="GX669" s="4"/>
      <c r="GY669" s="4"/>
      <c r="GZ669" s="4"/>
      <c r="HA669" s="4"/>
      <c r="HB669" s="4"/>
      <c r="HC669" s="4"/>
      <c r="HD669" s="4"/>
      <c r="HE669" s="4"/>
      <c r="HF669" s="4"/>
      <c r="HG669" s="4"/>
      <c r="HH669" s="4"/>
      <c r="HI669" s="4"/>
      <c r="HJ669" s="4"/>
      <c r="HK669" s="4"/>
      <c r="HL669" s="4"/>
      <c r="HM669" s="4"/>
      <c r="HN669" s="4"/>
      <c r="HO669" s="4"/>
      <c r="HP669" s="4"/>
      <c r="HQ669" s="4"/>
      <c r="HR669" s="4"/>
      <c r="HS669" s="4"/>
      <c r="HT669" s="4"/>
      <c r="HU669" s="4"/>
      <c r="HV669" s="4"/>
      <c r="HW669" s="4"/>
      <c r="HX669" s="4"/>
      <c r="HY669" s="4"/>
      <c r="HZ669" s="4"/>
      <c r="IA669" s="4"/>
      <c r="IB669" s="4"/>
      <c r="IC669" s="4"/>
      <c r="ID669" s="4"/>
      <c r="IE669" s="4"/>
      <c r="IF669" s="4"/>
      <c r="IG669" s="4"/>
      <c r="IH669" s="4"/>
      <c r="II669" s="4"/>
      <c r="IJ669" s="4"/>
      <c r="IK669" s="4"/>
      <c r="IL669" s="4"/>
      <c r="IM669" s="4"/>
      <c r="IN669" s="4"/>
      <c r="IO669" s="4"/>
      <c r="IP669" s="4"/>
      <c r="IQ669" s="4"/>
      <c r="IR669" s="4"/>
      <c r="IS669" s="4"/>
      <c r="IT669" s="4"/>
      <c r="IU669" s="4"/>
      <c r="IV669" s="4"/>
    </row>
    <row r="671" spans="1:256" s="209" customFormat="1">
      <c r="A671" s="121"/>
      <c r="B671" s="115"/>
      <c r="C671" s="116"/>
      <c r="D671" s="117"/>
      <c r="E671" s="118"/>
      <c r="F671" s="119"/>
      <c r="G671" s="120"/>
      <c r="H671" s="5"/>
      <c r="I671" s="39"/>
      <c r="J671" s="40"/>
      <c r="K671" s="41"/>
      <c r="L671" s="37"/>
      <c r="N671" s="38"/>
      <c r="O671" s="38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  <c r="FG671" s="4"/>
      <c r="FH671" s="4"/>
      <c r="FI671" s="4"/>
      <c r="FJ671" s="4"/>
      <c r="FK671" s="4"/>
      <c r="FL671" s="4"/>
      <c r="FM671" s="4"/>
      <c r="FN671" s="4"/>
      <c r="FO671" s="4"/>
      <c r="FP671" s="4"/>
      <c r="FQ671" s="4"/>
      <c r="FR671" s="4"/>
      <c r="FS671" s="4"/>
      <c r="FT671" s="4"/>
      <c r="FU671" s="4"/>
      <c r="FV671" s="4"/>
      <c r="FW671" s="4"/>
      <c r="FX671" s="4"/>
      <c r="FY671" s="4"/>
      <c r="FZ671" s="4"/>
      <c r="GA671" s="4"/>
      <c r="GB671" s="4"/>
      <c r="GC671" s="4"/>
      <c r="GD671" s="4"/>
      <c r="GE671" s="4"/>
      <c r="GF671" s="4"/>
      <c r="GG671" s="4"/>
      <c r="GH671" s="4"/>
      <c r="GI671" s="4"/>
      <c r="GJ671" s="4"/>
      <c r="GK671" s="4"/>
      <c r="GL671" s="4"/>
      <c r="GM671" s="4"/>
      <c r="GN671" s="4"/>
      <c r="GO671" s="4"/>
      <c r="GP671" s="4"/>
      <c r="GQ671" s="4"/>
      <c r="GR671" s="4"/>
      <c r="GS671" s="4"/>
      <c r="GT671" s="4"/>
      <c r="GU671" s="4"/>
      <c r="GV671" s="4"/>
      <c r="GW671" s="4"/>
      <c r="GX671" s="4"/>
      <c r="GY671" s="4"/>
      <c r="GZ671" s="4"/>
      <c r="HA671" s="4"/>
      <c r="HB671" s="4"/>
      <c r="HC671" s="4"/>
      <c r="HD671" s="4"/>
      <c r="HE671" s="4"/>
      <c r="HF671" s="4"/>
      <c r="HG671" s="4"/>
      <c r="HH671" s="4"/>
      <c r="HI671" s="4"/>
      <c r="HJ671" s="4"/>
      <c r="HK671" s="4"/>
      <c r="HL671" s="4"/>
      <c r="HM671" s="4"/>
      <c r="HN671" s="4"/>
      <c r="HO671" s="4"/>
      <c r="HP671" s="4"/>
      <c r="HQ671" s="4"/>
      <c r="HR671" s="4"/>
      <c r="HS671" s="4"/>
      <c r="HT671" s="4"/>
      <c r="HU671" s="4"/>
      <c r="HV671" s="4"/>
      <c r="HW671" s="4"/>
      <c r="HX671" s="4"/>
      <c r="HY671" s="4"/>
      <c r="HZ671" s="4"/>
      <c r="IA671" s="4"/>
      <c r="IB671" s="4"/>
      <c r="IC671" s="4"/>
      <c r="ID671" s="4"/>
      <c r="IE671" s="4"/>
      <c r="IF671" s="4"/>
      <c r="IG671" s="4"/>
      <c r="IH671" s="4"/>
      <c r="II671" s="4"/>
      <c r="IJ671" s="4"/>
      <c r="IK671" s="4"/>
      <c r="IL671" s="4"/>
      <c r="IM671" s="4"/>
      <c r="IN671" s="4"/>
      <c r="IO671" s="4"/>
      <c r="IP671" s="4"/>
      <c r="IQ671" s="4"/>
      <c r="IR671" s="4"/>
      <c r="IS671" s="4"/>
      <c r="IT671" s="4"/>
      <c r="IU671" s="4"/>
      <c r="IV671" s="4"/>
    </row>
    <row r="672" spans="1:256" s="209" customFormat="1">
      <c r="A672" s="121"/>
      <c r="B672" s="115"/>
      <c r="C672" s="116"/>
      <c r="D672" s="117"/>
      <c r="E672" s="118"/>
      <c r="F672" s="119"/>
      <c r="G672" s="120"/>
      <c r="H672" s="5"/>
      <c r="I672" s="39"/>
      <c r="J672" s="40"/>
      <c r="K672" s="41"/>
      <c r="L672" s="37"/>
      <c r="N672" s="38"/>
      <c r="O672" s="38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  <c r="FG672" s="4"/>
      <c r="FH672" s="4"/>
      <c r="FI672" s="4"/>
      <c r="FJ672" s="4"/>
      <c r="FK672" s="4"/>
      <c r="FL672" s="4"/>
      <c r="FM672" s="4"/>
      <c r="FN672" s="4"/>
      <c r="FO672" s="4"/>
      <c r="FP672" s="4"/>
      <c r="FQ672" s="4"/>
      <c r="FR672" s="4"/>
      <c r="FS672" s="4"/>
      <c r="FT672" s="4"/>
      <c r="FU672" s="4"/>
      <c r="FV672" s="4"/>
      <c r="FW672" s="4"/>
      <c r="FX672" s="4"/>
      <c r="FY672" s="4"/>
      <c r="FZ672" s="4"/>
      <c r="GA672" s="4"/>
      <c r="GB672" s="4"/>
      <c r="GC672" s="4"/>
      <c r="GD672" s="4"/>
      <c r="GE672" s="4"/>
      <c r="GF672" s="4"/>
      <c r="GG672" s="4"/>
      <c r="GH672" s="4"/>
      <c r="GI672" s="4"/>
      <c r="GJ672" s="4"/>
      <c r="GK672" s="4"/>
      <c r="GL672" s="4"/>
      <c r="GM672" s="4"/>
      <c r="GN672" s="4"/>
      <c r="GO672" s="4"/>
      <c r="GP672" s="4"/>
      <c r="GQ672" s="4"/>
      <c r="GR672" s="4"/>
      <c r="GS672" s="4"/>
      <c r="GT672" s="4"/>
      <c r="GU672" s="4"/>
      <c r="GV672" s="4"/>
      <c r="GW672" s="4"/>
      <c r="GX672" s="4"/>
      <c r="GY672" s="4"/>
      <c r="GZ672" s="4"/>
      <c r="HA672" s="4"/>
      <c r="HB672" s="4"/>
      <c r="HC672" s="4"/>
      <c r="HD672" s="4"/>
      <c r="HE672" s="4"/>
      <c r="HF672" s="4"/>
      <c r="HG672" s="4"/>
      <c r="HH672" s="4"/>
      <c r="HI672" s="4"/>
      <c r="HJ672" s="4"/>
      <c r="HK672" s="4"/>
      <c r="HL672" s="4"/>
      <c r="HM672" s="4"/>
      <c r="HN672" s="4"/>
      <c r="HO672" s="4"/>
      <c r="HP672" s="4"/>
      <c r="HQ672" s="4"/>
      <c r="HR672" s="4"/>
      <c r="HS672" s="4"/>
      <c r="HT672" s="4"/>
      <c r="HU672" s="4"/>
      <c r="HV672" s="4"/>
      <c r="HW672" s="4"/>
      <c r="HX672" s="4"/>
      <c r="HY672" s="4"/>
      <c r="HZ672" s="4"/>
      <c r="IA672" s="4"/>
      <c r="IB672" s="4"/>
      <c r="IC672" s="4"/>
      <c r="ID672" s="4"/>
      <c r="IE672" s="4"/>
      <c r="IF672" s="4"/>
      <c r="IG672" s="4"/>
      <c r="IH672" s="4"/>
      <c r="II672" s="4"/>
      <c r="IJ672" s="4"/>
      <c r="IK672" s="4"/>
      <c r="IL672" s="4"/>
      <c r="IM672" s="4"/>
      <c r="IN672" s="4"/>
      <c r="IO672" s="4"/>
      <c r="IP672" s="4"/>
      <c r="IQ672" s="4"/>
      <c r="IR672" s="4"/>
      <c r="IS672" s="4"/>
      <c r="IT672" s="4"/>
      <c r="IU672" s="4"/>
      <c r="IV672" s="4"/>
    </row>
    <row r="673" spans="1:256" s="209" customFormat="1">
      <c r="A673" s="121"/>
      <c r="B673" s="115"/>
      <c r="C673" s="116"/>
      <c r="D673" s="117"/>
      <c r="E673" s="118"/>
      <c r="F673" s="119"/>
      <c r="G673" s="120"/>
      <c r="H673" s="5"/>
      <c r="I673" s="39"/>
      <c r="J673" s="40"/>
      <c r="K673" s="41"/>
      <c r="L673" s="37"/>
      <c r="N673" s="38"/>
      <c r="O673" s="38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  <c r="FG673" s="4"/>
      <c r="FH673" s="4"/>
      <c r="FI673" s="4"/>
      <c r="FJ673" s="4"/>
      <c r="FK673" s="4"/>
      <c r="FL673" s="4"/>
      <c r="FM673" s="4"/>
      <c r="FN673" s="4"/>
      <c r="FO673" s="4"/>
      <c r="FP673" s="4"/>
      <c r="FQ673" s="4"/>
      <c r="FR673" s="4"/>
      <c r="FS673" s="4"/>
      <c r="FT673" s="4"/>
      <c r="FU673" s="4"/>
      <c r="FV673" s="4"/>
      <c r="FW673" s="4"/>
      <c r="FX673" s="4"/>
      <c r="FY673" s="4"/>
      <c r="FZ673" s="4"/>
      <c r="GA673" s="4"/>
      <c r="GB673" s="4"/>
      <c r="GC673" s="4"/>
      <c r="GD673" s="4"/>
      <c r="GE673" s="4"/>
      <c r="GF673" s="4"/>
      <c r="GG673" s="4"/>
      <c r="GH673" s="4"/>
      <c r="GI673" s="4"/>
      <c r="GJ673" s="4"/>
      <c r="GK673" s="4"/>
      <c r="GL673" s="4"/>
      <c r="GM673" s="4"/>
      <c r="GN673" s="4"/>
      <c r="GO673" s="4"/>
      <c r="GP673" s="4"/>
      <c r="GQ673" s="4"/>
      <c r="GR673" s="4"/>
      <c r="GS673" s="4"/>
      <c r="GT673" s="4"/>
      <c r="GU673" s="4"/>
      <c r="GV673" s="4"/>
      <c r="GW673" s="4"/>
      <c r="GX673" s="4"/>
      <c r="GY673" s="4"/>
      <c r="GZ673" s="4"/>
      <c r="HA673" s="4"/>
      <c r="HB673" s="4"/>
      <c r="HC673" s="4"/>
      <c r="HD673" s="4"/>
      <c r="HE673" s="4"/>
      <c r="HF673" s="4"/>
      <c r="HG673" s="4"/>
      <c r="HH673" s="4"/>
      <c r="HI673" s="4"/>
      <c r="HJ673" s="4"/>
      <c r="HK673" s="4"/>
      <c r="HL673" s="4"/>
      <c r="HM673" s="4"/>
      <c r="HN673" s="4"/>
      <c r="HO673" s="4"/>
      <c r="HP673" s="4"/>
      <c r="HQ673" s="4"/>
      <c r="HR673" s="4"/>
      <c r="HS673" s="4"/>
      <c r="HT673" s="4"/>
      <c r="HU673" s="4"/>
      <c r="HV673" s="4"/>
      <c r="HW673" s="4"/>
      <c r="HX673" s="4"/>
      <c r="HY673" s="4"/>
      <c r="HZ673" s="4"/>
      <c r="IA673" s="4"/>
      <c r="IB673" s="4"/>
      <c r="IC673" s="4"/>
      <c r="ID673" s="4"/>
      <c r="IE673" s="4"/>
      <c r="IF673" s="4"/>
      <c r="IG673" s="4"/>
      <c r="IH673" s="4"/>
      <c r="II673" s="4"/>
      <c r="IJ673" s="4"/>
      <c r="IK673" s="4"/>
      <c r="IL673" s="4"/>
      <c r="IM673" s="4"/>
      <c r="IN673" s="4"/>
      <c r="IO673" s="4"/>
      <c r="IP673" s="4"/>
      <c r="IQ673" s="4"/>
      <c r="IR673" s="4"/>
      <c r="IS673" s="4"/>
      <c r="IT673" s="4"/>
      <c r="IU673" s="4"/>
      <c r="IV673" s="4"/>
    </row>
    <row r="675" spans="1:256" s="209" customFormat="1">
      <c r="A675" s="121"/>
      <c r="B675" s="115"/>
      <c r="C675" s="116"/>
      <c r="D675" s="117"/>
      <c r="E675" s="118"/>
      <c r="F675" s="119"/>
      <c r="G675" s="120"/>
      <c r="H675" s="5"/>
      <c r="I675" s="39"/>
      <c r="J675" s="40"/>
      <c r="K675" s="41"/>
      <c r="L675" s="37"/>
      <c r="N675" s="38"/>
      <c r="O675" s="38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  <c r="FG675" s="4"/>
      <c r="FH675" s="4"/>
      <c r="FI675" s="4"/>
      <c r="FJ675" s="4"/>
      <c r="FK675" s="4"/>
      <c r="FL675" s="4"/>
      <c r="FM675" s="4"/>
      <c r="FN675" s="4"/>
      <c r="FO675" s="4"/>
      <c r="FP675" s="4"/>
      <c r="FQ675" s="4"/>
      <c r="FR675" s="4"/>
      <c r="FS675" s="4"/>
      <c r="FT675" s="4"/>
      <c r="FU675" s="4"/>
      <c r="FV675" s="4"/>
      <c r="FW675" s="4"/>
      <c r="FX675" s="4"/>
      <c r="FY675" s="4"/>
      <c r="FZ675" s="4"/>
      <c r="GA675" s="4"/>
      <c r="GB675" s="4"/>
      <c r="GC675" s="4"/>
      <c r="GD675" s="4"/>
      <c r="GE675" s="4"/>
      <c r="GF675" s="4"/>
      <c r="GG675" s="4"/>
      <c r="GH675" s="4"/>
      <c r="GI675" s="4"/>
      <c r="GJ675" s="4"/>
      <c r="GK675" s="4"/>
      <c r="GL675" s="4"/>
      <c r="GM675" s="4"/>
      <c r="GN675" s="4"/>
      <c r="GO675" s="4"/>
      <c r="GP675" s="4"/>
      <c r="GQ675" s="4"/>
      <c r="GR675" s="4"/>
      <c r="GS675" s="4"/>
      <c r="GT675" s="4"/>
      <c r="GU675" s="4"/>
      <c r="GV675" s="4"/>
      <c r="GW675" s="4"/>
      <c r="GX675" s="4"/>
      <c r="GY675" s="4"/>
      <c r="GZ675" s="4"/>
      <c r="HA675" s="4"/>
      <c r="HB675" s="4"/>
      <c r="HC675" s="4"/>
      <c r="HD675" s="4"/>
      <c r="HE675" s="4"/>
      <c r="HF675" s="4"/>
      <c r="HG675" s="4"/>
      <c r="HH675" s="4"/>
      <c r="HI675" s="4"/>
      <c r="HJ675" s="4"/>
      <c r="HK675" s="4"/>
      <c r="HL675" s="4"/>
      <c r="HM675" s="4"/>
      <c r="HN675" s="4"/>
      <c r="HO675" s="4"/>
      <c r="HP675" s="4"/>
      <c r="HQ675" s="4"/>
      <c r="HR675" s="4"/>
      <c r="HS675" s="4"/>
      <c r="HT675" s="4"/>
      <c r="HU675" s="4"/>
      <c r="HV675" s="4"/>
      <c r="HW675" s="4"/>
      <c r="HX675" s="4"/>
      <c r="HY675" s="4"/>
      <c r="HZ675" s="4"/>
      <c r="IA675" s="4"/>
      <c r="IB675" s="4"/>
      <c r="IC675" s="4"/>
      <c r="ID675" s="4"/>
      <c r="IE675" s="4"/>
      <c r="IF675" s="4"/>
      <c r="IG675" s="4"/>
      <c r="IH675" s="4"/>
      <c r="II675" s="4"/>
      <c r="IJ675" s="4"/>
      <c r="IK675" s="4"/>
      <c r="IL675" s="4"/>
      <c r="IM675" s="4"/>
      <c r="IN675" s="4"/>
      <c r="IO675" s="4"/>
      <c r="IP675" s="4"/>
      <c r="IQ675" s="4"/>
      <c r="IR675" s="4"/>
      <c r="IS675" s="4"/>
      <c r="IT675" s="4"/>
      <c r="IU675" s="4"/>
      <c r="IV675" s="4"/>
    </row>
    <row r="676" spans="1:256" s="209" customFormat="1">
      <c r="A676" s="121"/>
      <c r="B676" s="115"/>
      <c r="C676" s="116"/>
      <c r="D676" s="117"/>
      <c r="E676" s="118"/>
      <c r="F676" s="119"/>
      <c r="G676" s="120"/>
      <c r="H676" s="5"/>
      <c r="I676" s="39"/>
      <c r="J676" s="40"/>
      <c r="K676" s="41"/>
      <c r="L676" s="37"/>
      <c r="N676" s="38"/>
      <c r="O676" s="38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  <c r="FG676" s="4"/>
      <c r="FH676" s="4"/>
      <c r="FI676" s="4"/>
      <c r="FJ676" s="4"/>
      <c r="FK676" s="4"/>
      <c r="FL676" s="4"/>
      <c r="FM676" s="4"/>
      <c r="FN676" s="4"/>
      <c r="FO676" s="4"/>
      <c r="FP676" s="4"/>
      <c r="FQ676" s="4"/>
      <c r="FR676" s="4"/>
      <c r="FS676" s="4"/>
      <c r="FT676" s="4"/>
      <c r="FU676" s="4"/>
      <c r="FV676" s="4"/>
      <c r="FW676" s="4"/>
      <c r="FX676" s="4"/>
      <c r="FY676" s="4"/>
      <c r="FZ676" s="4"/>
      <c r="GA676" s="4"/>
      <c r="GB676" s="4"/>
      <c r="GC676" s="4"/>
      <c r="GD676" s="4"/>
      <c r="GE676" s="4"/>
      <c r="GF676" s="4"/>
      <c r="GG676" s="4"/>
      <c r="GH676" s="4"/>
      <c r="GI676" s="4"/>
      <c r="GJ676" s="4"/>
      <c r="GK676" s="4"/>
      <c r="GL676" s="4"/>
      <c r="GM676" s="4"/>
      <c r="GN676" s="4"/>
      <c r="GO676" s="4"/>
      <c r="GP676" s="4"/>
      <c r="GQ676" s="4"/>
      <c r="GR676" s="4"/>
      <c r="GS676" s="4"/>
      <c r="GT676" s="4"/>
      <c r="GU676" s="4"/>
      <c r="GV676" s="4"/>
      <c r="GW676" s="4"/>
      <c r="GX676" s="4"/>
      <c r="GY676" s="4"/>
      <c r="GZ676" s="4"/>
      <c r="HA676" s="4"/>
      <c r="HB676" s="4"/>
      <c r="HC676" s="4"/>
      <c r="HD676" s="4"/>
      <c r="HE676" s="4"/>
      <c r="HF676" s="4"/>
      <c r="HG676" s="4"/>
      <c r="HH676" s="4"/>
      <c r="HI676" s="4"/>
      <c r="HJ676" s="4"/>
      <c r="HK676" s="4"/>
      <c r="HL676" s="4"/>
      <c r="HM676" s="4"/>
      <c r="HN676" s="4"/>
      <c r="HO676" s="4"/>
      <c r="HP676" s="4"/>
      <c r="HQ676" s="4"/>
      <c r="HR676" s="4"/>
      <c r="HS676" s="4"/>
      <c r="HT676" s="4"/>
      <c r="HU676" s="4"/>
      <c r="HV676" s="4"/>
      <c r="HW676" s="4"/>
      <c r="HX676" s="4"/>
      <c r="HY676" s="4"/>
      <c r="HZ676" s="4"/>
      <c r="IA676" s="4"/>
      <c r="IB676" s="4"/>
      <c r="IC676" s="4"/>
      <c r="ID676" s="4"/>
      <c r="IE676" s="4"/>
      <c r="IF676" s="4"/>
      <c r="IG676" s="4"/>
      <c r="IH676" s="4"/>
      <c r="II676" s="4"/>
      <c r="IJ676" s="4"/>
      <c r="IK676" s="4"/>
      <c r="IL676" s="4"/>
      <c r="IM676" s="4"/>
      <c r="IN676" s="4"/>
      <c r="IO676" s="4"/>
      <c r="IP676" s="4"/>
      <c r="IQ676" s="4"/>
      <c r="IR676" s="4"/>
      <c r="IS676" s="4"/>
      <c r="IT676" s="4"/>
      <c r="IU676" s="4"/>
      <c r="IV676" s="4"/>
    </row>
    <row r="678" spans="1:256" s="209" customFormat="1">
      <c r="A678" s="121"/>
      <c r="B678" s="115"/>
      <c r="C678" s="116"/>
      <c r="D678" s="117"/>
      <c r="E678" s="118"/>
      <c r="F678" s="119"/>
      <c r="G678" s="120"/>
      <c r="H678" s="5"/>
      <c r="I678" s="39"/>
      <c r="J678" s="40"/>
      <c r="K678" s="41"/>
      <c r="L678" s="37"/>
      <c r="N678" s="38"/>
      <c r="O678" s="38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  <c r="FG678" s="4"/>
      <c r="FH678" s="4"/>
      <c r="FI678" s="4"/>
      <c r="FJ678" s="4"/>
      <c r="FK678" s="4"/>
      <c r="FL678" s="4"/>
      <c r="FM678" s="4"/>
      <c r="FN678" s="4"/>
      <c r="FO678" s="4"/>
      <c r="FP678" s="4"/>
      <c r="FQ678" s="4"/>
      <c r="FR678" s="4"/>
      <c r="FS678" s="4"/>
      <c r="FT678" s="4"/>
      <c r="FU678" s="4"/>
      <c r="FV678" s="4"/>
      <c r="FW678" s="4"/>
      <c r="FX678" s="4"/>
      <c r="FY678" s="4"/>
      <c r="FZ678" s="4"/>
      <c r="GA678" s="4"/>
      <c r="GB678" s="4"/>
      <c r="GC678" s="4"/>
      <c r="GD678" s="4"/>
      <c r="GE678" s="4"/>
      <c r="GF678" s="4"/>
      <c r="GG678" s="4"/>
      <c r="GH678" s="4"/>
      <c r="GI678" s="4"/>
      <c r="GJ678" s="4"/>
      <c r="GK678" s="4"/>
      <c r="GL678" s="4"/>
      <c r="GM678" s="4"/>
      <c r="GN678" s="4"/>
      <c r="GO678" s="4"/>
      <c r="GP678" s="4"/>
      <c r="GQ678" s="4"/>
      <c r="GR678" s="4"/>
      <c r="GS678" s="4"/>
      <c r="GT678" s="4"/>
      <c r="GU678" s="4"/>
      <c r="GV678" s="4"/>
      <c r="GW678" s="4"/>
      <c r="GX678" s="4"/>
      <c r="GY678" s="4"/>
      <c r="GZ678" s="4"/>
      <c r="HA678" s="4"/>
      <c r="HB678" s="4"/>
      <c r="HC678" s="4"/>
      <c r="HD678" s="4"/>
      <c r="HE678" s="4"/>
      <c r="HF678" s="4"/>
      <c r="HG678" s="4"/>
      <c r="HH678" s="4"/>
      <c r="HI678" s="4"/>
      <c r="HJ678" s="4"/>
      <c r="HK678" s="4"/>
      <c r="HL678" s="4"/>
      <c r="HM678" s="4"/>
      <c r="HN678" s="4"/>
      <c r="HO678" s="4"/>
      <c r="HP678" s="4"/>
      <c r="HQ678" s="4"/>
      <c r="HR678" s="4"/>
      <c r="HS678" s="4"/>
      <c r="HT678" s="4"/>
      <c r="HU678" s="4"/>
      <c r="HV678" s="4"/>
      <c r="HW678" s="4"/>
      <c r="HX678" s="4"/>
      <c r="HY678" s="4"/>
      <c r="HZ678" s="4"/>
      <c r="IA678" s="4"/>
      <c r="IB678" s="4"/>
      <c r="IC678" s="4"/>
      <c r="ID678" s="4"/>
      <c r="IE678" s="4"/>
      <c r="IF678" s="4"/>
      <c r="IG678" s="4"/>
      <c r="IH678" s="4"/>
      <c r="II678" s="4"/>
      <c r="IJ678" s="4"/>
      <c r="IK678" s="4"/>
      <c r="IL678" s="4"/>
      <c r="IM678" s="4"/>
      <c r="IN678" s="4"/>
      <c r="IO678" s="4"/>
      <c r="IP678" s="4"/>
      <c r="IQ678" s="4"/>
      <c r="IR678" s="4"/>
      <c r="IS678" s="4"/>
      <c r="IT678" s="4"/>
      <c r="IU678" s="4"/>
      <c r="IV678" s="4"/>
    </row>
    <row r="679" spans="1:256" s="209" customFormat="1">
      <c r="A679" s="121"/>
      <c r="B679" s="115"/>
      <c r="C679" s="116"/>
      <c r="D679" s="117"/>
      <c r="E679" s="118"/>
      <c r="F679" s="119"/>
      <c r="G679" s="120"/>
      <c r="H679" s="5"/>
      <c r="I679" s="39"/>
      <c r="J679" s="40"/>
      <c r="K679" s="41"/>
      <c r="L679" s="37"/>
      <c r="N679" s="38"/>
      <c r="O679" s="38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  <c r="FG679" s="4"/>
      <c r="FH679" s="4"/>
      <c r="FI679" s="4"/>
      <c r="FJ679" s="4"/>
      <c r="FK679" s="4"/>
      <c r="FL679" s="4"/>
      <c r="FM679" s="4"/>
      <c r="FN679" s="4"/>
      <c r="FO679" s="4"/>
      <c r="FP679" s="4"/>
      <c r="FQ679" s="4"/>
      <c r="FR679" s="4"/>
      <c r="FS679" s="4"/>
      <c r="FT679" s="4"/>
      <c r="FU679" s="4"/>
      <c r="FV679" s="4"/>
      <c r="FW679" s="4"/>
      <c r="FX679" s="4"/>
      <c r="FY679" s="4"/>
      <c r="FZ679" s="4"/>
      <c r="GA679" s="4"/>
      <c r="GB679" s="4"/>
      <c r="GC679" s="4"/>
      <c r="GD679" s="4"/>
      <c r="GE679" s="4"/>
      <c r="GF679" s="4"/>
      <c r="GG679" s="4"/>
      <c r="GH679" s="4"/>
      <c r="GI679" s="4"/>
      <c r="GJ679" s="4"/>
      <c r="GK679" s="4"/>
      <c r="GL679" s="4"/>
      <c r="GM679" s="4"/>
      <c r="GN679" s="4"/>
      <c r="GO679" s="4"/>
      <c r="GP679" s="4"/>
      <c r="GQ679" s="4"/>
      <c r="GR679" s="4"/>
      <c r="GS679" s="4"/>
      <c r="GT679" s="4"/>
      <c r="GU679" s="4"/>
      <c r="GV679" s="4"/>
      <c r="GW679" s="4"/>
      <c r="GX679" s="4"/>
      <c r="GY679" s="4"/>
      <c r="GZ679" s="4"/>
      <c r="HA679" s="4"/>
      <c r="HB679" s="4"/>
      <c r="HC679" s="4"/>
      <c r="HD679" s="4"/>
      <c r="HE679" s="4"/>
      <c r="HF679" s="4"/>
      <c r="HG679" s="4"/>
      <c r="HH679" s="4"/>
      <c r="HI679" s="4"/>
      <c r="HJ679" s="4"/>
      <c r="HK679" s="4"/>
      <c r="HL679" s="4"/>
      <c r="HM679" s="4"/>
      <c r="HN679" s="4"/>
      <c r="HO679" s="4"/>
      <c r="HP679" s="4"/>
      <c r="HQ679" s="4"/>
      <c r="HR679" s="4"/>
      <c r="HS679" s="4"/>
      <c r="HT679" s="4"/>
      <c r="HU679" s="4"/>
      <c r="HV679" s="4"/>
      <c r="HW679" s="4"/>
      <c r="HX679" s="4"/>
      <c r="HY679" s="4"/>
      <c r="HZ679" s="4"/>
      <c r="IA679" s="4"/>
      <c r="IB679" s="4"/>
      <c r="IC679" s="4"/>
      <c r="ID679" s="4"/>
      <c r="IE679" s="4"/>
      <c r="IF679" s="4"/>
      <c r="IG679" s="4"/>
      <c r="IH679" s="4"/>
      <c r="II679" s="4"/>
      <c r="IJ679" s="4"/>
      <c r="IK679" s="4"/>
      <c r="IL679" s="4"/>
      <c r="IM679" s="4"/>
      <c r="IN679" s="4"/>
      <c r="IO679" s="4"/>
      <c r="IP679" s="4"/>
      <c r="IQ679" s="4"/>
      <c r="IR679" s="4"/>
      <c r="IS679" s="4"/>
      <c r="IT679" s="4"/>
      <c r="IU679" s="4"/>
      <c r="IV679" s="4"/>
    </row>
    <row r="681" spans="1:256" s="209" customFormat="1">
      <c r="A681" s="121"/>
      <c r="B681" s="115"/>
      <c r="C681" s="116"/>
      <c r="D681" s="117"/>
      <c r="E681" s="118"/>
      <c r="F681" s="119"/>
      <c r="G681" s="120"/>
      <c r="H681" s="5"/>
      <c r="I681" s="39"/>
      <c r="J681" s="40"/>
      <c r="K681" s="41"/>
      <c r="L681" s="37"/>
      <c r="N681" s="38"/>
      <c r="O681" s="38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  <c r="FG681" s="4"/>
      <c r="FH681" s="4"/>
      <c r="FI681" s="4"/>
      <c r="FJ681" s="4"/>
      <c r="FK681" s="4"/>
      <c r="FL681" s="4"/>
      <c r="FM681" s="4"/>
      <c r="FN681" s="4"/>
      <c r="FO681" s="4"/>
      <c r="FP681" s="4"/>
      <c r="FQ681" s="4"/>
      <c r="FR681" s="4"/>
      <c r="FS681" s="4"/>
      <c r="FT681" s="4"/>
      <c r="FU681" s="4"/>
      <c r="FV681" s="4"/>
      <c r="FW681" s="4"/>
      <c r="FX681" s="4"/>
      <c r="FY681" s="4"/>
      <c r="FZ681" s="4"/>
      <c r="GA681" s="4"/>
      <c r="GB681" s="4"/>
      <c r="GC681" s="4"/>
      <c r="GD681" s="4"/>
      <c r="GE681" s="4"/>
      <c r="GF681" s="4"/>
      <c r="GG681" s="4"/>
      <c r="GH681" s="4"/>
      <c r="GI681" s="4"/>
      <c r="GJ681" s="4"/>
      <c r="GK681" s="4"/>
      <c r="GL681" s="4"/>
      <c r="GM681" s="4"/>
      <c r="GN681" s="4"/>
      <c r="GO681" s="4"/>
      <c r="GP681" s="4"/>
      <c r="GQ681" s="4"/>
      <c r="GR681" s="4"/>
      <c r="GS681" s="4"/>
      <c r="GT681" s="4"/>
      <c r="GU681" s="4"/>
      <c r="GV681" s="4"/>
      <c r="GW681" s="4"/>
      <c r="GX681" s="4"/>
      <c r="GY681" s="4"/>
      <c r="GZ681" s="4"/>
      <c r="HA681" s="4"/>
      <c r="HB681" s="4"/>
      <c r="HC681" s="4"/>
      <c r="HD681" s="4"/>
      <c r="HE681" s="4"/>
      <c r="HF681" s="4"/>
      <c r="HG681" s="4"/>
      <c r="HH681" s="4"/>
      <c r="HI681" s="4"/>
      <c r="HJ681" s="4"/>
      <c r="HK681" s="4"/>
      <c r="HL681" s="4"/>
      <c r="HM681" s="4"/>
      <c r="HN681" s="4"/>
      <c r="HO681" s="4"/>
      <c r="HP681" s="4"/>
      <c r="HQ681" s="4"/>
      <c r="HR681" s="4"/>
      <c r="HS681" s="4"/>
      <c r="HT681" s="4"/>
      <c r="HU681" s="4"/>
      <c r="HV681" s="4"/>
      <c r="HW681" s="4"/>
      <c r="HX681" s="4"/>
      <c r="HY681" s="4"/>
      <c r="HZ681" s="4"/>
      <c r="IA681" s="4"/>
      <c r="IB681" s="4"/>
      <c r="IC681" s="4"/>
      <c r="ID681" s="4"/>
      <c r="IE681" s="4"/>
      <c r="IF681" s="4"/>
      <c r="IG681" s="4"/>
      <c r="IH681" s="4"/>
      <c r="II681" s="4"/>
      <c r="IJ681" s="4"/>
      <c r="IK681" s="4"/>
      <c r="IL681" s="4"/>
      <c r="IM681" s="4"/>
      <c r="IN681" s="4"/>
      <c r="IO681" s="4"/>
      <c r="IP681" s="4"/>
      <c r="IQ681" s="4"/>
      <c r="IR681" s="4"/>
      <c r="IS681" s="4"/>
      <c r="IT681" s="4"/>
      <c r="IU681" s="4"/>
      <c r="IV681" s="4"/>
    </row>
    <row r="682" spans="1:256" s="209" customFormat="1">
      <c r="A682" s="121"/>
      <c r="B682" s="115"/>
      <c r="C682" s="116"/>
      <c r="D682" s="117"/>
      <c r="E682" s="118"/>
      <c r="F682" s="119"/>
      <c r="G682" s="120"/>
      <c r="H682" s="5"/>
      <c r="I682" s="39"/>
      <c r="J682" s="40"/>
      <c r="K682" s="41"/>
      <c r="L682" s="37"/>
      <c r="N682" s="38"/>
      <c r="O682" s="38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  <c r="FG682" s="4"/>
      <c r="FH682" s="4"/>
      <c r="FI682" s="4"/>
      <c r="FJ682" s="4"/>
      <c r="FK682" s="4"/>
      <c r="FL682" s="4"/>
      <c r="FM682" s="4"/>
      <c r="FN682" s="4"/>
      <c r="FO682" s="4"/>
      <c r="FP682" s="4"/>
      <c r="FQ682" s="4"/>
      <c r="FR682" s="4"/>
      <c r="FS682" s="4"/>
      <c r="FT682" s="4"/>
      <c r="FU682" s="4"/>
      <c r="FV682" s="4"/>
      <c r="FW682" s="4"/>
      <c r="FX682" s="4"/>
      <c r="FY682" s="4"/>
      <c r="FZ682" s="4"/>
      <c r="GA682" s="4"/>
      <c r="GB682" s="4"/>
      <c r="GC682" s="4"/>
      <c r="GD682" s="4"/>
      <c r="GE682" s="4"/>
      <c r="GF682" s="4"/>
      <c r="GG682" s="4"/>
      <c r="GH682" s="4"/>
      <c r="GI682" s="4"/>
      <c r="GJ682" s="4"/>
      <c r="GK682" s="4"/>
      <c r="GL682" s="4"/>
      <c r="GM682" s="4"/>
      <c r="GN682" s="4"/>
      <c r="GO682" s="4"/>
      <c r="GP682" s="4"/>
      <c r="GQ682" s="4"/>
      <c r="GR682" s="4"/>
      <c r="GS682" s="4"/>
      <c r="GT682" s="4"/>
      <c r="GU682" s="4"/>
      <c r="GV682" s="4"/>
      <c r="GW682" s="4"/>
      <c r="GX682" s="4"/>
      <c r="GY682" s="4"/>
      <c r="GZ682" s="4"/>
      <c r="HA682" s="4"/>
      <c r="HB682" s="4"/>
      <c r="HC682" s="4"/>
      <c r="HD682" s="4"/>
      <c r="HE682" s="4"/>
      <c r="HF682" s="4"/>
      <c r="HG682" s="4"/>
      <c r="HH682" s="4"/>
      <c r="HI682" s="4"/>
      <c r="HJ682" s="4"/>
      <c r="HK682" s="4"/>
      <c r="HL682" s="4"/>
      <c r="HM682" s="4"/>
      <c r="HN682" s="4"/>
      <c r="HO682" s="4"/>
      <c r="HP682" s="4"/>
      <c r="HQ682" s="4"/>
      <c r="HR682" s="4"/>
      <c r="HS682" s="4"/>
      <c r="HT682" s="4"/>
      <c r="HU682" s="4"/>
      <c r="HV682" s="4"/>
      <c r="HW682" s="4"/>
      <c r="HX682" s="4"/>
      <c r="HY682" s="4"/>
      <c r="HZ682" s="4"/>
      <c r="IA682" s="4"/>
      <c r="IB682" s="4"/>
      <c r="IC682" s="4"/>
      <c r="ID682" s="4"/>
      <c r="IE682" s="4"/>
      <c r="IF682" s="4"/>
      <c r="IG682" s="4"/>
      <c r="IH682" s="4"/>
      <c r="II682" s="4"/>
      <c r="IJ682" s="4"/>
      <c r="IK682" s="4"/>
      <c r="IL682" s="4"/>
      <c r="IM682" s="4"/>
      <c r="IN682" s="4"/>
      <c r="IO682" s="4"/>
      <c r="IP682" s="4"/>
      <c r="IQ682" s="4"/>
      <c r="IR682" s="4"/>
      <c r="IS682" s="4"/>
      <c r="IT682" s="4"/>
      <c r="IU682" s="4"/>
      <c r="IV682" s="4"/>
    </row>
    <row r="683" spans="1:256" s="209" customFormat="1">
      <c r="A683" s="121"/>
      <c r="B683" s="115"/>
      <c r="C683" s="116"/>
      <c r="D683" s="117"/>
      <c r="E683" s="118"/>
      <c r="F683" s="119"/>
      <c r="G683" s="120"/>
      <c r="H683" s="5"/>
      <c r="I683" s="39"/>
      <c r="J683" s="40"/>
      <c r="K683" s="41"/>
      <c r="L683" s="37"/>
      <c r="N683" s="38"/>
      <c r="O683" s="38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  <c r="FG683" s="4"/>
      <c r="FH683" s="4"/>
      <c r="FI683" s="4"/>
      <c r="FJ683" s="4"/>
      <c r="FK683" s="4"/>
      <c r="FL683" s="4"/>
      <c r="FM683" s="4"/>
      <c r="FN683" s="4"/>
      <c r="FO683" s="4"/>
      <c r="FP683" s="4"/>
      <c r="FQ683" s="4"/>
      <c r="FR683" s="4"/>
      <c r="FS683" s="4"/>
      <c r="FT683" s="4"/>
      <c r="FU683" s="4"/>
      <c r="FV683" s="4"/>
      <c r="FW683" s="4"/>
      <c r="FX683" s="4"/>
      <c r="FY683" s="4"/>
      <c r="FZ683" s="4"/>
      <c r="GA683" s="4"/>
      <c r="GB683" s="4"/>
      <c r="GC683" s="4"/>
      <c r="GD683" s="4"/>
      <c r="GE683" s="4"/>
      <c r="GF683" s="4"/>
      <c r="GG683" s="4"/>
      <c r="GH683" s="4"/>
      <c r="GI683" s="4"/>
      <c r="GJ683" s="4"/>
      <c r="GK683" s="4"/>
      <c r="GL683" s="4"/>
      <c r="GM683" s="4"/>
      <c r="GN683" s="4"/>
      <c r="GO683" s="4"/>
      <c r="GP683" s="4"/>
      <c r="GQ683" s="4"/>
      <c r="GR683" s="4"/>
      <c r="GS683" s="4"/>
      <c r="GT683" s="4"/>
      <c r="GU683" s="4"/>
      <c r="GV683" s="4"/>
      <c r="GW683" s="4"/>
      <c r="GX683" s="4"/>
      <c r="GY683" s="4"/>
      <c r="GZ683" s="4"/>
      <c r="HA683" s="4"/>
      <c r="HB683" s="4"/>
      <c r="HC683" s="4"/>
      <c r="HD683" s="4"/>
      <c r="HE683" s="4"/>
      <c r="HF683" s="4"/>
      <c r="HG683" s="4"/>
      <c r="HH683" s="4"/>
      <c r="HI683" s="4"/>
      <c r="HJ683" s="4"/>
      <c r="HK683" s="4"/>
      <c r="HL683" s="4"/>
      <c r="HM683" s="4"/>
      <c r="HN683" s="4"/>
      <c r="HO683" s="4"/>
      <c r="HP683" s="4"/>
      <c r="HQ683" s="4"/>
      <c r="HR683" s="4"/>
      <c r="HS683" s="4"/>
      <c r="HT683" s="4"/>
      <c r="HU683" s="4"/>
      <c r="HV683" s="4"/>
      <c r="HW683" s="4"/>
      <c r="HX683" s="4"/>
      <c r="HY683" s="4"/>
      <c r="HZ683" s="4"/>
      <c r="IA683" s="4"/>
      <c r="IB683" s="4"/>
      <c r="IC683" s="4"/>
      <c r="ID683" s="4"/>
      <c r="IE683" s="4"/>
      <c r="IF683" s="4"/>
      <c r="IG683" s="4"/>
      <c r="IH683" s="4"/>
      <c r="II683" s="4"/>
      <c r="IJ683" s="4"/>
      <c r="IK683" s="4"/>
      <c r="IL683" s="4"/>
      <c r="IM683" s="4"/>
      <c r="IN683" s="4"/>
      <c r="IO683" s="4"/>
      <c r="IP683" s="4"/>
      <c r="IQ683" s="4"/>
      <c r="IR683" s="4"/>
      <c r="IS683" s="4"/>
      <c r="IT683" s="4"/>
      <c r="IU683" s="4"/>
      <c r="IV683" s="4"/>
    </row>
    <row r="685" spans="1:256" s="209" customFormat="1">
      <c r="A685" s="121"/>
      <c r="B685" s="115"/>
      <c r="C685" s="116"/>
      <c r="D685" s="117"/>
      <c r="E685" s="118"/>
      <c r="F685" s="119"/>
      <c r="G685" s="120"/>
      <c r="H685" s="5"/>
      <c r="I685" s="39"/>
      <c r="J685" s="40"/>
      <c r="K685" s="41"/>
      <c r="L685" s="37"/>
      <c r="N685" s="38"/>
      <c r="O685" s="38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  <c r="FG685" s="4"/>
      <c r="FH685" s="4"/>
      <c r="FI685" s="4"/>
      <c r="FJ685" s="4"/>
      <c r="FK685" s="4"/>
      <c r="FL685" s="4"/>
      <c r="FM685" s="4"/>
      <c r="FN685" s="4"/>
      <c r="FO685" s="4"/>
      <c r="FP685" s="4"/>
      <c r="FQ685" s="4"/>
      <c r="FR685" s="4"/>
      <c r="FS685" s="4"/>
      <c r="FT685" s="4"/>
      <c r="FU685" s="4"/>
      <c r="FV685" s="4"/>
      <c r="FW685" s="4"/>
      <c r="FX685" s="4"/>
      <c r="FY685" s="4"/>
      <c r="FZ685" s="4"/>
      <c r="GA685" s="4"/>
      <c r="GB685" s="4"/>
      <c r="GC685" s="4"/>
      <c r="GD685" s="4"/>
      <c r="GE685" s="4"/>
      <c r="GF685" s="4"/>
      <c r="GG685" s="4"/>
      <c r="GH685" s="4"/>
      <c r="GI685" s="4"/>
      <c r="GJ685" s="4"/>
      <c r="GK685" s="4"/>
      <c r="GL685" s="4"/>
      <c r="GM685" s="4"/>
      <c r="GN685" s="4"/>
      <c r="GO685" s="4"/>
      <c r="GP685" s="4"/>
      <c r="GQ685" s="4"/>
      <c r="GR685" s="4"/>
      <c r="GS685" s="4"/>
      <c r="GT685" s="4"/>
      <c r="GU685" s="4"/>
      <c r="GV685" s="4"/>
      <c r="GW685" s="4"/>
      <c r="GX685" s="4"/>
      <c r="GY685" s="4"/>
      <c r="GZ685" s="4"/>
      <c r="HA685" s="4"/>
      <c r="HB685" s="4"/>
      <c r="HC685" s="4"/>
      <c r="HD685" s="4"/>
      <c r="HE685" s="4"/>
      <c r="HF685" s="4"/>
      <c r="HG685" s="4"/>
      <c r="HH685" s="4"/>
      <c r="HI685" s="4"/>
      <c r="HJ685" s="4"/>
      <c r="HK685" s="4"/>
      <c r="HL685" s="4"/>
      <c r="HM685" s="4"/>
      <c r="HN685" s="4"/>
      <c r="HO685" s="4"/>
      <c r="HP685" s="4"/>
      <c r="HQ685" s="4"/>
      <c r="HR685" s="4"/>
      <c r="HS685" s="4"/>
      <c r="HT685" s="4"/>
      <c r="HU685" s="4"/>
      <c r="HV685" s="4"/>
      <c r="HW685" s="4"/>
      <c r="HX685" s="4"/>
      <c r="HY685" s="4"/>
      <c r="HZ685" s="4"/>
      <c r="IA685" s="4"/>
      <c r="IB685" s="4"/>
      <c r="IC685" s="4"/>
      <c r="ID685" s="4"/>
      <c r="IE685" s="4"/>
      <c r="IF685" s="4"/>
      <c r="IG685" s="4"/>
      <c r="IH685" s="4"/>
      <c r="II685" s="4"/>
      <c r="IJ685" s="4"/>
      <c r="IK685" s="4"/>
      <c r="IL685" s="4"/>
      <c r="IM685" s="4"/>
      <c r="IN685" s="4"/>
      <c r="IO685" s="4"/>
      <c r="IP685" s="4"/>
      <c r="IQ685" s="4"/>
      <c r="IR685" s="4"/>
      <c r="IS685" s="4"/>
      <c r="IT685" s="4"/>
      <c r="IU685" s="4"/>
      <c r="IV685" s="4"/>
    </row>
    <row r="686" spans="1:256" s="209" customFormat="1">
      <c r="A686" s="121"/>
      <c r="B686" s="115"/>
      <c r="C686" s="116"/>
      <c r="D686" s="117"/>
      <c r="E686" s="118"/>
      <c r="F686" s="119"/>
      <c r="G686" s="120"/>
      <c r="H686" s="5"/>
      <c r="I686" s="39"/>
      <c r="J686" s="40"/>
      <c r="K686" s="41"/>
      <c r="L686" s="37"/>
      <c r="N686" s="38"/>
      <c r="O686" s="38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  <c r="FG686" s="4"/>
      <c r="FH686" s="4"/>
      <c r="FI686" s="4"/>
      <c r="FJ686" s="4"/>
      <c r="FK686" s="4"/>
      <c r="FL686" s="4"/>
      <c r="FM686" s="4"/>
      <c r="FN686" s="4"/>
      <c r="FO686" s="4"/>
      <c r="FP686" s="4"/>
      <c r="FQ686" s="4"/>
      <c r="FR686" s="4"/>
      <c r="FS686" s="4"/>
      <c r="FT686" s="4"/>
      <c r="FU686" s="4"/>
      <c r="FV686" s="4"/>
      <c r="FW686" s="4"/>
      <c r="FX686" s="4"/>
      <c r="FY686" s="4"/>
      <c r="FZ686" s="4"/>
      <c r="GA686" s="4"/>
      <c r="GB686" s="4"/>
      <c r="GC686" s="4"/>
      <c r="GD686" s="4"/>
      <c r="GE686" s="4"/>
      <c r="GF686" s="4"/>
      <c r="GG686" s="4"/>
      <c r="GH686" s="4"/>
      <c r="GI686" s="4"/>
      <c r="GJ686" s="4"/>
      <c r="GK686" s="4"/>
      <c r="GL686" s="4"/>
      <c r="GM686" s="4"/>
      <c r="GN686" s="4"/>
      <c r="GO686" s="4"/>
      <c r="GP686" s="4"/>
      <c r="GQ686" s="4"/>
      <c r="GR686" s="4"/>
      <c r="GS686" s="4"/>
      <c r="GT686" s="4"/>
      <c r="GU686" s="4"/>
      <c r="GV686" s="4"/>
      <c r="GW686" s="4"/>
      <c r="GX686" s="4"/>
      <c r="GY686" s="4"/>
      <c r="GZ686" s="4"/>
      <c r="HA686" s="4"/>
      <c r="HB686" s="4"/>
      <c r="HC686" s="4"/>
      <c r="HD686" s="4"/>
      <c r="HE686" s="4"/>
      <c r="HF686" s="4"/>
      <c r="HG686" s="4"/>
      <c r="HH686" s="4"/>
      <c r="HI686" s="4"/>
      <c r="HJ686" s="4"/>
      <c r="HK686" s="4"/>
      <c r="HL686" s="4"/>
      <c r="HM686" s="4"/>
      <c r="HN686" s="4"/>
      <c r="HO686" s="4"/>
      <c r="HP686" s="4"/>
      <c r="HQ686" s="4"/>
      <c r="HR686" s="4"/>
      <c r="HS686" s="4"/>
      <c r="HT686" s="4"/>
      <c r="HU686" s="4"/>
      <c r="HV686" s="4"/>
      <c r="HW686" s="4"/>
      <c r="HX686" s="4"/>
      <c r="HY686" s="4"/>
      <c r="HZ686" s="4"/>
      <c r="IA686" s="4"/>
      <c r="IB686" s="4"/>
      <c r="IC686" s="4"/>
      <c r="ID686" s="4"/>
      <c r="IE686" s="4"/>
      <c r="IF686" s="4"/>
      <c r="IG686" s="4"/>
      <c r="IH686" s="4"/>
      <c r="II686" s="4"/>
      <c r="IJ686" s="4"/>
      <c r="IK686" s="4"/>
      <c r="IL686" s="4"/>
      <c r="IM686" s="4"/>
      <c r="IN686" s="4"/>
      <c r="IO686" s="4"/>
      <c r="IP686" s="4"/>
      <c r="IQ686" s="4"/>
      <c r="IR686" s="4"/>
      <c r="IS686" s="4"/>
      <c r="IT686" s="4"/>
      <c r="IU686" s="4"/>
      <c r="IV686" s="4"/>
    </row>
    <row r="687" spans="1:256" s="209" customFormat="1">
      <c r="A687" s="121"/>
      <c r="B687" s="115"/>
      <c r="C687" s="116"/>
      <c r="D687" s="117"/>
      <c r="E687" s="118"/>
      <c r="F687" s="119"/>
      <c r="G687" s="120"/>
      <c r="H687" s="5"/>
      <c r="I687" s="39"/>
      <c r="J687" s="40"/>
      <c r="K687" s="41"/>
      <c r="L687" s="37"/>
      <c r="N687" s="38"/>
      <c r="O687" s="38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  <c r="FG687" s="4"/>
      <c r="FH687" s="4"/>
      <c r="FI687" s="4"/>
      <c r="FJ687" s="4"/>
      <c r="FK687" s="4"/>
      <c r="FL687" s="4"/>
      <c r="FM687" s="4"/>
      <c r="FN687" s="4"/>
      <c r="FO687" s="4"/>
      <c r="FP687" s="4"/>
      <c r="FQ687" s="4"/>
      <c r="FR687" s="4"/>
      <c r="FS687" s="4"/>
      <c r="FT687" s="4"/>
      <c r="FU687" s="4"/>
      <c r="FV687" s="4"/>
      <c r="FW687" s="4"/>
      <c r="FX687" s="4"/>
      <c r="FY687" s="4"/>
      <c r="FZ687" s="4"/>
      <c r="GA687" s="4"/>
      <c r="GB687" s="4"/>
      <c r="GC687" s="4"/>
      <c r="GD687" s="4"/>
      <c r="GE687" s="4"/>
      <c r="GF687" s="4"/>
      <c r="GG687" s="4"/>
      <c r="GH687" s="4"/>
      <c r="GI687" s="4"/>
      <c r="GJ687" s="4"/>
      <c r="GK687" s="4"/>
      <c r="GL687" s="4"/>
      <c r="GM687" s="4"/>
      <c r="GN687" s="4"/>
      <c r="GO687" s="4"/>
      <c r="GP687" s="4"/>
      <c r="GQ687" s="4"/>
      <c r="GR687" s="4"/>
      <c r="GS687" s="4"/>
      <c r="GT687" s="4"/>
      <c r="GU687" s="4"/>
      <c r="GV687" s="4"/>
      <c r="GW687" s="4"/>
      <c r="GX687" s="4"/>
      <c r="GY687" s="4"/>
      <c r="GZ687" s="4"/>
      <c r="HA687" s="4"/>
      <c r="HB687" s="4"/>
      <c r="HC687" s="4"/>
      <c r="HD687" s="4"/>
      <c r="HE687" s="4"/>
      <c r="HF687" s="4"/>
      <c r="HG687" s="4"/>
      <c r="HH687" s="4"/>
      <c r="HI687" s="4"/>
      <c r="HJ687" s="4"/>
      <c r="HK687" s="4"/>
      <c r="HL687" s="4"/>
      <c r="HM687" s="4"/>
      <c r="HN687" s="4"/>
      <c r="HO687" s="4"/>
      <c r="HP687" s="4"/>
      <c r="HQ687" s="4"/>
      <c r="HR687" s="4"/>
      <c r="HS687" s="4"/>
      <c r="HT687" s="4"/>
      <c r="HU687" s="4"/>
      <c r="HV687" s="4"/>
      <c r="HW687" s="4"/>
      <c r="HX687" s="4"/>
      <c r="HY687" s="4"/>
      <c r="HZ687" s="4"/>
      <c r="IA687" s="4"/>
      <c r="IB687" s="4"/>
      <c r="IC687" s="4"/>
      <c r="ID687" s="4"/>
      <c r="IE687" s="4"/>
      <c r="IF687" s="4"/>
      <c r="IG687" s="4"/>
      <c r="IH687" s="4"/>
      <c r="II687" s="4"/>
      <c r="IJ687" s="4"/>
      <c r="IK687" s="4"/>
      <c r="IL687" s="4"/>
      <c r="IM687" s="4"/>
      <c r="IN687" s="4"/>
      <c r="IO687" s="4"/>
      <c r="IP687" s="4"/>
      <c r="IQ687" s="4"/>
      <c r="IR687" s="4"/>
      <c r="IS687" s="4"/>
      <c r="IT687" s="4"/>
      <c r="IU687" s="4"/>
      <c r="IV687" s="4"/>
    </row>
    <row r="689" spans="1:256" s="209" customFormat="1">
      <c r="A689" s="121"/>
      <c r="B689" s="115"/>
      <c r="C689" s="116"/>
      <c r="D689" s="117"/>
      <c r="E689" s="118"/>
      <c r="F689" s="119"/>
      <c r="G689" s="120"/>
      <c r="H689" s="5"/>
      <c r="I689" s="39"/>
      <c r="J689" s="40"/>
      <c r="K689" s="41"/>
      <c r="L689" s="37"/>
      <c r="N689" s="38"/>
      <c r="O689" s="38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  <c r="FG689" s="4"/>
      <c r="FH689" s="4"/>
      <c r="FI689" s="4"/>
      <c r="FJ689" s="4"/>
      <c r="FK689" s="4"/>
      <c r="FL689" s="4"/>
      <c r="FM689" s="4"/>
      <c r="FN689" s="4"/>
      <c r="FO689" s="4"/>
      <c r="FP689" s="4"/>
      <c r="FQ689" s="4"/>
      <c r="FR689" s="4"/>
      <c r="FS689" s="4"/>
      <c r="FT689" s="4"/>
      <c r="FU689" s="4"/>
      <c r="FV689" s="4"/>
      <c r="FW689" s="4"/>
      <c r="FX689" s="4"/>
      <c r="FY689" s="4"/>
      <c r="FZ689" s="4"/>
      <c r="GA689" s="4"/>
      <c r="GB689" s="4"/>
      <c r="GC689" s="4"/>
      <c r="GD689" s="4"/>
      <c r="GE689" s="4"/>
      <c r="GF689" s="4"/>
      <c r="GG689" s="4"/>
      <c r="GH689" s="4"/>
      <c r="GI689" s="4"/>
      <c r="GJ689" s="4"/>
      <c r="GK689" s="4"/>
      <c r="GL689" s="4"/>
      <c r="GM689" s="4"/>
      <c r="GN689" s="4"/>
      <c r="GO689" s="4"/>
      <c r="GP689" s="4"/>
      <c r="GQ689" s="4"/>
      <c r="GR689" s="4"/>
      <c r="GS689" s="4"/>
      <c r="GT689" s="4"/>
      <c r="GU689" s="4"/>
      <c r="GV689" s="4"/>
      <c r="GW689" s="4"/>
      <c r="GX689" s="4"/>
      <c r="GY689" s="4"/>
      <c r="GZ689" s="4"/>
      <c r="HA689" s="4"/>
      <c r="HB689" s="4"/>
      <c r="HC689" s="4"/>
      <c r="HD689" s="4"/>
      <c r="HE689" s="4"/>
      <c r="HF689" s="4"/>
      <c r="HG689" s="4"/>
      <c r="HH689" s="4"/>
      <c r="HI689" s="4"/>
      <c r="HJ689" s="4"/>
      <c r="HK689" s="4"/>
      <c r="HL689" s="4"/>
      <c r="HM689" s="4"/>
      <c r="HN689" s="4"/>
      <c r="HO689" s="4"/>
      <c r="HP689" s="4"/>
      <c r="HQ689" s="4"/>
      <c r="HR689" s="4"/>
      <c r="HS689" s="4"/>
      <c r="HT689" s="4"/>
      <c r="HU689" s="4"/>
      <c r="HV689" s="4"/>
      <c r="HW689" s="4"/>
      <c r="HX689" s="4"/>
      <c r="HY689" s="4"/>
      <c r="HZ689" s="4"/>
      <c r="IA689" s="4"/>
      <c r="IB689" s="4"/>
      <c r="IC689" s="4"/>
      <c r="ID689" s="4"/>
      <c r="IE689" s="4"/>
      <c r="IF689" s="4"/>
      <c r="IG689" s="4"/>
      <c r="IH689" s="4"/>
      <c r="II689" s="4"/>
      <c r="IJ689" s="4"/>
      <c r="IK689" s="4"/>
      <c r="IL689" s="4"/>
      <c r="IM689" s="4"/>
      <c r="IN689" s="4"/>
      <c r="IO689" s="4"/>
      <c r="IP689" s="4"/>
      <c r="IQ689" s="4"/>
      <c r="IR689" s="4"/>
      <c r="IS689" s="4"/>
      <c r="IT689" s="4"/>
      <c r="IU689" s="4"/>
      <c r="IV689" s="4"/>
    </row>
    <row r="690" spans="1:256" s="209" customFormat="1">
      <c r="A690" s="121"/>
      <c r="B690" s="115"/>
      <c r="C690" s="116"/>
      <c r="D690" s="117"/>
      <c r="E690" s="118"/>
      <c r="F690" s="119"/>
      <c r="G690" s="120"/>
      <c r="H690" s="5"/>
      <c r="I690" s="39"/>
      <c r="J690" s="40"/>
      <c r="K690" s="41"/>
      <c r="L690" s="37"/>
      <c r="N690" s="38"/>
      <c r="O690" s="38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  <c r="FG690" s="4"/>
      <c r="FH690" s="4"/>
      <c r="FI690" s="4"/>
      <c r="FJ690" s="4"/>
      <c r="FK690" s="4"/>
      <c r="FL690" s="4"/>
      <c r="FM690" s="4"/>
      <c r="FN690" s="4"/>
      <c r="FO690" s="4"/>
      <c r="FP690" s="4"/>
      <c r="FQ690" s="4"/>
      <c r="FR690" s="4"/>
      <c r="FS690" s="4"/>
      <c r="FT690" s="4"/>
      <c r="FU690" s="4"/>
      <c r="FV690" s="4"/>
      <c r="FW690" s="4"/>
      <c r="FX690" s="4"/>
      <c r="FY690" s="4"/>
      <c r="FZ690" s="4"/>
      <c r="GA690" s="4"/>
      <c r="GB690" s="4"/>
      <c r="GC690" s="4"/>
      <c r="GD690" s="4"/>
      <c r="GE690" s="4"/>
      <c r="GF690" s="4"/>
      <c r="GG690" s="4"/>
      <c r="GH690" s="4"/>
      <c r="GI690" s="4"/>
      <c r="GJ690" s="4"/>
      <c r="GK690" s="4"/>
      <c r="GL690" s="4"/>
      <c r="GM690" s="4"/>
      <c r="GN690" s="4"/>
      <c r="GO690" s="4"/>
      <c r="GP690" s="4"/>
      <c r="GQ690" s="4"/>
      <c r="GR690" s="4"/>
      <c r="GS690" s="4"/>
      <c r="GT690" s="4"/>
      <c r="GU690" s="4"/>
      <c r="GV690" s="4"/>
      <c r="GW690" s="4"/>
      <c r="GX690" s="4"/>
      <c r="GY690" s="4"/>
      <c r="GZ690" s="4"/>
      <c r="HA690" s="4"/>
      <c r="HB690" s="4"/>
      <c r="HC690" s="4"/>
      <c r="HD690" s="4"/>
      <c r="HE690" s="4"/>
      <c r="HF690" s="4"/>
      <c r="HG690" s="4"/>
      <c r="HH690" s="4"/>
      <c r="HI690" s="4"/>
      <c r="HJ690" s="4"/>
      <c r="HK690" s="4"/>
      <c r="HL690" s="4"/>
      <c r="HM690" s="4"/>
      <c r="HN690" s="4"/>
      <c r="HO690" s="4"/>
      <c r="HP690" s="4"/>
      <c r="HQ690" s="4"/>
      <c r="HR690" s="4"/>
      <c r="HS690" s="4"/>
      <c r="HT690" s="4"/>
      <c r="HU690" s="4"/>
      <c r="HV690" s="4"/>
      <c r="HW690" s="4"/>
      <c r="HX690" s="4"/>
      <c r="HY690" s="4"/>
      <c r="HZ690" s="4"/>
      <c r="IA690" s="4"/>
      <c r="IB690" s="4"/>
      <c r="IC690" s="4"/>
      <c r="ID690" s="4"/>
      <c r="IE690" s="4"/>
      <c r="IF690" s="4"/>
      <c r="IG690" s="4"/>
      <c r="IH690" s="4"/>
      <c r="II690" s="4"/>
      <c r="IJ690" s="4"/>
      <c r="IK690" s="4"/>
      <c r="IL690" s="4"/>
      <c r="IM690" s="4"/>
      <c r="IN690" s="4"/>
      <c r="IO690" s="4"/>
      <c r="IP690" s="4"/>
      <c r="IQ690" s="4"/>
      <c r="IR690" s="4"/>
      <c r="IS690" s="4"/>
      <c r="IT690" s="4"/>
      <c r="IU690" s="4"/>
      <c r="IV690" s="4"/>
    </row>
    <row r="692" spans="1:256" s="209" customFormat="1">
      <c r="A692" s="121"/>
      <c r="B692" s="115"/>
      <c r="C692" s="116"/>
      <c r="D692" s="117"/>
      <c r="E692" s="118"/>
      <c r="F692" s="119"/>
      <c r="G692" s="120"/>
      <c r="H692" s="5"/>
      <c r="I692" s="39"/>
      <c r="J692" s="40"/>
      <c r="K692" s="41"/>
      <c r="L692" s="37"/>
      <c r="N692" s="38"/>
      <c r="O692" s="38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  <c r="FG692" s="4"/>
      <c r="FH692" s="4"/>
      <c r="FI692" s="4"/>
      <c r="FJ692" s="4"/>
      <c r="FK692" s="4"/>
      <c r="FL692" s="4"/>
      <c r="FM692" s="4"/>
      <c r="FN692" s="4"/>
      <c r="FO692" s="4"/>
      <c r="FP692" s="4"/>
      <c r="FQ692" s="4"/>
      <c r="FR692" s="4"/>
      <c r="FS692" s="4"/>
      <c r="FT692" s="4"/>
      <c r="FU692" s="4"/>
      <c r="FV692" s="4"/>
      <c r="FW692" s="4"/>
      <c r="FX692" s="4"/>
      <c r="FY692" s="4"/>
      <c r="FZ692" s="4"/>
      <c r="GA692" s="4"/>
      <c r="GB692" s="4"/>
      <c r="GC692" s="4"/>
      <c r="GD692" s="4"/>
      <c r="GE692" s="4"/>
      <c r="GF692" s="4"/>
      <c r="GG692" s="4"/>
      <c r="GH692" s="4"/>
      <c r="GI692" s="4"/>
      <c r="GJ692" s="4"/>
      <c r="GK692" s="4"/>
      <c r="GL692" s="4"/>
      <c r="GM692" s="4"/>
      <c r="GN692" s="4"/>
      <c r="GO692" s="4"/>
      <c r="GP692" s="4"/>
      <c r="GQ692" s="4"/>
      <c r="GR692" s="4"/>
      <c r="GS692" s="4"/>
      <c r="GT692" s="4"/>
      <c r="GU692" s="4"/>
      <c r="GV692" s="4"/>
      <c r="GW692" s="4"/>
      <c r="GX692" s="4"/>
      <c r="GY692" s="4"/>
      <c r="GZ692" s="4"/>
      <c r="HA692" s="4"/>
      <c r="HB692" s="4"/>
      <c r="HC692" s="4"/>
      <c r="HD692" s="4"/>
      <c r="HE692" s="4"/>
      <c r="HF692" s="4"/>
      <c r="HG692" s="4"/>
      <c r="HH692" s="4"/>
      <c r="HI692" s="4"/>
      <c r="HJ692" s="4"/>
      <c r="HK692" s="4"/>
      <c r="HL692" s="4"/>
      <c r="HM692" s="4"/>
      <c r="HN692" s="4"/>
      <c r="HO692" s="4"/>
      <c r="HP692" s="4"/>
      <c r="HQ692" s="4"/>
      <c r="HR692" s="4"/>
      <c r="HS692" s="4"/>
      <c r="HT692" s="4"/>
      <c r="HU692" s="4"/>
      <c r="HV692" s="4"/>
      <c r="HW692" s="4"/>
      <c r="HX692" s="4"/>
      <c r="HY692" s="4"/>
      <c r="HZ692" s="4"/>
      <c r="IA692" s="4"/>
      <c r="IB692" s="4"/>
      <c r="IC692" s="4"/>
      <c r="ID692" s="4"/>
      <c r="IE692" s="4"/>
      <c r="IF692" s="4"/>
      <c r="IG692" s="4"/>
      <c r="IH692" s="4"/>
      <c r="II692" s="4"/>
      <c r="IJ692" s="4"/>
      <c r="IK692" s="4"/>
      <c r="IL692" s="4"/>
      <c r="IM692" s="4"/>
      <c r="IN692" s="4"/>
      <c r="IO692" s="4"/>
      <c r="IP692" s="4"/>
      <c r="IQ692" s="4"/>
      <c r="IR692" s="4"/>
      <c r="IS692" s="4"/>
      <c r="IT692" s="4"/>
      <c r="IU692" s="4"/>
      <c r="IV692" s="4"/>
    </row>
    <row r="694" spans="1:256" s="209" customFormat="1">
      <c r="A694" s="121"/>
      <c r="B694" s="115"/>
      <c r="C694" s="116"/>
      <c r="D694" s="117"/>
      <c r="E694" s="118"/>
      <c r="F694" s="119"/>
      <c r="G694" s="120"/>
      <c r="H694" s="5"/>
      <c r="I694" s="39"/>
      <c r="J694" s="40"/>
      <c r="K694" s="41"/>
      <c r="L694" s="37"/>
      <c r="N694" s="38"/>
      <c r="O694" s="38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  <c r="FG694" s="4"/>
      <c r="FH694" s="4"/>
      <c r="FI694" s="4"/>
      <c r="FJ694" s="4"/>
      <c r="FK694" s="4"/>
      <c r="FL694" s="4"/>
      <c r="FM694" s="4"/>
      <c r="FN694" s="4"/>
      <c r="FO694" s="4"/>
      <c r="FP694" s="4"/>
      <c r="FQ694" s="4"/>
      <c r="FR694" s="4"/>
      <c r="FS694" s="4"/>
      <c r="FT694" s="4"/>
      <c r="FU694" s="4"/>
      <c r="FV694" s="4"/>
      <c r="FW694" s="4"/>
      <c r="FX694" s="4"/>
      <c r="FY694" s="4"/>
      <c r="FZ694" s="4"/>
      <c r="GA694" s="4"/>
      <c r="GB694" s="4"/>
      <c r="GC694" s="4"/>
      <c r="GD694" s="4"/>
      <c r="GE694" s="4"/>
      <c r="GF694" s="4"/>
      <c r="GG694" s="4"/>
      <c r="GH694" s="4"/>
      <c r="GI694" s="4"/>
      <c r="GJ694" s="4"/>
      <c r="GK694" s="4"/>
      <c r="GL694" s="4"/>
      <c r="GM694" s="4"/>
      <c r="GN694" s="4"/>
      <c r="GO694" s="4"/>
      <c r="GP694" s="4"/>
      <c r="GQ694" s="4"/>
      <c r="GR694" s="4"/>
      <c r="GS694" s="4"/>
      <c r="GT694" s="4"/>
      <c r="GU694" s="4"/>
      <c r="GV694" s="4"/>
      <c r="GW694" s="4"/>
      <c r="GX694" s="4"/>
      <c r="GY694" s="4"/>
      <c r="GZ694" s="4"/>
      <c r="HA694" s="4"/>
      <c r="HB694" s="4"/>
      <c r="HC694" s="4"/>
      <c r="HD694" s="4"/>
      <c r="HE694" s="4"/>
      <c r="HF694" s="4"/>
      <c r="HG694" s="4"/>
      <c r="HH694" s="4"/>
      <c r="HI694" s="4"/>
      <c r="HJ694" s="4"/>
      <c r="HK694" s="4"/>
      <c r="HL694" s="4"/>
      <c r="HM694" s="4"/>
      <c r="HN694" s="4"/>
      <c r="HO694" s="4"/>
      <c r="HP694" s="4"/>
      <c r="HQ694" s="4"/>
      <c r="HR694" s="4"/>
      <c r="HS694" s="4"/>
      <c r="HT694" s="4"/>
      <c r="HU694" s="4"/>
      <c r="HV694" s="4"/>
      <c r="HW694" s="4"/>
      <c r="HX694" s="4"/>
      <c r="HY694" s="4"/>
      <c r="HZ694" s="4"/>
      <c r="IA694" s="4"/>
      <c r="IB694" s="4"/>
      <c r="IC694" s="4"/>
      <c r="ID694" s="4"/>
      <c r="IE694" s="4"/>
      <c r="IF694" s="4"/>
      <c r="IG694" s="4"/>
      <c r="IH694" s="4"/>
      <c r="II694" s="4"/>
      <c r="IJ694" s="4"/>
      <c r="IK694" s="4"/>
      <c r="IL694" s="4"/>
      <c r="IM694" s="4"/>
      <c r="IN694" s="4"/>
      <c r="IO694" s="4"/>
      <c r="IP694" s="4"/>
      <c r="IQ694" s="4"/>
      <c r="IR694" s="4"/>
      <c r="IS694" s="4"/>
      <c r="IT694" s="4"/>
      <c r="IU694" s="4"/>
      <c r="IV694" s="4"/>
    </row>
    <row r="696" spans="1:256" s="209" customFormat="1">
      <c r="A696" s="121"/>
      <c r="B696" s="115"/>
      <c r="C696" s="116"/>
      <c r="D696" s="117"/>
      <c r="E696" s="118"/>
      <c r="F696" s="119"/>
      <c r="G696" s="120"/>
      <c r="H696" s="5"/>
      <c r="I696" s="39"/>
      <c r="J696" s="40"/>
      <c r="K696" s="41"/>
      <c r="L696" s="37"/>
      <c r="N696" s="38"/>
      <c r="O696" s="38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  <c r="FG696" s="4"/>
      <c r="FH696" s="4"/>
      <c r="FI696" s="4"/>
      <c r="FJ696" s="4"/>
      <c r="FK696" s="4"/>
      <c r="FL696" s="4"/>
      <c r="FM696" s="4"/>
      <c r="FN696" s="4"/>
      <c r="FO696" s="4"/>
      <c r="FP696" s="4"/>
      <c r="FQ696" s="4"/>
      <c r="FR696" s="4"/>
      <c r="FS696" s="4"/>
      <c r="FT696" s="4"/>
      <c r="FU696" s="4"/>
      <c r="FV696" s="4"/>
      <c r="FW696" s="4"/>
      <c r="FX696" s="4"/>
      <c r="FY696" s="4"/>
      <c r="FZ696" s="4"/>
      <c r="GA696" s="4"/>
      <c r="GB696" s="4"/>
      <c r="GC696" s="4"/>
      <c r="GD696" s="4"/>
      <c r="GE696" s="4"/>
      <c r="GF696" s="4"/>
      <c r="GG696" s="4"/>
      <c r="GH696" s="4"/>
      <c r="GI696" s="4"/>
      <c r="GJ696" s="4"/>
      <c r="GK696" s="4"/>
      <c r="GL696" s="4"/>
      <c r="GM696" s="4"/>
      <c r="GN696" s="4"/>
      <c r="GO696" s="4"/>
      <c r="GP696" s="4"/>
      <c r="GQ696" s="4"/>
      <c r="GR696" s="4"/>
      <c r="GS696" s="4"/>
      <c r="GT696" s="4"/>
      <c r="GU696" s="4"/>
      <c r="GV696" s="4"/>
      <c r="GW696" s="4"/>
      <c r="GX696" s="4"/>
      <c r="GY696" s="4"/>
      <c r="GZ696" s="4"/>
      <c r="HA696" s="4"/>
      <c r="HB696" s="4"/>
      <c r="HC696" s="4"/>
      <c r="HD696" s="4"/>
      <c r="HE696" s="4"/>
      <c r="HF696" s="4"/>
      <c r="HG696" s="4"/>
      <c r="HH696" s="4"/>
      <c r="HI696" s="4"/>
      <c r="HJ696" s="4"/>
      <c r="HK696" s="4"/>
      <c r="HL696" s="4"/>
      <c r="HM696" s="4"/>
      <c r="HN696" s="4"/>
      <c r="HO696" s="4"/>
      <c r="HP696" s="4"/>
      <c r="HQ696" s="4"/>
      <c r="HR696" s="4"/>
      <c r="HS696" s="4"/>
      <c r="HT696" s="4"/>
      <c r="HU696" s="4"/>
      <c r="HV696" s="4"/>
      <c r="HW696" s="4"/>
      <c r="HX696" s="4"/>
      <c r="HY696" s="4"/>
      <c r="HZ696" s="4"/>
      <c r="IA696" s="4"/>
      <c r="IB696" s="4"/>
      <c r="IC696" s="4"/>
      <c r="ID696" s="4"/>
      <c r="IE696" s="4"/>
      <c r="IF696" s="4"/>
      <c r="IG696" s="4"/>
      <c r="IH696" s="4"/>
      <c r="II696" s="4"/>
      <c r="IJ696" s="4"/>
      <c r="IK696" s="4"/>
      <c r="IL696" s="4"/>
      <c r="IM696" s="4"/>
      <c r="IN696" s="4"/>
      <c r="IO696" s="4"/>
      <c r="IP696" s="4"/>
      <c r="IQ696" s="4"/>
      <c r="IR696" s="4"/>
      <c r="IS696" s="4"/>
      <c r="IT696" s="4"/>
      <c r="IU696" s="4"/>
      <c r="IV696" s="4"/>
    </row>
    <row r="697" spans="1:256" s="209" customFormat="1">
      <c r="A697" s="121"/>
      <c r="B697" s="115"/>
      <c r="C697" s="116"/>
      <c r="D697" s="117"/>
      <c r="E697" s="118"/>
      <c r="F697" s="119"/>
      <c r="G697" s="120"/>
      <c r="H697" s="5"/>
      <c r="I697" s="39"/>
      <c r="J697" s="40"/>
      <c r="K697" s="41"/>
      <c r="L697" s="37"/>
      <c r="N697" s="38"/>
      <c r="O697" s="38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  <c r="FG697" s="4"/>
      <c r="FH697" s="4"/>
      <c r="FI697" s="4"/>
      <c r="FJ697" s="4"/>
      <c r="FK697" s="4"/>
      <c r="FL697" s="4"/>
      <c r="FM697" s="4"/>
      <c r="FN697" s="4"/>
      <c r="FO697" s="4"/>
      <c r="FP697" s="4"/>
      <c r="FQ697" s="4"/>
      <c r="FR697" s="4"/>
      <c r="FS697" s="4"/>
      <c r="FT697" s="4"/>
      <c r="FU697" s="4"/>
      <c r="FV697" s="4"/>
      <c r="FW697" s="4"/>
      <c r="FX697" s="4"/>
      <c r="FY697" s="4"/>
      <c r="FZ697" s="4"/>
      <c r="GA697" s="4"/>
      <c r="GB697" s="4"/>
      <c r="GC697" s="4"/>
      <c r="GD697" s="4"/>
      <c r="GE697" s="4"/>
      <c r="GF697" s="4"/>
      <c r="GG697" s="4"/>
      <c r="GH697" s="4"/>
      <c r="GI697" s="4"/>
      <c r="GJ697" s="4"/>
      <c r="GK697" s="4"/>
      <c r="GL697" s="4"/>
      <c r="GM697" s="4"/>
      <c r="GN697" s="4"/>
      <c r="GO697" s="4"/>
      <c r="GP697" s="4"/>
      <c r="GQ697" s="4"/>
      <c r="GR697" s="4"/>
      <c r="GS697" s="4"/>
      <c r="GT697" s="4"/>
      <c r="GU697" s="4"/>
      <c r="GV697" s="4"/>
      <c r="GW697" s="4"/>
      <c r="GX697" s="4"/>
      <c r="GY697" s="4"/>
      <c r="GZ697" s="4"/>
      <c r="HA697" s="4"/>
      <c r="HB697" s="4"/>
      <c r="HC697" s="4"/>
      <c r="HD697" s="4"/>
      <c r="HE697" s="4"/>
      <c r="HF697" s="4"/>
      <c r="HG697" s="4"/>
      <c r="HH697" s="4"/>
      <c r="HI697" s="4"/>
      <c r="HJ697" s="4"/>
      <c r="HK697" s="4"/>
      <c r="HL697" s="4"/>
      <c r="HM697" s="4"/>
      <c r="HN697" s="4"/>
      <c r="HO697" s="4"/>
      <c r="HP697" s="4"/>
      <c r="HQ697" s="4"/>
      <c r="HR697" s="4"/>
      <c r="HS697" s="4"/>
      <c r="HT697" s="4"/>
      <c r="HU697" s="4"/>
      <c r="HV697" s="4"/>
      <c r="HW697" s="4"/>
      <c r="HX697" s="4"/>
      <c r="HY697" s="4"/>
      <c r="HZ697" s="4"/>
      <c r="IA697" s="4"/>
      <c r="IB697" s="4"/>
      <c r="IC697" s="4"/>
      <c r="ID697" s="4"/>
      <c r="IE697" s="4"/>
      <c r="IF697" s="4"/>
      <c r="IG697" s="4"/>
      <c r="IH697" s="4"/>
      <c r="II697" s="4"/>
      <c r="IJ697" s="4"/>
      <c r="IK697" s="4"/>
      <c r="IL697" s="4"/>
      <c r="IM697" s="4"/>
      <c r="IN697" s="4"/>
      <c r="IO697" s="4"/>
      <c r="IP697" s="4"/>
      <c r="IQ697" s="4"/>
      <c r="IR697" s="4"/>
      <c r="IS697" s="4"/>
      <c r="IT697" s="4"/>
      <c r="IU697" s="4"/>
      <c r="IV697" s="4"/>
    </row>
    <row r="699" spans="1:256" s="209" customFormat="1">
      <c r="A699" s="121"/>
      <c r="B699" s="115"/>
      <c r="C699" s="116"/>
      <c r="D699" s="117"/>
      <c r="E699" s="118"/>
      <c r="F699" s="119"/>
      <c r="G699" s="120"/>
      <c r="H699" s="5"/>
      <c r="I699" s="39"/>
      <c r="J699" s="40"/>
      <c r="K699" s="41"/>
      <c r="L699" s="37"/>
      <c r="N699" s="38"/>
      <c r="O699" s="38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  <c r="FG699" s="4"/>
      <c r="FH699" s="4"/>
      <c r="FI699" s="4"/>
      <c r="FJ699" s="4"/>
      <c r="FK699" s="4"/>
      <c r="FL699" s="4"/>
      <c r="FM699" s="4"/>
      <c r="FN699" s="4"/>
      <c r="FO699" s="4"/>
      <c r="FP699" s="4"/>
      <c r="FQ699" s="4"/>
      <c r="FR699" s="4"/>
      <c r="FS699" s="4"/>
      <c r="FT699" s="4"/>
      <c r="FU699" s="4"/>
      <c r="FV699" s="4"/>
      <c r="FW699" s="4"/>
      <c r="FX699" s="4"/>
      <c r="FY699" s="4"/>
      <c r="FZ699" s="4"/>
      <c r="GA699" s="4"/>
      <c r="GB699" s="4"/>
      <c r="GC699" s="4"/>
      <c r="GD699" s="4"/>
      <c r="GE699" s="4"/>
      <c r="GF699" s="4"/>
      <c r="GG699" s="4"/>
      <c r="GH699" s="4"/>
      <c r="GI699" s="4"/>
      <c r="GJ699" s="4"/>
      <c r="GK699" s="4"/>
      <c r="GL699" s="4"/>
      <c r="GM699" s="4"/>
      <c r="GN699" s="4"/>
      <c r="GO699" s="4"/>
      <c r="GP699" s="4"/>
      <c r="GQ699" s="4"/>
      <c r="GR699" s="4"/>
      <c r="GS699" s="4"/>
      <c r="GT699" s="4"/>
      <c r="GU699" s="4"/>
      <c r="GV699" s="4"/>
      <c r="GW699" s="4"/>
      <c r="GX699" s="4"/>
      <c r="GY699" s="4"/>
      <c r="GZ699" s="4"/>
      <c r="HA699" s="4"/>
      <c r="HB699" s="4"/>
      <c r="HC699" s="4"/>
      <c r="HD699" s="4"/>
      <c r="HE699" s="4"/>
      <c r="HF699" s="4"/>
      <c r="HG699" s="4"/>
      <c r="HH699" s="4"/>
      <c r="HI699" s="4"/>
      <c r="HJ699" s="4"/>
      <c r="HK699" s="4"/>
      <c r="HL699" s="4"/>
      <c r="HM699" s="4"/>
      <c r="HN699" s="4"/>
      <c r="HO699" s="4"/>
      <c r="HP699" s="4"/>
      <c r="HQ699" s="4"/>
      <c r="HR699" s="4"/>
      <c r="HS699" s="4"/>
      <c r="HT699" s="4"/>
      <c r="HU699" s="4"/>
      <c r="HV699" s="4"/>
      <c r="HW699" s="4"/>
      <c r="HX699" s="4"/>
      <c r="HY699" s="4"/>
      <c r="HZ699" s="4"/>
      <c r="IA699" s="4"/>
      <c r="IB699" s="4"/>
      <c r="IC699" s="4"/>
      <c r="ID699" s="4"/>
      <c r="IE699" s="4"/>
      <c r="IF699" s="4"/>
      <c r="IG699" s="4"/>
      <c r="IH699" s="4"/>
      <c r="II699" s="4"/>
      <c r="IJ699" s="4"/>
      <c r="IK699" s="4"/>
      <c r="IL699" s="4"/>
      <c r="IM699" s="4"/>
      <c r="IN699" s="4"/>
      <c r="IO699" s="4"/>
      <c r="IP699" s="4"/>
      <c r="IQ699" s="4"/>
      <c r="IR699" s="4"/>
      <c r="IS699" s="4"/>
      <c r="IT699" s="4"/>
      <c r="IU699" s="4"/>
      <c r="IV699" s="4"/>
    </row>
    <row r="701" spans="1:256" s="209" customFormat="1">
      <c r="A701" s="121"/>
      <c r="B701" s="115"/>
      <c r="C701" s="116"/>
      <c r="D701" s="117"/>
      <c r="E701" s="118"/>
      <c r="F701" s="119"/>
      <c r="G701" s="120"/>
      <c r="H701" s="5"/>
      <c r="I701" s="39"/>
      <c r="J701" s="40"/>
      <c r="K701" s="41"/>
      <c r="L701" s="37"/>
      <c r="N701" s="38"/>
      <c r="O701" s="38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  <c r="FG701" s="4"/>
      <c r="FH701" s="4"/>
      <c r="FI701" s="4"/>
      <c r="FJ701" s="4"/>
      <c r="FK701" s="4"/>
      <c r="FL701" s="4"/>
      <c r="FM701" s="4"/>
      <c r="FN701" s="4"/>
      <c r="FO701" s="4"/>
      <c r="FP701" s="4"/>
      <c r="FQ701" s="4"/>
      <c r="FR701" s="4"/>
      <c r="FS701" s="4"/>
      <c r="FT701" s="4"/>
      <c r="FU701" s="4"/>
      <c r="FV701" s="4"/>
      <c r="FW701" s="4"/>
      <c r="FX701" s="4"/>
      <c r="FY701" s="4"/>
      <c r="FZ701" s="4"/>
      <c r="GA701" s="4"/>
      <c r="GB701" s="4"/>
      <c r="GC701" s="4"/>
      <c r="GD701" s="4"/>
      <c r="GE701" s="4"/>
      <c r="GF701" s="4"/>
      <c r="GG701" s="4"/>
      <c r="GH701" s="4"/>
      <c r="GI701" s="4"/>
      <c r="GJ701" s="4"/>
      <c r="GK701" s="4"/>
      <c r="GL701" s="4"/>
      <c r="GM701" s="4"/>
      <c r="GN701" s="4"/>
      <c r="GO701" s="4"/>
      <c r="GP701" s="4"/>
      <c r="GQ701" s="4"/>
      <c r="GR701" s="4"/>
      <c r="GS701" s="4"/>
      <c r="GT701" s="4"/>
      <c r="GU701" s="4"/>
      <c r="GV701" s="4"/>
      <c r="GW701" s="4"/>
      <c r="GX701" s="4"/>
      <c r="GY701" s="4"/>
      <c r="GZ701" s="4"/>
      <c r="HA701" s="4"/>
      <c r="HB701" s="4"/>
      <c r="HC701" s="4"/>
      <c r="HD701" s="4"/>
      <c r="HE701" s="4"/>
      <c r="HF701" s="4"/>
      <c r="HG701" s="4"/>
      <c r="HH701" s="4"/>
      <c r="HI701" s="4"/>
      <c r="HJ701" s="4"/>
      <c r="HK701" s="4"/>
      <c r="HL701" s="4"/>
      <c r="HM701" s="4"/>
      <c r="HN701" s="4"/>
      <c r="HO701" s="4"/>
      <c r="HP701" s="4"/>
      <c r="HQ701" s="4"/>
      <c r="HR701" s="4"/>
      <c r="HS701" s="4"/>
      <c r="HT701" s="4"/>
      <c r="HU701" s="4"/>
      <c r="HV701" s="4"/>
      <c r="HW701" s="4"/>
      <c r="HX701" s="4"/>
      <c r="HY701" s="4"/>
      <c r="HZ701" s="4"/>
      <c r="IA701" s="4"/>
      <c r="IB701" s="4"/>
      <c r="IC701" s="4"/>
      <c r="ID701" s="4"/>
      <c r="IE701" s="4"/>
      <c r="IF701" s="4"/>
      <c r="IG701" s="4"/>
      <c r="IH701" s="4"/>
      <c r="II701" s="4"/>
      <c r="IJ701" s="4"/>
      <c r="IK701" s="4"/>
      <c r="IL701" s="4"/>
      <c r="IM701" s="4"/>
      <c r="IN701" s="4"/>
      <c r="IO701" s="4"/>
      <c r="IP701" s="4"/>
      <c r="IQ701" s="4"/>
      <c r="IR701" s="4"/>
      <c r="IS701" s="4"/>
      <c r="IT701" s="4"/>
      <c r="IU701" s="4"/>
      <c r="IV701" s="4"/>
    </row>
    <row r="703" spans="1:256" s="209" customFormat="1">
      <c r="A703" s="121"/>
      <c r="B703" s="115"/>
      <c r="C703" s="116"/>
      <c r="D703" s="117"/>
      <c r="E703" s="118"/>
      <c r="F703" s="119"/>
      <c r="G703" s="120"/>
      <c r="H703" s="5"/>
      <c r="I703" s="39"/>
      <c r="J703" s="40"/>
      <c r="K703" s="41"/>
      <c r="L703" s="37"/>
      <c r="N703" s="38"/>
      <c r="O703" s="38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  <c r="FG703" s="4"/>
      <c r="FH703" s="4"/>
      <c r="FI703" s="4"/>
      <c r="FJ703" s="4"/>
      <c r="FK703" s="4"/>
      <c r="FL703" s="4"/>
      <c r="FM703" s="4"/>
      <c r="FN703" s="4"/>
      <c r="FO703" s="4"/>
      <c r="FP703" s="4"/>
      <c r="FQ703" s="4"/>
      <c r="FR703" s="4"/>
      <c r="FS703" s="4"/>
      <c r="FT703" s="4"/>
      <c r="FU703" s="4"/>
      <c r="FV703" s="4"/>
      <c r="FW703" s="4"/>
      <c r="FX703" s="4"/>
      <c r="FY703" s="4"/>
      <c r="FZ703" s="4"/>
      <c r="GA703" s="4"/>
      <c r="GB703" s="4"/>
      <c r="GC703" s="4"/>
      <c r="GD703" s="4"/>
      <c r="GE703" s="4"/>
      <c r="GF703" s="4"/>
      <c r="GG703" s="4"/>
      <c r="GH703" s="4"/>
      <c r="GI703" s="4"/>
      <c r="GJ703" s="4"/>
      <c r="GK703" s="4"/>
      <c r="GL703" s="4"/>
      <c r="GM703" s="4"/>
      <c r="GN703" s="4"/>
      <c r="GO703" s="4"/>
      <c r="GP703" s="4"/>
      <c r="GQ703" s="4"/>
      <c r="GR703" s="4"/>
      <c r="GS703" s="4"/>
      <c r="GT703" s="4"/>
      <c r="GU703" s="4"/>
      <c r="GV703" s="4"/>
      <c r="GW703" s="4"/>
      <c r="GX703" s="4"/>
      <c r="GY703" s="4"/>
      <c r="GZ703" s="4"/>
      <c r="HA703" s="4"/>
      <c r="HB703" s="4"/>
      <c r="HC703" s="4"/>
      <c r="HD703" s="4"/>
      <c r="HE703" s="4"/>
      <c r="HF703" s="4"/>
      <c r="HG703" s="4"/>
      <c r="HH703" s="4"/>
      <c r="HI703" s="4"/>
      <c r="HJ703" s="4"/>
      <c r="HK703" s="4"/>
      <c r="HL703" s="4"/>
      <c r="HM703" s="4"/>
      <c r="HN703" s="4"/>
      <c r="HO703" s="4"/>
      <c r="HP703" s="4"/>
      <c r="HQ703" s="4"/>
      <c r="HR703" s="4"/>
      <c r="HS703" s="4"/>
      <c r="HT703" s="4"/>
      <c r="HU703" s="4"/>
      <c r="HV703" s="4"/>
      <c r="HW703" s="4"/>
      <c r="HX703" s="4"/>
      <c r="HY703" s="4"/>
      <c r="HZ703" s="4"/>
      <c r="IA703" s="4"/>
      <c r="IB703" s="4"/>
      <c r="IC703" s="4"/>
      <c r="ID703" s="4"/>
      <c r="IE703" s="4"/>
      <c r="IF703" s="4"/>
      <c r="IG703" s="4"/>
      <c r="IH703" s="4"/>
      <c r="II703" s="4"/>
      <c r="IJ703" s="4"/>
      <c r="IK703" s="4"/>
      <c r="IL703" s="4"/>
      <c r="IM703" s="4"/>
      <c r="IN703" s="4"/>
      <c r="IO703" s="4"/>
      <c r="IP703" s="4"/>
      <c r="IQ703" s="4"/>
      <c r="IR703" s="4"/>
      <c r="IS703" s="4"/>
      <c r="IT703" s="4"/>
      <c r="IU703" s="4"/>
      <c r="IV703" s="4"/>
    </row>
    <row r="705" spans="1:256" s="209" customFormat="1">
      <c r="A705" s="121"/>
      <c r="B705" s="115"/>
      <c r="C705" s="116"/>
      <c r="D705" s="117"/>
      <c r="E705" s="118"/>
      <c r="F705" s="119"/>
      <c r="G705" s="120"/>
      <c r="H705" s="5"/>
      <c r="I705" s="39"/>
      <c r="J705" s="40"/>
      <c r="K705" s="41"/>
      <c r="L705" s="37"/>
      <c r="N705" s="38"/>
      <c r="O705" s="38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  <c r="FG705" s="4"/>
      <c r="FH705" s="4"/>
      <c r="FI705" s="4"/>
      <c r="FJ705" s="4"/>
      <c r="FK705" s="4"/>
      <c r="FL705" s="4"/>
      <c r="FM705" s="4"/>
      <c r="FN705" s="4"/>
      <c r="FO705" s="4"/>
      <c r="FP705" s="4"/>
      <c r="FQ705" s="4"/>
      <c r="FR705" s="4"/>
      <c r="FS705" s="4"/>
      <c r="FT705" s="4"/>
      <c r="FU705" s="4"/>
      <c r="FV705" s="4"/>
      <c r="FW705" s="4"/>
      <c r="FX705" s="4"/>
      <c r="FY705" s="4"/>
      <c r="FZ705" s="4"/>
      <c r="GA705" s="4"/>
      <c r="GB705" s="4"/>
      <c r="GC705" s="4"/>
      <c r="GD705" s="4"/>
      <c r="GE705" s="4"/>
      <c r="GF705" s="4"/>
      <c r="GG705" s="4"/>
      <c r="GH705" s="4"/>
      <c r="GI705" s="4"/>
      <c r="GJ705" s="4"/>
      <c r="GK705" s="4"/>
      <c r="GL705" s="4"/>
      <c r="GM705" s="4"/>
      <c r="GN705" s="4"/>
      <c r="GO705" s="4"/>
      <c r="GP705" s="4"/>
      <c r="GQ705" s="4"/>
      <c r="GR705" s="4"/>
      <c r="GS705" s="4"/>
      <c r="GT705" s="4"/>
      <c r="GU705" s="4"/>
      <c r="GV705" s="4"/>
      <c r="GW705" s="4"/>
      <c r="GX705" s="4"/>
      <c r="GY705" s="4"/>
      <c r="GZ705" s="4"/>
      <c r="HA705" s="4"/>
      <c r="HB705" s="4"/>
      <c r="HC705" s="4"/>
      <c r="HD705" s="4"/>
      <c r="HE705" s="4"/>
      <c r="HF705" s="4"/>
      <c r="HG705" s="4"/>
      <c r="HH705" s="4"/>
      <c r="HI705" s="4"/>
      <c r="HJ705" s="4"/>
      <c r="HK705" s="4"/>
      <c r="HL705" s="4"/>
      <c r="HM705" s="4"/>
      <c r="HN705" s="4"/>
      <c r="HO705" s="4"/>
      <c r="HP705" s="4"/>
      <c r="HQ705" s="4"/>
      <c r="HR705" s="4"/>
      <c r="HS705" s="4"/>
      <c r="HT705" s="4"/>
      <c r="HU705" s="4"/>
      <c r="HV705" s="4"/>
      <c r="HW705" s="4"/>
      <c r="HX705" s="4"/>
      <c r="HY705" s="4"/>
      <c r="HZ705" s="4"/>
      <c r="IA705" s="4"/>
      <c r="IB705" s="4"/>
      <c r="IC705" s="4"/>
      <c r="ID705" s="4"/>
      <c r="IE705" s="4"/>
      <c r="IF705" s="4"/>
      <c r="IG705" s="4"/>
      <c r="IH705" s="4"/>
      <c r="II705" s="4"/>
      <c r="IJ705" s="4"/>
      <c r="IK705" s="4"/>
      <c r="IL705" s="4"/>
      <c r="IM705" s="4"/>
      <c r="IN705" s="4"/>
      <c r="IO705" s="4"/>
      <c r="IP705" s="4"/>
      <c r="IQ705" s="4"/>
      <c r="IR705" s="4"/>
      <c r="IS705" s="4"/>
      <c r="IT705" s="4"/>
      <c r="IU705" s="4"/>
      <c r="IV705" s="4"/>
    </row>
    <row r="706" spans="1:256" s="209" customFormat="1">
      <c r="A706" s="121"/>
      <c r="B706" s="115"/>
      <c r="C706" s="116"/>
      <c r="D706" s="117"/>
      <c r="E706" s="118"/>
      <c r="F706" s="119"/>
      <c r="G706" s="120"/>
      <c r="H706" s="5"/>
      <c r="I706" s="39"/>
      <c r="J706" s="40"/>
      <c r="K706" s="41"/>
      <c r="L706" s="37"/>
      <c r="N706" s="38"/>
      <c r="O706" s="38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  <c r="FG706" s="4"/>
      <c r="FH706" s="4"/>
      <c r="FI706" s="4"/>
      <c r="FJ706" s="4"/>
      <c r="FK706" s="4"/>
      <c r="FL706" s="4"/>
      <c r="FM706" s="4"/>
      <c r="FN706" s="4"/>
      <c r="FO706" s="4"/>
      <c r="FP706" s="4"/>
      <c r="FQ706" s="4"/>
      <c r="FR706" s="4"/>
      <c r="FS706" s="4"/>
      <c r="FT706" s="4"/>
      <c r="FU706" s="4"/>
      <c r="FV706" s="4"/>
      <c r="FW706" s="4"/>
      <c r="FX706" s="4"/>
      <c r="FY706" s="4"/>
      <c r="FZ706" s="4"/>
      <c r="GA706" s="4"/>
      <c r="GB706" s="4"/>
      <c r="GC706" s="4"/>
      <c r="GD706" s="4"/>
      <c r="GE706" s="4"/>
      <c r="GF706" s="4"/>
      <c r="GG706" s="4"/>
      <c r="GH706" s="4"/>
      <c r="GI706" s="4"/>
      <c r="GJ706" s="4"/>
      <c r="GK706" s="4"/>
      <c r="GL706" s="4"/>
      <c r="GM706" s="4"/>
      <c r="GN706" s="4"/>
      <c r="GO706" s="4"/>
      <c r="GP706" s="4"/>
      <c r="GQ706" s="4"/>
      <c r="GR706" s="4"/>
      <c r="GS706" s="4"/>
      <c r="GT706" s="4"/>
      <c r="GU706" s="4"/>
      <c r="GV706" s="4"/>
      <c r="GW706" s="4"/>
      <c r="GX706" s="4"/>
      <c r="GY706" s="4"/>
      <c r="GZ706" s="4"/>
      <c r="HA706" s="4"/>
      <c r="HB706" s="4"/>
      <c r="HC706" s="4"/>
      <c r="HD706" s="4"/>
      <c r="HE706" s="4"/>
      <c r="HF706" s="4"/>
      <c r="HG706" s="4"/>
      <c r="HH706" s="4"/>
      <c r="HI706" s="4"/>
      <c r="HJ706" s="4"/>
      <c r="HK706" s="4"/>
      <c r="HL706" s="4"/>
      <c r="HM706" s="4"/>
      <c r="HN706" s="4"/>
      <c r="HO706" s="4"/>
      <c r="HP706" s="4"/>
      <c r="HQ706" s="4"/>
      <c r="HR706" s="4"/>
      <c r="HS706" s="4"/>
      <c r="HT706" s="4"/>
      <c r="HU706" s="4"/>
      <c r="HV706" s="4"/>
      <c r="HW706" s="4"/>
      <c r="HX706" s="4"/>
      <c r="HY706" s="4"/>
      <c r="HZ706" s="4"/>
      <c r="IA706" s="4"/>
      <c r="IB706" s="4"/>
      <c r="IC706" s="4"/>
      <c r="ID706" s="4"/>
      <c r="IE706" s="4"/>
      <c r="IF706" s="4"/>
      <c r="IG706" s="4"/>
      <c r="IH706" s="4"/>
      <c r="II706" s="4"/>
      <c r="IJ706" s="4"/>
      <c r="IK706" s="4"/>
      <c r="IL706" s="4"/>
      <c r="IM706" s="4"/>
      <c r="IN706" s="4"/>
      <c r="IO706" s="4"/>
      <c r="IP706" s="4"/>
      <c r="IQ706" s="4"/>
      <c r="IR706" s="4"/>
      <c r="IS706" s="4"/>
      <c r="IT706" s="4"/>
      <c r="IU706" s="4"/>
      <c r="IV706" s="4"/>
    </row>
    <row r="707" spans="1:256" s="209" customFormat="1">
      <c r="A707" s="121"/>
      <c r="B707" s="115"/>
      <c r="C707" s="116"/>
      <c r="D707" s="117"/>
      <c r="E707" s="118"/>
      <c r="F707" s="119"/>
      <c r="G707" s="120"/>
      <c r="H707" s="5"/>
      <c r="I707" s="39"/>
      <c r="J707" s="40"/>
      <c r="K707" s="41"/>
      <c r="L707" s="37"/>
      <c r="N707" s="38"/>
      <c r="O707" s="38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  <c r="FG707" s="4"/>
      <c r="FH707" s="4"/>
      <c r="FI707" s="4"/>
      <c r="FJ707" s="4"/>
      <c r="FK707" s="4"/>
      <c r="FL707" s="4"/>
      <c r="FM707" s="4"/>
      <c r="FN707" s="4"/>
      <c r="FO707" s="4"/>
      <c r="FP707" s="4"/>
      <c r="FQ707" s="4"/>
      <c r="FR707" s="4"/>
      <c r="FS707" s="4"/>
      <c r="FT707" s="4"/>
      <c r="FU707" s="4"/>
      <c r="FV707" s="4"/>
      <c r="FW707" s="4"/>
      <c r="FX707" s="4"/>
      <c r="FY707" s="4"/>
      <c r="FZ707" s="4"/>
      <c r="GA707" s="4"/>
      <c r="GB707" s="4"/>
      <c r="GC707" s="4"/>
      <c r="GD707" s="4"/>
      <c r="GE707" s="4"/>
      <c r="GF707" s="4"/>
      <c r="GG707" s="4"/>
      <c r="GH707" s="4"/>
      <c r="GI707" s="4"/>
      <c r="GJ707" s="4"/>
      <c r="GK707" s="4"/>
      <c r="GL707" s="4"/>
      <c r="GM707" s="4"/>
      <c r="GN707" s="4"/>
      <c r="GO707" s="4"/>
      <c r="GP707" s="4"/>
      <c r="GQ707" s="4"/>
      <c r="GR707" s="4"/>
      <c r="GS707" s="4"/>
      <c r="GT707" s="4"/>
      <c r="GU707" s="4"/>
      <c r="GV707" s="4"/>
      <c r="GW707" s="4"/>
      <c r="GX707" s="4"/>
      <c r="GY707" s="4"/>
      <c r="GZ707" s="4"/>
      <c r="HA707" s="4"/>
      <c r="HB707" s="4"/>
      <c r="HC707" s="4"/>
      <c r="HD707" s="4"/>
      <c r="HE707" s="4"/>
      <c r="HF707" s="4"/>
      <c r="HG707" s="4"/>
      <c r="HH707" s="4"/>
      <c r="HI707" s="4"/>
      <c r="HJ707" s="4"/>
      <c r="HK707" s="4"/>
      <c r="HL707" s="4"/>
      <c r="HM707" s="4"/>
      <c r="HN707" s="4"/>
      <c r="HO707" s="4"/>
      <c r="HP707" s="4"/>
      <c r="HQ707" s="4"/>
      <c r="HR707" s="4"/>
      <c r="HS707" s="4"/>
      <c r="HT707" s="4"/>
      <c r="HU707" s="4"/>
      <c r="HV707" s="4"/>
      <c r="HW707" s="4"/>
      <c r="HX707" s="4"/>
      <c r="HY707" s="4"/>
      <c r="HZ707" s="4"/>
      <c r="IA707" s="4"/>
      <c r="IB707" s="4"/>
      <c r="IC707" s="4"/>
      <c r="ID707" s="4"/>
      <c r="IE707" s="4"/>
      <c r="IF707" s="4"/>
      <c r="IG707" s="4"/>
      <c r="IH707" s="4"/>
      <c r="II707" s="4"/>
      <c r="IJ707" s="4"/>
      <c r="IK707" s="4"/>
      <c r="IL707" s="4"/>
      <c r="IM707" s="4"/>
      <c r="IN707" s="4"/>
      <c r="IO707" s="4"/>
      <c r="IP707" s="4"/>
      <c r="IQ707" s="4"/>
      <c r="IR707" s="4"/>
      <c r="IS707" s="4"/>
      <c r="IT707" s="4"/>
      <c r="IU707" s="4"/>
      <c r="IV707" s="4"/>
    </row>
    <row r="709" spans="1:256" s="209" customFormat="1">
      <c r="A709" s="121"/>
      <c r="B709" s="115"/>
      <c r="C709" s="116"/>
      <c r="D709" s="117"/>
      <c r="E709" s="118"/>
      <c r="F709" s="119"/>
      <c r="G709" s="120"/>
      <c r="H709" s="5"/>
      <c r="I709" s="39"/>
      <c r="J709" s="40"/>
      <c r="K709" s="41"/>
      <c r="L709" s="37"/>
      <c r="N709" s="38"/>
      <c r="O709" s="38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  <c r="FG709" s="4"/>
      <c r="FH709" s="4"/>
      <c r="FI709" s="4"/>
      <c r="FJ709" s="4"/>
      <c r="FK709" s="4"/>
      <c r="FL709" s="4"/>
      <c r="FM709" s="4"/>
      <c r="FN709" s="4"/>
      <c r="FO709" s="4"/>
      <c r="FP709" s="4"/>
      <c r="FQ709" s="4"/>
      <c r="FR709" s="4"/>
      <c r="FS709" s="4"/>
      <c r="FT709" s="4"/>
      <c r="FU709" s="4"/>
      <c r="FV709" s="4"/>
      <c r="FW709" s="4"/>
      <c r="FX709" s="4"/>
      <c r="FY709" s="4"/>
      <c r="FZ709" s="4"/>
      <c r="GA709" s="4"/>
      <c r="GB709" s="4"/>
      <c r="GC709" s="4"/>
      <c r="GD709" s="4"/>
      <c r="GE709" s="4"/>
      <c r="GF709" s="4"/>
      <c r="GG709" s="4"/>
      <c r="GH709" s="4"/>
      <c r="GI709" s="4"/>
      <c r="GJ709" s="4"/>
      <c r="GK709" s="4"/>
      <c r="GL709" s="4"/>
      <c r="GM709" s="4"/>
      <c r="GN709" s="4"/>
      <c r="GO709" s="4"/>
      <c r="GP709" s="4"/>
      <c r="GQ709" s="4"/>
      <c r="GR709" s="4"/>
      <c r="GS709" s="4"/>
      <c r="GT709" s="4"/>
      <c r="GU709" s="4"/>
      <c r="GV709" s="4"/>
      <c r="GW709" s="4"/>
      <c r="GX709" s="4"/>
      <c r="GY709" s="4"/>
      <c r="GZ709" s="4"/>
      <c r="HA709" s="4"/>
      <c r="HB709" s="4"/>
      <c r="HC709" s="4"/>
      <c r="HD709" s="4"/>
      <c r="HE709" s="4"/>
      <c r="HF709" s="4"/>
      <c r="HG709" s="4"/>
      <c r="HH709" s="4"/>
      <c r="HI709" s="4"/>
      <c r="HJ709" s="4"/>
      <c r="HK709" s="4"/>
      <c r="HL709" s="4"/>
      <c r="HM709" s="4"/>
      <c r="HN709" s="4"/>
      <c r="HO709" s="4"/>
      <c r="HP709" s="4"/>
      <c r="HQ709" s="4"/>
      <c r="HR709" s="4"/>
      <c r="HS709" s="4"/>
      <c r="HT709" s="4"/>
      <c r="HU709" s="4"/>
      <c r="HV709" s="4"/>
      <c r="HW709" s="4"/>
      <c r="HX709" s="4"/>
      <c r="HY709" s="4"/>
      <c r="HZ709" s="4"/>
      <c r="IA709" s="4"/>
      <c r="IB709" s="4"/>
      <c r="IC709" s="4"/>
      <c r="ID709" s="4"/>
      <c r="IE709" s="4"/>
      <c r="IF709" s="4"/>
      <c r="IG709" s="4"/>
      <c r="IH709" s="4"/>
      <c r="II709" s="4"/>
      <c r="IJ709" s="4"/>
      <c r="IK709" s="4"/>
      <c r="IL709" s="4"/>
      <c r="IM709" s="4"/>
      <c r="IN709" s="4"/>
      <c r="IO709" s="4"/>
      <c r="IP709" s="4"/>
      <c r="IQ709" s="4"/>
      <c r="IR709" s="4"/>
      <c r="IS709" s="4"/>
      <c r="IT709" s="4"/>
      <c r="IU709" s="4"/>
      <c r="IV709" s="4"/>
    </row>
    <row r="711" spans="1:256" s="209" customFormat="1">
      <c r="A711" s="121"/>
      <c r="B711" s="115"/>
      <c r="C711" s="116"/>
      <c r="D711" s="117"/>
      <c r="E711" s="118"/>
      <c r="F711" s="119"/>
      <c r="G711" s="120"/>
      <c r="H711" s="5"/>
      <c r="I711" s="39"/>
      <c r="J711" s="40"/>
      <c r="K711" s="41"/>
      <c r="L711" s="37"/>
      <c r="N711" s="38"/>
      <c r="O711" s="38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  <c r="FG711" s="4"/>
      <c r="FH711" s="4"/>
      <c r="FI711" s="4"/>
      <c r="FJ711" s="4"/>
      <c r="FK711" s="4"/>
      <c r="FL711" s="4"/>
      <c r="FM711" s="4"/>
      <c r="FN711" s="4"/>
      <c r="FO711" s="4"/>
      <c r="FP711" s="4"/>
      <c r="FQ711" s="4"/>
      <c r="FR711" s="4"/>
      <c r="FS711" s="4"/>
      <c r="FT711" s="4"/>
      <c r="FU711" s="4"/>
      <c r="FV711" s="4"/>
      <c r="FW711" s="4"/>
      <c r="FX711" s="4"/>
      <c r="FY711" s="4"/>
      <c r="FZ711" s="4"/>
      <c r="GA711" s="4"/>
      <c r="GB711" s="4"/>
      <c r="GC711" s="4"/>
      <c r="GD711" s="4"/>
      <c r="GE711" s="4"/>
      <c r="GF711" s="4"/>
      <c r="GG711" s="4"/>
      <c r="GH711" s="4"/>
      <c r="GI711" s="4"/>
      <c r="GJ711" s="4"/>
      <c r="GK711" s="4"/>
      <c r="GL711" s="4"/>
      <c r="GM711" s="4"/>
      <c r="GN711" s="4"/>
      <c r="GO711" s="4"/>
      <c r="GP711" s="4"/>
      <c r="GQ711" s="4"/>
      <c r="GR711" s="4"/>
      <c r="GS711" s="4"/>
      <c r="GT711" s="4"/>
      <c r="GU711" s="4"/>
      <c r="GV711" s="4"/>
      <c r="GW711" s="4"/>
      <c r="GX711" s="4"/>
      <c r="GY711" s="4"/>
      <c r="GZ711" s="4"/>
      <c r="HA711" s="4"/>
      <c r="HB711" s="4"/>
      <c r="HC711" s="4"/>
      <c r="HD711" s="4"/>
      <c r="HE711" s="4"/>
      <c r="HF711" s="4"/>
      <c r="HG711" s="4"/>
      <c r="HH711" s="4"/>
      <c r="HI711" s="4"/>
      <c r="HJ711" s="4"/>
      <c r="HK711" s="4"/>
      <c r="HL711" s="4"/>
      <c r="HM711" s="4"/>
      <c r="HN711" s="4"/>
      <c r="HO711" s="4"/>
      <c r="HP711" s="4"/>
      <c r="HQ711" s="4"/>
      <c r="HR711" s="4"/>
      <c r="HS711" s="4"/>
      <c r="HT711" s="4"/>
      <c r="HU711" s="4"/>
      <c r="HV711" s="4"/>
      <c r="HW711" s="4"/>
      <c r="HX711" s="4"/>
      <c r="HY711" s="4"/>
      <c r="HZ711" s="4"/>
      <c r="IA711" s="4"/>
      <c r="IB711" s="4"/>
      <c r="IC711" s="4"/>
      <c r="ID711" s="4"/>
      <c r="IE711" s="4"/>
      <c r="IF711" s="4"/>
      <c r="IG711" s="4"/>
      <c r="IH711" s="4"/>
      <c r="II711" s="4"/>
      <c r="IJ711" s="4"/>
      <c r="IK711" s="4"/>
      <c r="IL711" s="4"/>
      <c r="IM711" s="4"/>
      <c r="IN711" s="4"/>
      <c r="IO711" s="4"/>
      <c r="IP711" s="4"/>
      <c r="IQ711" s="4"/>
      <c r="IR711" s="4"/>
      <c r="IS711" s="4"/>
      <c r="IT711" s="4"/>
      <c r="IU711" s="4"/>
      <c r="IV711" s="4"/>
    </row>
    <row r="712" spans="1:256" s="209" customFormat="1">
      <c r="A712" s="121"/>
      <c r="B712" s="115"/>
      <c r="C712" s="116"/>
      <c r="D712" s="117"/>
      <c r="E712" s="118"/>
      <c r="F712" s="119"/>
      <c r="G712" s="120"/>
      <c r="H712" s="5"/>
      <c r="I712" s="39"/>
      <c r="J712" s="40"/>
      <c r="K712" s="41"/>
      <c r="L712" s="37"/>
      <c r="N712" s="38"/>
      <c r="O712" s="38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  <c r="FG712" s="4"/>
      <c r="FH712" s="4"/>
      <c r="FI712" s="4"/>
      <c r="FJ712" s="4"/>
      <c r="FK712" s="4"/>
      <c r="FL712" s="4"/>
      <c r="FM712" s="4"/>
      <c r="FN712" s="4"/>
      <c r="FO712" s="4"/>
      <c r="FP712" s="4"/>
      <c r="FQ712" s="4"/>
      <c r="FR712" s="4"/>
      <c r="FS712" s="4"/>
      <c r="FT712" s="4"/>
      <c r="FU712" s="4"/>
      <c r="FV712" s="4"/>
      <c r="FW712" s="4"/>
      <c r="FX712" s="4"/>
      <c r="FY712" s="4"/>
      <c r="FZ712" s="4"/>
      <c r="GA712" s="4"/>
      <c r="GB712" s="4"/>
      <c r="GC712" s="4"/>
      <c r="GD712" s="4"/>
      <c r="GE712" s="4"/>
      <c r="GF712" s="4"/>
      <c r="GG712" s="4"/>
      <c r="GH712" s="4"/>
      <c r="GI712" s="4"/>
      <c r="GJ712" s="4"/>
      <c r="GK712" s="4"/>
      <c r="GL712" s="4"/>
      <c r="GM712" s="4"/>
      <c r="GN712" s="4"/>
      <c r="GO712" s="4"/>
      <c r="GP712" s="4"/>
      <c r="GQ712" s="4"/>
      <c r="GR712" s="4"/>
      <c r="GS712" s="4"/>
      <c r="GT712" s="4"/>
      <c r="GU712" s="4"/>
      <c r="GV712" s="4"/>
      <c r="GW712" s="4"/>
      <c r="GX712" s="4"/>
      <c r="GY712" s="4"/>
      <c r="GZ712" s="4"/>
      <c r="HA712" s="4"/>
      <c r="HB712" s="4"/>
      <c r="HC712" s="4"/>
      <c r="HD712" s="4"/>
      <c r="HE712" s="4"/>
      <c r="HF712" s="4"/>
      <c r="HG712" s="4"/>
      <c r="HH712" s="4"/>
      <c r="HI712" s="4"/>
      <c r="HJ712" s="4"/>
      <c r="HK712" s="4"/>
      <c r="HL712" s="4"/>
      <c r="HM712" s="4"/>
      <c r="HN712" s="4"/>
      <c r="HO712" s="4"/>
      <c r="HP712" s="4"/>
      <c r="HQ712" s="4"/>
      <c r="HR712" s="4"/>
      <c r="HS712" s="4"/>
      <c r="HT712" s="4"/>
      <c r="HU712" s="4"/>
      <c r="HV712" s="4"/>
      <c r="HW712" s="4"/>
      <c r="HX712" s="4"/>
      <c r="HY712" s="4"/>
      <c r="HZ712" s="4"/>
      <c r="IA712" s="4"/>
      <c r="IB712" s="4"/>
      <c r="IC712" s="4"/>
      <c r="ID712" s="4"/>
      <c r="IE712" s="4"/>
      <c r="IF712" s="4"/>
      <c r="IG712" s="4"/>
      <c r="IH712" s="4"/>
      <c r="II712" s="4"/>
      <c r="IJ712" s="4"/>
      <c r="IK712" s="4"/>
      <c r="IL712" s="4"/>
      <c r="IM712" s="4"/>
      <c r="IN712" s="4"/>
      <c r="IO712" s="4"/>
      <c r="IP712" s="4"/>
      <c r="IQ712" s="4"/>
      <c r="IR712" s="4"/>
      <c r="IS712" s="4"/>
      <c r="IT712" s="4"/>
      <c r="IU712" s="4"/>
      <c r="IV712" s="4"/>
    </row>
    <row r="713" spans="1:256" s="209" customFormat="1">
      <c r="A713" s="121"/>
      <c r="B713" s="115"/>
      <c r="C713" s="116"/>
      <c r="D713" s="117"/>
      <c r="E713" s="118"/>
      <c r="F713" s="119"/>
      <c r="G713" s="120"/>
      <c r="H713" s="5"/>
      <c r="I713" s="39"/>
      <c r="J713" s="40"/>
      <c r="K713" s="41"/>
      <c r="L713" s="37"/>
      <c r="N713" s="38"/>
      <c r="O713" s="38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  <c r="FG713" s="4"/>
      <c r="FH713" s="4"/>
      <c r="FI713" s="4"/>
      <c r="FJ713" s="4"/>
      <c r="FK713" s="4"/>
      <c r="FL713" s="4"/>
      <c r="FM713" s="4"/>
      <c r="FN713" s="4"/>
      <c r="FO713" s="4"/>
      <c r="FP713" s="4"/>
      <c r="FQ713" s="4"/>
      <c r="FR713" s="4"/>
      <c r="FS713" s="4"/>
      <c r="FT713" s="4"/>
      <c r="FU713" s="4"/>
      <c r="FV713" s="4"/>
      <c r="FW713" s="4"/>
      <c r="FX713" s="4"/>
      <c r="FY713" s="4"/>
      <c r="FZ713" s="4"/>
      <c r="GA713" s="4"/>
      <c r="GB713" s="4"/>
      <c r="GC713" s="4"/>
      <c r="GD713" s="4"/>
      <c r="GE713" s="4"/>
      <c r="GF713" s="4"/>
      <c r="GG713" s="4"/>
      <c r="GH713" s="4"/>
      <c r="GI713" s="4"/>
      <c r="GJ713" s="4"/>
      <c r="GK713" s="4"/>
      <c r="GL713" s="4"/>
      <c r="GM713" s="4"/>
      <c r="GN713" s="4"/>
      <c r="GO713" s="4"/>
      <c r="GP713" s="4"/>
      <c r="GQ713" s="4"/>
      <c r="GR713" s="4"/>
      <c r="GS713" s="4"/>
      <c r="GT713" s="4"/>
      <c r="GU713" s="4"/>
      <c r="GV713" s="4"/>
      <c r="GW713" s="4"/>
      <c r="GX713" s="4"/>
      <c r="GY713" s="4"/>
      <c r="GZ713" s="4"/>
      <c r="HA713" s="4"/>
      <c r="HB713" s="4"/>
      <c r="HC713" s="4"/>
      <c r="HD713" s="4"/>
      <c r="HE713" s="4"/>
      <c r="HF713" s="4"/>
      <c r="HG713" s="4"/>
      <c r="HH713" s="4"/>
      <c r="HI713" s="4"/>
      <c r="HJ713" s="4"/>
      <c r="HK713" s="4"/>
      <c r="HL713" s="4"/>
      <c r="HM713" s="4"/>
      <c r="HN713" s="4"/>
      <c r="HO713" s="4"/>
      <c r="HP713" s="4"/>
      <c r="HQ713" s="4"/>
      <c r="HR713" s="4"/>
      <c r="HS713" s="4"/>
      <c r="HT713" s="4"/>
      <c r="HU713" s="4"/>
      <c r="HV713" s="4"/>
      <c r="HW713" s="4"/>
      <c r="HX713" s="4"/>
      <c r="HY713" s="4"/>
      <c r="HZ713" s="4"/>
      <c r="IA713" s="4"/>
      <c r="IB713" s="4"/>
      <c r="IC713" s="4"/>
      <c r="ID713" s="4"/>
      <c r="IE713" s="4"/>
      <c r="IF713" s="4"/>
      <c r="IG713" s="4"/>
      <c r="IH713" s="4"/>
      <c r="II713" s="4"/>
      <c r="IJ713" s="4"/>
      <c r="IK713" s="4"/>
      <c r="IL713" s="4"/>
      <c r="IM713" s="4"/>
      <c r="IN713" s="4"/>
      <c r="IO713" s="4"/>
      <c r="IP713" s="4"/>
      <c r="IQ713" s="4"/>
      <c r="IR713" s="4"/>
      <c r="IS713" s="4"/>
      <c r="IT713" s="4"/>
      <c r="IU713" s="4"/>
      <c r="IV713" s="4"/>
    </row>
    <row r="715" spans="1:256" s="209" customFormat="1">
      <c r="A715" s="121"/>
      <c r="B715" s="115"/>
      <c r="C715" s="116"/>
      <c r="D715" s="117"/>
      <c r="E715" s="118"/>
      <c r="F715" s="119"/>
      <c r="G715" s="120"/>
      <c r="H715" s="5"/>
      <c r="I715" s="39"/>
      <c r="J715" s="40"/>
      <c r="K715" s="41"/>
      <c r="L715" s="37"/>
      <c r="N715" s="38"/>
      <c r="O715" s="38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  <c r="FG715" s="4"/>
      <c r="FH715" s="4"/>
      <c r="FI715" s="4"/>
      <c r="FJ715" s="4"/>
      <c r="FK715" s="4"/>
      <c r="FL715" s="4"/>
      <c r="FM715" s="4"/>
      <c r="FN715" s="4"/>
      <c r="FO715" s="4"/>
      <c r="FP715" s="4"/>
      <c r="FQ715" s="4"/>
      <c r="FR715" s="4"/>
      <c r="FS715" s="4"/>
      <c r="FT715" s="4"/>
      <c r="FU715" s="4"/>
      <c r="FV715" s="4"/>
      <c r="FW715" s="4"/>
      <c r="FX715" s="4"/>
      <c r="FY715" s="4"/>
      <c r="FZ715" s="4"/>
      <c r="GA715" s="4"/>
      <c r="GB715" s="4"/>
      <c r="GC715" s="4"/>
      <c r="GD715" s="4"/>
      <c r="GE715" s="4"/>
      <c r="GF715" s="4"/>
      <c r="GG715" s="4"/>
      <c r="GH715" s="4"/>
      <c r="GI715" s="4"/>
      <c r="GJ715" s="4"/>
      <c r="GK715" s="4"/>
      <c r="GL715" s="4"/>
      <c r="GM715" s="4"/>
      <c r="GN715" s="4"/>
      <c r="GO715" s="4"/>
      <c r="GP715" s="4"/>
      <c r="GQ715" s="4"/>
      <c r="GR715" s="4"/>
      <c r="GS715" s="4"/>
      <c r="GT715" s="4"/>
      <c r="GU715" s="4"/>
      <c r="GV715" s="4"/>
      <c r="GW715" s="4"/>
      <c r="GX715" s="4"/>
      <c r="GY715" s="4"/>
      <c r="GZ715" s="4"/>
      <c r="HA715" s="4"/>
      <c r="HB715" s="4"/>
      <c r="HC715" s="4"/>
      <c r="HD715" s="4"/>
      <c r="HE715" s="4"/>
      <c r="HF715" s="4"/>
      <c r="HG715" s="4"/>
      <c r="HH715" s="4"/>
      <c r="HI715" s="4"/>
      <c r="HJ715" s="4"/>
      <c r="HK715" s="4"/>
      <c r="HL715" s="4"/>
      <c r="HM715" s="4"/>
      <c r="HN715" s="4"/>
      <c r="HO715" s="4"/>
      <c r="HP715" s="4"/>
      <c r="HQ715" s="4"/>
      <c r="HR715" s="4"/>
      <c r="HS715" s="4"/>
      <c r="HT715" s="4"/>
      <c r="HU715" s="4"/>
      <c r="HV715" s="4"/>
      <c r="HW715" s="4"/>
      <c r="HX715" s="4"/>
      <c r="HY715" s="4"/>
      <c r="HZ715" s="4"/>
      <c r="IA715" s="4"/>
      <c r="IB715" s="4"/>
      <c r="IC715" s="4"/>
      <c r="ID715" s="4"/>
      <c r="IE715" s="4"/>
      <c r="IF715" s="4"/>
      <c r="IG715" s="4"/>
      <c r="IH715" s="4"/>
      <c r="II715" s="4"/>
      <c r="IJ715" s="4"/>
      <c r="IK715" s="4"/>
      <c r="IL715" s="4"/>
      <c r="IM715" s="4"/>
      <c r="IN715" s="4"/>
      <c r="IO715" s="4"/>
      <c r="IP715" s="4"/>
      <c r="IQ715" s="4"/>
      <c r="IR715" s="4"/>
      <c r="IS715" s="4"/>
      <c r="IT715" s="4"/>
      <c r="IU715" s="4"/>
      <c r="IV715" s="4"/>
    </row>
    <row r="717" spans="1:256" s="209" customFormat="1">
      <c r="A717" s="121"/>
      <c r="B717" s="115"/>
      <c r="C717" s="116"/>
      <c r="D717" s="117"/>
      <c r="E717" s="118"/>
      <c r="F717" s="119"/>
      <c r="G717" s="120"/>
      <c r="H717" s="5"/>
      <c r="I717" s="39"/>
      <c r="J717" s="40"/>
      <c r="K717" s="41"/>
      <c r="L717" s="37"/>
      <c r="N717" s="38"/>
      <c r="O717" s="38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  <c r="FG717" s="4"/>
      <c r="FH717" s="4"/>
      <c r="FI717" s="4"/>
      <c r="FJ717" s="4"/>
      <c r="FK717" s="4"/>
      <c r="FL717" s="4"/>
      <c r="FM717" s="4"/>
      <c r="FN717" s="4"/>
      <c r="FO717" s="4"/>
      <c r="FP717" s="4"/>
      <c r="FQ717" s="4"/>
      <c r="FR717" s="4"/>
      <c r="FS717" s="4"/>
      <c r="FT717" s="4"/>
      <c r="FU717" s="4"/>
      <c r="FV717" s="4"/>
      <c r="FW717" s="4"/>
      <c r="FX717" s="4"/>
      <c r="FY717" s="4"/>
      <c r="FZ717" s="4"/>
      <c r="GA717" s="4"/>
      <c r="GB717" s="4"/>
      <c r="GC717" s="4"/>
      <c r="GD717" s="4"/>
      <c r="GE717" s="4"/>
      <c r="GF717" s="4"/>
      <c r="GG717" s="4"/>
      <c r="GH717" s="4"/>
      <c r="GI717" s="4"/>
      <c r="GJ717" s="4"/>
      <c r="GK717" s="4"/>
      <c r="GL717" s="4"/>
      <c r="GM717" s="4"/>
      <c r="GN717" s="4"/>
      <c r="GO717" s="4"/>
      <c r="GP717" s="4"/>
      <c r="GQ717" s="4"/>
      <c r="GR717" s="4"/>
      <c r="GS717" s="4"/>
      <c r="GT717" s="4"/>
      <c r="GU717" s="4"/>
      <c r="GV717" s="4"/>
      <c r="GW717" s="4"/>
      <c r="GX717" s="4"/>
      <c r="GY717" s="4"/>
      <c r="GZ717" s="4"/>
      <c r="HA717" s="4"/>
      <c r="HB717" s="4"/>
      <c r="HC717" s="4"/>
      <c r="HD717" s="4"/>
      <c r="HE717" s="4"/>
      <c r="HF717" s="4"/>
      <c r="HG717" s="4"/>
      <c r="HH717" s="4"/>
      <c r="HI717" s="4"/>
      <c r="HJ717" s="4"/>
      <c r="HK717" s="4"/>
      <c r="HL717" s="4"/>
      <c r="HM717" s="4"/>
      <c r="HN717" s="4"/>
      <c r="HO717" s="4"/>
      <c r="HP717" s="4"/>
      <c r="HQ717" s="4"/>
      <c r="HR717" s="4"/>
      <c r="HS717" s="4"/>
      <c r="HT717" s="4"/>
      <c r="HU717" s="4"/>
      <c r="HV717" s="4"/>
      <c r="HW717" s="4"/>
      <c r="HX717" s="4"/>
      <c r="HY717" s="4"/>
      <c r="HZ717" s="4"/>
      <c r="IA717" s="4"/>
      <c r="IB717" s="4"/>
      <c r="IC717" s="4"/>
      <c r="ID717" s="4"/>
      <c r="IE717" s="4"/>
      <c r="IF717" s="4"/>
      <c r="IG717" s="4"/>
      <c r="IH717" s="4"/>
      <c r="II717" s="4"/>
      <c r="IJ717" s="4"/>
      <c r="IK717" s="4"/>
      <c r="IL717" s="4"/>
      <c r="IM717" s="4"/>
      <c r="IN717" s="4"/>
      <c r="IO717" s="4"/>
      <c r="IP717" s="4"/>
      <c r="IQ717" s="4"/>
      <c r="IR717" s="4"/>
      <c r="IS717" s="4"/>
      <c r="IT717" s="4"/>
      <c r="IU717" s="4"/>
      <c r="IV717" s="4"/>
    </row>
    <row r="719" spans="1:256" s="209" customFormat="1">
      <c r="A719" s="121"/>
      <c r="B719" s="115"/>
      <c r="C719" s="116"/>
      <c r="D719" s="117"/>
      <c r="E719" s="118"/>
      <c r="F719" s="119"/>
      <c r="G719" s="120"/>
      <c r="H719" s="5"/>
      <c r="I719" s="39"/>
      <c r="J719" s="40"/>
      <c r="K719" s="41"/>
      <c r="L719" s="37"/>
      <c r="N719" s="38"/>
      <c r="O719" s="38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  <c r="FG719" s="4"/>
      <c r="FH719" s="4"/>
      <c r="FI719" s="4"/>
      <c r="FJ719" s="4"/>
      <c r="FK719" s="4"/>
      <c r="FL719" s="4"/>
      <c r="FM719" s="4"/>
      <c r="FN719" s="4"/>
      <c r="FO719" s="4"/>
      <c r="FP719" s="4"/>
      <c r="FQ719" s="4"/>
      <c r="FR719" s="4"/>
      <c r="FS719" s="4"/>
      <c r="FT719" s="4"/>
      <c r="FU719" s="4"/>
      <c r="FV719" s="4"/>
      <c r="FW719" s="4"/>
      <c r="FX719" s="4"/>
      <c r="FY719" s="4"/>
      <c r="FZ719" s="4"/>
      <c r="GA719" s="4"/>
      <c r="GB719" s="4"/>
      <c r="GC719" s="4"/>
      <c r="GD719" s="4"/>
      <c r="GE719" s="4"/>
      <c r="GF719" s="4"/>
      <c r="GG719" s="4"/>
      <c r="GH719" s="4"/>
      <c r="GI719" s="4"/>
      <c r="GJ719" s="4"/>
      <c r="GK719" s="4"/>
      <c r="GL719" s="4"/>
      <c r="GM719" s="4"/>
      <c r="GN719" s="4"/>
      <c r="GO719" s="4"/>
      <c r="GP719" s="4"/>
      <c r="GQ719" s="4"/>
      <c r="GR719" s="4"/>
      <c r="GS719" s="4"/>
      <c r="GT719" s="4"/>
      <c r="GU719" s="4"/>
      <c r="GV719" s="4"/>
      <c r="GW719" s="4"/>
      <c r="GX719" s="4"/>
      <c r="GY719" s="4"/>
      <c r="GZ719" s="4"/>
      <c r="HA719" s="4"/>
      <c r="HB719" s="4"/>
      <c r="HC719" s="4"/>
      <c r="HD719" s="4"/>
      <c r="HE719" s="4"/>
      <c r="HF719" s="4"/>
      <c r="HG719" s="4"/>
      <c r="HH719" s="4"/>
      <c r="HI719" s="4"/>
      <c r="HJ719" s="4"/>
      <c r="HK719" s="4"/>
      <c r="HL719" s="4"/>
      <c r="HM719" s="4"/>
      <c r="HN719" s="4"/>
      <c r="HO719" s="4"/>
      <c r="HP719" s="4"/>
      <c r="HQ719" s="4"/>
      <c r="HR719" s="4"/>
      <c r="HS719" s="4"/>
      <c r="HT719" s="4"/>
      <c r="HU719" s="4"/>
      <c r="HV719" s="4"/>
      <c r="HW719" s="4"/>
      <c r="HX719" s="4"/>
      <c r="HY719" s="4"/>
      <c r="HZ719" s="4"/>
      <c r="IA719" s="4"/>
      <c r="IB719" s="4"/>
      <c r="IC719" s="4"/>
      <c r="ID719" s="4"/>
      <c r="IE719" s="4"/>
      <c r="IF719" s="4"/>
      <c r="IG719" s="4"/>
      <c r="IH719" s="4"/>
      <c r="II719" s="4"/>
      <c r="IJ719" s="4"/>
      <c r="IK719" s="4"/>
      <c r="IL719" s="4"/>
      <c r="IM719" s="4"/>
      <c r="IN719" s="4"/>
      <c r="IO719" s="4"/>
      <c r="IP719" s="4"/>
      <c r="IQ719" s="4"/>
      <c r="IR719" s="4"/>
      <c r="IS719" s="4"/>
      <c r="IT719" s="4"/>
      <c r="IU719" s="4"/>
      <c r="IV719" s="4"/>
    </row>
    <row r="721" spans="1:256" s="209" customFormat="1">
      <c r="A721" s="121"/>
      <c r="B721" s="115"/>
      <c r="C721" s="116"/>
      <c r="D721" s="117"/>
      <c r="E721" s="118"/>
      <c r="F721" s="119"/>
      <c r="G721" s="120"/>
      <c r="H721" s="5"/>
      <c r="I721" s="39"/>
      <c r="J721" s="40"/>
      <c r="K721" s="41"/>
      <c r="L721" s="37"/>
      <c r="N721" s="38"/>
      <c r="O721" s="38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  <c r="FG721" s="4"/>
      <c r="FH721" s="4"/>
      <c r="FI721" s="4"/>
      <c r="FJ721" s="4"/>
      <c r="FK721" s="4"/>
      <c r="FL721" s="4"/>
      <c r="FM721" s="4"/>
      <c r="FN721" s="4"/>
      <c r="FO721" s="4"/>
      <c r="FP721" s="4"/>
      <c r="FQ721" s="4"/>
      <c r="FR721" s="4"/>
      <c r="FS721" s="4"/>
      <c r="FT721" s="4"/>
      <c r="FU721" s="4"/>
      <c r="FV721" s="4"/>
      <c r="FW721" s="4"/>
      <c r="FX721" s="4"/>
      <c r="FY721" s="4"/>
      <c r="FZ721" s="4"/>
      <c r="GA721" s="4"/>
      <c r="GB721" s="4"/>
      <c r="GC721" s="4"/>
      <c r="GD721" s="4"/>
      <c r="GE721" s="4"/>
      <c r="GF721" s="4"/>
      <c r="GG721" s="4"/>
      <c r="GH721" s="4"/>
      <c r="GI721" s="4"/>
      <c r="GJ721" s="4"/>
      <c r="GK721" s="4"/>
      <c r="GL721" s="4"/>
      <c r="GM721" s="4"/>
      <c r="GN721" s="4"/>
      <c r="GO721" s="4"/>
      <c r="GP721" s="4"/>
      <c r="GQ721" s="4"/>
      <c r="GR721" s="4"/>
      <c r="GS721" s="4"/>
      <c r="GT721" s="4"/>
      <c r="GU721" s="4"/>
      <c r="GV721" s="4"/>
      <c r="GW721" s="4"/>
      <c r="GX721" s="4"/>
      <c r="GY721" s="4"/>
      <c r="GZ721" s="4"/>
      <c r="HA721" s="4"/>
      <c r="HB721" s="4"/>
      <c r="HC721" s="4"/>
      <c r="HD721" s="4"/>
      <c r="HE721" s="4"/>
      <c r="HF721" s="4"/>
      <c r="HG721" s="4"/>
      <c r="HH721" s="4"/>
      <c r="HI721" s="4"/>
      <c r="HJ721" s="4"/>
      <c r="HK721" s="4"/>
      <c r="HL721" s="4"/>
      <c r="HM721" s="4"/>
      <c r="HN721" s="4"/>
      <c r="HO721" s="4"/>
      <c r="HP721" s="4"/>
      <c r="HQ721" s="4"/>
      <c r="HR721" s="4"/>
      <c r="HS721" s="4"/>
      <c r="HT721" s="4"/>
      <c r="HU721" s="4"/>
      <c r="HV721" s="4"/>
      <c r="HW721" s="4"/>
      <c r="HX721" s="4"/>
      <c r="HY721" s="4"/>
      <c r="HZ721" s="4"/>
      <c r="IA721" s="4"/>
      <c r="IB721" s="4"/>
      <c r="IC721" s="4"/>
      <c r="ID721" s="4"/>
      <c r="IE721" s="4"/>
      <c r="IF721" s="4"/>
      <c r="IG721" s="4"/>
      <c r="IH721" s="4"/>
      <c r="II721" s="4"/>
      <c r="IJ721" s="4"/>
      <c r="IK721" s="4"/>
      <c r="IL721" s="4"/>
      <c r="IM721" s="4"/>
      <c r="IN721" s="4"/>
      <c r="IO721" s="4"/>
      <c r="IP721" s="4"/>
      <c r="IQ721" s="4"/>
      <c r="IR721" s="4"/>
      <c r="IS721" s="4"/>
      <c r="IT721" s="4"/>
      <c r="IU721" s="4"/>
      <c r="IV721" s="4"/>
    </row>
    <row r="723" spans="1:256" s="209" customFormat="1">
      <c r="A723" s="121"/>
      <c r="B723" s="115"/>
      <c r="C723" s="116"/>
      <c r="D723" s="117"/>
      <c r="E723" s="118"/>
      <c r="F723" s="119"/>
      <c r="G723" s="120"/>
      <c r="H723" s="5"/>
      <c r="I723" s="39"/>
      <c r="J723" s="40"/>
      <c r="K723" s="41"/>
      <c r="L723" s="37"/>
      <c r="N723" s="38"/>
      <c r="O723" s="38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  <c r="FG723" s="4"/>
      <c r="FH723" s="4"/>
      <c r="FI723" s="4"/>
      <c r="FJ723" s="4"/>
      <c r="FK723" s="4"/>
      <c r="FL723" s="4"/>
      <c r="FM723" s="4"/>
      <c r="FN723" s="4"/>
      <c r="FO723" s="4"/>
      <c r="FP723" s="4"/>
      <c r="FQ723" s="4"/>
      <c r="FR723" s="4"/>
      <c r="FS723" s="4"/>
      <c r="FT723" s="4"/>
      <c r="FU723" s="4"/>
      <c r="FV723" s="4"/>
      <c r="FW723" s="4"/>
      <c r="FX723" s="4"/>
      <c r="FY723" s="4"/>
      <c r="FZ723" s="4"/>
      <c r="GA723" s="4"/>
      <c r="GB723" s="4"/>
      <c r="GC723" s="4"/>
      <c r="GD723" s="4"/>
      <c r="GE723" s="4"/>
      <c r="GF723" s="4"/>
      <c r="GG723" s="4"/>
      <c r="GH723" s="4"/>
      <c r="GI723" s="4"/>
      <c r="GJ723" s="4"/>
      <c r="GK723" s="4"/>
      <c r="GL723" s="4"/>
      <c r="GM723" s="4"/>
      <c r="GN723" s="4"/>
      <c r="GO723" s="4"/>
      <c r="GP723" s="4"/>
      <c r="GQ723" s="4"/>
      <c r="GR723" s="4"/>
      <c r="GS723" s="4"/>
      <c r="GT723" s="4"/>
      <c r="GU723" s="4"/>
      <c r="GV723" s="4"/>
      <c r="GW723" s="4"/>
      <c r="GX723" s="4"/>
      <c r="GY723" s="4"/>
      <c r="GZ723" s="4"/>
      <c r="HA723" s="4"/>
      <c r="HB723" s="4"/>
      <c r="HC723" s="4"/>
      <c r="HD723" s="4"/>
      <c r="HE723" s="4"/>
      <c r="HF723" s="4"/>
      <c r="HG723" s="4"/>
      <c r="HH723" s="4"/>
      <c r="HI723" s="4"/>
      <c r="HJ723" s="4"/>
      <c r="HK723" s="4"/>
      <c r="HL723" s="4"/>
      <c r="HM723" s="4"/>
      <c r="HN723" s="4"/>
      <c r="HO723" s="4"/>
      <c r="HP723" s="4"/>
      <c r="HQ723" s="4"/>
      <c r="HR723" s="4"/>
      <c r="HS723" s="4"/>
      <c r="HT723" s="4"/>
      <c r="HU723" s="4"/>
      <c r="HV723" s="4"/>
      <c r="HW723" s="4"/>
      <c r="HX723" s="4"/>
      <c r="HY723" s="4"/>
      <c r="HZ723" s="4"/>
      <c r="IA723" s="4"/>
      <c r="IB723" s="4"/>
      <c r="IC723" s="4"/>
      <c r="ID723" s="4"/>
      <c r="IE723" s="4"/>
      <c r="IF723" s="4"/>
      <c r="IG723" s="4"/>
      <c r="IH723" s="4"/>
      <c r="II723" s="4"/>
      <c r="IJ723" s="4"/>
      <c r="IK723" s="4"/>
      <c r="IL723" s="4"/>
      <c r="IM723" s="4"/>
      <c r="IN723" s="4"/>
      <c r="IO723" s="4"/>
      <c r="IP723" s="4"/>
      <c r="IQ723" s="4"/>
      <c r="IR723" s="4"/>
      <c r="IS723" s="4"/>
      <c r="IT723" s="4"/>
      <c r="IU723" s="4"/>
      <c r="IV723" s="4"/>
    </row>
    <row r="725" spans="1:256" s="209" customFormat="1">
      <c r="A725" s="121"/>
      <c r="B725" s="115"/>
      <c r="C725" s="116"/>
      <c r="D725" s="117"/>
      <c r="E725" s="118"/>
      <c r="F725" s="119"/>
      <c r="G725" s="120"/>
      <c r="H725" s="5"/>
      <c r="I725" s="39"/>
      <c r="J725" s="40"/>
      <c r="K725" s="41"/>
      <c r="L725" s="37"/>
      <c r="N725" s="38"/>
      <c r="O725" s="38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  <c r="FG725" s="4"/>
      <c r="FH725" s="4"/>
      <c r="FI725" s="4"/>
      <c r="FJ725" s="4"/>
      <c r="FK725" s="4"/>
      <c r="FL725" s="4"/>
      <c r="FM725" s="4"/>
      <c r="FN725" s="4"/>
      <c r="FO725" s="4"/>
      <c r="FP725" s="4"/>
      <c r="FQ725" s="4"/>
      <c r="FR725" s="4"/>
      <c r="FS725" s="4"/>
      <c r="FT725" s="4"/>
      <c r="FU725" s="4"/>
      <c r="FV725" s="4"/>
      <c r="FW725" s="4"/>
      <c r="FX725" s="4"/>
      <c r="FY725" s="4"/>
      <c r="FZ725" s="4"/>
      <c r="GA725" s="4"/>
      <c r="GB725" s="4"/>
      <c r="GC725" s="4"/>
      <c r="GD725" s="4"/>
      <c r="GE725" s="4"/>
      <c r="GF725" s="4"/>
      <c r="GG725" s="4"/>
      <c r="GH725" s="4"/>
      <c r="GI725" s="4"/>
      <c r="GJ725" s="4"/>
      <c r="GK725" s="4"/>
      <c r="GL725" s="4"/>
      <c r="GM725" s="4"/>
      <c r="GN725" s="4"/>
      <c r="GO725" s="4"/>
      <c r="GP725" s="4"/>
      <c r="GQ725" s="4"/>
      <c r="GR725" s="4"/>
      <c r="GS725" s="4"/>
      <c r="GT725" s="4"/>
      <c r="GU725" s="4"/>
      <c r="GV725" s="4"/>
      <c r="GW725" s="4"/>
      <c r="GX725" s="4"/>
      <c r="GY725" s="4"/>
      <c r="GZ725" s="4"/>
      <c r="HA725" s="4"/>
      <c r="HB725" s="4"/>
      <c r="HC725" s="4"/>
      <c r="HD725" s="4"/>
      <c r="HE725" s="4"/>
      <c r="HF725" s="4"/>
      <c r="HG725" s="4"/>
      <c r="HH725" s="4"/>
      <c r="HI725" s="4"/>
      <c r="HJ725" s="4"/>
      <c r="HK725" s="4"/>
      <c r="HL725" s="4"/>
      <c r="HM725" s="4"/>
      <c r="HN725" s="4"/>
      <c r="HO725" s="4"/>
      <c r="HP725" s="4"/>
      <c r="HQ725" s="4"/>
      <c r="HR725" s="4"/>
      <c r="HS725" s="4"/>
      <c r="HT725" s="4"/>
      <c r="HU725" s="4"/>
      <c r="HV725" s="4"/>
      <c r="HW725" s="4"/>
      <c r="HX725" s="4"/>
      <c r="HY725" s="4"/>
      <c r="HZ725" s="4"/>
      <c r="IA725" s="4"/>
      <c r="IB725" s="4"/>
      <c r="IC725" s="4"/>
      <c r="ID725" s="4"/>
      <c r="IE725" s="4"/>
      <c r="IF725" s="4"/>
      <c r="IG725" s="4"/>
      <c r="IH725" s="4"/>
      <c r="II725" s="4"/>
      <c r="IJ725" s="4"/>
      <c r="IK725" s="4"/>
      <c r="IL725" s="4"/>
      <c r="IM725" s="4"/>
      <c r="IN725" s="4"/>
      <c r="IO725" s="4"/>
      <c r="IP725" s="4"/>
      <c r="IQ725" s="4"/>
      <c r="IR725" s="4"/>
      <c r="IS725" s="4"/>
      <c r="IT725" s="4"/>
      <c r="IU725" s="4"/>
      <c r="IV725" s="4"/>
    </row>
    <row r="727" spans="1:256" s="209" customFormat="1">
      <c r="A727" s="121"/>
      <c r="B727" s="115"/>
      <c r="C727" s="116"/>
      <c r="D727" s="117"/>
      <c r="E727" s="118"/>
      <c r="F727" s="119"/>
      <c r="G727" s="120"/>
      <c r="H727" s="5"/>
      <c r="I727" s="39"/>
      <c r="J727" s="40"/>
      <c r="K727" s="41"/>
      <c r="L727" s="37"/>
      <c r="N727" s="38"/>
      <c r="O727" s="38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  <c r="FG727" s="4"/>
      <c r="FH727" s="4"/>
      <c r="FI727" s="4"/>
      <c r="FJ727" s="4"/>
      <c r="FK727" s="4"/>
      <c r="FL727" s="4"/>
      <c r="FM727" s="4"/>
      <c r="FN727" s="4"/>
      <c r="FO727" s="4"/>
      <c r="FP727" s="4"/>
      <c r="FQ727" s="4"/>
      <c r="FR727" s="4"/>
      <c r="FS727" s="4"/>
      <c r="FT727" s="4"/>
      <c r="FU727" s="4"/>
      <c r="FV727" s="4"/>
      <c r="FW727" s="4"/>
      <c r="FX727" s="4"/>
      <c r="FY727" s="4"/>
      <c r="FZ727" s="4"/>
      <c r="GA727" s="4"/>
      <c r="GB727" s="4"/>
      <c r="GC727" s="4"/>
      <c r="GD727" s="4"/>
      <c r="GE727" s="4"/>
      <c r="GF727" s="4"/>
      <c r="GG727" s="4"/>
      <c r="GH727" s="4"/>
      <c r="GI727" s="4"/>
      <c r="GJ727" s="4"/>
      <c r="GK727" s="4"/>
      <c r="GL727" s="4"/>
      <c r="GM727" s="4"/>
      <c r="GN727" s="4"/>
      <c r="GO727" s="4"/>
      <c r="GP727" s="4"/>
      <c r="GQ727" s="4"/>
      <c r="GR727" s="4"/>
      <c r="GS727" s="4"/>
      <c r="GT727" s="4"/>
      <c r="GU727" s="4"/>
      <c r="GV727" s="4"/>
      <c r="GW727" s="4"/>
      <c r="GX727" s="4"/>
      <c r="GY727" s="4"/>
      <c r="GZ727" s="4"/>
      <c r="HA727" s="4"/>
      <c r="HB727" s="4"/>
      <c r="HC727" s="4"/>
      <c r="HD727" s="4"/>
      <c r="HE727" s="4"/>
      <c r="HF727" s="4"/>
      <c r="HG727" s="4"/>
      <c r="HH727" s="4"/>
      <c r="HI727" s="4"/>
      <c r="HJ727" s="4"/>
      <c r="HK727" s="4"/>
      <c r="HL727" s="4"/>
      <c r="HM727" s="4"/>
      <c r="HN727" s="4"/>
      <c r="HO727" s="4"/>
      <c r="HP727" s="4"/>
      <c r="HQ727" s="4"/>
      <c r="HR727" s="4"/>
      <c r="HS727" s="4"/>
      <c r="HT727" s="4"/>
      <c r="HU727" s="4"/>
      <c r="HV727" s="4"/>
      <c r="HW727" s="4"/>
      <c r="HX727" s="4"/>
      <c r="HY727" s="4"/>
      <c r="HZ727" s="4"/>
      <c r="IA727" s="4"/>
      <c r="IB727" s="4"/>
      <c r="IC727" s="4"/>
      <c r="ID727" s="4"/>
      <c r="IE727" s="4"/>
      <c r="IF727" s="4"/>
      <c r="IG727" s="4"/>
      <c r="IH727" s="4"/>
      <c r="II727" s="4"/>
      <c r="IJ727" s="4"/>
      <c r="IK727" s="4"/>
      <c r="IL727" s="4"/>
      <c r="IM727" s="4"/>
      <c r="IN727" s="4"/>
      <c r="IO727" s="4"/>
      <c r="IP727" s="4"/>
      <c r="IQ727" s="4"/>
      <c r="IR727" s="4"/>
      <c r="IS727" s="4"/>
      <c r="IT727" s="4"/>
      <c r="IU727" s="4"/>
      <c r="IV727" s="4"/>
    </row>
    <row r="729" spans="1:256" s="209" customFormat="1">
      <c r="A729" s="121"/>
      <c r="B729" s="115"/>
      <c r="C729" s="116"/>
      <c r="D729" s="117"/>
      <c r="E729" s="118"/>
      <c r="F729" s="119"/>
      <c r="G729" s="120"/>
      <c r="H729" s="5"/>
      <c r="I729" s="39"/>
      <c r="J729" s="40"/>
      <c r="K729" s="41"/>
      <c r="L729" s="37"/>
      <c r="N729" s="38"/>
      <c r="O729" s="38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  <c r="FG729" s="4"/>
      <c r="FH729" s="4"/>
      <c r="FI729" s="4"/>
      <c r="FJ729" s="4"/>
      <c r="FK729" s="4"/>
      <c r="FL729" s="4"/>
      <c r="FM729" s="4"/>
      <c r="FN729" s="4"/>
      <c r="FO729" s="4"/>
      <c r="FP729" s="4"/>
      <c r="FQ729" s="4"/>
      <c r="FR729" s="4"/>
      <c r="FS729" s="4"/>
      <c r="FT729" s="4"/>
      <c r="FU729" s="4"/>
      <c r="FV729" s="4"/>
      <c r="FW729" s="4"/>
      <c r="FX729" s="4"/>
      <c r="FY729" s="4"/>
      <c r="FZ729" s="4"/>
      <c r="GA729" s="4"/>
      <c r="GB729" s="4"/>
      <c r="GC729" s="4"/>
      <c r="GD729" s="4"/>
      <c r="GE729" s="4"/>
      <c r="GF729" s="4"/>
      <c r="GG729" s="4"/>
      <c r="GH729" s="4"/>
      <c r="GI729" s="4"/>
      <c r="GJ729" s="4"/>
      <c r="GK729" s="4"/>
      <c r="GL729" s="4"/>
      <c r="GM729" s="4"/>
      <c r="GN729" s="4"/>
      <c r="GO729" s="4"/>
      <c r="GP729" s="4"/>
      <c r="GQ729" s="4"/>
      <c r="GR729" s="4"/>
      <c r="GS729" s="4"/>
      <c r="GT729" s="4"/>
      <c r="GU729" s="4"/>
      <c r="GV729" s="4"/>
      <c r="GW729" s="4"/>
      <c r="GX729" s="4"/>
      <c r="GY729" s="4"/>
      <c r="GZ729" s="4"/>
      <c r="HA729" s="4"/>
      <c r="HB729" s="4"/>
      <c r="HC729" s="4"/>
      <c r="HD729" s="4"/>
      <c r="HE729" s="4"/>
      <c r="HF729" s="4"/>
      <c r="HG729" s="4"/>
      <c r="HH729" s="4"/>
      <c r="HI729" s="4"/>
      <c r="HJ729" s="4"/>
      <c r="HK729" s="4"/>
      <c r="HL729" s="4"/>
      <c r="HM729" s="4"/>
      <c r="HN729" s="4"/>
      <c r="HO729" s="4"/>
      <c r="HP729" s="4"/>
      <c r="HQ729" s="4"/>
      <c r="HR729" s="4"/>
      <c r="HS729" s="4"/>
      <c r="HT729" s="4"/>
      <c r="HU729" s="4"/>
      <c r="HV729" s="4"/>
      <c r="HW729" s="4"/>
      <c r="HX729" s="4"/>
      <c r="HY729" s="4"/>
      <c r="HZ729" s="4"/>
      <c r="IA729" s="4"/>
      <c r="IB729" s="4"/>
      <c r="IC729" s="4"/>
      <c r="ID729" s="4"/>
      <c r="IE729" s="4"/>
      <c r="IF729" s="4"/>
      <c r="IG729" s="4"/>
      <c r="IH729" s="4"/>
      <c r="II729" s="4"/>
      <c r="IJ729" s="4"/>
      <c r="IK729" s="4"/>
      <c r="IL729" s="4"/>
      <c r="IM729" s="4"/>
      <c r="IN729" s="4"/>
      <c r="IO729" s="4"/>
      <c r="IP729" s="4"/>
      <c r="IQ729" s="4"/>
      <c r="IR729" s="4"/>
      <c r="IS729" s="4"/>
      <c r="IT729" s="4"/>
      <c r="IU729" s="4"/>
      <c r="IV729" s="4"/>
    </row>
    <row r="731" spans="1:256" s="209" customFormat="1">
      <c r="A731" s="121"/>
      <c r="B731" s="115"/>
      <c r="C731" s="116"/>
      <c r="D731" s="117"/>
      <c r="E731" s="118"/>
      <c r="F731" s="119"/>
      <c r="G731" s="120"/>
      <c r="H731" s="5"/>
      <c r="I731" s="39"/>
      <c r="J731" s="40"/>
      <c r="K731" s="41"/>
      <c r="L731" s="37"/>
      <c r="N731" s="38"/>
      <c r="O731" s="38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  <c r="FG731" s="4"/>
      <c r="FH731" s="4"/>
      <c r="FI731" s="4"/>
      <c r="FJ731" s="4"/>
      <c r="FK731" s="4"/>
      <c r="FL731" s="4"/>
      <c r="FM731" s="4"/>
      <c r="FN731" s="4"/>
      <c r="FO731" s="4"/>
      <c r="FP731" s="4"/>
      <c r="FQ731" s="4"/>
      <c r="FR731" s="4"/>
      <c r="FS731" s="4"/>
      <c r="FT731" s="4"/>
      <c r="FU731" s="4"/>
      <c r="FV731" s="4"/>
      <c r="FW731" s="4"/>
      <c r="FX731" s="4"/>
      <c r="FY731" s="4"/>
      <c r="FZ731" s="4"/>
      <c r="GA731" s="4"/>
      <c r="GB731" s="4"/>
      <c r="GC731" s="4"/>
      <c r="GD731" s="4"/>
      <c r="GE731" s="4"/>
      <c r="GF731" s="4"/>
      <c r="GG731" s="4"/>
      <c r="GH731" s="4"/>
      <c r="GI731" s="4"/>
      <c r="GJ731" s="4"/>
      <c r="GK731" s="4"/>
      <c r="GL731" s="4"/>
      <c r="GM731" s="4"/>
      <c r="GN731" s="4"/>
      <c r="GO731" s="4"/>
      <c r="GP731" s="4"/>
      <c r="GQ731" s="4"/>
      <c r="GR731" s="4"/>
      <c r="GS731" s="4"/>
      <c r="GT731" s="4"/>
      <c r="GU731" s="4"/>
      <c r="GV731" s="4"/>
      <c r="GW731" s="4"/>
      <c r="GX731" s="4"/>
      <c r="GY731" s="4"/>
      <c r="GZ731" s="4"/>
      <c r="HA731" s="4"/>
      <c r="HB731" s="4"/>
      <c r="HC731" s="4"/>
      <c r="HD731" s="4"/>
      <c r="HE731" s="4"/>
      <c r="HF731" s="4"/>
      <c r="HG731" s="4"/>
      <c r="HH731" s="4"/>
      <c r="HI731" s="4"/>
      <c r="HJ731" s="4"/>
      <c r="HK731" s="4"/>
      <c r="HL731" s="4"/>
      <c r="HM731" s="4"/>
      <c r="HN731" s="4"/>
      <c r="HO731" s="4"/>
      <c r="HP731" s="4"/>
      <c r="HQ731" s="4"/>
      <c r="HR731" s="4"/>
      <c r="HS731" s="4"/>
      <c r="HT731" s="4"/>
      <c r="HU731" s="4"/>
      <c r="HV731" s="4"/>
      <c r="HW731" s="4"/>
      <c r="HX731" s="4"/>
      <c r="HY731" s="4"/>
      <c r="HZ731" s="4"/>
      <c r="IA731" s="4"/>
      <c r="IB731" s="4"/>
      <c r="IC731" s="4"/>
      <c r="ID731" s="4"/>
      <c r="IE731" s="4"/>
      <c r="IF731" s="4"/>
      <c r="IG731" s="4"/>
      <c r="IH731" s="4"/>
      <c r="II731" s="4"/>
      <c r="IJ731" s="4"/>
      <c r="IK731" s="4"/>
      <c r="IL731" s="4"/>
      <c r="IM731" s="4"/>
      <c r="IN731" s="4"/>
      <c r="IO731" s="4"/>
      <c r="IP731" s="4"/>
      <c r="IQ731" s="4"/>
      <c r="IR731" s="4"/>
      <c r="IS731" s="4"/>
      <c r="IT731" s="4"/>
      <c r="IU731" s="4"/>
      <c r="IV731" s="4"/>
    </row>
    <row r="733" spans="1:256" s="209" customFormat="1">
      <c r="A733" s="121"/>
      <c r="B733" s="115"/>
      <c r="C733" s="116"/>
      <c r="D733" s="117"/>
      <c r="E733" s="118"/>
      <c r="F733" s="119"/>
      <c r="G733" s="120"/>
      <c r="H733" s="5"/>
      <c r="I733" s="39"/>
      <c r="J733" s="40"/>
      <c r="K733" s="41"/>
      <c r="L733" s="37"/>
      <c r="N733" s="38"/>
      <c r="O733" s="38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  <c r="FG733" s="4"/>
      <c r="FH733" s="4"/>
      <c r="FI733" s="4"/>
      <c r="FJ733" s="4"/>
      <c r="FK733" s="4"/>
      <c r="FL733" s="4"/>
      <c r="FM733" s="4"/>
      <c r="FN733" s="4"/>
      <c r="FO733" s="4"/>
      <c r="FP733" s="4"/>
      <c r="FQ733" s="4"/>
      <c r="FR733" s="4"/>
      <c r="FS733" s="4"/>
      <c r="FT733" s="4"/>
      <c r="FU733" s="4"/>
      <c r="FV733" s="4"/>
      <c r="FW733" s="4"/>
      <c r="FX733" s="4"/>
      <c r="FY733" s="4"/>
      <c r="FZ733" s="4"/>
      <c r="GA733" s="4"/>
      <c r="GB733" s="4"/>
      <c r="GC733" s="4"/>
      <c r="GD733" s="4"/>
      <c r="GE733" s="4"/>
      <c r="GF733" s="4"/>
      <c r="GG733" s="4"/>
      <c r="GH733" s="4"/>
      <c r="GI733" s="4"/>
      <c r="GJ733" s="4"/>
      <c r="GK733" s="4"/>
      <c r="GL733" s="4"/>
      <c r="GM733" s="4"/>
      <c r="GN733" s="4"/>
      <c r="GO733" s="4"/>
      <c r="GP733" s="4"/>
      <c r="GQ733" s="4"/>
      <c r="GR733" s="4"/>
      <c r="GS733" s="4"/>
      <c r="GT733" s="4"/>
      <c r="GU733" s="4"/>
      <c r="GV733" s="4"/>
      <c r="GW733" s="4"/>
      <c r="GX733" s="4"/>
      <c r="GY733" s="4"/>
      <c r="GZ733" s="4"/>
      <c r="HA733" s="4"/>
      <c r="HB733" s="4"/>
      <c r="HC733" s="4"/>
      <c r="HD733" s="4"/>
      <c r="HE733" s="4"/>
      <c r="HF733" s="4"/>
      <c r="HG733" s="4"/>
      <c r="HH733" s="4"/>
      <c r="HI733" s="4"/>
      <c r="HJ733" s="4"/>
      <c r="HK733" s="4"/>
      <c r="HL733" s="4"/>
      <c r="HM733" s="4"/>
      <c r="HN733" s="4"/>
      <c r="HO733" s="4"/>
      <c r="HP733" s="4"/>
      <c r="HQ733" s="4"/>
      <c r="HR733" s="4"/>
      <c r="HS733" s="4"/>
      <c r="HT733" s="4"/>
      <c r="HU733" s="4"/>
      <c r="HV733" s="4"/>
      <c r="HW733" s="4"/>
      <c r="HX733" s="4"/>
      <c r="HY733" s="4"/>
      <c r="HZ733" s="4"/>
      <c r="IA733" s="4"/>
      <c r="IB733" s="4"/>
      <c r="IC733" s="4"/>
      <c r="ID733" s="4"/>
      <c r="IE733" s="4"/>
      <c r="IF733" s="4"/>
      <c r="IG733" s="4"/>
      <c r="IH733" s="4"/>
      <c r="II733" s="4"/>
      <c r="IJ733" s="4"/>
      <c r="IK733" s="4"/>
      <c r="IL733" s="4"/>
      <c r="IM733" s="4"/>
      <c r="IN733" s="4"/>
      <c r="IO733" s="4"/>
      <c r="IP733" s="4"/>
      <c r="IQ733" s="4"/>
      <c r="IR733" s="4"/>
      <c r="IS733" s="4"/>
      <c r="IT733" s="4"/>
      <c r="IU733" s="4"/>
      <c r="IV733" s="4"/>
    </row>
    <row r="734" spans="1:256" s="209" customFormat="1">
      <c r="A734" s="121"/>
      <c r="B734" s="115"/>
      <c r="C734" s="116"/>
      <c r="D734" s="117"/>
      <c r="E734" s="118"/>
      <c r="F734" s="119"/>
      <c r="G734" s="120"/>
      <c r="H734" s="5"/>
      <c r="I734" s="39"/>
      <c r="J734" s="40"/>
      <c r="K734" s="41"/>
      <c r="L734" s="37"/>
      <c r="N734" s="38"/>
      <c r="O734" s="38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  <c r="FG734" s="4"/>
      <c r="FH734" s="4"/>
      <c r="FI734" s="4"/>
      <c r="FJ734" s="4"/>
      <c r="FK734" s="4"/>
      <c r="FL734" s="4"/>
      <c r="FM734" s="4"/>
      <c r="FN734" s="4"/>
      <c r="FO734" s="4"/>
      <c r="FP734" s="4"/>
      <c r="FQ734" s="4"/>
      <c r="FR734" s="4"/>
      <c r="FS734" s="4"/>
      <c r="FT734" s="4"/>
      <c r="FU734" s="4"/>
      <c r="FV734" s="4"/>
      <c r="FW734" s="4"/>
      <c r="FX734" s="4"/>
      <c r="FY734" s="4"/>
      <c r="FZ734" s="4"/>
      <c r="GA734" s="4"/>
      <c r="GB734" s="4"/>
      <c r="GC734" s="4"/>
      <c r="GD734" s="4"/>
      <c r="GE734" s="4"/>
      <c r="GF734" s="4"/>
      <c r="GG734" s="4"/>
      <c r="GH734" s="4"/>
      <c r="GI734" s="4"/>
      <c r="GJ734" s="4"/>
      <c r="GK734" s="4"/>
      <c r="GL734" s="4"/>
      <c r="GM734" s="4"/>
      <c r="GN734" s="4"/>
      <c r="GO734" s="4"/>
      <c r="GP734" s="4"/>
      <c r="GQ734" s="4"/>
      <c r="GR734" s="4"/>
      <c r="GS734" s="4"/>
      <c r="GT734" s="4"/>
      <c r="GU734" s="4"/>
      <c r="GV734" s="4"/>
      <c r="GW734" s="4"/>
      <c r="GX734" s="4"/>
      <c r="GY734" s="4"/>
      <c r="GZ734" s="4"/>
      <c r="HA734" s="4"/>
      <c r="HB734" s="4"/>
      <c r="HC734" s="4"/>
      <c r="HD734" s="4"/>
      <c r="HE734" s="4"/>
      <c r="HF734" s="4"/>
      <c r="HG734" s="4"/>
      <c r="HH734" s="4"/>
      <c r="HI734" s="4"/>
      <c r="HJ734" s="4"/>
      <c r="HK734" s="4"/>
      <c r="HL734" s="4"/>
      <c r="HM734" s="4"/>
      <c r="HN734" s="4"/>
      <c r="HO734" s="4"/>
      <c r="HP734" s="4"/>
      <c r="HQ734" s="4"/>
      <c r="HR734" s="4"/>
      <c r="HS734" s="4"/>
      <c r="HT734" s="4"/>
      <c r="HU734" s="4"/>
      <c r="HV734" s="4"/>
      <c r="HW734" s="4"/>
      <c r="HX734" s="4"/>
      <c r="HY734" s="4"/>
      <c r="HZ734" s="4"/>
      <c r="IA734" s="4"/>
      <c r="IB734" s="4"/>
      <c r="IC734" s="4"/>
      <c r="ID734" s="4"/>
      <c r="IE734" s="4"/>
      <c r="IF734" s="4"/>
      <c r="IG734" s="4"/>
      <c r="IH734" s="4"/>
      <c r="II734" s="4"/>
      <c r="IJ734" s="4"/>
      <c r="IK734" s="4"/>
      <c r="IL734" s="4"/>
      <c r="IM734" s="4"/>
      <c r="IN734" s="4"/>
      <c r="IO734" s="4"/>
      <c r="IP734" s="4"/>
      <c r="IQ734" s="4"/>
      <c r="IR734" s="4"/>
      <c r="IS734" s="4"/>
      <c r="IT734" s="4"/>
      <c r="IU734" s="4"/>
      <c r="IV734" s="4"/>
    </row>
    <row r="736" spans="1:256" s="209" customFormat="1">
      <c r="A736" s="121"/>
      <c r="B736" s="115"/>
      <c r="C736" s="116"/>
      <c r="D736" s="117"/>
      <c r="E736" s="118"/>
      <c r="F736" s="119"/>
      <c r="G736" s="120"/>
      <c r="H736" s="5"/>
      <c r="I736" s="39"/>
      <c r="J736" s="40"/>
      <c r="K736" s="41"/>
      <c r="L736" s="37"/>
      <c r="N736" s="38"/>
      <c r="O736" s="38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</row>
    <row r="738" spans="1:256" s="209" customFormat="1">
      <c r="A738" s="121"/>
      <c r="B738" s="115"/>
      <c r="C738" s="116"/>
      <c r="D738" s="117"/>
      <c r="E738" s="118"/>
      <c r="F738" s="119"/>
      <c r="G738" s="120"/>
      <c r="H738" s="5"/>
      <c r="I738" s="39"/>
      <c r="J738" s="40"/>
      <c r="K738" s="41"/>
      <c r="L738" s="37"/>
      <c r="N738" s="38"/>
      <c r="O738" s="38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4"/>
      <c r="CM738" s="4"/>
      <c r="CN738" s="4"/>
      <c r="CO738" s="4"/>
      <c r="CP738" s="4"/>
      <c r="CQ738" s="4"/>
      <c r="CR738" s="4"/>
      <c r="CS738" s="4"/>
      <c r="CT738" s="4"/>
      <c r="CU738" s="4"/>
      <c r="CV738" s="4"/>
      <c r="CW738" s="4"/>
      <c r="CX738" s="4"/>
      <c r="CY738" s="4"/>
      <c r="CZ738" s="4"/>
      <c r="DA738" s="4"/>
      <c r="DB738" s="4"/>
      <c r="DC738" s="4"/>
      <c r="DD738" s="4"/>
      <c r="DE738" s="4"/>
      <c r="DF738" s="4"/>
      <c r="DG738" s="4"/>
      <c r="DH738" s="4"/>
      <c r="DI738" s="4"/>
      <c r="DJ738" s="4"/>
      <c r="DK738" s="4"/>
      <c r="DL738" s="4"/>
      <c r="DM738" s="4"/>
      <c r="DN738" s="4"/>
      <c r="DO738" s="4"/>
      <c r="DP738" s="4"/>
      <c r="DQ738" s="4"/>
      <c r="DR738" s="4"/>
      <c r="DS738" s="4"/>
      <c r="DT738" s="4"/>
      <c r="DU738" s="4"/>
      <c r="DV738" s="4"/>
      <c r="DW738" s="4"/>
      <c r="DX738" s="4"/>
      <c r="DY738" s="4"/>
      <c r="DZ738" s="4"/>
      <c r="EA738" s="4"/>
      <c r="EB738" s="4"/>
      <c r="EC738" s="4"/>
      <c r="ED738" s="4"/>
      <c r="EE738" s="4"/>
      <c r="EF738" s="4"/>
      <c r="EG738" s="4"/>
      <c r="EH738" s="4"/>
      <c r="EI738" s="4"/>
      <c r="EJ738" s="4"/>
      <c r="EK738" s="4"/>
      <c r="EL738" s="4"/>
      <c r="EM738" s="4"/>
      <c r="EN738" s="4"/>
      <c r="EO738" s="4"/>
      <c r="EP738" s="4"/>
      <c r="EQ738" s="4"/>
      <c r="ER738" s="4"/>
      <c r="ES738" s="4"/>
      <c r="ET738" s="4"/>
      <c r="EU738" s="4"/>
      <c r="EV738" s="4"/>
      <c r="EW738" s="4"/>
      <c r="EX738" s="4"/>
      <c r="EY738" s="4"/>
      <c r="EZ738" s="4"/>
      <c r="FA738" s="4"/>
      <c r="FB738" s="4"/>
      <c r="FC738" s="4"/>
      <c r="FD738" s="4"/>
      <c r="FE738" s="4"/>
      <c r="FF738" s="4"/>
      <c r="FG738" s="4"/>
      <c r="FH738" s="4"/>
      <c r="FI738" s="4"/>
      <c r="FJ738" s="4"/>
      <c r="FK738" s="4"/>
      <c r="FL738" s="4"/>
      <c r="FM738" s="4"/>
      <c r="FN738" s="4"/>
      <c r="FO738" s="4"/>
      <c r="FP738" s="4"/>
      <c r="FQ738" s="4"/>
      <c r="FR738" s="4"/>
      <c r="FS738" s="4"/>
      <c r="FT738" s="4"/>
      <c r="FU738" s="4"/>
      <c r="FV738" s="4"/>
      <c r="FW738" s="4"/>
      <c r="FX738" s="4"/>
      <c r="FY738" s="4"/>
      <c r="FZ738" s="4"/>
      <c r="GA738" s="4"/>
      <c r="GB738" s="4"/>
      <c r="GC738" s="4"/>
      <c r="GD738" s="4"/>
      <c r="GE738" s="4"/>
      <c r="GF738" s="4"/>
      <c r="GG738" s="4"/>
      <c r="GH738" s="4"/>
      <c r="GI738" s="4"/>
      <c r="GJ738" s="4"/>
      <c r="GK738" s="4"/>
      <c r="GL738" s="4"/>
      <c r="GM738" s="4"/>
      <c r="GN738" s="4"/>
      <c r="GO738" s="4"/>
      <c r="GP738" s="4"/>
      <c r="GQ738" s="4"/>
      <c r="GR738" s="4"/>
      <c r="GS738" s="4"/>
      <c r="GT738" s="4"/>
      <c r="GU738" s="4"/>
      <c r="GV738" s="4"/>
      <c r="GW738" s="4"/>
      <c r="GX738" s="4"/>
      <c r="GY738" s="4"/>
      <c r="GZ738" s="4"/>
      <c r="HA738" s="4"/>
      <c r="HB738" s="4"/>
      <c r="HC738" s="4"/>
      <c r="HD738" s="4"/>
      <c r="HE738" s="4"/>
      <c r="HF738" s="4"/>
      <c r="HG738" s="4"/>
      <c r="HH738" s="4"/>
      <c r="HI738" s="4"/>
      <c r="HJ738" s="4"/>
      <c r="HK738" s="4"/>
      <c r="HL738" s="4"/>
      <c r="HM738" s="4"/>
      <c r="HN738" s="4"/>
      <c r="HO738" s="4"/>
      <c r="HP738" s="4"/>
      <c r="HQ738" s="4"/>
      <c r="HR738" s="4"/>
      <c r="HS738" s="4"/>
      <c r="HT738" s="4"/>
      <c r="HU738" s="4"/>
      <c r="HV738" s="4"/>
      <c r="HW738" s="4"/>
      <c r="HX738" s="4"/>
      <c r="HY738" s="4"/>
      <c r="HZ738" s="4"/>
      <c r="IA738" s="4"/>
      <c r="IB738" s="4"/>
      <c r="IC738" s="4"/>
      <c r="ID738" s="4"/>
      <c r="IE738" s="4"/>
      <c r="IF738" s="4"/>
      <c r="IG738" s="4"/>
      <c r="IH738" s="4"/>
      <c r="II738" s="4"/>
      <c r="IJ738" s="4"/>
      <c r="IK738" s="4"/>
      <c r="IL738" s="4"/>
      <c r="IM738" s="4"/>
      <c r="IN738" s="4"/>
      <c r="IO738" s="4"/>
      <c r="IP738" s="4"/>
      <c r="IQ738" s="4"/>
      <c r="IR738" s="4"/>
      <c r="IS738" s="4"/>
      <c r="IT738" s="4"/>
      <c r="IU738" s="4"/>
      <c r="IV738" s="4"/>
    </row>
    <row r="740" spans="1:256" s="209" customFormat="1">
      <c r="A740" s="121"/>
      <c r="B740" s="115"/>
      <c r="C740" s="116"/>
      <c r="D740" s="117"/>
      <c r="E740" s="118"/>
      <c r="F740" s="119"/>
      <c r="G740" s="120"/>
      <c r="H740" s="5"/>
      <c r="I740" s="39"/>
      <c r="J740" s="40"/>
      <c r="K740" s="41"/>
      <c r="L740" s="37"/>
      <c r="N740" s="38"/>
      <c r="O740" s="38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4"/>
      <c r="CM740" s="4"/>
      <c r="CN740" s="4"/>
      <c r="CO740" s="4"/>
      <c r="CP740" s="4"/>
      <c r="CQ740" s="4"/>
      <c r="CR740" s="4"/>
      <c r="CS740" s="4"/>
      <c r="CT740" s="4"/>
      <c r="CU740" s="4"/>
      <c r="CV740" s="4"/>
      <c r="CW740" s="4"/>
      <c r="CX740" s="4"/>
      <c r="CY740" s="4"/>
      <c r="CZ740" s="4"/>
      <c r="DA740" s="4"/>
      <c r="DB740" s="4"/>
      <c r="DC740" s="4"/>
      <c r="DD740" s="4"/>
      <c r="DE740" s="4"/>
      <c r="DF740" s="4"/>
      <c r="DG740" s="4"/>
      <c r="DH740" s="4"/>
      <c r="DI740" s="4"/>
      <c r="DJ740" s="4"/>
      <c r="DK740" s="4"/>
      <c r="DL740" s="4"/>
      <c r="DM740" s="4"/>
      <c r="DN740" s="4"/>
      <c r="DO740" s="4"/>
      <c r="DP740" s="4"/>
      <c r="DQ740" s="4"/>
      <c r="DR740" s="4"/>
      <c r="DS740" s="4"/>
      <c r="DT740" s="4"/>
      <c r="DU740" s="4"/>
      <c r="DV740" s="4"/>
      <c r="DW740" s="4"/>
      <c r="DX740" s="4"/>
      <c r="DY740" s="4"/>
      <c r="DZ740" s="4"/>
      <c r="EA740" s="4"/>
      <c r="EB740" s="4"/>
      <c r="EC740" s="4"/>
      <c r="ED740" s="4"/>
      <c r="EE740" s="4"/>
      <c r="EF740" s="4"/>
      <c r="EG740" s="4"/>
      <c r="EH740" s="4"/>
      <c r="EI740" s="4"/>
      <c r="EJ740" s="4"/>
      <c r="EK740" s="4"/>
      <c r="EL740" s="4"/>
      <c r="EM740" s="4"/>
      <c r="EN740" s="4"/>
      <c r="EO740" s="4"/>
      <c r="EP740" s="4"/>
      <c r="EQ740" s="4"/>
      <c r="ER740" s="4"/>
      <c r="ES740" s="4"/>
      <c r="ET740" s="4"/>
      <c r="EU740" s="4"/>
      <c r="EV740" s="4"/>
      <c r="EW740" s="4"/>
      <c r="EX740" s="4"/>
      <c r="EY740" s="4"/>
      <c r="EZ740" s="4"/>
      <c r="FA740" s="4"/>
      <c r="FB740" s="4"/>
      <c r="FC740" s="4"/>
      <c r="FD740" s="4"/>
      <c r="FE740" s="4"/>
      <c r="FF740" s="4"/>
      <c r="FG740" s="4"/>
      <c r="FH740" s="4"/>
      <c r="FI740" s="4"/>
      <c r="FJ740" s="4"/>
      <c r="FK740" s="4"/>
      <c r="FL740" s="4"/>
      <c r="FM740" s="4"/>
      <c r="FN740" s="4"/>
      <c r="FO740" s="4"/>
      <c r="FP740" s="4"/>
      <c r="FQ740" s="4"/>
      <c r="FR740" s="4"/>
      <c r="FS740" s="4"/>
      <c r="FT740" s="4"/>
      <c r="FU740" s="4"/>
      <c r="FV740" s="4"/>
      <c r="FW740" s="4"/>
      <c r="FX740" s="4"/>
      <c r="FY740" s="4"/>
      <c r="FZ740" s="4"/>
      <c r="GA740" s="4"/>
      <c r="GB740" s="4"/>
      <c r="GC740" s="4"/>
      <c r="GD740" s="4"/>
      <c r="GE740" s="4"/>
      <c r="GF740" s="4"/>
      <c r="GG740" s="4"/>
      <c r="GH740" s="4"/>
      <c r="GI740" s="4"/>
      <c r="GJ740" s="4"/>
      <c r="GK740" s="4"/>
      <c r="GL740" s="4"/>
      <c r="GM740" s="4"/>
      <c r="GN740" s="4"/>
      <c r="GO740" s="4"/>
      <c r="GP740" s="4"/>
      <c r="GQ740" s="4"/>
      <c r="GR740" s="4"/>
      <c r="GS740" s="4"/>
      <c r="GT740" s="4"/>
      <c r="GU740" s="4"/>
      <c r="GV740" s="4"/>
      <c r="GW740" s="4"/>
      <c r="GX740" s="4"/>
      <c r="GY740" s="4"/>
      <c r="GZ740" s="4"/>
      <c r="HA740" s="4"/>
      <c r="HB740" s="4"/>
      <c r="HC740" s="4"/>
      <c r="HD740" s="4"/>
      <c r="HE740" s="4"/>
      <c r="HF740" s="4"/>
      <c r="HG740" s="4"/>
      <c r="HH740" s="4"/>
      <c r="HI740" s="4"/>
      <c r="HJ740" s="4"/>
      <c r="HK740" s="4"/>
      <c r="HL740" s="4"/>
      <c r="HM740" s="4"/>
      <c r="HN740" s="4"/>
      <c r="HO740" s="4"/>
      <c r="HP740" s="4"/>
      <c r="HQ740" s="4"/>
      <c r="HR740" s="4"/>
      <c r="HS740" s="4"/>
      <c r="HT740" s="4"/>
      <c r="HU740" s="4"/>
      <c r="HV740" s="4"/>
      <c r="HW740" s="4"/>
      <c r="HX740" s="4"/>
      <c r="HY740" s="4"/>
      <c r="HZ740" s="4"/>
      <c r="IA740" s="4"/>
      <c r="IB740" s="4"/>
      <c r="IC740" s="4"/>
      <c r="ID740" s="4"/>
      <c r="IE740" s="4"/>
      <c r="IF740" s="4"/>
      <c r="IG740" s="4"/>
      <c r="IH740" s="4"/>
      <c r="II740" s="4"/>
      <c r="IJ740" s="4"/>
      <c r="IK740" s="4"/>
      <c r="IL740" s="4"/>
      <c r="IM740" s="4"/>
      <c r="IN740" s="4"/>
      <c r="IO740" s="4"/>
      <c r="IP740" s="4"/>
      <c r="IQ740" s="4"/>
      <c r="IR740" s="4"/>
      <c r="IS740" s="4"/>
      <c r="IT740" s="4"/>
      <c r="IU740" s="4"/>
      <c r="IV740" s="4"/>
    </row>
    <row r="741" spans="1:256" s="209" customFormat="1">
      <c r="A741" s="121"/>
      <c r="B741" s="115"/>
      <c r="C741" s="116"/>
      <c r="D741" s="117"/>
      <c r="E741" s="118"/>
      <c r="F741" s="119"/>
      <c r="G741" s="120"/>
      <c r="H741" s="5"/>
      <c r="I741" s="39"/>
      <c r="J741" s="40"/>
      <c r="K741" s="41"/>
      <c r="L741" s="37"/>
      <c r="N741" s="38"/>
      <c r="O741" s="38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4"/>
      <c r="CM741" s="4"/>
      <c r="CN741" s="4"/>
      <c r="CO741" s="4"/>
      <c r="CP741" s="4"/>
      <c r="CQ741" s="4"/>
      <c r="CR741" s="4"/>
      <c r="CS741" s="4"/>
      <c r="CT741" s="4"/>
      <c r="CU741" s="4"/>
      <c r="CV741" s="4"/>
      <c r="CW741" s="4"/>
      <c r="CX741" s="4"/>
      <c r="CY741" s="4"/>
      <c r="CZ741" s="4"/>
      <c r="DA741" s="4"/>
      <c r="DB741" s="4"/>
      <c r="DC741" s="4"/>
      <c r="DD741" s="4"/>
      <c r="DE741" s="4"/>
      <c r="DF741" s="4"/>
      <c r="DG741" s="4"/>
      <c r="DH741" s="4"/>
      <c r="DI741" s="4"/>
      <c r="DJ741" s="4"/>
      <c r="DK741" s="4"/>
      <c r="DL741" s="4"/>
      <c r="DM741" s="4"/>
      <c r="DN741" s="4"/>
      <c r="DO741" s="4"/>
      <c r="DP741" s="4"/>
      <c r="DQ741" s="4"/>
      <c r="DR741" s="4"/>
      <c r="DS741" s="4"/>
      <c r="DT741" s="4"/>
      <c r="DU741" s="4"/>
      <c r="DV741" s="4"/>
      <c r="DW741" s="4"/>
      <c r="DX741" s="4"/>
      <c r="DY741" s="4"/>
      <c r="DZ741" s="4"/>
      <c r="EA741" s="4"/>
      <c r="EB741" s="4"/>
      <c r="EC741" s="4"/>
      <c r="ED741" s="4"/>
      <c r="EE741" s="4"/>
      <c r="EF741" s="4"/>
      <c r="EG741" s="4"/>
      <c r="EH741" s="4"/>
      <c r="EI741" s="4"/>
      <c r="EJ741" s="4"/>
      <c r="EK741" s="4"/>
      <c r="EL741" s="4"/>
      <c r="EM741" s="4"/>
      <c r="EN741" s="4"/>
      <c r="EO741" s="4"/>
      <c r="EP741" s="4"/>
      <c r="EQ741" s="4"/>
      <c r="ER741" s="4"/>
      <c r="ES741" s="4"/>
      <c r="ET741" s="4"/>
      <c r="EU741" s="4"/>
      <c r="EV741" s="4"/>
      <c r="EW741" s="4"/>
      <c r="EX741" s="4"/>
      <c r="EY741" s="4"/>
      <c r="EZ741" s="4"/>
      <c r="FA741" s="4"/>
      <c r="FB741" s="4"/>
      <c r="FC741" s="4"/>
      <c r="FD741" s="4"/>
      <c r="FE741" s="4"/>
      <c r="FF741" s="4"/>
      <c r="FG741" s="4"/>
      <c r="FH741" s="4"/>
      <c r="FI741" s="4"/>
      <c r="FJ741" s="4"/>
      <c r="FK741" s="4"/>
      <c r="FL741" s="4"/>
      <c r="FM741" s="4"/>
      <c r="FN741" s="4"/>
      <c r="FO741" s="4"/>
      <c r="FP741" s="4"/>
      <c r="FQ741" s="4"/>
      <c r="FR741" s="4"/>
      <c r="FS741" s="4"/>
      <c r="FT741" s="4"/>
      <c r="FU741" s="4"/>
      <c r="FV741" s="4"/>
      <c r="FW741" s="4"/>
      <c r="FX741" s="4"/>
      <c r="FY741" s="4"/>
      <c r="FZ741" s="4"/>
      <c r="GA741" s="4"/>
      <c r="GB741" s="4"/>
      <c r="GC741" s="4"/>
      <c r="GD741" s="4"/>
      <c r="GE741" s="4"/>
      <c r="GF741" s="4"/>
      <c r="GG741" s="4"/>
      <c r="GH741" s="4"/>
      <c r="GI741" s="4"/>
      <c r="GJ741" s="4"/>
      <c r="GK741" s="4"/>
      <c r="GL741" s="4"/>
      <c r="GM741" s="4"/>
      <c r="GN741" s="4"/>
      <c r="GO741" s="4"/>
      <c r="GP741" s="4"/>
      <c r="GQ741" s="4"/>
      <c r="GR741" s="4"/>
      <c r="GS741" s="4"/>
      <c r="GT741" s="4"/>
      <c r="GU741" s="4"/>
      <c r="GV741" s="4"/>
      <c r="GW741" s="4"/>
      <c r="GX741" s="4"/>
      <c r="GY741" s="4"/>
      <c r="GZ741" s="4"/>
      <c r="HA741" s="4"/>
      <c r="HB741" s="4"/>
      <c r="HC741" s="4"/>
      <c r="HD741" s="4"/>
      <c r="HE741" s="4"/>
      <c r="HF741" s="4"/>
      <c r="HG741" s="4"/>
      <c r="HH741" s="4"/>
      <c r="HI741" s="4"/>
      <c r="HJ741" s="4"/>
      <c r="HK741" s="4"/>
      <c r="HL741" s="4"/>
      <c r="HM741" s="4"/>
      <c r="HN741" s="4"/>
      <c r="HO741" s="4"/>
      <c r="HP741" s="4"/>
      <c r="HQ741" s="4"/>
      <c r="HR741" s="4"/>
      <c r="HS741" s="4"/>
      <c r="HT741" s="4"/>
      <c r="HU741" s="4"/>
      <c r="HV741" s="4"/>
      <c r="HW741" s="4"/>
      <c r="HX741" s="4"/>
      <c r="HY741" s="4"/>
      <c r="HZ741" s="4"/>
      <c r="IA741" s="4"/>
      <c r="IB741" s="4"/>
      <c r="IC741" s="4"/>
      <c r="ID741" s="4"/>
      <c r="IE741" s="4"/>
      <c r="IF741" s="4"/>
      <c r="IG741" s="4"/>
      <c r="IH741" s="4"/>
      <c r="II741" s="4"/>
      <c r="IJ741" s="4"/>
      <c r="IK741" s="4"/>
      <c r="IL741" s="4"/>
      <c r="IM741" s="4"/>
      <c r="IN741" s="4"/>
      <c r="IO741" s="4"/>
      <c r="IP741" s="4"/>
      <c r="IQ741" s="4"/>
      <c r="IR741" s="4"/>
      <c r="IS741" s="4"/>
      <c r="IT741" s="4"/>
      <c r="IU741" s="4"/>
      <c r="IV741" s="4"/>
    </row>
    <row r="743" spans="1:256" s="209" customFormat="1">
      <c r="A743" s="121"/>
      <c r="B743" s="115"/>
      <c r="C743" s="116"/>
      <c r="D743" s="117"/>
      <c r="E743" s="118"/>
      <c r="F743" s="119"/>
      <c r="G743" s="120"/>
      <c r="H743" s="5"/>
      <c r="I743" s="39"/>
      <c r="J743" s="40"/>
      <c r="K743" s="41"/>
      <c r="L743" s="37"/>
      <c r="N743" s="38"/>
      <c r="O743" s="38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4"/>
      <c r="CM743" s="4"/>
      <c r="CN743" s="4"/>
      <c r="CO743" s="4"/>
      <c r="CP743" s="4"/>
      <c r="CQ743" s="4"/>
      <c r="CR743" s="4"/>
      <c r="CS743" s="4"/>
      <c r="CT743" s="4"/>
      <c r="CU743" s="4"/>
      <c r="CV743" s="4"/>
      <c r="CW743" s="4"/>
      <c r="CX743" s="4"/>
      <c r="CY743" s="4"/>
      <c r="CZ743" s="4"/>
      <c r="DA743" s="4"/>
      <c r="DB743" s="4"/>
      <c r="DC743" s="4"/>
      <c r="DD743" s="4"/>
      <c r="DE743" s="4"/>
      <c r="DF743" s="4"/>
      <c r="DG743" s="4"/>
      <c r="DH743" s="4"/>
      <c r="DI743" s="4"/>
      <c r="DJ743" s="4"/>
      <c r="DK743" s="4"/>
      <c r="DL743" s="4"/>
      <c r="DM743" s="4"/>
      <c r="DN743" s="4"/>
      <c r="DO743" s="4"/>
      <c r="DP743" s="4"/>
      <c r="DQ743" s="4"/>
      <c r="DR743" s="4"/>
      <c r="DS743" s="4"/>
      <c r="DT743" s="4"/>
      <c r="DU743" s="4"/>
      <c r="DV743" s="4"/>
      <c r="DW743" s="4"/>
      <c r="DX743" s="4"/>
      <c r="DY743" s="4"/>
      <c r="DZ743" s="4"/>
      <c r="EA743" s="4"/>
      <c r="EB743" s="4"/>
      <c r="EC743" s="4"/>
      <c r="ED743" s="4"/>
      <c r="EE743" s="4"/>
      <c r="EF743" s="4"/>
      <c r="EG743" s="4"/>
      <c r="EH743" s="4"/>
      <c r="EI743" s="4"/>
      <c r="EJ743" s="4"/>
      <c r="EK743" s="4"/>
      <c r="EL743" s="4"/>
      <c r="EM743" s="4"/>
      <c r="EN743" s="4"/>
      <c r="EO743" s="4"/>
      <c r="EP743" s="4"/>
      <c r="EQ743" s="4"/>
      <c r="ER743" s="4"/>
      <c r="ES743" s="4"/>
      <c r="ET743" s="4"/>
      <c r="EU743" s="4"/>
      <c r="EV743" s="4"/>
      <c r="EW743" s="4"/>
      <c r="EX743" s="4"/>
      <c r="EY743" s="4"/>
      <c r="EZ743" s="4"/>
      <c r="FA743" s="4"/>
      <c r="FB743" s="4"/>
      <c r="FC743" s="4"/>
      <c r="FD743" s="4"/>
      <c r="FE743" s="4"/>
      <c r="FF743" s="4"/>
      <c r="FG743" s="4"/>
      <c r="FH743" s="4"/>
      <c r="FI743" s="4"/>
      <c r="FJ743" s="4"/>
      <c r="FK743" s="4"/>
      <c r="FL743" s="4"/>
      <c r="FM743" s="4"/>
      <c r="FN743" s="4"/>
      <c r="FO743" s="4"/>
      <c r="FP743" s="4"/>
      <c r="FQ743" s="4"/>
      <c r="FR743" s="4"/>
      <c r="FS743" s="4"/>
      <c r="FT743" s="4"/>
      <c r="FU743" s="4"/>
      <c r="FV743" s="4"/>
      <c r="FW743" s="4"/>
      <c r="FX743" s="4"/>
      <c r="FY743" s="4"/>
      <c r="FZ743" s="4"/>
      <c r="GA743" s="4"/>
      <c r="GB743" s="4"/>
      <c r="GC743" s="4"/>
      <c r="GD743" s="4"/>
      <c r="GE743" s="4"/>
      <c r="GF743" s="4"/>
      <c r="GG743" s="4"/>
      <c r="GH743" s="4"/>
      <c r="GI743" s="4"/>
      <c r="GJ743" s="4"/>
      <c r="GK743" s="4"/>
      <c r="GL743" s="4"/>
      <c r="GM743" s="4"/>
      <c r="GN743" s="4"/>
      <c r="GO743" s="4"/>
      <c r="GP743" s="4"/>
      <c r="GQ743" s="4"/>
      <c r="GR743" s="4"/>
      <c r="GS743" s="4"/>
      <c r="GT743" s="4"/>
      <c r="GU743" s="4"/>
      <c r="GV743" s="4"/>
      <c r="GW743" s="4"/>
      <c r="GX743" s="4"/>
      <c r="GY743" s="4"/>
      <c r="GZ743" s="4"/>
      <c r="HA743" s="4"/>
      <c r="HB743" s="4"/>
      <c r="HC743" s="4"/>
      <c r="HD743" s="4"/>
      <c r="HE743" s="4"/>
      <c r="HF743" s="4"/>
      <c r="HG743" s="4"/>
      <c r="HH743" s="4"/>
      <c r="HI743" s="4"/>
      <c r="HJ743" s="4"/>
      <c r="HK743" s="4"/>
      <c r="HL743" s="4"/>
      <c r="HM743" s="4"/>
      <c r="HN743" s="4"/>
      <c r="HO743" s="4"/>
      <c r="HP743" s="4"/>
      <c r="HQ743" s="4"/>
      <c r="HR743" s="4"/>
      <c r="HS743" s="4"/>
      <c r="HT743" s="4"/>
      <c r="HU743" s="4"/>
      <c r="HV743" s="4"/>
      <c r="HW743" s="4"/>
      <c r="HX743" s="4"/>
      <c r="HY743" s="4"/>
      <c r="HZ743" s="4"/>
      <c r="IA743" s="4"/>
      <c r="IB743" s="4"/>
      <c r="IC743" s="4"/>
      <c r="ID743" s="4"/>
      <c r="IE743" s="4"/>
      <c r="IF743" s="4"/>
      <c r="IG743" s="4"/>
      <c r="IH743" s="4"/>
      <c r="II743" s="4"/>
      <c r="IJ743" s="4"/>
      <c r="IK743" s="4"/>
      <c r="IL743" s="4"/>
      <c r="IM743" s="4"/>
      <c r="IN743" s="4"/>
      <c r="IO743" s="4"/>
      <c r="IP743" s="4"/>
      <c r="IQ743" s="4"/>
      <c r="IR743" s="4"/>
      <c r="IS743" s="4"/>
      <c r="IT743" s="4"/>
      <c r="IU743" s="4"/>
      <c r="IV743" s="4"/>
    </row>
    <row r="744" spans="1:256" s="209" customFormat="1">
      <c r="A744" s="121"/>
      <c r="B744" s="115"/>
      <c r="C744" s="116"/>
      <c r="D744" s="117"/>
      <c r="E744" s="118"/>
      <c r="F744" s="119"/>
      <c r="G744" s="120"/>
      <c r="H744" s="5"/>
      <c r="I744" s="39"/>
      <c r="J744" s="40"/>
      <c r="K744" s="41"/>
      <c r="L744" s="37"/>
      <c r="N744" s="38"/>
      <c r="O744" s="38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4"/>
      <c r="CM744" s="4"/>
      <c r="CN744" s="4"/>
      <c r="CO744" s="4"/>
      <c r="CP744" s="4"/>
      <c r="CQ744" s="4"/>
      <c r="CR744" s="4"/>
      <c r="CS744" s="4"/>
      <c r="CT744" s="4"/>
      <c r="CU744" s="4"/>
      <c r="CV744" s="4"/>
      <c r="CW744" s="4"/>
      <c r="CX744" s="4"/>
      <c r="CY744" s="4"/>
      <c r="CZ744" s="4"/>
      <c r="DA744" s="4"/>
      <c r="DB744" s="4"/>
      <c r="DC744" s="4"/>
      <c r="DD744" s="4"/>
      <c r="DE744" s="4"/>
      <c r="DF744" s="4"/>
      <c r="DG744" s="4"/>
      <c r="DH744" s="4"/>
      <c r="DI744" s="4"/>
      <c r="DJ744" s="4"/>
      <c r="DK744" s="4"/>
      <c r="DL744" s="4"/>
      <c r="DM744" s="4"/>
      <c r="DN744" s="4"/>
      <c r="DO744" s="4"/>
      <c r="DP744" s="4"/>
      <c r="DQ744" s="4"/>
      <c r="DR744" s="4"/>
      <c r="DS744" s="4"/>
      <c r="DT744" s="4"/>
      <c r="DU744" s="4"/>
      <c r="DV744" s="4"/>
      <c r="DW744" s="4"/>
      <c r="DX744" s="4"/>
      <c r="DY744" s="4"/>
      <c r="DZ744" s="4"/>
      <c r="EA744" s="4"/>
      <c r="EB744" s="4"/>
      <c r="EC744" s="4"/>
      <c r="ED744" s="4"/>
      <c r="EE744" s="4"/>
      <c r="EF744" s="4"/>
      <c r="EG744" s="4"/>
      <c r="EH744" s="4"/>
      <c r="EI744" s="4"/>
      <c r="EJ744" s="4"/>
      <c r="EK744" s="4"/>
      <c r="EL744" s="4"/>
      <c r="EM744" s="4"/>
      <c r="EN744" s="4"/>
      <c r="EO744" s="4"/>
      <c r="EP744" s="4"/>
      <c r="EQ744" s="4"/>
      <c r="ER744" s="4"/>
      <c r="ES744" s="4"/>
      <c r="ET744" s="4"/>
      <c r="EU744" s="4"/>
      <c r="EV744" s="4"/>
      <c r="EW744" s="4"/>
      <c r="EX744" s="4"/>
      <c r="EY744" s="4"/>
      <c r="EZ744" s="4"/>
      <c r="FA744" s="4"/>
      <c r="FB744" s="4"/>
      <c r="FC744" s="4"/>
      <c r="FD744" s="4"/>
      <c r="FE744" s="4"/>
      <c r="FF744" s="4"/>
      <c r="FG744" s="4"/>
      <c r="FH744" s="4"/>
      <c r="FI744" s="4"/>
      <c r="FJ744" s="4"/>
      <c r="FK744" s="4"/>
      <c r="FL744" s="4"/>
      <c r="FM744" s="4"/>
      <c r="FN744" s="4"/>
      <c r="FO744" s="4"/>
      <c r="FP744" s="4"/>
      <c r="FQ744" s="4"/>
      <c r="FR744" s="4"/>
      <c r="FS744" s="4"/>
      <c r="FT744" s="4"/>
      <c r="FU744" s="4"/>
      <c r="FV744" s="4"/>
      <c r="FW744" s="4"/>
      <c r="FX744" s="4"/>
      <c r="FY744" s="4"/>
      <c r="FZ744" s="4"/>
      <c r="GA744" s="4"/>
      <c r="GB744" s="4"/>
      <c r="GC744" s="4"/>
      <c r="GD744" s="4"/>
      <c r="GE744" s="4"/>
      <c r="GF744" s="4"/>
      <c r="GG744" s="4"/>
      <c r="GH744" s="4"/>
      <c r="GI744" s="4"/>
      <c r="GJ744" s="4"/>
      <c r="GK744" s="4"/>
      <c r="GL744" s="4"/>
      <c r="GM744" s="4"/>
      <c r="GN744" s="4"/>
      <c r="GO744" s="4"/>
      <c r="GP744" s="4"/>
      <c r="GQ744" s="4"/>
      <c r="GR744" s="4"/>
      <c r="GS744" s="4"/>
      <c r="GT744" s="4"/>
      <c r="GU744" s="4"/>
      <c r="GV744" s="4"/>
      <c r="GW744" s="4"/>
      <c r="GX744" s="4"/>
      <c r="GY744" s="4"/>
      <c r="GZ744" s="4"/>
      <c r="HA744" s="4"/>
      <c r="HB744" s="4"/>
      <c r="HC744" s="4"/>
      <c r="HD744" s="4"/>
      <c r="HE744" s="4"/>
      <c r="HF744" s="4"/>
      <c r="HG744" s="4"/>
      <c r="HH744" s="4"/>
      <c r="HI744" s="4"/>
      <c r="HJ744" s="4"/>
      <c r="HK744" s="4"/>
      <c r="HL744" s="4"/>
      <c r="HM744" s="4"/>
      <c r="HN744" s="4"/>
      <c r="HO744" s="4"/>
      <c r="HP744" s="4"/>
      <c r="HQ744" s="4"/>
      <c r="HR744" s="4"/>
      <c r="HS744" s="4"/>
      <c r="HT744" s="4"/>
      <c r="HU744" s="4"/>
      <c r="HV744" s="4"/>
      <c r="HW744" s="4"/>
      <c r="HX744" s="4"/>
      <c r="HY744" s="4"/>
      <c r="HZ744" s="4"/>
      <c r="IA744" s="4"/>
      <c r="IB744" s="4"/>
      <c r="IC744" s="4"/>
      <c r="ID744" s="4"/>
      <c r="IE744" s="4"/>
      <c r="IF744" s="4"/>
      <c r="IG744" s="4"/>
      <c r="IH744" s="4"/>
      <c r="II744" s="4"/>
      <c r="IJ744" s="4"/>
      <c r="IK744" s="4"/>
      <c r="IL744" s="4"/>
      <c r="IM744" s="4"/>
      <c r="IN744" s="4"/>
      <c r="IO744" s="4"/>
      <c r="IP744" s="4"/>
      <c r="IQ744" s="4"/>
      <c r="IR744" s="4"/>
      <c r="IS744" s="4"/>
      <c r="IT744" s="4"/>
      <c r="IU744" s="4"/>
      <c r="IV744" s="4"/>
    </row>
    <row r="746" spans="1:256" s="209" customFormat="1">
      <c r="A746" s="121"/>
      <c r="B746" s="115"/>
      <c r="C746" s="116"/>
      <c r="D746" s="117"/>
      <c r="E746" s="118"/>
      <c r="F746" s="119"/>
      <c r="G746" s="120"/>
      <c r="H746" s="5"/>
      <c r="I746" s="39"/>
      <c r="J746" s="40"/>
      <c r="K746" s="41"/>
      <c r="L746" s="37"/>
      <c r="N746" s="38"/>
      <c r="O746" s="38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</row>
    <row r="748" spans="1:256" s="209" customFormat="1">
      <c r="A748" s="121"/>
      <c r="B748" s="115"/>
      <c r="C748" s="116"/>
      <c r="D748" s="117"/>
      <c r="E748" s="118"/>
      <c r="F748" s="119"/>
      <c r="G748" s="120"/>
      <c r="H748" s="5"/>
      <c r="I748" s="39"/>
      <c r="J748" s="40"/>
      <c r="K748" s="41"/>
      <c r="L748" s="37"/>
      <c r="N748" s="38"/>
      <c r="O748" s="38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4"/>
      <c r="CM748" s="4"/>
      <c r="CN748" s="4"/>
      <c r="CO748" s="4"/>
      <c r="CP748" s="4"/>
      <c r="CQ748" s="4"/>
      <c r="CR748" s="4"/>
      <c r="CS748" s="4"/>
      <c r="CT748" s="4"/>
      <c r="CU748" s="4"/>
      <c r="CV748" s="4"/>
      <c r="CW748" s="4"/>
      <c r="CX748" s="4"/>
      <c r="CY748" s="4"/>
      <c r="CZ748" s="4"/>
      <c r="DA748" s="4"/>
      <c r="DB748" s="4"/>
      <c r="DC748" s="4"/>
      <c r="DD748" s="4"/>
      <c r="DE748" s="4"/>
      <c r="DF748" s="4"/>
      <c r="DG748" s="4"/>
      <c r="DH748" s="4"/>
      <c r="DI748" s="4"/>
      <c r="DJ748" s="4"/>
      <c r="DK748" s="4"/>
      <c r="DL748" s="4"/>
      <c r="DM748" s="4"/>
      <c r="DN748" s="4"/>
      <c r="DO748" s="4"/>
      <c r="DP748" s="4"/>
      <c r="DQ748" s="4"/>
      <c r="DR748" s="4"/>
      <c r="DS748" s="4"/>
      <c r="DT748" s="4"/>
      <c r="DU748" s="4"/>
      <c r="DV748" s="4"/>
      <c r="DW748" s="4"/>
      <c r="DX748" s="4"/>
      <c r="DY748" s="4"/>
      <c r="DZ748" s="4"/>
      <c r="EA748" s="4"/>
      <c r="EB748" s="4"/>
      <c r="EC748" s="4"/>
      <c r="ED748" s="4"/>
      <c r="EE748" s="4"/>
      <c r="EF748" s="4"/>
      <c r="EG748" s="4"/>
      <c r="EH748" s="4"/>
      <c r="EI748" s="4"/>
      <c r="EJ748" s="4"/>
      <c r="EK748" s="4"/>
      <c r="EL748" s="4"/>
      <c r="EM748" s="4"/>
      <c r="EN748" s="4"/>
      <c r="EO748" s="4"/>
      <c r="EP748" s="4"/>
      <c r="EQ748" s="4"/>
      <c r="ER748" s="4"/>
      <c r="ES748" s="4"/>
      <c r="ET748" s="4"/>
      <c r="EU748" s="4"/>
      <c r="EV748" s="4"/>
      <c r="EW748" s="4"/>
      <c r="EX748" s="4"/>
      <c r="EY748" s="4"/>
      <c r="EZ748" s="4"/>
      <c r="FA748" s="4"/>
      <c r="FB748" s="4"/>
      <c r="FC748" s="4"/>
      <c r="FD748" s="4"/>
      <c r="FE748" s="4"/>
      <c r="FF748" s="4"/>
      <c r="FG748" s="4"/>
      <c r="FH748" s="4"/>
      <c r="FI748" s="4"/>
      <c r="FJ748" s="4"/>
      <c r="FK748" s="4"/>
      <c r="FL748" s="4"/>
      <c r="FM748" s="4"/>
      <c r="FN748" s="4"/>
      <c r="FO748" s="4"/>
      <c r="FP748" s="4"/>
      <c r="FQ748" s="4"/>
      <c r="FR748" s="4"/>
      <c r="FS748" s="4"/>
      <c r="FT748" s="4"/>
      <c r="FU748" s="4"/>
      <c r="FV748" s="4"/>
      <c r="FW748" s="4"/>
      <c r="FX748" s="4"/>
      <c r="FY748" s="4"/>
      <c r="FZ748" s="4"/>
      <c r="GA748" s="4"/>
      <c r="GB748" s="4"/>
      <c r="GC748" s="4"/>
      <c r="GD748" s="4"/>
      <c r="GE748" s="4"/>
      <c r="GF748" s="4"/>
      <c r="GG748" s="4"/>
      <c r="GH748" s="4"/>
      <c r="GI748" s="4"/>
      <c r="GJ748" s="4"/>
      <c r="GK748" s="4"/>
      <c r="GL748" s="4"/>
      <c r="GM748" s="4"/>
      <c r="GN748" s="4"/>
      <c r="GO748" s="4"/>
      <c r="GP748" s="4"/>
      <c r="GQ748" s="4"/>
      <c r="GR748" s="4"/>
      <c r="GS748" s="4"/>
      <c r="GT748" s="4"/>
      <c r="GU748" s="4"/>
      <c r="GV748" s="4"/>
      <c r="GW748" s="4"/>
      <c r="GX748" s="4"/>
      <c r="GY748" s="4"/>
      <c r="GZ748" s="4"/>
      <c r="HA748" s="4"/>
      <c r="HB748" s="4"/>
      <c r="HC748" s="4"/>
      <c r="HD748" s="4"/>
      <c r="HE748" s="4"/>
      <c r="HF748" s="4"/>
      <c r="HG748" s="4"/>
      <c r="HH748" s="4"/>
      <c r="HI748" s="4"/>
      <c r="HJ748" s="4"/>
      <c r="HK748" s="4"/>
      <c r="HL748" s="4"/>
      <c r="HM748" s="4"/>
      <c r="HN748" s="4"/>
      <c r="HO748" s="4"/>
      <c r="HP748" s="4"/>
      <c r="HQ748" s="4"/>
      <c r="HR748" s="4"/>
      <c r="HS748" s="4"/>
      <c r="HT748" s="4"/>
      <c r="HU748" s="4"/>
      <c r="HV748" s="4"/>
      <c r="HW748" s="4"/>
      <c r="HX748" s="4"/>
      <c r="HY748" s="4"/>
      <c r="HZ748" s="4"/>
      <c r="IA748" s="4"/>
      <c r="IB748" s="4"/>
      <c r="IC748" s="4"/>
      <c r="ID748" s="4"/>
      <c r="IE748" s="4"/>
      <c r="IF748" s="4"/>
      <c r="IG748" s="4"/>
      <c r="IH748" s="4"/>
      <c r="II748" s="4"/>
      <c r="IJ748" s="4"/>
      <c r="IK748" s="4"/>
      <c r="IL748" s="4"/>
      <c r="IM748" s="4"/>
      <c r="IN748" s="4"/>
      <c r="IO748" s="4"/>
      <c r="IP748" s="4"/>
      <c r="IQ748" s="4"/>
      <c r="IR748" s="4"/>
      <c r="IS748" s="4"/>
      <c r="IT748" s="4"/>
      <c r="IU748" s="4"/>
      <c r="IV748" s="4"/>
    </row>
    <row r="750" spans="1:256" s="209" customFormat="1">
      <c r="A750" s="121"/>
      <c r="B750" s="115"/>
      <c r="C750" s="116"/>
      <c r="D750" s="117"/>
      <c r="E750" s="118"/>
      <c r="F750" s="119"/>
      <c r="G750" s="120"/>
      <c r="H750" s="5"/>
      <c r="I750" s="39"/>
      <c r="J750" s="40"/>
      <c r="K750" s="41"/>
      <c r="L750" s="37"/>
      <c r="N750" s="38"/>
      <c r="O750" s="38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4"/>
      <c r="CM750" s="4"/>
      <c r="CN750" s="4"/>
      <c r="CO750" s="4"/>
      <c r="CP750" s="4"/>
      <c r="CQ750" s="4"/>
      <c r="CR750" s="4"/>
      <c r="CS750" s="4"/>
      <c r="CT750" s="4"/>
      <c r="CU750" s="4"/>
      <c r="CV750" s="4"/>
      <c r="CW750" s="4"/>
      <c r="CX750" s="4"/>
      <c r="CY750" s="4"/>
      <c r="CZ750" s="4"/>
      <c r="DA750" s="4"/>
      <c r="DB750" s="4"/>
      <c r="DC750" s="4"/>
      <c r="DD750" s="4"/>
      <c r="DE750" s="4"/>
      <c r="DF750" s="4"/>
      <c r="DG750" s="4"/>
      <c r="DH750" s="4"/>
      <c r="DI750" s="4"/>
      <c r="DJ750" s="4"/>
      <c r="DK750" s="4"/>
      <c r="DL750" s="4"/>
      <c r="DM750" s="4"/>
      <c r="DN750" s="4"/>
      <c r="DO750" s="4"/>
      <c r="DP750" s="4"/>
      <c r="DQ750" s="4"/>
      <c r="DR750" s="4"/>
      <c r="DS750" s="4"/>
      <c r="DT750" s="4"/>
      <c r="DU750" s="4"/>
      <c r="DV750" s="4"/>
      <c r="DW750" s="4"/>
      <c r="DX750" s="4"/>
      <c r="DY750" s="4"/>
      <c r="DZ750" s="4"/>
      <c r="EA750" s="4"/>
      <c r="EB750" s="4"/>
      <c r="EC750" s="4"/>
      <c r="ED750" s="4"/>
      <c r="EE750" s="4"/>
      <c r="EF750" s="4"/>
      <c r="EG750" s="4"/>
      <c r="EH750" s="4"/>
      <c r="EI750" s="4"/>
      <c r="EJ750" s="4"/>
      <c r="EK750" s="4"/>
      <c r="EL750" s="4"/>
      <c r="EM750" s="4"/>
      <c r="EN750" s="4"/>
      <c r="EO750" s="4"/>
      <c r="EP750" s="4"/>
      <c r="EQ750" s="4"/>
      <c r="ER750" s="4"/>
      <c r="ES750" s="4"/>
      <c r="ET750" s="4"/>
      <c r="EU750" s="4"/>
      <c r="EV750" s="4"/>
      <c r="EW750" s="4"/>
      <c r="EX750" s="4"/>
      <c r="EY750" s="4"/>
      <c r="EZ750" s="4"/>
      <c r="FA750" s="4"/>
      <c r="FB750" s="4"/>
      <c r="FC750" s="4"/>
      <c r="FD750" s="4"/>
      <c r="FE750" s="4"/>
      <c r="FF750" s="4"/>
      <c r="FG750" s="4"/>
      <c r="FH750" s="4"/>
      <c r="FI750" s="4"/>
      <c r="FJ750" s="4"/>
      <c r="FK750" s="4"/>
      <c r="FL750" s="4"/>
      <c r="FM750" s="4"/>
      <c r="FN750" s="4"/>
      <c r="FO750" s="4"/>
      <c r="FP750" s="4"/>
      <c r="FQ750" s="4"/>
      <c r="FR750" s="4"/>
      <c r="FS750" s="4"/>
      <c r="FT750" s="4"/>
      <c r="FU750" s="4"/>
      <c r="FV750" s="4"/>
      <c r="FW750" s="4"/>
      <c r="FX750" s="4"/>
      <c r="FY750" s="4"/>
      <c r="FZ750" s="4"/>
      <c r="GA750" s="4"/>
      <c r="GB750" s="4"/>
      <c r="GC750" s="4"/>
      <c r="GD750" s="4"/>
      <c r="GE750" s="4"/>
      <c r="GF750" s="4"/>
      <c r="GG750" s="4"/>
      <c r="GH750" s="4"/>
      <c r="GI750" s="4"/>
      <c r="GJ750" s="4"/>
      <c r="GK750" s="4"/>
      <c r="GL750" s="4"/>
      <c r="GM750" s="4"/>
      <c r="GN750" s="4"/>
      <c r="GO750" s="4"/>
      <c r="GP750" s="4"/>
      <c r="GQ750" s="4"/>
      <c r="GR750" s="4"/>
      <c r="GS750" s="4"/>
      <c r="GT750" s="4"/>
      <c r="GU750" s="4"/>
      <c r="GV750" s="4"/>
      <c r="GW750" s="4"/>
      <c r="GX750" s="4"/>
      <c r="GY750" s="4"/>
      <c r="GZ750" s="4"/>
      <c r="HA750" s="4"/>
      <c r="HB750" s="4"/>
      <c r="HC750" s="4"/>
      <c r="HD750" s="4"/>
      <c r="HE750" s="4"/>
      <c r="HF750" s="4"/>
      <c r="HG750" s="4"/>
      <c r="HH750" s="4"/>
      <c r="HI750" s="4"/>
      <c r="HJ750" s="4"/>
      <c r="HK750" s="4"/>
      <c r="HL750" s="4"/>
      <c r="HM750" s="4"/>
      <c r="HN750" s="4"/>
      <c r="HO750" s="4"/>
      <c r="HP750" s="4"/>
      <c r="HQ750" s="4"/>
      <c r="HR750" s="4"/>
      <c r="HS750" s="4"/>
      <c r="HT750" s="4"/>
      <c r="HU750" s="4"/>
      <c r="HV750" s="4"/>
      <c r="HW750" s="4"/>
      <c r="HX750" s="4"/>
      <c r="HY750" s="4"/>
      <c r="HZ750" s="4"/>
      <c r="IA750" s="4"/>
      <c r="IB750" s="4"/>
      <c r="IC750" s="4"/>
      <c r="ID750" s="4"/>
      <c r="IE750" s="4"/>
      <c r="IF750" s="4"/>
      <c r="IG750" s="4"/>
      <c r="IH750" s="4"/>
      <c r="II750" s="4"/>
      <c r="IJ750" s="4"/>
      <c r="IK750" s="4"/>
      <c r="IL750" s="4"/>
      <c r="IM750" s="4"/>
      <c r="IN750" s="4"/>
      <c r="IO750" s="4"/>
      <c r="IP750" s="4"/>
      <c r="IQ750" s="4"/>
      <c r="IR750" s="4"/>
      <c r="IS750" s="4"/>
      <c r="IT750" s="4"/>
      <c r="IU750" s="4"/>
      <c r="IV750" s="4"/>
    </row>
    <row r="751" spans="1:256" s="209" customFormat="1">
      <c r="A751" s="121"/>
      <c r="B751" s="115"/>
      <c r="C751" s="116"/>
      <c r="D751" s="117"/>
      <c r="E751" s="118"/>
      <c r="F751" s="119"/>
      <c r="G751" s="120"/>
      <c r="H751" s="5"/>
      <c r="I751" s="39"/>
      <c r="J751" s="40"/>
      <c r="K751" s="41"/>
      <c r="L751" s="37"/>
      <c r="N751" s="38"/>
      <c r="O751" s="38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4"/>
      <c r="CM751" s="4"/>
      <c r="CN751" s="4"/>
      <c r="CO751" s="4"/>
      <c r="CP751" s="4"/>
      <c r="CQ751" s="4"/>
      <c r="CR751" s="4"/>
      <c r="CS751" s="4"/>
      <c r="CT751" s="4"/>
      <c r="CU751" s="4"/>
      <c r="CV751" s="4"/>
      <c r="CW751" s="4"/>
      <c r="CX751" s="4"/>
      <c r="CY751" s="4"/>
      <c r="CZ751" s="4"/>
      <c r="DA751" s="4"/>
      <c r="DB751" s="4"/>
      <c r="DC751" s="4"/>
      <c r="DD751" s="4"/>
      <c r="DE751" s="4"/>
      <c r="DF751" s="4"/>
      <c r="DG751" s="4"/>
      <c r="DH751" s="4"/>
      <c r="DI751" s="4"/>
      <c r="DJ751" s="4"/>
      <c r="DK751" s="4"/>
      <c r="DL751" s="4"/>
      <c r="DM751" s="4"/>
      <c r="DN751" s="4"/>
      <c r="DO751" s="4"/>
      <c r="DP751" s="4"/>
      <c r="DQ751" s="4"/>
      <c r="DR751" s="4"/>
      <c r="DS751" s="4"/>
      <c r="DT751" s="4"/>
      <c r="DU751" s="4"/>
      <c r="DV751" s="4"/>
      <c r="DW751" s="4"/>
      <c r="DX751" s="4"/>
      <c r="DY751" s="4"/>
      <c r="DZ751" s="4"/>
      <c r="EA751" s="4"/>
      <c r="EB751" s="4"/>
      <c r="EC751" s="4"/>
      <c r="ED751" s="4"/>
      <c r="EE751" s="4"/>
      <c r="EF751" s="4"/>
      <c r="EG751" s="4"/>
      <c r="EH751" s="4"/>
      <c r="EI751" s="4"/>
      <c r="EJ751" s="4"/>
      <c r="EK751" s="4"/>
      <c r="EL751" s="4"/>
      <c r="EM751" s="4"/>
      <c r="EN751" s="4"/>
      <c r="EO751" s="4"/>
      <c r="EP751" s="4"/>
      <c r="EQ751" s="4"/>
      <c r="ER751" s="4"/>
      <c r="ES751" s="4"/>
      <c r="ET751" s="4"/>
      <c r="EU751" s="4"/>
      <c r="EV751" s="4"/>
      <c r="EW751" s="4"/>
      <c r="EX751" s="4"/>
      <c r="EY751" s="4"/>
      <c r="EZ751" s="4"/>
      <c r="FA751" s="4"/>
      <c r="FB751" s="4"/>
      <c r="FC751" s="4"/>
      <c r="FD751" s="4"/>
      <c r="FE751" s="4"/>
      <c r="FF751" s="4"/>
      <c r="FG751" s="4"/>
      <c r="FH751" s="4"/>
      <c r="FI751" s="4"/>
      <c r="FJ751" s="4"/>
      <c r="FK751" s="4"/>
      <c r="FL751" s="4"/>
      <c r="FM751" s="4"/>
      <c r="FN751" s="4"/>
      <c r="FO751" s="4"/>
      <c r="FP751" s="4"/>
      <c r="FQ751" s="4"/>
      <c r="FR751" s="4"/>
      <c r="FS751" s="4"/>
      <c r="FT751" s="4"/>
      <c r="FU751" s="4"/>
      <c r="FV751" s="4"/>
      <c r="FW751" s="4"/>
      <c r="FX751" s="4"/>
      <c r="FY751" s="4"/>
      <c r="FZ751" s="4"/>
      <c r="GA751" s="4"/>
      <c r="GB751" s="4"/>
      <c r="GC751" s="4"/>
      <c r="GD751" s="4"/>
      <c r="GE751" s="4"/>
      <c r="GF751" s="4"/>
      <c r="GG751" s="4"/>
      <c r="GH751" s="4"/>
      <c r="GI751" s="4"/>
      <c r="GJ751" s="4"/>
      <c r="GK751" s="4"/>
      <c r="GL751" s="4"/>
      <c r="GM751" s="4"/>
      <c r="GN751" s="4"/>
      <c r="GO751" s="4"/>
      <c r="GP751" s="4"/>
      <c r="GQ751" s="4"/>
      <c r="GR751" s="4"/>
      <c r="GS751" s="4"/>
      <c r="GT751" s="4"/>
      <c r="GU751" s="4"/>
      <c r="GV751" s="4"/>
      <c r="GW751" s="4"/>
      <c r="GX751" s="4"/>
      <c r="GY751" s="4"/>
      <c r="GZ751" s="4"/>
      <c r="HA751" s="4"/>
      <c r="HB751" s="4"/>
      <c r="HC751" s="4"/>
      <c r="HD751" s="4"/>
      <c r="HE751" s="4"/>
      <c r="HF751" s="4"/>
      <c r="HG751" s="4"/>
      <c r="HH751" s="4"/>
      <c r="HI751" s="4"/>
      <c r="HJ751" s="4"/>
      <c r="HK751" s="4"/>
      <c r="HL751" s="4"/>
      <c r="HM751" s="4"/>
      <c r="HN751" s="4"/>
      <c r="HO751" s="4"/>
      <c r="HP751" s="4"/>
      <c r="HQ751" s="4"/>
      <c r="HR751" s="4"/>
      <c r="HS751" s="4"/>
      <c r="HT751" s="4"/>
      <c r="HU751" s="4"/>
      <c r="HV751" s="4"/>
      <c r="HW751" s="4"/>
      <c r="HX751" s="4"/>
      <c r="HY751" s="4"/>
      <c r="HZ751" s="4"/>
      <c r="IA751" s="4"/>
      <c r="IB751" s="4"/>
      <c r="IC751" s="4"/>
      <c r="ID751" s="4"/>
      <c r="IE751" s="4"/>
      <c r="IF751" s="4"/>
      <c r="IG751" s="4"/>
      <c r="IH751" s="4"/>
      <c r="II751" s="4"/>
      <c r="IJ751" s="4"/>
      <c r="IK751" s="4"/>
      <c r="IL751" s="4"/>
      <c r="IM751" s="4"/>
      <c r="IN751" s="4"/>
      <c r="IO751" s="4"/>
      <c r="IP751" s="4"/>
      <c r="IQ751" s="4"/>
      <c r="IR751" s="4"/>
      <c r="IS751" s="4"/>
      <c r="IT751" s="4"/>
      <c r="IU751" s="4"/>
      <c r="IV751" s="4"/>
    </row>
    <row r="752" spans="1:256" s="209" customFormat="1">
      <c r="A752" s="121"/>
      <c r="B752" s="115"/>
      <c r="C752" s="116"/>
      <c r="D752" s="117"/>
      <c r="E752" s="118"/>
      <c r="F752" s="119"/>
      <c r="G752" s="120"/>
      <c r="H752" s="5"/>
      <c r="I752" s="39"/>
      <c r="J752" s="40"/>
      <c r="K752" s="41"/>
      <c r="L752" s="37"/>
      <c r="N752" s="38"/>
      <c r="O752" s="38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4"/>
      <c r="CM752" s="4"/>
      <c r="CN752" s="4"/>
      <c r="CO752" s="4"/>
      <c r="CP752" s="4"/>
      <c r="CQ752" s="4"/>
      <c r="CR752" s="4"/>
      <c r="CS752" s="4"/>
      <c r="CT752" s="4"/>
      <c r="CU752" s="4"/>
      <c r="CV752" s="4"/>
      <c r="CW752" s="4"/>
      <c r="CX752" s="4"/>
      <c r="CY752" s="4"/>
      <c r="CZ752" s="4"/>
      <c r="DA752" s="4"/>
      <c r="DB752" s="4"/>
      <c r="DC752" s="4"/>
      <c r="DD752" s="4"/>
      <c r="DE752" s="4"/>
      <c r="DF752" s="4"/>
      <c r="DG752" s="4"/>
      <c r="DH752" s="4"/>
      <c r="DI752" s="4"/>
      <c r="DJ752" s="4"/>
      <c r="DK752" s="4"/>
      <c r="DL752" s="4"/>
      <c r="DM752" s="4"/>
      <c r="DN752" s="4"/>
      <c r="DO752" s="4"/>
      <c r="DP752" s="4"/>
      <c r="DQ752" s="4"/>
      <c r="DR752" s="4"/>
      <c r="DS752" s="4"/>
      <c r="DT752" s="4"/>
      <c r="DU752" s="4"/>
      <c r="DV752" s="4"/>
      <c r="DW752" s="4"/>
      <c r="DX752" s="4"/>
      <c r="DY752" s="4"/>
      <c r="DZ752" s="4"/>
      <c r="EA752" s="4"/>
      <c r="EB752" s="4"/>
      <c r="EC752" s="4"/>
      <c r="ED752" s="4"/>
      <c r="EE752" s="4"/>
      <c r="EF752" s="4"/>
      <c r="EG752" s="4"/>
      <c r="EH752" s="4"/>
      <c r="EI752" s="4"/>
      <c r="EJ752" s="4"/>
      <c r="EK752" s="4"/>
      <c r="EL752" s="4"/>
      <c r="EM752" s="4"/>
      <c r="EN752" s="4"/>
      <c r="EO752" s="4"/>
      <c r="EP752" s="4"/>
      <c r="EQ752" s="4"/>
      <c r="ER752" s="4"/>
      <c r="ES752" s="4"/>
      <c r="ET752" s="4"/>
      <c r="EU752" s="4"/>
      <c r="EV752" s="4"/>
      <c r="EW752" s="4"/>
      <c r="EX752" s="4"/>
      <c r="EY752" s="4"/>
      <c r="EZ752" s="4"/>
      <c r="FA752" s="4"/>
      <c r="FB752" s="4"/>
      <c r="FC752" s="4"/>
      <c r="FD752" s="4"/>
      <c r="FE752" s="4"/>
      <c r="FF752" s="4"/>
      <c r="FG752" s="4"/>
      <c r="FH752" s="4"/>
      <c r="FI752" s="4"/>
      <c r="FJ752" s="4"/>
      <c r="FK752" s="4"/>
      <c r="FL752" s="4"/>
      <c r="FM752" s="4"/>
      <c r="FN752" s="4"/>
      <c r="FO752" s="4"/>
      <c r="FP752" s="4"/>
      <c r="FQ752" s="4"/>
      <c r="FR752" s="4"/>
      <c r="FS752" s="4"/>
      <c r="FT752" s="4"/>
      <c r="FU752" s="4"/>
      <c r="FV752" s="4"/>
      <c r="FW752" s="4"/>
      <c r="FX752" s="4"/>
      <c r="FY752" s="4"/>
      <c r="FZ752" s="4"/>
      <c r="GA752" s="4"/>
      <c r="GB752" s="4"/>
      <c r="GC752" s="4"/>
      <c r="GD752" s="4"/>
      <c r="GE752" s="4"/>
      <c r="GF752" s="4"/>
      <c r="GG752" s="4"/>
      <c r="GH752" s="4"/>
      <c r="GI752" s="4"/>
      <c r="GJ752" s="4"/>
      <c r="GK752" s="4"/>
      <c r="GL752" s="4"/>
      <c r="GM752" s="4"/>
      <c r="GN752" s="4"/>
      <c r="GO752" s="4"/>
      <c r="GP752" s="4"/>
      <c r="GQ752" s="4"/>
      <c r="GR752" s="4"/>
      <c r="GS752" s="4"/>
      <c r="GT752" s="4"/>
      <c r="GU752" s="4"/>
      <c r="GV752" s="4"/>
      <c r="GW752" s="4"/>
      <c r="GX752" s="4"/>
      <c r="GY752" s="4"/>
      <c r="GZ752" s="4"/>
      <c r="HA752" s="4"/>
      <c r="HB752" s="4"/>
      <c r="HC752" s="4"/>
      <c r="HD752" s="4"/>
      <c r="HE752" s="4"/>
      <c r="HF752" s="4"/>
      <c r="HG752" s="4"/>
      <c r="HH752" s="4"/>
      <c r="HI752" s="4"/>
      <c r="HJ752" s="4"/>
      <c r="HK752" s="4"/>
      <c r="HL752" s="4"/>
      <c r="HM752" s="4"/>
      <c r="HN752" s="4"/>
      <c r="HO752" s="4"/>
      <c r="HP752" s="4"/>
      <c r="HQ752" s="4"/>
      <c r="HR752" s="4"/>
      <c r="HS752" s="4"/>
      <c r="HT752" s="4"/>
      <c r="HU752" s="4"/>
      <c r="HV752" s="4"/>
      <c r="HW752" s="4"/>
      <c r="HX752" s="4"/>
      <c r="HY752" s="4"/>
      <c r="HZ752" s="4"/>
      <c r="IA752" s="4"/>
      <c r="IB752" s="4"/>
      <c r="IC752" s="4"/>
      <c r="ID752" s="4"/>
      <c r="IE752" s="4"/>
      <c r="IF752" s="4"/>
      <c r="IG752" s="4"/>
      <c r="IH752" s="4"/>
      <c r="II752" s="4"/>
      <c r="IJ752" s="4"/>
      <c r="IK752" s="4"/>
      <c r="IL752" s="4"/>
      <c r="IM752" s="4"/>
      <c r="IN752" s="4"/>
      <c r="IO752" s="4"/>
      <c r="IP752" s="4"/>
      <c r="IQ752" s="4"/>
      <c r="IR752" s="4"/>
      <c r="IS752" s="4"/>
      <c r="IT752" s="4"/>
      <c r="IU752" s="4"/>
      <c r="IV752" s="4"/>
    </row>
    <row r="754" spans="1:256" s="209" customFormat="1">
      <c r="A754" s="121"/>
      <c r="B754" s="115"/>
      <c r="C754" s="116"/>
      <c r="D754" s="117"/>
      <c r="E754" s="118"/>
      <c r="F754" s="119"/>
      <c r="G754" s="120"/>
      <c r="H754" s="5"/>
      <c r="I754" s="39"/>
      <c r="J754" s="40"/>
      <c r="K754" s="41"/>
      <c r="L754" s="37"/>
      <c r="N754" s="38"/>
      <c r="O754" s="38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4"/>
      <c r="CM754" s="4"/>
      <c r="CN754" s="4"/>
      <c r="CO754" s="4"/>
      <c r="CP754" s="4"/>
      <c r="CQ754" s="4"/>
      <c r="CR754" s="4"/>
      <c r="CS754" s="4"/>
      <c r="CT754" s="4"/>
      <c r="CU754" s="4"/>
      <c r="CV754" s="4"/>
      <c r="CW754" s="4"/>
      <c r="CX754" s="4"/>
      <c r="CY754" s="4"/>
      <c r="CZ754" s="4"/>
      <c r="DA754" s="4"/>
      <c r="DB754" s="4"/>
      <c r="DC754" s="4"/>
      <c r="DD754" s="4"/>
      <c r="DE754" s="4"/>
      <c r="DF754" s="4"/>
      <c r="DG754" s="4"/>
      <c r="DH754" s="4"/>
      <c r="DI754" s="4"/>
      <c r="DJ754" s="4"/>
      <c r="DK754" s="4"/>
      <c r="DL754" s="4"/>
      <c r="DM754" s="4"/>
      <c r="DN754" s="4"/>
      <c r="DO754" s="4"/>
      <c r="DP754" s="4"/>
      <c r="DQ754" s="4"/>
      <c r="DR754" s="4"/>
      <c r="DS754" s="4"/>
      <c r="DT754" s="4"/>
      <c r="DU754" s="4"/>
      <c r="DV754" s="4"/>
      <c r="DW754" s="4"/>
      <c r="DX754" s="4"/>
      <c r="DY754" s="4"/>
      <c r="DZ754" s="4"/>
      <c r="EA754" s="4"/>
      <c r="EB754" s="4"/>
      <c r="EC754" s="4"/>
      <c r="ED754" s="4"/>
      <c r="EE754" s="4"/>
      <c r="EF754" s="4"/>
      <c r="EG754" s="4"/>
      <c r="EH754" s="4"/>
      <c r="EI754" s="4"/>
      <c r="EJ754" s="4"/>
      <c r="EK754" s="4"/>
      <c r="EL754" s="4"/>
      <c r="EM754" s="4"/>
      <c r="EN754" s="4"/>
      <c r="EO754" s="4"/>
      <c r="EP754" s="4"/>
      <c r="EQ754" s="4"/>
      <c r="ER754" s="4"/>
      <c r="ES754" s="4"/>
      <c r="ET754" s="4"/>
      <c r="EU754" s="4"/>
      <c r="EV754" s="4"/>
      <c r="EW754" s="4"/>
      <c r="EX754" s="4"/>
      <c r="EY754" s="4"/>
      <c r="EZ754" s="4"/>
      <c r="FA754" s="4"/>
      <c r="FB754" s="4"/>
      <c r="FC754" s="4"/>
      <c r="FD754" s="4"/>
      <c r="FE754" s="4"/>
      <c r="FF754" s="4"/>
      <c r="FG754" s="4"/>
      <c r="FH754" s="4"/>
      <c r="FI754" s="4"/>
      <c r="FJ754" s="4"/>
      <c r="FK754" s="4"/>
      <c r="FL754" s="4"/>
      <c r="FM754" s="4"/>
      <c r="FN754" s="4"/>
      <c r="FO754" s="4"/>
      <c r="FP754" s="4"/>
      <c r="FQ754" s="4"/>
      <c r="FR754" s="4"/>
      <c r="FS754" s="4"/>
      <c r="FT754" s="4"/>
      <c r="FU754" s="4"/>
      <c r="FV754" s="4"/>
      <c r="FW754" s="4"/>
      <c r="FX754" s="4"/>
      <c r="FY754" s="4"/>
      <c r="FZ754" s="4"/>
      <c r="GA754" s="4"/>
      <c r="GB754" s="4"/>
      <c r="GC754" s="4"/>
      <c r="GD754" s="4"/>
      <c r="GE754" s="4"/>
      <c r="GF754" s="4"/>
      <c r="GG754" s="4"/>
      <c r="GH754" s="4"/>
      <c r="GI754" s="4"/>
      <c r="GJ754" s="4"/>
      <c r="GK754" s="4"/>
      <c r="GL754" s="4"/>
      <c r="GM754" s="4"/>
      <c r="GN754" s="4"/>
      <c r="GO754" s="4"/>
      <c r="GP754" s="4"/>
      <c r="GQ754" s="4"/>
      <c r="GR754" s="4"/>
      <c r="GS754" s="4"/>
      <c r="GT754" s="4"/>
      <c r="GU754" s="4"/>
      <c r="GV754" s="4"/>
      <c r="GW754" s="4"/>
      <c r="GX754" s="4"/>
      <c r="GY754" s="4"/>
      <c r="GZ754" s="4"/>
      <c r="HA754" s="4"/>
      <c r="HB754" s="4"/>
      <c r="HC754" s="4"/>
      <c r="HD754" s="4"/>
      <c r="HE754" s="4"/>
      <c r="HF754" s="4"/>
      <c r="HG754" s="4"/>
      <c r="HH754" s="4"/>
      <c r="HI754" s="4"/>
      <c r="HJ754" s="4"/>
      <c r="HK754" s="4"/>
      <c r="HL754" s="4"/>
      <c r="HM754" s="4"/>
      <c r="HN754" s="4"/>
      <c r="HO754" s="4"/>
      <c r="HP754" s="4"/>
      <c r="HQ754" s="4"/>
      <c r="HR754" s="4"/>
      <c r="HS754" s="4"/>
      <c r="HT754" s="4"/>
      <c r="HU754" s="4"/>
      <c r="HV754" s="4"/>
      <c r="HW754" s="4"/>
      <c r="HX754" s="4"/>
      <c r="HY754" s="4"/>
      <c r="HZ754" s="4"/>
      <c r="IA754" s="4"/>
      <c r="IB754" s="4"/>
      <c r="IC754" s="4"/>
      <c r="ID754" s="4"/>
      <c r="IE754" s="4"/>
      <c r="IF754" s="4"/>
      <c r="IG754" s="4"/>
      <c r="IH754" s="4"/>
      <c r="II754" s="4"/>
      <c r="IJ754" s="4"/>
      <c r="IK754" s="4"/>
      <c r="IL754" s="4"/>
      <c r="IM754" s="4"/>
      <c r="IN754" s="4"/>
      <c r="IO754" s="4"/>
      <c r="IP754" s="4"/>
      <c r="IQ754" s="4"/>
      <c r="IR754" s="4"/>
      <c r="IS754" s="4"/>
      <c r="IT754" s="4"/>
      <c r="IU754" s="4"/>
      <c r="IV754" s="4"/>
    </row>
    <row r="755" spans="1:256" s="209" customFormat="1">
      <c r="A755" s="121"/>
      <c r="B755" s="115"/>
      <c r="C755" s="116"/>
      <c r="D755" s="117"/>
      <c r="E755" s="118"/>
      <c r="F755" s="119"/>
      <c r="G755" s="120"/>
      <c r="H755" s="5"/>
      <c r="I755" s="39"/>
      <c r="J755" s="40"/>
      <c r="K755" s="41"/>
      <c r="L755" s="37"/>
      <c r="N755" s="38"/>
      <c r="O755" s="38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4"/>
      <c r="CM755" s="4"/>
      <c r="CN755" s="4"/>
      <c r="CO755" s="4"/>
      <c r="CP755" s="4"/>
      <c r="CQ755" s="4"/>
      <c r="CR755" s="4"/>
      <c r="CS755" s="4"/>
      <c r="CT755" s="4"/>
      <c r="CU755" s="4"/>
      <c r="CV755" s="4"/>
      <c r="CW755" s="4"/>
      <c r="CX755" s="4"/>
      <c r="CY755" s="4"/>
      <c r="CZ755" s="4"/>
      <c r="DA755" s="4"/>
      <c r="DB755" s="4"/>
      <c r="DC755" s="4"/>
      <c r="DD755" s="4"/>
      <c r="DE755" s="4"/>
      <c r="DF755" s="4"/>
      <c r="DG755" s="4"/>
      <c r="DH755" s="4"/>
      <c r="DI755" s="4"/>
      <c r="DJ755" s="4"/>
      <c r="DK755" s="4"/>
      <c r="DL755" s="4"/>
      <c r="DM755" s="4"/>
      <c r="DN755" s="4"/>
      <c r="DO755" s="4"/>
      <c r="DP755" s="4"/>
      <c r="DQ755" s="4"/>
      <c r="DR755" s="4"/>
      <c r="DS755" s="4"/>
      <c r="DT755" s="4"/>
      <c r="DU755" s="4"/>
      <c r="DV755" s="4"/>
      <c r="DW755" s="4"/>
      <c r="DX755" s="4"/>
      <c r="DY755" s="4"/>
      <c r="DZ755" s="4"/>
      <c r="EA755" s="4"/>
      <c r="EB755" s="4"/>
      <c r="EC755" s="4"/>
      <c r="ED755" s="4"/>
      <c r="EE755" s="4"/>
      <c r="EF755" s="4"/>
      <c r="EG755" s="4"/>
      <c r="EH755" s="4"/>
      <c r="EI755" s="4"/>
      <c r="EJ755" s="4"/>
      <c r="EK755" s="4"/>
      <c r="EL755" s="4"/>
      <c r="EM755" s="4"/>
      <c r="EN755" s="4"/>
      <c r="EO755" s="4"/>
      <c r="EP755" s="4"/>
      <c r="EQ755" s="4"/>
      <c r="ER755" s="4"/>
      <c r="ES755" s="4"/>
      <c r="ET755" s="4"/>
      <c r="EU755" s="4"/>
      <c r="EV755" s="4"/>
      <c r="EW755" s="4"/>
      <c r="EX755" s="4"/>
      <c r="EY755" s="4"/>
      <c r="EZ755" s="4"/>
      <c r="FA755" s="4"/>
      <c r="FB755" s="4"/>
      <c r="FC755" s="4"/>
      <c r="FD755" s="4"/>
      <c r="FE755" s="4"/>
      <c r="FF755" s="4"/>
      <c r="FG755" s="4"/>
      <c r="FH755" s="4"/>
      <c r="FI755" s="4"/>
      <c r="FJ755" s="4"/>
      <c r="FK755" s="4"/>
      <c r="FL755" s="4"/>
      <c r="FM755" s="4"/>
      <c r="FN755" s="4"/>
      <c r="FO755" s="4"/>
      <c r="FP755" s="4"/>
      <c r="FQ755" s="4"/>
      <c r="FR755" s="4"/>
      <c r="FS755" s="4"/>
      <c r="FT755" s="4"/>
      <c r="FU755" s="4"/>
      <c r="FV755" s="4"/>
      <c r="FW755" s="4"/>
      <c r="FX755" s="4"/>
      <c r="FY755" s="4"/>
      <c r="FZ755" s="4"/>
      <c r="GA755" s="4"/>
      <c r="GB755" s="4"/>
      <c r="GC755" s="4"/>
      <c r="GD755" s="4"/>
      <c r="GE755" s="4"/>
      <c r="GF755" s="4"/>
      <c r="GG755" s="4"/>
      <c r="GH755" s="4"/>
      <c r="GI755" s="4"/>
      <c r="GJ755" s="4"/>
      <c r="GK755" s="4"/>
      <c r="GL755" s="4"/>
      <c r="GM755" s="4"/>
      <c r="GN755" s="4"/>
      <c r="GO755" s="4"/>
      <c r="GP755" s="4"/>
      <c r="GQ755" s="4"/>
      <c r="GR755" s="4"/>
      <c r="GS755" s="4"/>
      <c r="GT755" s="4"/>
      <c r="GU755" s="4"/>
      <c r="GV755" s="4"/>
      <c r="GW755" s="4"/>
      <c r="GX755" s="4"/>
      <c r="GY755" s="4"/>
      <c r="GZ755" s="4"/>
      <c r="HA755" s="4"/>
      <c r="HB755" s="4"/>
      <c r="HC755" s="4"/>
      <c r="HD755" s="4"/>
      <c r="HE755" s="4"/>
      <c r="HF755" s="4"/>
      <c r="HG755" s="4"/>
      <c r="HH755" s="4"/>
      <c r="HI755" s="4"/>
      <c r="HJ755" s="4"/>
      <c r="HK755" s="4"/>
      <c r="HL755" s="4"/>
      <c r="HM755" s="4"/>
      <c r="HN755" s="4"/>
      <c r="HO755" s="4"/>
      <c r="HP755" s="4"/>
      <c r="HQ755" s="4"/>
      <c r="HR755" s="4"/>
      <c r="HS755" s="4"/>
      <c r="HT755" s="4"/>
      <c r="HU755" s="4"/>
      <c r="HV755" s="4"/>
      <c r="HW755" s="4"/>
      <c r="HX755" s="4"/>
      <c r="HY755" s="4"/>
      <c r="HZ755" s="4"/>
      <c r="IA755" s="4"/>
      <c r="IB755" s="4"/>
      <c r="IC755" s="4"/>
      <c r="ID755" s="4"/>
      <c r="IE755" s="4"/>
      <c r="IF755" s="4"/>
      <c r="IG755" s="4"/>
      <c r="IH755" s="4"/>
      <c r="II755" s="4"/>
      <c r="IJ755" s="4"/>
      <c r="IK755" s="4"/>
      <c r="IL755" s="4"/>
      <c r="IM755" s="4"/>
      <c r="IN755" s="4"/>
      <c r="IO755" s="4"/>
      <c r="IP755" s="4"/>
      <c r="IQ755" s="4"/>
      <c r="IR755" s="4"/>
      <c r="IS755" s="4"/>
      <c r="IT755" s="4"/>
      <c r="IU755" s="4"/>
      <c r="IV755" s="4"/>
    </row>
    <row r="757" spans="1:256" s="209" customFormat="1">
      <c r="A757" s="121"/>
      <c r="B757" s="115"/>
      <c r="C757" s="116"/>
      <c r="D757" s="117"/>
      <c r="E757" s="118"/>
      <c r="F757" s="119"/>
      <c r="G757" s="120"/>
      <c r="H757" s="5"/>
      <c r="I757" s="39"/>
      <c r="J757" s="40"/>
      <c r="K757" s="41"/>
      <c r="L757" s="37"/>
      <c r="N757" s="38"/>
      <c r="O757" s="38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4"/>
      <c r="CM757" s="4"/>
      <c r="CN757" s="4"/>
      <c r="CO757" s="4"/>
      <c r="CP757" s="4"/>
      <c r="CQ757" s="4"/>
      <c r="CR757" s="4"/>
      <c r="CS757" s="4"/>
      <c r="CT757" s="4"/>
      <c r="CU757" s="4"/>
      <c r="CV757" s="4"/>
      <c r="CW757" s="4"/>
      <c r="CX757" s="4"/>
      <c r="CY757" s="4"/>
      <c r="CZ757" s="4"/>
      <c r="DA757" s="4"/>
      <c r="DB757" s="4"/>
      <c r="DC757" s="4"/>
      <c r="DD757" s="4"/>
      <c r="DE757" s="4"/>
      <c r="DF757" s="4"/>
      <c r="DG757" s="4"/>
      <c r="DH757" s="4"/>
      <c r="DI757" s="4"/>
      <c r="DJ757" s="4"/>
      <c r="DK757" s="4"/>
      <c r="DL757" s="4"/>
      <c r="DM757" s="4"/>
      <c r="DN757" s="4"/>
      <c r="DO757" s="4"/>
      <c r="DP757" s="4"/>
      <c r="DQ757" s="4"/>
      <c r="DR757" s="4"/>
      <c r="DS757" s="4"/>
      <c r="DT757" s="4"/>
      <c r="DU757" s="4"/>
      <c r="DV757" s="4"/>
      <c r="DW757" s="4"/>
      <c r="DX757" s="4"/>
      <c r="DY757" s="4"/>
      <c r="DZ757" s="4"/>
      <c r="EA757" s="4"/>
      <c r="EB757" s="4"/>
      <c r="EC757" s="4"/>
      <c r="ED757" s="4"/>
      <c r="EE757" s="4"/>
      <c r="EF757" s="4"/>
      <c r="EG757" s="4"/>
      <c r="EH757" s="4"/>
      <c r="EI757" s="4"/>
      <c r="EJ757" s="4"/>
      <c r="EK757" s="4"/>
      <c r="EL757" s="4"/>
      <c r="EM757" s="4"/>
      <c r="EN757" s="4"/>
      <c r="EO757" s="4"/>
      <c r="EP757" s="4"/>
      <c r="EQ757" s="4"/>
      <c r="ER757" s="4"/>
      <c r="ES757" s="4"/>
      <c r="ET757" s="4"/>
      <c r="EU757" s="4"/>
      <c r="EV757" s="4"/>
      <c r="EW757" s="4"/>
      <c r="EX757" s="4"/>
      <c r="EY757" s="4"/>
      <c r="EZ757" s="4"/>
      <c r="FA757" s="4"/>
      <c r="FB757" s="4"/>
      <c r="FC757" s="4"/>
      <c r="FD757" s="4"/>
      <c r="FE757" s="4"/>
      <c r="FF757" s="4"/>
      <c r="FG757" s="4"/>
      <c r="FH757" s="4"/>
      <c r="FI757" s="4"/>
      <c r="FJ757" s="4"/>
      <c r="FK757" s="4"/>
      <c r="FL757" s="4"/>
      <c r="FM757" s="4"/>
      <c r="FN757" s="4"/>
      <c r="FO757" s="4"/>
      <c r="FP757" s="4"/>
      <c r="FQ757" s="4"/>
      <c r="FR757" s="4"/>
      <c r="FS757" s="4"/>
      <c r="FT757" s="4"/>
      <c r="FU757" s="4"/>
      <c r="FV757" s="4"/>
      <c r="FW757" s="4"/>
      <c r="FX757" s="4"/>
      <c r="FY757" s="4"/>
      <c r="FZ757" s="4"/>
      <c r="GA757" s="4"/>
      <c r="GB757" s="4"/>
      <c r="GC757" s="4"/>
      <c r="GD757" s="4"/>
      <c r="GE757" s="4"/>
      <c r="GF757" s="4"/>
      <c r="GG757" s="4"/>
      <c r="GH757" s="4"/>
      <c r="GI757" s="4"/>
      <c r="GJ757" s="4"/>
      <c r="GK757" s="4"/>
      <c r="GL757" s="4"/>
      <c r="GM757" s="4"/>
      <c r="GN757" s="4"/>
      <c r="GO757" s="4"/>
      <c r="GP757" s="4"/>
      <c r="GQ757" s="4"/>
      <c r="GR757" s="4"/>
      <c r="GS757" s="4"/>
      <c r="GT757" s="4"/>
      <c r="GU757" s="4"/>
      <c r="GV757" s="4"/>
      <c r="GW757" s="4"/>
      <c r="GX757" s="4"/>
      <c r="GY757" s="4"/>
      <c r="GZ757" s="4"/>
      <c r="HA757" s="4"/>
      <c r="HB757" s="4"/>
      <c r="HC757" s="4"/>
      <c r="HD757" s="4"/>
      <c r="HE757" s="4"/>
      <c r="HF757" s="4"/>
      <c r="HG757" s="4"/>
      <c r="HH757" s="4"/>
      <c r="HI757" s="4"/>
      <c r="HJ757" s="4"/>
      <c r="HK757" s="4"/>
      <c r="HL757" s="4"/>
      <c r="HM757" s="4"/>
      <c r="HN757" s="4"/>
      <c r="HO757" s="4"/>
      <c r="HP757" s="4"/>
      <c r="HQ757" s="4"/>
      <c r="HR757" s="4"/>
      <c r="HS757" s="4"/>
      <c r="HT757" s="4"/>
      <c r="HU757" s="4"/>
      <c r="HV757" s="4"/>
      <c r="HW757" s="4"/>
      <c r="HX757" s="4"/>
      <c r="HY757" s="4"/>
      <c r="HZ757" s="4"/>
      <c r="IA757" s="4"/>
      <c r="IB757" s="4"/>
      <c r="IC757" s="4"/>
      <c r="ID757" s="4"/>
      <c r="IE757" s="4"/>
      <c r="IF757" s="4"/>
      <c r="IG757" s="4"/>
      <c r="IH757" s="4"/>
      <c r="II757" s="4"/>
      <c r="IJ757" s="4"/>
      <c r="IK757" s="4"/>
      <c r="IL757" s="4"/>
      <c r="IM757" s="4"/>
      <c r="IN757" s="4"/>
      <c r="IO757" s="4"/>
      <c r="IP757" s="4"/>
      <c r="IQ757" s="4"/>
      <c r="IR757" s="4"/>
      <c r="IS757" s="4"/>
      <c r="IT757" s="4"/>
      <c r="IU757" s="4"/>
      <c r="IV757" s="4"/>
    </row>
    <row r="758" spans="1:256" s="209" customFormat="1">
      <c r="A758" s="121"/>
      <c r="B758" s="115"/>
      <c r="C758" s="116"/>
      <c r="D758" s="117"/>
      <c r="E758" s="118"/>
      <c r="F758" s="119"/>
      <c r="G758" s="120"/>
      <c r="H758" s="5"/>
      <c r="I758" s="39"/>
      <c r="J758" s="40"/>
      <c r="K758" s="41"/>
      <c r="L758" s="37"/>
      <c r="N758" s="38"/>
      <c r="O758" s="38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4"/>
      <c r="CM758" s="4"/>
      <c r="CN758" s="4"/>
      <c r="CO758" s="4"/>
      <c r="CP758" s="4"/>
      <c r="CQ758" s="4"/>
      <c r="CR758" s="4"/>
      <c r="CS758" s="4"/>
      <c r="CT758" s="4"/>
      <c r="CU758" s="4"/>
      <c r="CV758" s="4"/>
      <c r="CW758" s="4"/>
      <c r="CX758" s="4"/>
      <c r="CY758" s="4"/>
      <c r="CZ758" s="4"/>
      <c r="DA758" s="4"/>
      <c r="DB758" s="4"/>
      <c r="DC758" s="4"/>
      <c r="DD758" s="4"/>
      <c r="DE758" s="4"/>
      <c r="DF758" s="4"/>
      <c r="DG758" s="4"/>
      <c r="DH758" s="4"/>
      <c r="DI758" s="4"/>
      <c r="DJ758" s="4"/>
      <c r="DK758" s="4"/>
      <c r="DL758" s="4"/>
      <c r="DM758" s="4"/>
      <c r="DN758" s="4"/>
      <c r="DO758" s="4"/>
      <c r="DP758" s="4"/>
      <c r="DQ758" s="4"/>
      <c r="DR758" s="4"/>
      <c r="DS758" s="4"/>
      <c r="DT758" s="4"/>
      <c r="DU758" s="4"/>
      <c r="DV758" s="4"/>
      <c r="DW758" s="4"/>
      <c r="DX758" s="4"/>
      <c r="DY758" s="4"/>
      <c r="DZ758" s="4"/>
      <c r="EA758" s="4"/>
      <c r="EB758" s="4"/>
      <c r="EC758" s="4"/>
      <c r="ED758" s="4"/>
      <c r="EE758" s="4"/>
      <c r="EF758" s="4"/>
      <c r="EG758" s="4"/>
      <c r="EH758" s="4"/>
      <c r="EI758" s="4"/>
      <c r="EJ758" s="4"/>
      <c r="EK758" s="4"/>
      <c r="EL758" s="4"/>
      <c r="EM758" s="4"/>
      <c r="EN758" s="4"/>
      <c r="EO758" s="4"/>
      <c r="EP758" s="4"/>
      <c r="EQ758" s="4"/>
      <c r="ER758" s="4"/>
      <c r="ES758" s="4"/>
      <c r="ET758" s="4"/>
      <c r="EU758" s="4"/>
      <c r="EV758" s="4"/>
      <c r="EW758" s="4"/>
      <c r="EX758" s="4"/>
      <c r="EY758" s="4"/>
      <c r="EZ758" s="4"/>
      <c r="FA758" s="4"/>
      <c r="FB758" s="4"/>
      <c r="FC758" s="4"/>
      <c r="FD758" s="4"/>
      <c r="FE758" s="4"/>
      <c r="FF758" s="4"/>
      <c r="FG758" s="4"/>
      <c r="FH758" s="4"/>
      <c r="FI758" s="4"/>
      <c r="FJ758" s="4"/>
      <c r="FK758" s="4"/>
      <c r="FL758" s="4"/>
      <c r="FM758" s="4"/>
      <c r="FN758" s="4"/>
      <c r="FO758" s="4"/>
      <c r="FP758" s="4"/>
      <c r="FQ758" s="4"/>
      <c r="FR758" s="4"/>
      <c r="FS758" s="4"/>
      <c r="FT758" s="4"/>
      <c r="FU758" s="4"/>
      <c r="FV758" s="4"/>
      <c r="FW758" s="4"/>
      <c r="FX758" s="4"/>
      <c r="FY758" s="4"/>
      <c r="FZ758" s="4"/>
      <c r="GA758" s="4"/>
      <c r="GB758" s="4"/>
      <c r="GC758" s="4"/>
      <c r="GD758" s="4"/>
      <c r="GE758" s="4"/>
      <c r="GF758" s="4"/>
      <c r="GG758" s="4"/>
      <c r="GH758" s="4"/>
      <c r="GI758" s="4"/>
      <c r="GJ758" s="4"/>
      <c r="GK758" s="4"/>
      <c r="GL758" s="4"/>
      <c r="GM758" s="4"/>
      <c r="GN758" s="4"/>
      <c r="GO758" s="4"/>
      <c r="GP758" s="4"/>
      <c r="GQ758" s="4"/>
      <c r="GR758" s="4"/>
      <c r="GS758" s="4"/>
      <c r="GT758" s="4"/>
      <c r="GU758" s="4"/>
      <c r="GV758" s="4"/>
      <c r="GW758" s="4"/>
      <c r="GX758" s="4"/>
      <c r="GY758" s="4"/>
      <c r="GZ758" s="4"/>
      <c r="HA758" s="4"/>
      <c r="HB758" s="4"/>
      <c r="HC758" s="4"/>
      <c r="HD758" s="4"/>
      <c r="HE758" s="4"/>
      <c r="HF758" s="4"/>
      <c r="HG758" s="4"/>
      <c r="HH758" s="4"/>
      <c r="HI758" s="4"/>
      <c r="HJ758" s="4"/>
      <c r="HK758" s="4"/>
      <c r="HL758" s="4"/>
      <c r="HM758" s="4"/>
      <c r="HN758" s="4"/>
      <c r="HO758" s="4"/>
      <c r="HP758" s="4"/>
      <c r="HQ758" s="4"/>
      <c r="HR758" s="4"/>
      <c r="HS758" s="4"/>
      <c r="HT758" s="4"/>
      <c r="HU758" s="4"/>
      <c r="HV758" s="4"/>
      <c r="HW758" s="4"/>
      <c r="HX758" s="4"/>
      <c r="HY758" s="4"/>
      <c r="HZ758" s="4"/>
      <c r="IA758" s="4"/>
      <c r="IB758" s="4"/>
      <c r="IC758" s="4"/>
      <c r="ID758" s="4"/>
      <c r="IE758" s="4"/>
      <c r="IF758" s="4"/>
      <c r="IG758" s="4"/>
      <c r="IH758" s="4"/>
      <c r="II758" s="4"/>
      <c r="IJ758" s="4"/>
      <c r="IK758" s="4"/>
      <c r="IL758" s="4"/>
      <c r="IM758" s="4"/>
      <c r="IN758" s="4"/>
      <c r="IO758" s="4"/>
      <c r="IP758" s="4"/>
      <c r="IQ758" s="4"/>
      <c r="IR758" s="4"/>
      <c r="IS758" s="4"/>
      <c r="IT758" s="4"/>
      <c r="IU758" s="4"/>
      <c r="IV758" s="4"/>
    </row>
    <row r="759" spans="1:256" s="209" customFormat="1">
      <c r="A759" s="121"/>
      <c r="B759" s="115"/>
      <c r="C759" s="116"/>
      <c r="D759" s="117"/>
      <c r="E759" s="118"/>
      <c r="F759" s="119"/>
      <c r="G759" s="120"/>
      <c r="H759" s="5"/>
      <c r="I759" s="39"/>
      <c r="J759" s="40"/>
      <c r="K759" s="41"/>
      <c r="L759" s="37"/>
      <c r="N759" s="38"/>
      <c r="O759" s="38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4"/>
      <c r="CM759" s="4"/>
      <c r="CN759" s="4"/>
      <c r="CO759" s="4"/>
      <c r="CP759" s="4"/>
      <c r="CQ759" s="4"/>
      <c r="CR759" s="4"/>
      <c r="CS759" s="4"/>
      <c r="CT759" s="4"/>
      <c r="CU759" s="4"/>
      <c r="CV759" s="4"/>
      <c r="CW759" s="4"/>
      <c r="CX759" s="4"/>
      <c r="CY759" s="4"/>
      <c r="CZ759" s="4"/>
      <c r="DA759" s="4"/>
      <c r="DB759" s="4"/>
      <c r="DC759" s="4"/>
      <c r="DD759" s="4"/>
      <c r="DE759" s="4"/>
      <c r="DF759" s="4"/>
      <c r="DG759" s="4"/>
      <c r="DH759" s="4"/>
      <c r="DI759" s="4"/>
      <c r="DJ759" s="4"/>
      <c r="DK759" s="4"/>
      <c r="DL759" s="4"/>
      <c r="DM759" s="4"/>
      <c r="DN759" s="4"/>
      <c r="DO759" s="4"/>
      <c r="DP759" s="4"/>
      <c r="DQ759" s="4"/>
      <c r="DR759" s="4"/>
      <c r="DS759" s="4"/>
      <c r="DT759" s="4"/>
      <c r="DU759" s="4"/>
      <c r="DV759" s="4"/>
      <c r="DW759" s="4"/>
      <c r="DX759" s="4"/>
      <c r="DY759" s="4"/>
      <c r="DZ759" s="4"/>
      <c r="EA759" s="4"/>
      <c r="EB759" s="4"/>
      <c r="EC759" s="4"/>
      <c r="ED759" s="4"/>
      <c r="EE759" s="4"/>
      <c r="EF759" s="4"/>
      <c r="EG759" s="4"/>
      <c r="EH759" s="4"/>
      <c r="EI759" s="4"/>
      <c r="EJ759" s="4"/>
      <c r="EK759" s="4"/>
      <c r="EL759" s="4"/>
      <c r="EM759" s="4"/>
      <c r="EN759" s="4"/>
      <c r="EO759" s="4"/>
      <c r="EP759" s="4"/>
      <c r="EQ759" s="4"/>
      <c r="ER759" s="4"/>
      <c r="ES759" s="4"/>
      <c r="ET759" s="4"/>
      <c r="EU759" s="4"/>
      <c r="EV759" s="4"/>
      <c r="EW759" s="4"/>
      <c r="EX759" s="4"/>
      <c r="EY759" s="4"/>
      <c r="EZ759" s="4"/>
      <c r="FA759" s="4"/>
      <c r="FB759" s="4"/>
      <c r="FC759" s="4"/>
      <c r="FD759" s="4"/>
      <c r="FE759" s="4"/>
      <c r="FF759" s="4"/>
      <c r="FG759" s="4"/>
      <c r="FH759" s="4"/>
      <c r="FI759" s="4"/>
      <c r="FJ759" s="4"/>
      <c r="FK759" s="4"/>
      <c r="FL759" s="4"/>
      <c r="FM759" s="4"/>
      <c r="FN759" s="4"/>
      <c r="FO759" s="4"/>
      <c r="FP759" s="4"/>
      <c r="FQ759" s="4"/>
      <c r="FR759" s="4"/>
      <c r="FS759" s="4"/>
      <c r="FT759" s="4"/>
      <c r="FU759" s="4"/>
      <c r="FV759" s="4"/>
      <c r="FW759" s="4"/>
      <c r="FX759" s="4"/>
      <c r="FY759" s="4"/>
      <c r="FZ759" s="4"/>
      <c r="GA759" s="4"/>
      <c r="GB759" s="4"/>
      <c r="GC759" s="4"/>
      <c r="GD759" s="4"/>
      <c r="GE759" s="4"/>
      <c r="GF759" s="4"/>
      <c r="GG759" s="4"/>
      <c r="GH759" s="4"/>
      <c r="GI759" s="4"/>
      <c r="GJ759" s="4"/>
      <c r="GK759" s="4"/>
      <c r="GL759" s="4"/>
      <c r="GM759" s="4"/>
      <c r="GN759" s="4"/>
      <c r="GO759" s="4"/>
      <c r="GP759" s="4"/>
      <c r="GQ759" s="4"/>
      <c r="GR759" s="4"/>
      <c r="GS759" s="4"/>
      <c r="GT759" s="4"/>
      <c r="GU759" s="4"/>
      <c r="GV759" s="4"/>
      <c r="GW759" s="4"/>
      <c r="GX759" s="4"/>
      <c r="GY759" s="4"/>
      <c r="GZ759" s="4"/>
      <c r="HA759" s="4"/>
      <c r="HB759" s="4"/>
      <c r="HC759" s="4"/>
      <c r="HD759" s="4"/>
      <c r="HE759" s="4"/>
      <c r="HF759" s="4"/>
      <c r="HG759" s="4"/>
      <c r="HH759" s="4"/>
      <c r="HI759" s="4"/>
      <c r="HJ759" s="4"/>
      <c r="HK759" s="4"/>
      <c r="HL759" s="4"/>
      <c r="HM759" s="4"/>
      <c r="HN759" s="4"/>
      <c r="HO759" s="4"/>
      <c r="HP759" s="4"/>
      <c r="HQ759" s="4"/>
      <c r="HR759" s="4"/>
      <c r="HS759" s="4"/>
      <c r="HT759" s="4"/>
      <c r="HU759" s="4"/>
      <c r="HV759" s="4"/>
      <c r="HW759" s="4"/>
      <c r="HX759" s="4"/>
      <c r="HY759" s="4"/>
      <c r="HZ759" s="4"/>
      <c r="IA759" s="4"/>
      <c r="IB759" s="4"/>
      <c r="IC759" s="4"/>
      <c r="ID759" s="4"/>
      <c r="IE759" s="4"/>
      <c r="IF759" s="4"/>
      <c r="IG759" s="4"/>
      <c r="IH759" s="4"/>
      <c r="II759" s="4"/>
      <c r="IJ759" s="4"/>
      <c r="IK759" s="4"/>
      <c r="IL759" s="4"/>
      <c r="IM759" s="4"/>
      <c r="IN759" s="4"/>
      <c r="IO759" s="4"/>
      <c r="IP759" s="4"/>
      <c r="IQ759" s="4"/>
      <c r="IR759" s="4"/>
      <c r="IS759" s="4"/>
      <c r="IT759" s="4"/>
      <c r="IU759" s="4"/>
      <c r="IV759" s="4"/>
    </row>
    <row r="761" spans="1:256" s="209" customFormat="1">
      <c r="A761" s="121"/>
      <c r="B761" s="115"/>
      <c r="C761" s="116"/>
      <c r="D761" s="117"/>
      <c r="E761" s="118"/>
      <c r="F761" s="119"/>
      <c r="G761" s="120"/>
      <c r="H761" s="5"/>
      <c r="I761" s="39"/>
      <c r="J761" s="40"/>
      <c r="K761" s="41"/>
      <c r="L761" s="37"/>
      <c r="N761" s="38"/>
      <c r="O761" s="38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4"/>
      <c r="CM761" s="4"/>
      <c r="CN761" s="4"/>
      <c r="CO761" s="4"/>
      <c r="CP761" s="4"/>
      <c r="CQ761" s="4"/>
      <c r="CR761" s="4"/>
      <c r="CS761" s="4"/>
      <c r="CT761" s="4"/>
      <c r="CU761" s="4"/>
      <c r="CV761" s="4"/>
      <c r="CW761" s="4"/>
      <c r="CX761" s="4"/>
      <c r="CY761" s="4"/>
      <c r="CZ761" s="4"/>
      <c r="DA761" s="4"/>
      <c r="DB761" s="4"/>
      <c r="DC761" s="4"/>
      <c r="DD761" s="4"/>
      <c r="DE761" s="4"/>
      <c r="DF761" s="4"/>
      <c r="DG761" s="4"/>
      <c r="DH761" s="4"/>
      <c r="DI761" s="4"/>
      <c r="DJ761" s="4"/>
      <c r="DK761" s="4"/>
      <c r="DL761" s="4"/>
      <c r="DM761" s="4"/>
      <c r="DN761" s="4"/>
      <c r="DO761" s="4"/>
      <c r="DP761" s="4"/>
      <c r="DQ761" s="4"/>
      <c r="DR761" s="4"/>
      <c r="DS761" s="4"/>
      <c r="DT761" s="4"/>
      <c r="DU761" s="4"/>
      <c r="DV761" s="4"/>
      <c r="DW761" s="4"/>
      <c r="DX761" s="4"/>
      <c r="DY761" s="4"/>
      <c r="DZ761" s="4"/>
      <c r="EA761" s="4"/>
      <c r="EB761" s="4"/>
      <c r="EC761" s="4"/>
      <c r="ED761" s="4"/>
      <c r="EE761" s="4"/>
      <c r="EF761" s="4"/>
      <c r="EG761" s="4"/>
      <c r="EH761" s="4"/>
      <c r="EI761" s="4"/>
      <c r="EJ761" s="4"/>
      <c r="EK761" s="4"/>
      <c r="EL761" s="4"/>
      <c r="EM761" s="4"/>
      <c r="EN761" s="4"/>
      <c r="EO761" s="4"/>
      <c r="EP761" s="4"/>
      <c r="EQ761" s="4"/>
      <c r="ER761" s="4"/>
      <c r="ES761" s="4"/>
      <c r="ET761" s="4"/>
      <c r="EU761" s="4"/>
      <c r="EV761" s="4"/>
      <c r="EW761" s="4"/>
      <c r="EX761" s="4"/>
      <c r="EY761" s="4"/>
      <c r="EZ761" s="4"/>
      <c r="FA761" s="4"/>
      <c r="FB761" s="4"/>
      <c r="FC761" s="4"/>
      <c r="FD761" s="4"/>
      <c r="FE761" s="4"/>
      <c r="FF761" s="4"/>
      <c r="FG761" s="4"/>
      <c r="FH761" s="4"/>
      <c r="FI761" s="4"/>
      <c r="FJ761" s="4"/>
      <c r="FK761" s="4"/>
      <c r="FL761" s="4"/>
      <c r="FM761" s="4"/>
      <c r="FN761" s="4"/>
      <c r="FO761" s="4"/>
      <c r="FP761" s="4"/>
      <c r="FQ761" s="4"/>
      <c r="FR761" s="4"/>
      <c r="FS761" s="4"/>
      <c r="FT761" s="4"/>
      <c r="FU761" s="4"/>
      <c r="FV761" s="4"/>
      <c r="FW761" s="4"/>
      <c r="FX761" s="4"/>
      <c r="FY761" s="4"/>
      <c r="FZ761" s="4"/>
      <c r="GA761" s="4"/>
      <c r="GB761" s="4"/>
      <c r="GC761" s="4"/>
      <c r="GD761" s="4"/>
      <c r="GE761" s="4"/>
      <c r="GF761" s="4"/>
      <c r="GG761" s="4"/>
      <c r="GH761" s="4"/>
      <c r="GI761" s="4"/>
      <c r="GJ761" s="4"/>
      <c r="GK761" s="4"/>
      <c r="GL761" s="4"/>
      <c r="GM761" s="4"/>
      <c r="GN761" s="4"/>
      <c r="GO761" s="4"/>
      <c r="GP761" s="4"/>
      <c r="GQ761" s="4"/>
      <c r="GR761" s="4"/>
      <c r="GS761" s="4"/>
      <c r="GT761" s="4"/>
      <c r="GU761" s="4"/>
      <c r="GV761" s="4"/>
      <c r="GW761" s="4"/>
      <c r="GX761" s="4"/>
      <c r="GY761" s="4"/>
      <c r="GZ761" s="4"/>
      <c r="HA761" s="4"/>
      <c r="HB761" s="4"/>
      <c r="HC761" s="4"/>
      <c r="HD761" s="4"/>
      <c r="HE761" s="4"/>
      <c r="HF761" s="4"/>
      <c r="HG761" s="4"/>
      <c r="HH761" s="4"/>
      <c r="HI761" s="4"/>
      <c r="HJ761" s="4"/>
      <c r="HK761" s="4"/>
      <c r="HL761" s="4"/>
      <c r="HM761" s="4"/>
      <c r="HN761" s="4"/>
      <c r="HO761" s="4"/>
      <c r="HP761" s="4"/>
      <c r="HQ761" s="4"/>
      <c r="HR761" s="4"/>
      <c r="HS761" s="4"/>
      <c r="HT761" s="4"/>
      <c r="HU761" s="4"/>
      <c r="HV761" s="4"/>
      <c r="HW761" s="4"/>
      <c r="HX761" s="4"/>
      <c r="HY761" s="4"/>
      <c r="HZ761" s="4"/>
      <c r="IA761" s="4"/>
      <c r="IB761" s="4"/>
      <c r="IC761" s="4"/>
      <c r="ID761" s="4"/>
      <c r="IE761" s="4"/>
      <c r="IF761" s="4"/>
      <c r="IG761" s="4"/>
      <c r="IH761" s="4"/>
      <c r="II761" s="4"/>
      <c r="IJ761" s="4"/>
      <c r="IK761" s="4"/>
      <c r="IL761" s="4"/>
      <c r="IM761" s="4"/>
      <c r="IN761" s="4"/>
      <c r="IO761" s="4"/>
      <c r="IP761" s="4"/>
      <c r="IQ761" s="4"/>
      <c r="IR761" s="4"/>
      <c r="IS761" s="4"/>
      <c r="IT761" s="4"/>
      <c r="IU761" s="4"/>
      <c r="IV761" s="4"/>
    </row>
    <row r="763" spans="1:256" s="209" customFormat="1">
      <c r="A763" s="121"/>
      <c r="B763" s="115"/>
      <c r="C763" s="116"/>
      <c r="D763" s="117"/>
      <c r="E763" s="118"/>
      <c r="F763" s="119"/>
      <c r="G763" s="120"/>
      <c r="H763" s="5"/>
      <c r="I763" s="39"/>
      <c r="J763" s="40"/>
      <c r="K763" s="41"/>
      <c r="L763" s="37"/>
      <c r="N763" s="38"/>
      <c r="O763" s="38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4"/>
      <c r="CM763" s="4"/>
      <c r="CN763" s="4"/>
      <c r="CO763" s="4"/>
      <c r="CP763" s="4"/>
      <c r="CQ763" s="4"/>
      <c r="CR763" s="4"/>
      <c r="CS763" s="4"/>
      <c r="CT763" s="4"/>
      <c r="CU763" s="4"/>
      <c r="CV763" s="4"/>
      <c r="CW763" s="4"/>
      <c r="CX763" s="4"/>
      <c r="CY763" s="4"/>
      <c r="CZ763" s="4"/>
      <c r="DA763" s="4"/>
      <c r="DB763" s="4"/>
      <c r="DC763" s="4"/>
      <c r="DD763" s="4"/>
      <c r="DE763" s="4"/>
      <c r="DF763" s="4"/>
      <c r="DG763" s="4"/>
      <c r="DH763" s="4"/>
      <c r="DI763" s="4"/>
      <c r="DJ763" s="4"/>
      <c r="DK763" s="4"/>
      <c r="DL763" s="4"/>
      <c r="DM763" s="4"/>
      <c r="DN763" s="4"/>
      <c r="DO763" s="4"/>
      <c r="DP763" s="4"/>
      <c r="DQ763" s="4"/>
      <c r="DR763" s="4"/>
      <c r="DS763" s="4"/>
      <c r="DT763" s="4"/>
      <c r="DU763" s="4"/>
      <c r="DV763" s="4"/>
      <c r="DW763" s="4"/>
      <c r="DX763" s="4"/>
      <c r="DY763" s="4"/>
      <c r="DZ763" s="4"/>
      <c r="EA763" s="4"/>
      <c r="EB763" s="4"/>
      <c r="EC763" s="4"/>
      <c r="ED763" s="4"/>
      <c r="EE763" s="4"/>
      <c r="EF763" s="4"/>
      <c r="EG763" s="4"/>
      <c r="EH763" s="4"/>
      <c r="EI763" s="4"/>
      <c r="EJ763" s="4"/>
      <c r="EK763" s="4"/>
      <c r="EL763" s="4"/>
      <c r="EM763" s="4"/>
      <c r="EN763" s="4"/>
      <c r="EO763" s="4"/>
      <c r="EP763" s="4"/>
      <c r="EQ763" s="4"/>
      <c r="ER763" s="4"/>
      <c r="ES763" s="4"/>
      <c r="ET763" s="4"/>
      <c r="EU763" s="4"/>
      <c r="EV763" s="4"/>
      <c r="EW763" s="4"/>
      <c r="EX763" s="4"/>
      <c r="EY763" s="4"/>
      <c r="EZ763" s="4"/>
      <c r="FA763" s="4"/>
      <c r="FB763" s="4"/>
      <c r="FC763" s="4"/>
      <c r="FD763" s="4"/>
      <c r="FE763" s="4"/>
      <c r="FF763" s="4"/>
      <c r="FG763" s="4"/>
      <c r="FH763" s="4"/>
      <c r="FI763" s="4"/>
      <c r="FJ763" s="4"/>
      <c r="FK763" s="4"/>
      <c r="FL763" s="4"/>
      <c r="FM763" s="4"/>
      <c r="FN763" s="4"/>
      <c r="FO763" s="4"/>
      <c r="FP763" s="4"/>
      <c r="FQ763" s="4"/>
      <c r="FR763" s="4"/>
      <c r="FS763" s="4"/>
      <c r="FT763" s="4"/>
      <c r="FU763" s="4"/>
      <c r="FV763" s="4"/>
      <c r="FW763" s="4"/>
      <c r="FX763" s="4"/>
      <c r="FY763" s="4"/>
      <c r="FZ763" s="4"/>
      <c r="GA763" s="4"/>
      <c r="GB763" s="4"/>
      <c r="GC763" s="4"/>
      <c r="GD763" s="4"/>
      <c r="GE763" s="4"/>
      <c r="GF763" s="4"/>
      <c r="GG763" s="4"/>
      <c r="GH763" s="4"/>
      <c r="GI763" s="4"/>
      <c r="GJ763" s="4"/>
      <c r="GK763" s="4"/>
      <c r="GL763" s="4"/>
      <c r="GM763" s="4"/>
      <c r="GN763" s="4"/>
      <c r="GO763" s="4"/>
      <c r="GP763" s="4"/>
      <c r="GQ763" s="4"/>
      <c r="GR763" s="4"/>
      <c r="GS763" s="4"/>
      <c r="GT763" s="4"/>
      <c r="GU763" s="4"/>
      <c r="GV763" s="4"/>
      <c r="GW763" s="4"/>
      <c r="GX763" s="4"/>
      <c r="GY763" s="4"/>
      <c r="GZ763" s="4"/>
      <c r="HA763" s="4"/>
      <c r="HB763" s="4"/>
      <c r="HC763" s="4"/>
      <c r="HD763" s="4"/>
      <c r="HE763" s="4"/>
      <c r="HF763" s="4"/>
      <c r="HG763" s="4"/>
      <c r="HH763" s="4"/>
      <c r="HI763" s="4"/>
      <c r="HJ763" s="4"/>
      <c r="HK763" s="4"/>
      <c r="HL763" s="4"/>
      <c r="HM763" s="4"/>
      <c r="HN763" s="4"/>
      <c r="HO763" s="4"/>
      <c r="HP763" s="4"/>
      <c r="HQ763" s="4"/>
      <c r="HR763" s="4"/>
      <c r="HS763" s="4"/>
      <c r="HT763" s="4"/>
      <c r="HU763" s="4"/>
      <c r="HV763" s="4"/>
      <c r="HW763" s="4"/>
      <c r="HX763" s="4"/>
      <c r="HY763" s="4"/>
      <c r="HZ763" s="4"/>
      <c r="IA763" s="4"/>
      <c r="IB763" s="4"/>
      <c r="IC763" s="4"/>
      <c r="ID763" s="4"/>
      <c r="IE763" s="4"/>
      <c r="IF763" s="4"/>
      <c r="IG763" s="4"/>
      <c r="IH763" s="4"/>
      <c r="II763" s="4"/>
      <c r="IJ763" s="4"/>
      <c r="IK763" s="4"/>
      <c r="IL763" s="4"/>
      <c r="IM763" s="4"/>
      <c r="IN763" s="4"/>
      <c r="IO763" s="4"/>
      <c r="IP763" s="4"/>
      <c r="IQ763" s="4"/>
      <c r="IR763" s="4"/>
      <c r="IS763" s="4"/>
      <c r="IT763" s="4"/>
      <c r="IU763" s="4"/>
      <c r="IV763" s="4"/>
    </row>
    <row r="765" spans="1:256" s="209" customFormat="1">
      <c r="A765" s="121"/>
      <c r="B765" s="115"/>
      <c r="C765" s="116"/>
      <c r="D765" s="117"/>
      <c r="E765" s="118"/>
      <c r="F765" s="119"/>
      <c r="G765" s="120"/>
      <c r="H765" s="5"/>
      <c r="I765" s="39"/>
      <c r="J765" s="40"/>
      <c r="K765" s="41"/>
      <c r="L765" s="37"/>
      <c r="N765" s="38"/>
      <c r="O765" s="38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4"/>
      <c r="CM765" s="4"/>
      <c r="CN765" s="4"/>
      <c r="CO765" s="4"/>
      <c r="CP765" s="4"/>
      <c r="CQ765" s="4"/>
      <c r="CR765" s="4"/>
      <c r="CS765" s="4"/>
      <c r="CT765" s="4"/>
      <c r="CU765" s="4"/>
      <c r="CV765" s="4"/>
      <c r="CW765" s="4"/>
      <c r="CX765" s="4"/>
      <c r="CY765" s="4"/>
      <c r="CZ765" s="4"/>
      <c r="DA765" s="4"/>
      <c r="DB765" s="4"/>
      <c r="DC765" s="4"/>
      <c r="DD765" s="4"/>
      <c r="DE765" s="4"/>
      <c r="DF765" s="4"/>
      <c r="DG765" s="4"/>
      <c r="DH765" s="4"/>
      <c r="DI765" s="4"/>
      <c r="DJ765" s="4"/>
      <c r="DK765" s="4"/>
      <c r="DL765" s="4"/>
      <c r="DM765" s="4"/>
      <c r="DN765" s="4"/>
      <c r="DO765" s="4"/>
      <c r="DP765" s="4"/>
      <c r="DQ765" s="4"/>
      <c r="DR765" s="4"/>
      <c r="DS765" s="4"/>
      <c r="DT765" s="4"/>
      <c r="DU765" s="4"/>
      <c r="DV765" s="4"/>
      <c r="DW765" s="4"/>
      <c r="DX765" s="4"/>
      <c r="DY765" s="4"/>
      <c r="DZ765" s="4"/>
      <c r="EA765" s="4"/>
      <c r="EB765" s="4"/>
      <c r="EC765" s="4"/>
      <c r="ED765" s="4"/>
      <c r="EE765" s="4"/>
      <c r="EF765" s="4"/>
      <c r="EG765" s="4"/>
      <c r="EH765" s="4"/>
      <c r="EI765" s="4"/>
      <c r="EJ765" s="4"/>
      <c r="EK765" s="4"/>
      <c r="EL765" s="4"/>
      <c r="EM765" s="4"/>
      <c r="EN765" s="4"/>
      <c r="EO765" s="4"/>
      <c r="EP765" s="4"/>
      <c r="EQ765" s="4"/>
      <c r="ER765" s="4"/>
      <c r="ES765" s="4"/>
      <c r="ET765" s="4"/>
      <c r="EU765" s="4"/>
      <c r="EV765" s="4"/>
      <c r="EW765" s="4"/>
      <c r="EX765" s="4"/>
      <c r="EY765" s="4"/>
      <c r="EZ765" s="4"/>
      <c r="FA765" s="4"/>
      <c r="FB765" s="4"/>
      <c r="FC765" s="4"/>
      <c r="FD765" s="4"/>
      <c r="FE765" s="4"/>
      <c r="FF765" s="4"/>
      <c r="FG765" s="4"/>
      <c r="FH765" s="4"/>
      <c r="FI765" s="4"/>
      <c r="FJ765" s="4"/>
      <c r="FK765" s="4"/>
      <c r="FL765" s="4"/>
      <c r="FM765" s="4"/>
      <c r="FN765" s="4"/>
      <c r="FO765" s="4"/>
      <c r="FP765" s="4"/>
      <c r="FQ765" s="4"/>
      <c r="FR765" s="4"/>
      <c r="FS765" s="4"/>
      <c r="FT765" s="4"/>
      <c r="FU765" s="4"/>
      <c r="FV765" s="4"/>
      <c r="FW765" s="4"/>
      <c r="FX765" s="4"/>
      <c r="FY765" s="4"/>
      <c r="FZ765" s="4"/>
      <c r="GA765" s="4"/>
      <c r="GB765" s="4"/>
      <c r="GC765" s="4"/>
      <c r="GD765" s="4"/>
      <c r="GE765" s="4"/>
      <c r="GF765" s="4"/>
      <c r="GG765" s="4"/>
      <c r="GH765" s="4"/>
      <c r="GI765" s="4"/>
      <c r="GJ765" s="4"/>
      <c r="GK765" s="4"/>
      <c r="GL765" s="4"/>
      <c r="GM765" s="4"/>
      <c r="GN765" s="4"/>
      <c r="GO765" s="4"/>
      <c r="GP765" s="4"/>
      <c r="GQ765" s="4"/>
      <c r="GR765" s="4"/>
      <c r="GS765" s="4"/>
      <c r="GT765" s="4"/>
      <c r="GU765" s="4"/>
      <c r="GV765" s="4"/>
      <c r="GW765" s="4"/>
      <c r="GX765" s="4"/>
      <c r="GY765" s="4"/>
      <c r="GZ765" s="4"/>
      <c r="HA765" s="4"/>
      <c r="HB765" s="4"/>
      <c r="HC765" s="4"/>
      <c r="HD765" s="4"/>
      <c r="HE765" s="4"/>
      <c r="HF765" s="4"/>
      <c r="HG765" s="4"/>
      <c r="HH765" s="4"/>
      <c r="HI765" s="4"/>
      <c r="HJ765" s="4"/>
      <c r="HK765" s="4"/>
      <c r="HL765" s="4"/>
      <c r="HM765" s="4"/>
      <c r="HN765" s="4"/>
      <c r="HO765" s="4"/>
      <c r="HP765" s="4"/>
      <c r="HQ765" s="4"/>
      <c r="HR765" s="4"/>
      <c r="HS765" s="4"/>
      <c r="HT765" s="4"/>
      <c r="HU765" s="4"/>
      <c r="HV765" s="4"/>
      <c r="HW765" s="4"/>
      <c r="HX765" s="4"/>
      <c r="HY765" s="4"/>
      <c r="HZ765" s="4"/>
      <c r="IA765" s="4"/>
      <c r="IB765" s="4"/>
      <c r="IC765" s="4"/>
      <c r="ID765" s="4"/>
      <c r="IE765" s="4"/>
      <c r="IF765" s="4"/>
      <c r="IG765" s="4"/>
      <c r="IH765" s="4"/>
      <c r="II765" s="4"/>
      <c r="IJ765" s="4"/>
      <c r="IK765" s="4"/>
      <c r="IL765" s="4"/>
      <c r="IM765" s="4"/>
      <c r="IN765" s="4"/>
      <c r="IO765" s="4"/>
      <c r="IP765" s="4"/>
      <c r="IQ765" s="4"/>
      <c r="IR765" s="4"/>
      <c r="IS765" s="4"/>
      <c r="IT765" s="4"/>
      <c r="IU765" s="4"/>
      <c r="IV765" s="4"/>
    </row>
    <row r="767" spans="1:256" s="209" customFormat="1">
      <c r="A767" s="121"/>
      <c r="B767" s="115"/>
      <c r="C767" s="116"/>
      <c r="D767" s="117"/>
      <c r="E767" s="118"/>
      <c r="F767" s="119"/>
      <c r="G767" s="120"/>
      <c r="H767" s="5"/>
      <c r="I767" s="39"/>
      <c r="J767" s="40"/>
      <c r="K767" s="41"/>
      <c r="L767" s="37"/>
      <c r="N767" s="38"/>
      <c r="O767" s="38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4"/>
      <c r="CM767" s="4"/>
      <c r="CN767" s="4"/>
      <c r="CO767" s="4"/>
      <c r="CP767" s="4"/>
      <c r="CQ767" s="4"/>
      <c r="CR767" s="4"/>
      <c r="CS767" s="4"/>
      <c r="CT767" s="4"/>
      <c r="CU767" s="4"/>
      <c r="CV767" s="4"/>
      <c r="CW767" s="4"/>
      <c r="CX767" s="4"/>
      <c r="CY767" s="4"/>
      <c r="CZ767" s="4"/>
      <c r="DA767" s="4"/>
      <c r="DB767" s="4"/>
      <c r="DC767" s="4"/>
      <c r="DD767" s="4"/>
      <c r="DE767" s="4"/>
      <c r="DF767" s="4"/>
      <c r="DG767" s="4"/>
      <c r="DH767" s="4"/>
      <c r="DI767" s="4"/>
      <c r="DJ767" s="4"/>
      <c r="DK767" s="4"/>
      <c r="DL767" s="4"/>
      <c r="DM767" s="4"/>
      <c r="DN767" s="4"/>
      <c r="DO767" s="4"/>
      <c r="DP767" s="4"/>
      <c r="DQ767" s="4"/>
      <c r="DR767" s="4"/>
      <c r="DS767" s="4"/>
      <c r="DT767" s="4"/>
      <c r="DU767" s="4"/>
      <c r="DV767" s="4"/>
      <c r="DW767" s="4"/>
      <c r="DX767" s="4"/>
      <c r="DY767" s="4"/>
      <c r="DZ767" s="4"/>
      <c r="EA767" s="4"/>
      <c r="EB767" s="4"/>
      <c r="EC767" s="4"/>
      <c r="ED767" s="4"/>
      <c r="EE767" s="4"/>
      <c r="EF767" s="4"/>
      <c r="EG767" s="4"/>
      <c r="EH767" s="4"/>
      <c r="EI767" s="4"/>
      <c r="EJ767" s="4"/>
      <c r="EK767" s="4"/>
      <c r="EL767" s="4"/>
      <c r="EM767" s="4"/>
      <c r="EN767" s="4"/>
      <c r="EO767" s="4"/>
      <c r="EP767" s="4"/>
      <c r="EQ767" s="4"/>
      <c r="ER767" s="4"/>
      <c r="ES767" s="4"/>
      <c r="ET767" s="4"/>
      <c r="EU767" s="4"/>
      <c r="EV767" s="4"/>
      <c r="EW767" s="4"/>
      <c r="EX767" s="4"/>
      <c r="EY767" s="4"/>
      <c r="EZ767" s="4"/>
      <c r="FA767" s="4"/>
      <c r="FB767" s="4"/>
      <c r="FC767" s="4"/>
      <c r="FD767" s="4"/>
      <c r="FE767" s="4"/>
      <c r="FF767" s="4"/>
      <c r="FG767" s="4"/>
      <c r="FH767" s="4"/>
      <c r="FI767" s="4"/>
      <c r="FJ767" s="4"/>
      <c r="FK767" s="4"/>
      <c r="FL767" s="4"/>
      <c r="FM767" s="4"/>
      <c r="FN767" s="4"/>
      <c r="FO767" s="4"/>
      <c r="FP767" s="4"/>
      <c r="FQ767" s="4"/>
      <c r="FR767" s="4"/>
      <c r="FS767" s="4"/>
      <c r="FT767" s="4"/>
      <c r="FU767" s="4"/>
      <c r="FV767" s="4"/>
      <c r="FW767" s="4"/>
      <c r="FX767" s="4"/>
      <c r="FY767" s="4"/>
      <c r="FZ767" s="4"/>
      <c r="GA767" s="4"/>
      <c r="GB767" s="4"/>
      <c r="GC767" s="4"/>
      <c r="GD767" s="4"/>
      <c r="GE767" s="4"/>
      <c r="GF767" s="4"/>
      <c r="GG767" s="4"/>
      <c r="GH767" s="4"/>
      <c r="GI767" s="4"/>
      <c r="GJ767" s="4"/>
      <c r="GK767" s="4"/>
      <c r="GL767" s="4"/>
      <c r="GM767" s="4"/>
      <c r="GN767" s="4"/>
      <c r="GO767" s="4"/>
      <c r="GP767" s="4"/>
      <c r="GQ767" s="4"/>
      <c r="GR767" s="4"/>
      <c r="GS767" s="4"/>
      <c r="GT767" s="4"/>
      <c r="GU767" s="4"/>
      <c r="GV767" s="4"/>
      <c r="GW767" s="4"/>
      <c r="GX767" s="4"/>
      <c r="GY767" s="4"/>
      <c r="GZ767" s="4"/>
      <c r="HA767" s="4"/>
      <c r="HB767" s="4"/>
      <c r="HC767" s="4"/>
      <c r="HD767" s="4"/>
      <c r="HE767" s="4"/>
      <c r="HF767" s="4"/>
      <c r="HG767" s="4"/>
      <c r="HH767" s="4"/>
      <c r="HI767" s="4"/>
      <c r="HJ767" s="4"/>
      <c r="HK767" s="4"/>
      <c r="HL767" s="4"/>
      <c r="HM767" s="4"/>
      <c r="HN767" s="4"/>
      <c r="HO767" s="4"/>
      <c r="HP767" s="4"/>
      <c r="HQ767" s="4"/>
      <c r="HR767" s="4"/>
      <c r="HS767" s="4"/>
      <c r="HT767" s="4"/>
      <c r="HU767" s="4"/>
      <c r="HV767" s="4"/>
      <c r="HW767" s="4"/>
      <c r="HX767" s="4"/>
      <c r="HY767" s="4"/>
      <c r="HZ767" s="4"/>
      <c r="IA767" s="4"/>
      <c r="IB767" s="4"/>
      <c r="IC767" s="4"/>
      <c r="ID767" s="4"/>
      <c r="IE767" s="4"/>
      <c r="IF767" s="4"/>
      <c r="IG767" s="4"/>
      <c r="IH767" s="4"/>
      <c r="II767" s="4"/>
      <c r="IJ767" s="4"/>
      <c r="IK767" s="4"/>
      <c r="IL767" s="4"/>
      <c r="IM767" s="4"/>
      <c r="IN767" s="4"/>
      <c r="IO767" s="4"/>
      <c r="IP767" s="4"/>
      <c r="IQ767" s="4"/>
      <c r="IR767" s="4"/>
      <c r="IS767" s="4"/>
      <c r="IT767" s="4"/>
      <c r="IU767" s="4"/>
      <c r="IV767" s="4"/>
    </row>
    <row r="768" spans="1:256" s="209" customFormat="1">
      <c r="A768" s="121"/>
      <c r="B768" s="115"/>
      <c r="C768" s="116"/>
      <c r="D768" s="117"/>
      <c r="E768" s="118"/>
      <c r="F768" s="119"/>
      <c r="G768" s="120"/>
      <c r="H768" s="5"/>
      <c r="I768" s="39"/>
      <c r="J768" s="40"/>
      <c r="K768" s="41"/>
      <c r="L768" s="37"/>
      <c r="N768" s="38"/>
      <c r="O768" s="38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4"/>
      <c r="CM768" s="4"/>
      <c r="CN768" s="4"/>
      <c r="CO768" s="4"/>
      <c r="CP768" s="4"/>
      <c r="CQ768" s="4"/>
      <c r="CR768" s="4"/>
      <c r="CS768" s="4"/>
      <c r="CT768" s="4"/>
      <c r="CU768" s="4"/>
      <c r="CV768" s="4"/>
      <c r="CW768" s="4"/>
      <c r="CX768" s="4"/>
      <c r="CY768" s="4"/>
      <c r="CZ768" s="4"/>
      <c r="DA768" s="4"/>
      <c r="DB768" s="4"/>
      <c r="DC768" s="4"/>
      <c r="DD768" s="4"/>
      <c r="DE768" s="4"/>
      <c r="DF768" s="4"/>
      <c r="DG768" s="4"/>
      <c r="DH768" s="4"/>
      <c r="DI768" s="4"/>
      <c r="DJ768" s="4"/>
      <c r="DK768" s="4"/>
      <c r="DL768" s="4"/>
      <c r="DM768" s="4"/>
      <c r="DN768" s="4"/>
      <c r="DO768" s="4"/>
      <c r="DP768" s="4"/>
      <c r="DQ768" s="4"/>
      <c r="DR768" s="4"/>
      <c r="DS768" s="4"/>
      <c r="DT768" s="4"/>
      <c r="DU768" s="4"/>
      <c r="DV768" s="4"/>
      <c r="DW768" s="4"/>
      <c r="DX768" s="4"/>
      <c r="DY768" s="4"/>
      <c r="DZ768" s="4"/>
      <c r="EA768" s="4"/>
      <c r="EB768" s="4"/>
      <c r="EC768" s="4"/>
      <c r="ED768" s="4"/>
      <c r="EE768" s="4"/>
      <c r="EF768" s="4"/>
      <c r="EG768" s="4"/>
      <c r="EH768" s="4"/>
      <c r="EI768" s="4"/>
      <c r="EJ768" s="4"/>
      <c r="EK768" s="4"/>
      <c r="EL768" s="4"/>
      <c r="EM768" s="4"/>
      <c r="EN768" s="4"/>
      <c r="EO768" s="4"/>
      <c r="EP768" s="4"/>
      <c r="EQ768" s="4"/>
      <c r="ER768" s="4"/>
      <c r="ES768" s="4"/>
      <c r="ET768" s="4"/>
      <c r="EU768" s="4"/>
      <c r="EV768" s="4"/>
      <c r="EW768" s="4"/>
      <c r="EX768" s="4"/>
      <c r="EY768" s="4"/>
      <c r="EZ768" s="4"/>
      <c r="FA768" s="4"/>
      <c r="FB768" s="4"/>
      <c r="FC768" s="4"/>
      <c r="FD768" s="4"/>
      <c r="FE768" s="4"/>
      <c r="FF768" s="4"/>
      <c r="FG768" s="4"/>
      <c r="FH768" s="4"/>
      <c r="FI768" s="4"/>
      <c r="FJ768" s="4"/>
      <c r="FK768" s="4"/>
      <c r="FL768" s="4"/>
      <c r="FM768" s="4"/>
      <c r="FN768" s="4"/>
      <c r="FO768" s="4"/>
      <c r="FP768" s="4"/>
      <c r="FQ768" s="4"/>
      <c r="FR768" s="4"/>
      <c r="FS768" s="4"/>
      <c r="FT768" s="4"/>
      <c r="FU768" s="4"/>
      <c r="FV768" s="4"/>
      <c r="FW768" s="4"/>
      <c r="FX768" s="4"/>
      <c r="FY768" s="4"/>
      <c r="FZ768" s="4"/>
      <c r="GA768" s="4"/>
      <c r="GB768" s="4"/>
      <c r="GC768" s="4"/>
      <c r="GD768" s="4"/>
      <c r="GE768" s="4"/>
      <c r="GF768" s="4"/>
      <c r="GG768" s="4"/>
      <c r="GH768" s="4"/>
      <c r="GI768" s="4"/>
      <c r="GJ768" s="4"/>
      <c r="GK768" s="4"/>
      <c r="GL768" s="4"/>
      <c r="GM768" s="4"/>
      <c r="GN768" s="4"/>
      <c r="GO768" s="4"/>
      <c r="GP768" s="4"/>
      <c r="GQ768" s="4"/>
      <c r="GR768" s="4"/>
      <c r="GS768" s="4"/>
      <c r="GT768" s="4"/>
      <c r="GU768" s="4"/>
      <c r="GV768" s="4"/>
      <c r="GW768" s="4"/>
      <c r="GX768" s="4"/>
      <c r="GY768" s="4"/>
      <c r="GZ768" s="4"/>
      <c r="HA768" s="4"/>
      <c r="HB768" s="4"/>
      <c r="HC768" s="4"/>
      <c r="HD768" s="4"/>
      <c r="HE768" s="4"/>
      <c r="HF768" s="4"/>
      <c r="HG768" s="4"/>
      <c r="HH768" s="4"/>
      <c r="HI768" s="4"/>
      <c r="HJ768" s="4"/>
      <c r="HK768" s="4"/>
      <c r="HL768" s="4"/>
      <c r="HM768" s="4"/>
      <c r="HN768" s="4"/>
      <c r="HO768" s="4"/>
      <c r="HP768" s="4"/>
      <c r="HQ768" s="4"/>
      <c r="HR768" s="4"/>
      <c r="HS768" s="4"/>
      <c r="HT768" s="4"/>
      <c r="HU768" s="4"/>
      <c r="HV768" s="4"/>
      <c r="HW768" s="4"/>
      <c r="HX768" s="4"/>
      <c r="HY768" s="4"/>
      <c r="HZ768" s="4"/>
      <c r="IA768" s="4"/>
      <c r="IB768" s="4"/>
      <c r="IC768" s="4"/>
      <c r="ID768" s="4"/>
      <c r="IE768" s="4"/>
      <c r="IF768" s="4"/>
      <c r="IG768" s="4"/>
      <c r="IH768" s="4"/>
      <c r="II768" s="4"/>
      <c r="IJ768" s="4"/>
      <c r="IK768" s="4"/>
      <c r="IL768" s="4"/>
      <c r="IM768" s="4"/>
      <c r="IN768" s="4"/>
      <c r="IO768" s="4"/>
      <c r="IP768" s="4"/>
      <c r="IQ768" s="4"/>
      <c r="IR768" s="4"/>
      <c r="IS768" s="4"/>
      <c r="IT768" s="4"/>
      <c r="IU768" s="4"/>
      <c r="IV768" s="4"/>
    </row>
    <row r="769" spans="1:256" s="209" customFormat="1">
      <c r="A769" s="121"/>
      <c r="B769" s="115"/>
      <c r="C769" s="116"/>
      <c r="D769" s="117"/>
      <c r="E769" s="118"/>
      <c r="F769" s="119"/>
      <c r="G769" s="120"/>
      <c r="H769" s="5"/>
      <c r="I769" s="39"/>
      <c r="J769" s="40"/>
      <c r="K769" s="41"/>
      <c r="L769" s="37"/>
      <c r="N769" s="38"/>
      <c r="O769" s="38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4"/>
      <c r="CM769" s="4"/>
      <c r="CN769" s="4"/>
      <c r="CO769" s="4"/>
      <c r="CP769" s="4"/>
      <c r="CQ769" s="4"/>
      <c r="CR769" s="4"/>
      <c r="CS769" s="4"/>
      <c r="CT769" s="4"/>
      <c r="CU769" s="4"/>
      <c r="CV769" s="4"/>
      <c r="CW769" s="4"/>
      <c r="CX769" s="4"/>
      <c r="CY769" s="4"/>
      <c r="CZ769" s="4"/>
      <c r="DA769" s="4"/>
      <c r="DB769" s="4"/>
      <c r="DC769" s="4"/>
      <c r="DD769" s="4"/>
      <c r="DE769" s="4"/>
      <c r="DF769" s="4"/>
      <c r="DG769" s="4"/>
      <c r="DH769" s="4"/>
      <c r="DI769" s="4"/>
      <c r="DJ769" s="4"/>
      <c r="DK769" s="4"/>
      <c r="DL769" s="4"/>
      <c r="DM769" s="4"/>
      <c r="DN769" s="4"/>
      <c r="DO769" s="4"/>
      <c r="DP769" s="4"/>
      <c r="DQ769" s="4"/>
      <c r="DR769" s="4"/>
      <c r="DS769" s="4"/>
      <c r="DT769" s="4"/>
      <c r="DU769" s="4"/>
      <c r="DV769" s="4"/>
      <c r="DW769" s="4"/>
      <c r="DX769" s="4"/>
      <c r="DY769" s="4"/>
      <c r="DZ769" s="4"/>
      <c r="EA769" s="4"/>
      <c r="EB769" s="4"/>
      <c r="EC769" s="4"/>
      <c r="ED769" s="4"/>
      <c r="EE769" s="4"/>
      <c r="EF769" s="4"/>
      <c r="EG769" s="4"/>
      <c r="EH769" s="4"/>
      <c r="EI769" s="4"/>
      <c r="EJ769" s="4"/>
      <c r="EK769" s="4"/>
      <c r="EL769" s="4"/>
      <c r="EM769" s="4"/>
      <c r="EN769" s="4"/>
      <c r="EO769" s="4"/>
      <c r="EP769" s="4"/>
      <c r="EQ769" s="4"/>
      <c r="ER769" s="4"/>
      <c r="ES769" s="4"/>
      <c r="ET769" s="4"/>
      <c r="EU769" s="4"/>
      <c r="EV769" s="4"/>
      <c r="EW769" s="4"/>
      <c r="EX769" s="4"/>
      <c r="EY769" s="4"/>
      <c r="EZ769" s="4"/>
      <c r="FA769" s="4"/>
      <c r="FB769" s="4"/>
      <c r="FC769" s="4"/>
      <c r="FD769" s="4"/>
      <c r="FE769" s="4"/>
      <c r="FF769" s="4"/>
      <c r="FG769" s="4"/>
      <c r="FH769" s="4"/>
      <c r="FI769" s="4"/>
      <c r="FJ769" s="4"/>
      <c r="FK769" s="4"/>
      <c r="FL769" s="4"/>
      <c r="FM769" s="4"/>
      <c r="FN769" s="4"/>
      <c r="FO769" s="4"/>
      <c r="FP769" s="4"/>
      <c r="FQ769" s="4"/>
      <c r="FR769" s="4"/>
      <c r="FS769" s="4"/>
      <c r="FT769" s="4"/>
      <c r="FU769" s="4"/>
      <c r="FV769" s="4"/>
      <c r="FW769" s="4"/>
      <c r="FX769" s="4"/>
      <c r="FY769" s="4"/>
      <c r="FZ769" s="4"/>
      <c r="GA769" s="4"/>
      <c r="GB769" s="4"/>
      <c r="GC769" s="4"/>
      <c r="GD769" s="4"/>
      <c r="GE769" s="4"/>
      <c r="GF769" s="4"/>
      <c r="GG769" s="4"/>
      <c r="GH769" s="4"/>
      <c r="GI769" s="4"/>
      <c r="GJ769" s="4"/>
      <c r="GK769" s="4"/>
      <c r="GL769" s="4"/>
      <c r="GM769" s="4"/>
      <c r="GN769" s="4"/>
      <c r="GO769" s="4"/>
      <c r="GP769" s="4"/>
      <c r="GQ769" s="4"/>
      <c r="GR769" s="4"/>
      <c r="GS769" s="4"/>
      <c r="GT769" s="4"/>
      <c r="GU769" s="4"/>
      <c r="GV769" s="4"/>
      <c r="GW769" s="4"/>
      <c r="GX769" s="4"/>
      <c r="GY769" s="4"/>
      <c r="GZ769" s="4"/>
      <c r="HA769" s="4"/>
      <c r="HB769" s="4"/>
      <c r="HC769" s="4"/>
      <c r="HD769" s="4"/>
      <c r="HE769" s="4"/>
      <c r="HF769" s="4"/>
      <c r="HG769" s="4"/>
      <c r="HH769" s="4"/>
      <c r="HI769" s="4"/>
      <c r="HJ769" s="4"/>
      <c r="HK769" s="4"/>
      <c r="HL769" s="4"/>
      <c r="HM769" s="4"/>
      <c r="HN769" s="4"/>
      <c r="HO769" s="4"/>
      <c r="HP769" s="4"/>
      <c r="HQ769" s="4"/>
      <c r="HR769" s="4"/>
      <c r="HS769" s="4"/>
      <c r="HT769" s="4"/>
      <c r="HU769" s="4"/>
      <c r="HV769" s="4"/>
      <c r="HW769" s="4"/>
      <c r="HX769" s="4"/>
      <c r="HY769" s="4"/>
      <c r="HZ769" s="4"/>
      <c r="IA769" s="4"/>
      <c r="IB769" s="4"/>
      <c r="IC769" s="4"/>
      <c r="ID769" s="4"/>
      <c r="IE769" s="4"/>
      <c r="IF769" s="4"/>
      <c r="IG769" s="4"/>
      <c r="IH769" s="4"/>
      <c r="II769" s="4"/>
      <c r="IJ769" s="4"/>
      <c r="IK769" s="4"/>
      <c r="IL769" s="4"/>
      <c r="IM769" s="4"/>
      <c r="IN769" s="4"/>
      <c r="IO769" s="4"/>
      <c r="IP769" s="4"/>
      <c r="IQ769" s="4"/>
      <c r="IR769" s="4"/>
      <c r="IS769" s="4"/>
      <c r="IT769" s="4"/>
      <c r="IU769" s="4"/>
      <c r="IV769" s="4"/>
    </row>
    <row r="770" spans="1:256" s="209" customFormat="1">
      <c r="A770" s="121"/>
      <c r="B770" s="115"/>
      <c r="C770" s="116"/>
      <c r="D770" s="117"/>
      <c r="E770" s="118"/>
      <c r="F770" s="119"/>
      <c r="G770" s="120"/>
      <c r="H770" s="5"/>
      <c r="I770" s="39"/>
      <c r="J770" s="40"/>
      <c r="K770" s="41"/>
      <c r="L770" s="37"/>
      <c r="N770" s="38"/>
      <c r="O770" s="38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4"/>
      <c r="CM770" s="4"/>
      <c r="CN770" s="4"/>
      <c r="CO770" s="4"/>
      <c r="CP770" s="4"/>
      <c r="CQ770" s="4"/>
      <c r="CR770" s="4"/>
      <c r="CS770" s="4"/>
      <c r="CT770" s="4"/>
      <c r="CU770" s="4"/>
      <c r="CV770" s="4"/>
      <c r="CW770" s="4"/>
      <c r="CX770" s="4"/>
      <c r="CY770" s="4"/>
      <c r="CZ770" s="4"/>
      <c r="DA770" s="4"/>
      <c r="DB770" s="4"/>
      <c r="DC770" s="4"/>
      <c r="DD770" s="4"/>
      <c r="DE770" s="4"/>
      <c r="DF770" s="4"/>
      <c r="DG770" s="4"/>
      <c r="DH770" s="4"/>
      <c r="DI770" s="4"/>
      <c r="DJ770" s="4"/>
      <c r="DK770" s="4"/>
      <c r="DL770" s="4"/>
      <c r="DM770" s="4"/>
      <c r="DN770" s="4"/>
      <c r="DO770" s="4"/>
      <c r="DP770" s="4"/>
      <c r="DQ770" s="4"/>
      <c r="DR770" s="4"/>
      <c r="DS770" s="4"/>
      <c r="DT770" s="4"/>
      <c r="DU770" s="4"/>
      <c r="DV770" s="4"/>
      <c r="DW770" s="4"/>
      <c r="DX770" s="4"/>
      <c r="DY770" s="4"/>
      <c r="DZ770" s="4"/>
      <c r="EA770" s="4"/>
      <c r="EB770" s="4"/>
      <c r="EC770" s="4"/>
      <c r="ED770" s="4"/>
      <c r="EE770" s="4"/>
      <c r="EF770" s="4"/>
      <c r="EG770" s="4"/>
      <c r="EH770" s="4"/>
      <c r="EI770" s="4"/>
      <c r="EJ770" s="4"/>
      <c r="EK770" s="4"/>
      <c r="EL770" s="4"/>
      <c r="EM770" s="4"/>
      <c r="EN770" s="4"/>
      <c r="EO770" s="4"/>
      <c r="EP770" s="4"/>
      <c r="EQ770" s="4"/>
      <c r="ER770" s="4"/>
      <c r="ES770" s="4"/>
      <c r="ET770" s="4"/>
      <c r="EU770" s="4"/>
      <c r="EV770" s="4"/>
      <c r="EW770" s="4"/>
      <c r="EX770" s="4"/>
      <c r="EY770" s="4"/>
      <c r="EZ770" s="4"/>
      <c r="FA770" s="4"/>
      <c r="FB770" s="4"/>
      <c r="FC770" s="4"/>
      <c r="FD770" s="4"/>
      <c r="FE770" s="4"/>
      <c r="FF770" s="4"/>
      <c r="FG770" s="4"/>
      <c r="FH770" s="4"/>
      <c r="FI770" s="4"/>
      <c r="FJ770" s="4"/>
      <c r="FK770" s="4"/>
      <c r="FL770" s="4"/>
      <c r="FM770" s="4"/>
      <c r="FN770" s="4"/>
      <c r="FO770" s="4"/>
      <c r="FP770" s="4"/>
      <c r="FQ770" s="4"/>
      <c r="FR770" s="4"/>
      <c r="FS770" s="4"/>
      <c r="FT770" s="4"/>
      <c r="FU770" s="4"/>
      <c r="FV770" s="4"/>
      <c r="FW770" s="4"/>
      <c r="FX770" s="4"/>
      <c r="FY770" s="4"/>
      <c r="FZ770" s="4"/>
      <c r="GA770" s="4"/>
      <c r="GB770" s="4"/>
      <c r="GC770" s="4"/>
      <c r="GD770" s="4"/>
      <c r="GE770" s="4"/>
      <c r="GF770" s="4"/>
      <c r="GG770" s="4"/>
      <c r="GH770" s="4"/>
      <c r="GI770" s="4"/>
      <c r="GJ770" s="4"/>
      <c r="GK770" s="4"/>
      <c r="GL770" s="4"/>
      <c r="GM770" s="4"/>
      <c r="GN770" s="4"/>
      <c r="GO770" s="4"/>
      <c r="GP770" s="4"/>
      <c r="GQ770" s="4"/>
      <c r="GR770" s="4"/>
      <c r="GS770" s="4"/>
      <c r="GT770" s="4"/>
      <c r="GU770" s="4"/>
      <c r="GV770" s="4"/>
      <c r="GW770" s="4"/>
      <c r="GX770" s="4"/>
      <c r="GY770" s="4"/>
      <c r="GZ770" s="4"/>
      <c r="HA770" s="4"/>
      <c r="HB770" s="4"/>
      <c r="HC770" s="4"/>
      <c r="HD770" s="4"/>
      <c r="HE770" s="4"/>
      <c r="HF770" s="4"/>
      <c r="HG770" s="4"/>
      <c r="HH770" s="4"/>
      <c r="HI770" s="4"/>
      <c r="HJ770" s="4"/>
      <c r="HK770" s="4"/>
      <c r="HL770" s="4"/>
      <c r="HM770" s="4"/>
      <c r="HN770" s="4"/>
      <c r="HO770" s="4"/>
      <c r="HP770" s="4"/>
      <c r="HQ770" s="4"/>
      <c r="HR770" s="4"/>
      <c r="HS770" s="4"/>
      <c r="HT770" s="4"/>
      <c r="HU770" s="4"/>
      <c r="HV770" s="4"/>
      <c r="HW770" s="4"/>
      <c r="HX770" s="4"/>
      <c r="HY770" s="4"/>
      <c r="HZ770" s="4"/>
      <c r="IA770" s="4"/>
      <c r="IB770" s="4"/>
      <c r="IC770" s="4"/>
      <c r="ID770" s="4"/>
      <c r="IE770" s="4"/>
      <c r="IF770" s="4"/>
      <c r="IG770" s="4"/>
      <c r="IH770" s="4"/>
      <c r="II770" s="4"/>
      <c r="IJ770" s="4"/>
      <c r="IK770" s="4"/>
      <c r="IL770" s="4"/>
      <c r="IM770" s="4"/>
      <c r="IN770" s="4"/>
      <c r="IO770" s="4"/>
      <c r="IP770" s="4"/>
      <c r="IQ770" s="4"/>
      <c r="IR770" s="4"/>
      <c r="IS770" s="4"/>
      <c r="IT770" s="4"/>
      <c r="IU770" s="4"/>
      <c r="IV770" s="4"/>
    </row>
    <row r="771" spans="1:256" s="209" customFormat="1">
      <c r="A771" s="121"/>
      <c r="B771" s="115"/>
      <c r="C771" s="116"/>
      <c r="D771" s="117"/>
      <c r="E771" s="118"/>
      <c r="F771" s="119"/>
      <c r="G771" s="120"/>
      <c r="H771" s="5"/>
      <c r="I771" s="39"/>
      <c r="J771" s="40"/>
      <c r="K771" s="41"/>
      <c r="L771" s="37"/>
      <c r="N771" s="38"/>
      <c r="O771" s="38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4"/>
      <c r="CM771" s="4"/>
      <c r="CN771" s="4"/>
      <c r="CO771" s="4"/>
      <c r="CP771" s="4"/>
      <c r="CQ771" s="4"/>
      <c r="CR771" s="4"/>
      <c r="CS771" s="4"/>
      <c r="CT771" s="4"/>
      <c r="CU771" s="4"/>
      <c r="CV771" s="4"/>
      <c r="CW771" s="4"/>
      <c r="CX771" s="4"/>
      <c r="CY771" s="4"/>
      <c r="CZ771" s="4"/>
      <c r="DA771" s="4"/>
      <c r="DB771" s="4"/>
      <c r="DC771" s="4"/>
      <c r="DD771" s="4"/>
      <c r="DE771" s="4"/>
      <c r="DF771" s="4"/>
      <c r="DG771" s="4"/>
      <c r="DH771" s="4"/>
      <c r="DI771" s="4"/>
      <c r="DJ771" s="4"/>
      <c r="DK771" s="4"/>
      <c r="DL771" s="4"/>
      <c r="DM771" s="4"/>
      <c r="DN771" s="4"/>
      <c r="DO771" s="4"/>
      <c r="DP771" s="4"/>
      <c r="DQ771" s="4"/>
      <c r="DR771" s="4"/>
      <c r="DS771" s="4"/>
      <c r="DT771" s="4"/>
      <c r="DU771" s="4"/>
      <c r="DV771" s="4"/>
      <c r="DW771" s="4"/>
      <c r="DX771" s="4"/>
      <c r="DY771" s="4"/>
      <c r="DZ771" s="4"/>
      <c r="EA771" s="4"/>
      <c r="EB771" s="4"/>
      <c r="EC771" s="4"/>
      <c r="ED771" s="4"/>
      <c r="EE771" s="4"/>
      <c r="EF771" s="4"/>
      <c r="EG771" s="4"/>
      <c r="EH771" s="4"/>
      <c r="EI771" s="4"/>
      <c r="EJ771" s="4"/>
      <c r="EK771" s="4"/>
      <c r="EL771" s="4"/>
      <c r="EM771" s="4"/>
      <c r="EN771" s="4"/>
      <c r="EO771" s="4"/>
      <c r="EP771" s="4"/>
      <c r="EQ771" s="4"/>
      <c r="ER771" s="4"/>
      <c r="ES771" s="4"/>
      <c r="ET771" s="4"/>
      <c r="EU771" s="4"/>
      <c r="EV771" s="4"/>
      <c r="EW771" s="4"/>
      <c r="EX771" s="4"/>
      <c r="EY771" s="4"/>
      <c r="EZ771" s="4"/>
      <c r="FA771" s="4"/>
      <c r="FB771" s="4"/>
      <c r="FC771" s="4"/>
      <c r="FD771" s="4"/>
      <c r="FE771" s="4"/>
      <c r="FF771" s="4"/>
      <c r="FG771" s="4"/>
      <c r="FH771" s="4"/>
      <c r="FI771" s="4"/>
      <c r="FJ771" s="4"/>
      <c r="FK771" s="4"/>
      <c r="FL771" s="4"/>
      <c r="FM771" s="4"/>
      <c r="FN771" s="4"/>
      <c r="FO771" s="4"/>
      <c r="FP771" s="4"/>
      <c r="FQ771" s="4"/>
      <c r="FR771" s="4"/>
      <c r="FS771" s="4"/>
      <c r="FT771" s="4"/>
      <c r="FU771" s="4"/>
      <c r="FV771" s="4"/>
      <c r="FW771" s="4"/>
      <c r="FX771" s="4"/>
      <c r="FY771" s="4"/>
      <c r="FZ771" s="4"/>
      <c r="GA771" s="4"/>
      <c r="GB771" s="4"/>
      <c r="GC771" s="4"/>
      <c r="GD771" s="4"/>
      <c r="GE771" s="4"/>
      <c r="GF771" s="4"/>
      <c r="GG771" s="4"/>
      <c r="GH771" s="4"/>
      <c r="GI771" s="4"/>
      <c r="GJ771" s="4"/>
      <c r="GK771" s="4"/>
      <c r="GL771" s="4"/>
      <c r="GM771" s="4"/>
      <c r="GN771" s="4"/>
      <c r="GO771" s="4"/>
      <c r="GP771" s="4"/>
      <c r="GQ771" s="4"/>
      <c r="GR771" s="4"/>
      <c r="GS771" s="4"/>
      <c r="GT771" s="4"/>
      <c r="GU771" s="4"/>
      <c r="GV771" s="4"/>
      <c r="GW771" s="4"/>
      <c r="GX771" s="4"/>
      <c r="GY771" s="4"/>
      <c r="GZ771" s="4"/>
      <c r="HA771" s="4"/>
      <c r="HB771" s="4"/>
      <c r="HC771" s="4"/>
      <c r="HD771" s="4"/>
      <c r="HE771" s="4"/>
      <c r="HF771" s="4"/>
      <c r="HG771" s="4"/>
      <c r="HH771" s="4"/>
      <c r="HI771" s="4"/>
      <c r="HJ771" s="4"/>
      <c r="HK771" s="4"/>
      <c r="HL771" s="4"/>
      <c r="HM771" s="4"/>
      <c r="HN771" s="4"/>
      <c r="HO771" s="4"/>
      <c r="HP771" s="4"/>
      <c r="HQ771" s="4"/>
      <c r="HR771" s="4"/>
      <c r="HS771" s="4"/>
      <c r="HT771" s="4"/>
      <c r="HU771" s="4"/>
      <c r="HV771" s="4"/>
      <c r="HW771" s="4"/>
      <c r="HX771" s="4"/>
      <c r="HY771" s="4"/>
      <c r="HZ771" s="4"/>
      <c r="IA771" s="4"/>
      <c r="IB771" s="4"/>
      <c r="IC771" s="4"/>
      <c r="ID771" s="4"/>
      <c r="IE771" s="4"/>
      <c r="IF771" s="4"/>
      <c r="IG771" s="4"/>
      <c r="IH771" s="4"/>
      <c r="II771" s="4"/>
      <c r="IJ771" s="4"/>
      <c r="IK771" s="4"/>
      <c r="IL771" s="4"/>
      <c r="IM771" s="4"/>
      <c r="IN771" s="4"/>
      <c r="IO771" s="4"/>
      <c r="IP771" s="4"/>
      <c r="IQ771" s="4"/>
      <c r="IR771" s="4"/>
      <c r="IS771" s="4"/>
      <c r="IT771" s="4"/>
      <c r="IU771" s="4"/>
      <c r="IV771" s="4"/>
    </row>
    <row r="773" spans="1:256" s="209" customFormat="1">
      <c r="A773" s="121"/>
      <c r="B773" s="115"/>
      <c r="C773" s="116"/>
      <c r="D773" s="117"/>
      <c r="E773" s="118"/>
      <c r="F773" s="119"/>
      <c r="G773" s="120"/>
      <c r="H773" s="5"/>
      <c r="I773" s="39"/>
      <c r="J773" s="40"/>
      <c r="K773" s="41"/>
      <c r="L773" s="37"/>
      <c r="N773" s="38"/>
      <c r="O773" s="38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4"/>
      <c r="CM773" s="4"/>
      <c r="CN773" s="4"/>
      <c r="CO773" s="4"/>
      <c r="CP773" s="4"/>
      <c r="CQ773" s="4"/>
      <c r="CR773" s="4"/>
      <c r="CS773" s="4"/>
      <c r="CT773" s="4"/>
      <c r="CU773" s="4"/>
      <c r="CV773" s="4"/>
      <c r="CW773" s="4"/>
      <c r="CX773" s="4"/>
      <c r="CY773" s="4"/>
      <c r="CZ773" s="4"/>
      <c r="DA773" s="4"/>
      <c r="DB773" s="4"/>
      <c r="DC773" s="4"/>
      <c r="DD773" s="4"/>
      <c r="DE773" s="4"/>
      <c r="DF773" s="4"/>
      <c r="DG773" s="4"/>
      <c r="DH773" s="4"/>
      <c r="DI773" s="4"/>
      <c r="DJ773" s="4"/>
      <c r="DK773" s="4"/>
      <c r="DL773" s="4"/>
      <c r="DM773" s="4"/>
      <c r="DN773" s="4"/>
      <c r="DO773" s="4"/>
      <c r="DP773" s="4"/>
      <c r="DQ773" s="4"/>
      <c r="DR773" s="4"/>
      <c r="DS773" s="4"/>
      <c r="DT773" s="4"/>
      <c r="DU773" s="4"/>
      <c r="DV773" s="4"/>
      <c r="DW773" s="4"/>
      <c r="DX773" s="4"/>
      <c r="DY773" s="4"/>
      <c r="DZ773" s="4"/>
      <c r="EA773" s="4"/>
      <c r="EB773" s="4"/>
      <c r="EC773" s="4"/>
      <c r="ED773" s="4"/>
      <c r="EE773" s="4"/>
      <c r="EF773" s="4"/>
      <c r="EG773" s="4"/>
      <c r="EH773" s="4"/>
      <c r="EI773" s="4"/>
      <c r="EJ773" s="4"/>
      <c r="EK773" s="4"/>
      <c r="EL773" s="4"/>
      <c r="EM773" s="4"/>
      <c r="EN773" s="4"/>
      <c r="EO773" s="4"/>
      <c r="EP773" s="4"/>
      <c r="EQ773" s="4"/>
      <c r="ER773" s="4"/>
      <c r="ES773" s="4"/>
      <c r="ET773" s="4"/>
      <c r="EU773" s="4"/>
      <c r="EV773" s="4"/>
      <c r="EW773" s="4"/>
      <c r="EX773" s="4"/>
      <c r="EY773" s="4"/>
      <c r="EZ773" s="4"/>
      <c r="FA773" s="4"/>
      <c r="FB773" s="4"/>
      <c r="FC773" s="4"/>
      <c r="FD773" s="4"/>
      <c r="FE773" s="4"/>
      <c r="FF773" s="4"/>
      <c r="FG773" s="4"/>
      <c r="FH773" s="4"/>
      <c r="FI773" s="4"/>
      <c r="FJ773" s="4"/>
      <c r="FK773" s="4"/>
      <c r="FL773" s="4"/>
      <c r="FM773" s="4"/>
      <c r="FN773" s="4"/>
      <c r="FO773" s="4"/>
      <c r="FP773" s="4"/>
      <c r="FQ773" s="4"/>
      <c r="FR773" s="4"/>
      <c r="FS773" s="4"/>
      <c r="FT773" s="4"/>
      <c r="FU773" s="4"/>
      <c r="FV773" s="4"/>
      <c r="FW773" s="4"/>
      <c r="FX773" s="4"/>
      <c r="FY773" s="4"/>
      <c r="FZ773" s="4"/>
      <c r="GA773" s="4"/>
      <c r="GB773" s="4"/>
      <c r="GC773" s="4"/>
      <c r="GD773" s="4"/>
      <c r="GE773" s="4"/>
      <c r="GF773" s="4"/>
      <c r="GG773" s="4"/>
      <c r="GH773" s="4"/>
      <c r="GI773" s="4"/>
      <c r="GJ773" s="4"/>
      <c r="GK773" s="4"/>
      <c r="GL773" s="4"/>
      <c r="GM773" s="4"/>
      <c r="GN773" s="4"/>
      <c r="GO773" s="4"/>
      <c r="GP773" s="4"/>
      <c r="GQ773" s="4"/>
      <c r="GR773" s="4"/>
      <c r="GS773" s="4"/>
      <c r="GT773" s="4"/>
      <c r="GU773" s="4"/>
      <c r="GV773" s="4"/>
      <c r="GW773" s="4"/>
      <c r="GX773" s="4"/>
      <c r="GY773" s="4"/>
      <c r="GZ773" s="4"/>
      <c r="HA773" s="4"/>
      <c r="HB773" s="4"/>
      <c r="HC773" s="4"/>
      <c r="HD773" s="4"/>
      <c r="HE773" s="4"/>
      <c r="HF773" s="4"/>
      <c r="HG773" s="4"/>
      <c r="HH773" s="4"/>
      <c r="HI773" s="4"/>
      <c r="HJ773" s="4"/>
      <c r="HK773" s="4"/>
      <c r="HL773" s="4"/>
      <c r="HM773" s="4"/>
      <c r="HN773" s="4"/>
      <c r="HO773" s="4"/>
      <c r="HP773" s="4"/>
      <c r="HQ773" s="4"/>
      <c r="HR773" s="4"/>
      <c r="HS773" s="4"/>
      <c r="HT773" s="4"/>
      <c r="HU773" s="4"/>
      <c r="HV773" s="4"/>
      <c r="HW773" s="4"/>
      <c r="HX773" s="4"/>
      <c r="HY773" s="4"/>
      <c r="HZ773" s="4"/>
      <c r="IA773" s="4"/>
      <c r="IB773" s="4"/>
      <c r="IC773" s="4"/>
      <c r="ID773" s="4"/>
      <c r="IE773" s="4"/>
      <c r="IF773" s="4"/>
      <c r="IG773" s="4"/>
      <c r="IH773" s="4"/>
      <c r="II773" s="4"/>
      <c r="IJ773" s="4"/>
      <c r="IK773" s="4"/>
      <c r="IL773" s="4"/>
      <c r="IM773" s="4"/>
      <c r="IN773" s="4"/>
      <c r="IO773" s="4"/>
      <c r="IP773" s="4"/>
      <c r="IQ773" s="4"/>
      <c r="IR773" s="4"/>
      <c r="IS773" s="4"/>
      <c r="IT773" s="4"/>
      <c r="IU773" s="4"/>
      <c r="IV773" s="4"/>
    </row>
    <row r="774" spans="1:256" s="209" customFormat="1">
      <c r="A774" s="121"/>
      <c r="B774" s="115"/>
      <c r="C774" s="116"/>
      <c r="D774" s="117"/>
      <c r="E774" s="118"/>
      <c r="F774" s="119"/>
      <c r="G774" s="120"/>
      <c r="H774" s="5"/>
      <c r="I774" s="39"/>
      <c r="J774" s="40"/>
      <c r="K774" s="41"/>
      <c r="L774" s="37"/>
      <c r="N774" s="38"/>
      <c r="O774" s="38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4"/>
      <c r="CM774" s="4"/>
      <c r="CN774" s="4"/>
      <c r="CO774" s="4"/>
      <c r="CP774" s="4"/>
      <c r="CQ774" s="4"/>
      <c r="CR774" s="4"/>
      <c r="CS774" s="4"/>
      <c r="CT774" s="4"/>
      <c r="CU774" s="4"/>
      <c r="CV774" s="4"/>
      <c r="CW774" s="4"/>
      <c r="CX774" s="4"/>
      <c r="CY774" s="4"/>
      <c r="CZ774" s="4"/>
      <c r="DA774" s="4"/>
      <c r="DB774" s="4"/>
      <c r="DC774" s="4"/>
      <c r="DD774" s="4"/>
      <c r="DE774" s="4"/>
      <c r="DF774" s="4"/>
      <c r="DG774" s="4"/>
      <c r="DH774" s="4"/>
      <c r="DI774" s="4"/>
      <c r="DJ774" s="4"/>
      <c r="DK774" s="4"/>
      <c r="DL774" s="4"/>
      <c r="DM774" s="4"/>
      <c r="DN774" s="4"/>
      <c r="DO774" s="4"/>
      <c r="DP774" s="4"/>
      <c r="DQ774" s="4"/>
      <c r="DR774" s="4"/>
      <c r="DS774" s="4"/>
      <c r="DT774" s="4"/>
      <c r="DU774" s="4"/>
      <c r="DV774" s="4"/>
      <c r="DW774" s="4"/>
      <c r="DX774" s="4"/>
      <c r="DY774" s="4"/>
      <c r="DZ774" s="4"/>
      <c r="EA774" s="4"/>
      <c r="EB774" s="4"/>
      <c r="EC774" s="4"/>
      <c r="ED774" s="4"/>
      <c r="EE774" s="4"/>
      <c r="EF774" s="4"/>
      <c r="EG774" s="4"/>
      <c r="EH774" s="4"/>
      <c r="EI774" s="4"/>
      <c r="EJ774" s="4"/>
      <c r="EK774" s="4"/>
      <c r="EL774" s="4"/>
      <c r="EM774" s="4"/>
      <c r="EN774" s="4"/>
      <c r="EO774" s="4"/>
      <c r="EP774" s="4"/>
      <c r="EQ774" s="4"/>
      <c r="ER774" s="4"/>
      <c r="ES774" s="4"/>
      <c r="ET774" s="4"/>
      <c r="EU774" s="4"/>
      <c r="EV774" s="4"/>
      <c r="EW774" s="4"/>
      <c r="EX774" s="4"/>
      <c r="EY774" s="4"/>
      <c r="EZ774" s="4"/>
      <c r="FA774" s="4"/>
      <c r="FB774" s="4"/>
      <c r="FC774" s="4"/>
      <c r="FD774" s="4"/>
      <c r="FE774" s="4"/>
      <c r="FF774" s="4"/>
      <c r="FG774" s="4"/>
      <c r="FH774" s="4"/>
      <c r="FI774" s="4"/>
      <c r="FJ774" s="4"/>
      <c r="FK774" s="4"/>
      <c r="FL774" s="4"/>
      <c r="FM774" s="4"/>
      <c r="FN774" s="4"/>
      <c r="FO774" s="4"/>
      <c r="FP774" s="4"/>
      <c r="FQ774" s="4"/>
      <c r="FR774" s="4"/>
      <c r="FS774" s="4"/>
      <c r="FT774" s="4"/>
      <c r="FU774" s="4"/>
      <c r="FV774" s="4"/>
      <c r="FW774" s="4"/>
      <c r="FX774" s="4"/>
      <c r="FY774" s="4"/>
      <c r="FZ774" s="4"/>
      <c r="GA774" s="4"/>
      <c r="GB774" s="4"/>
      <c r="GC774" s="4"/>
      <c r="GD774" s="4"/>
      <c r="GE774" s="4"/>
      <c r="GF774" s="4"/>
      <c r="GG774" s="4"/>
      <c r="GH774" s="4"/>
      <c r="GI774" s="4"/>
      <c r="GJ774" s="4"/>
      <c r="GK774" s="4"/>
      <c r="GL774" s="4"/>
      <c r="GM774" s="4"/>
      <c r="GN774" s="4"/>
      <c r="GO774" s="4"/>
      <c r="GP774" s="4"/>
      <c r="GQ774" s="4"/>
      <c r="GR774" s="4"/>
      <c r="GS774" s="4"/>
      <c r="GT774" s="4"/>
      <c r="GU774" s="4"/>
      <c r="GV774" s="4"/>
      <c r="GW774" s="4"/>
      <c r="GX774" s="4"/>
      <c r="GY774" s="4"/>
      <c r="GZ774" s="4"/>
      <c r="HA774" s="4"/>
      <c r="HB774" s="4"/>
      <c r="HC774" s="4"/>
      <c r="HD774" s="4"/>
      <c r="HE774" s="4"/>
      <c r="HF774" s="4"/>
      <c r="HG774" s="4"/>
      <c r="HH774" s="4"/>
      <c r="HI774" s="4"/>
      <c r="HJ774" s="4"/>
      <c r="HK774" s="4"/>
      <c r="HL774" s="4"/>
      <c r="HM774" s="4"/>
      <c r="HN774" s="4"/>
      <c r="HO774" s="4"/>
      <c r="HP774" s="4"/>
      <c r="HQ774" s="4"/>
      <c r="HR774" s="4"/>
      <c r="HS774" s="4"/>
      <c r="HT774" s="4"/>
      <c r="HU774" s="4"/>
      <c r="HV774" s="4"/>
      <c r="HW774" s="4"/>
      <c r="HX774" s="4"/>
      <c r="HY774" s="4"/>
      <c r="HZ774" s="4"/>
      <c r="IA774" s="4"/>
      <c r="IB774" s="4"/>
      <c r="IC774" s="4"/>
      <c r="ID774" s="4"/>
      <c r="IE774" s="4"/>
      <c r="IF774" s="4"/>
      <c r="IG774" s="4"/>
      <c r="IH774" s="4"/>
      <c r="II774" s="4"/>
      <c r="IJ774" s="4"/>
      <c r="IK774" s="4"/>
      <c r="IL774" s="4"/>
      <c r="IM774" s="4"/>
      <c r="IN774" s="4"/>
      <c r="IO774" s="4"/>
      <c r="IP774" s="4"/>
      <c r="IQ774" s="4"/>
      <c r="IR774" s="4"/>
      <c r="IS774" s="4"/>
      <c r="IT774" s="4"/>
      <c r="IU774" s="4"/>
      <c r="IV774" s="4"/>
    </row>
    <row r="775" spans="1:256" s="209" customFormat="1">
      <c r="A775" s="121"/>
      <c r="B775" s="115"/>
      <c r="C775" s="116"/>
      <c r="D775" s="117"/>
      <c r="E775" s="118"/>
      <c r="F775" s="119"/>
      <c r="G775" s="120"/>
      <c r="H775" s="5"/>
      <c r="I775" s="39"/>
      <c r="J775" s="40"/>
      <c r="K775" s="41"/>
      <c r="L775" s="37"/>
      <c r="N775" s="38"/>
      <c r="O775" s="38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4"/>
      <c r="CM775" s="4"/>
      <c r="CN775" s="4"/>
      <c r="CO775" s="4"/>
      <c r="CP775" s="4"/>
      <c r="CQ775" s="4"/>
      <c r="CR775" s="4"/>
      <c r="CS775" s="4"/>
      <c r="CT775" s="4"/>
      <c r="CU775" s="4"/>
      <c r="CV775" s="4"/>
      <c r="CW775" s="4"/>
      <c r="CX775" s="4"/>
      <c r="CY775" s="4"/>
      <c r="CZ775" s="4"/>
      <c r="DA775" s="4"/>
      <c r="DB775" s="4"/>
      <c r="DC775" s="4"/>
      <c r="DD775" s="4"/>
      <c r="DE775" s="4"/>
      <c r="DF775" s="4"/>
      <c r="DG775" s="4"/>
      <c r="DH775" s="4"/>
      <c r="DI775" s="4"/>
      <c r="DJ775" s="4"/>
      <c r="DK775" s="4"/>
      <c r="DL775" s="4"/>
      <c r="DM775" s="4"/>
      <c r="DN775" s="4"/>
      <c r="DO775" s="4"/>
      <c r="DP775" s="4"/>
      <c r="DQ775" s="4"/>
      <c r="DR775" s="4"/>
      <c r="DS775" s="4"/>
      <c r="DT775" s="4"/>
      <c r="DU775" s="4"/>
      <c r="DV775" s="4"/>
      <c r="DW775" s="4"/>
      <c r="DX775" s="4"/>
      <c r="DY775" s="4"/>
      <c r="DZ775" s="4"/>
      <c r="EA775" s="4"/>
      <c r="EB775" s="4"/>
      <c r="EC775" s="4"/>
      <c r="ED775" s="4"/>
      <c r="EE775" s="4"/>
      <c r="EF775" s="4"/>
      <c r="EG775" s="4"/>
      <c r="EH775" s="4"/>
      <c r="EI775" s="4"/>
      <c r="EJ775" s="4"/>
      <c r="EK775" s="4"/>
      <c r="EL775" s="4"/>
      <c r="EM775" s="4"/>
      <c r="EN775" s="4"/>
      <c r="EO775" s="4"/>
      <c r="EP775" s="4"/>
      <c r="EQ775" s="4"/>
      <c r="ER775" s="4"/>
      <c r="ES775" s="4"/>
      <c r="ET775" s="4"/>
      <c r="EU775" s="4"/>
      <c r="EV775" s="4"/>
      <c r="EW775" s="4"/>
      <c r="EX775" s="4"/>
      <c r="EY775" s="4"/>
      <c r="EZ775" s="4"/>
      <c r="FA775" s="4"/>
      <c r="FB775" s="4"/>
      <c r="FC775" s="4"/>
      <c r="FD775" s="4"/>
      <c r="FE775" s="4"/>
      <c r="FF775" s="4"/>
      <c r="FG775" s="4"/>
      <c r="FH775" s="4"/>
      <c r="FI775" s="4"/>
      <c r="FJ775" s="4"/>
      <c r="FK775" s="4"/>
      <c r="FL775" s="4"/>
      <c r="FM775" s="4"/>
      <c r="FN775" s="4"/>
      <c r="FO775" s="4"/>
      <c r="FP775" s="4"/>
      <c r="FQ775" s="4"/>
      <c r="FR775" s="4"/>
      <c r="FS775" s="4"/>
      <c r="FT775" s="4"/>
      <c r="FU775" s="4"/>
      <c r="FV775" s="4"/>
      <c r="FW775" s="4"/>
      <c r="FX775" s="4"/>
      <c r="FY775" s="4"/>
      <c r="FZ775" s="4"/>
      <c r="GA775" s="4"/>
      <c r="GB775" s="4"/>
      <c r="GC775" s="4"/>
      <c r="GD775" s="4"/>
      <c r="GE775" s="4"/>
      <c r="GF775" s="4"/>
      <c r="GG775" s="4"/>
      <c r="GH775" s="4"/>
      <c r="GI775" s="4"/>
      <c r="GJ775" s="4"/>
      <c r="GK775" s="4"/>
      <c r="GL775" s="4"/>
      <c r="GM775" s="4"/>
      <c r="GN775" s="4"/>
      <c r="GO775" s="4"/>
      <c r="GP775" s="4"/>
      <c r="GQ775" s="4"/>
      <c r="GR775" s="4"/>
      <c r="GS775" s="4"/>
      <c r="GT775" s="4"/>
      <c r="GU775" s="4"/>
      <c r="GV775" s="4"/>
      <c r="GW775" s="4"/>
      <c r="GX775" s="4"/>
      <c r="GY775" s="4"/>
      <c r="GZ775" s="4"/>
      <c r="HA775" s="4"/>
      <c r="HB775" s="4"/>
      <c r="HC775" s="4"/>
      <c r="HD775" s="4"/>
      <c r="HE775" s="4"/>
      <c r="HF775" s="4"/>
      <c r="HG775" s="4"/>
      <c r="HH775" s="4"/>
      <c r="HI775" s="4"/>
      <c r="HJ775" s="4"/>
      <c r="HK775" s="4"/>
      <c r="HL775" s="4"/>
      <c r="HM775" s="4"/>
      <c r="HN775" s="4"/>
      <c r="HO775" s="4"/>
      <c r="HP775" s="4"/>
      <c r="HQ775" s="4"/>
      <c r="HR775" s="4"/>
      <c r="HS775" s="4"/>
      <c r="HT775" s="4"/>
      <c r="HU775" s="4"/>
      <c r="HV775" s="4"/>
      <c r="HW775" s="4"/>
      <c r="HX775" s="4"/>
      <c r="HY775" s="4"/>
      <c r="HZ775" s="4"/>
      <c r="IA775" s="4"/>
      <c r="IB775" s="4"/>
      <c r="IC775" s="4"/>
      <c r="ID775" s="4"/>
      <c r="IE775" s="4"/>
      <c r="IF775" s="4"/>
      <c r="IG775" s="4"/>
      <c r="IH775" s="4"/>
      <c r="II775" s="4"/>
      <c r="IJ775" s="4"/>
      <c r="IK775" s="4"/>
      <c r="IL775" s="4"/>
      <c r="IM775" s="4"/>
      <c r="IN775" s="4"/>
      <c r="IO775" s="4"/>
      <c r="IP775" s="4"/>
      <c r="IQ775" s="4"/>
      <c r="IR775" s="4"/>
      <c r="IS775" s="4"/>
      <c r="IT775" s="4"/>
      <c r="IU775" s="4"/>
      <c r="IV775" s="4"/>
    </row>
    <row r="777" spans="1:256" s="209" customFormat="1">
      <c r="A777" s="121"/>
      <c r="B777" s="115"/>
      <c r="C777" s="116"/>
      <c r="D777" s="117"/>
      <c r="E777" s="118"/>
      <c r="F777" s="119"/>
      <c r="G777" s="120"/>
      <c r="H777" s="5"/>
      <c r="I777" s="39"/>
      <c r="J777" s="40"/>
      <c r="K777" s="41"/>
      <c r="L777" s="37"/>
      <c r="N777" s="38"/>
      <c r="O777" s="38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4"/>
      <c r="CM777" s="4"/>
      <c r="CN777" s="4"/>
      <c r="CO777" s="4"/>
      <c r="CP777" s="4"/>
      <c r="CQ777" s="4"/>
      <c r="CR777" s="4"/>
      <c r="CS777" s="4"/>
      <c r="CT777" s="4"/>
      <c r="CU777" s="4"/>
      <c r="CV777" s="4"/>
      <c r="CW777" s="4"/>
      <c r="CX777" s="4"/>
      <c r="CY777" s="4"/>
      <c r="CZ777" s="4"/>
      <c r="DA777" s="4"/>
      <c r="DB777" s="4"/>
      <c r="DC777" s="4"/>
      <c r="DD777" s="4"/>
      <c r="DE777" s="4"/>
      <c r="DF777" s="4"/>
      <c r="DG777" s="4"/>
      <c r="DH777" s="4"/>
      <c r="DI777" s="4"/>
      <c r="DJ777" s="4"/>
      <c r="DK777" s="4"/>
      <c r="DL777" s="4"/>
      <c r="DM777" s="4"/>
      <c r="DN777" s="4"/>
      <c r="DO777" s="4"/>
      <c r="DP777" s="4"/>
      <c r="DQ777" s="4"/>
      <c r="DR777" s="4"/>
      <c r="DS777" s="4"/>
      <c r="DT777" s="4"/>
      <c r="DU777" s="4"/>
      <c r="DV777" s="4"/>
      <c r="DW777" s="4"/>
      <c r="DX777" s="4"/>
      <c r="DY777" s="4"/>
      <c r="DZ777" s="4"/>
      <c r="EA777" s="4"/>
      <c r="EB777" s="4"/>
      <c r="EC777" s="4"/>
      <c r="ED777" s="4"/>
      <c r="EE777" s="4"/>
      <c r="EF777" s="4"/>
      <c r="EG777" s="4"/>
      <c r="EH777" s="4"/>
      <c r="EI777" s="4"/>
      <c r="EJ777" s="4"/>
      <c r="EK777" s="4"/>
      <c r="EL777" s="4"/>
      <c r="EM777" s="4"/>
      <c r="EN777" s="4"/>
      <c r="EO777" s="4"/>
      <c r="EP777" s="4"/>
      <c r="EQ777" s="4"/>
      <c r="ER777" s="4"/>
      <c r="ES777" s="4"/>
      <c r="ET777" s="4"/>
      <c r="EU777" s="4"/>
      <c r="EV777" s="4"/>
      <c r="EW777" s="4"/>
      <c r="EX777" s="4"/>
      <c r="EY777" s="4"/>
      <c r="EZ777" s="4"/>
      <c r="FA777" s="4"/>
      <c r="FB777" s="4"/>
      <c r="FC777" s="4"/>
      <c r="FD777" s="4"/>
      <c r="FE777" s="4"/>
      <c r="FF777" s="4"/>
      <c r="FG777" s="4"/>
      <c r="FH777" s="4"/>
      <c r="FI777" s="4"/>
      <c r="FJ777" s="4"/>
      <c r="FK777" s="4"/>
      <c r="FL777" s="4"/>
      <c r="FM777" s="4"/>
      <c r="FN777" s="4"/>
      <c r="FO777" s="4"/>
      <c r="FP777" s="4"/>
      <c r="FQ777" s="4"/>
      <c r="FR777" s="4"/>
      <c r="FS777" s="4"/>
      <c r="FT777" s="4"/>
      <c r="FU777" s="4"/>
      <c r="FV777" s="4"/>
      <c r="FW777" s="4"/>
      <c r="FX777" s="4"/>
      <c r="FY777" s="4"/>
      <c r="FZ777" s="4"/>
      <c r="GA777" s="4"/>
      <c r="GB777" s="4"/>
      <c r="GC777" s="4"/>
      <c r="GD777" s="4"/>
      <c r="GE777" s="4"/>
      <c r="GF777" s="4"/>
      <c r="GG777" s="4"/>
      <c r="GH777" s="4"/>
      <c r="GI777" s="4"/>
      <c r="GJ777" s="4"/>
      <c r="GK777" s="4"/>
      <c r="GL777" s="4"/>
      <c r="GM777" s="4"/>
      <c r="GN777" s="4"/>
      <c r="GO777" s="4"/>
      <c r="GP777" s="4"/>
      <c r="GQ777" s="4"/>
      <c r="GR777" s="4"/>
      <c r="GS777" s="4"/>
      <c r="GT777" s="4"/>
      <c r="GU777" s="4"/>
      <c r="GV777" s="4"/>
      <c r="GW777" s="4"/>
      <c r="GX777" s="4"/>
      <c r="GY777" s="4"/>
      <c r="GZ777" s="4"/>
      <c r="HA777" s="4"/>
      <c r="HB777" s="4"/>
      <c r="HC777" s="4"/>
      <c r="HD777" s="4"/>
      <c r="HE777" s="4"/>
      <c r="HF777" s="4"/>
      <c r="HG777" s="4"/>
      <c r="HH777" s="4"/>
      <c r="HI777" s="4"/>
      <c r="HJ777" s="4"/>
      <c r="HK777" s="4"/>
      <c r="HL777" s="4"/>
      <c r="HM777" s="4"/>
      <c r="HN777" s="4"/>
      <c r="HO777" s="4"/>
      <c r="HP777" s="4"/>
      <c r="HQ777" s="4"/>
      <c r="HR777" s="4"/>
      <c r="HS777" s="4"/>
      <c r="HT777" s="4"/>
      <c r="HU777" s="4"/>
      <c r="HV777" s="4"/>
      <c r="HW777" s="4"/>
      <c r="HX777" s="4"/>
      <c r="HY777" s="4"/>
      <c r="HZ777" s="4"/>
      <c r="IA777" s="4"/>
      <c r="IB777" s="4"/>
      <c r="IC777" s="4"/>
      <c r="ID777" s="4"/>
      <c r="IE777" s="4"/>
      <c r="IF777" s="4"/>
      <c r="IG777" s="4"/>
      <c r="IH777" s="4"/>
      <c r="II777" s="4"/>
      <c r="IJ777" s="4"/>
      <c r="IK777" s="4"/>
      <c r="IL777" s="4"/>
      <c r="IM777" s="4"/>
      <c r="IN777" s="4"/>
      <c r="IO777" s="4"/>
      <c r="IP777" s="4"/>
      <c r="IQ777" s="4"/>
      <c r="IR777" s="4"/>
      <c r="IS777" s="4"/>
      <c r="IT777" s="4"/>
      <c r="IU777" s="4"/>
      <c r="IV777" s="4"/>
    </row>
    <row r="778" spans="1:256" s="209" customFormat="1">
      <c r="A778" s="121"/>
      <c r="B778" s="115"/>
      <c r="C778" s="116"/>
      <c r="D778" s="117"/>
      <c r="E778" s="118"/>
      <c r="F778" s="119"/>
      <c r="G778" s="120"/>
      <c r="H778" s="5"/>
      <c r="I778" s="39"/>
      <c r="J778" s="40"/>
      <c r="K778" s="41"/>
      <c r="L778" s="37"/>
      <c r="N778" s="38"/>
      <c r="O778" s="38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4"/>
      <c r="CM778" s="4"/>
      <c r="CN778" s="4"/>
      <c r="CO778" s="4"/>
      <c r="CP778" s="4"/>
      <c r="CQ778" s="4"/>
      <c r="CR778" s="4"/>
      <c r="CS778" s="4"/>
      <c r="CT778" s="4"/>
      <c r="CU778" s="4"/>
      <c r="CV778" s="4"/>
      <c r="CW778" s="4"/>
      <c r="CX778" s="4"/>
      <c r="CY778" s="4"/>
      <c r="CZ778" s="4"/>
      <c r="DA778" s="4"/>
      <c r="DB778" s="4"/>
      <c r="DC778" s="4"/>
      <c r="DD778" s="4"/>
      <c r="DE778" s="4"/>
      <c r="DF778" s="4"/>
      <c r="DG778" s="4"/>
      <c r="DH778" s="4"/>
      <c r="DI778" s="4"/>
      <c r="DJ778" s="4"/>
      <c r="DK778" s="4"/>
      <c r="DL778" s="4"/>
      <c r="DM778" s="4"/>
      <c r="DN778" s="4"/>
      <c r="DO778" s="4"/>
      <c r="DP778" s="4"/>
      <c r="DQ778" s="4"/>
      <c r="DR778" s="4"/>
      <c r="DS778" s="4"/>
      <c r="DT778" s="4"/>
      <c r="DU778" s="4"/>
      <c r="DV778" s="4"/>
      <c r="DW778" s="4"/>
      <c r="DX778" s="4"/>
      <c r="DY778" s="4"/>
      <c r="DZ778" s="4"/>
      <c r="EA778" s="4"/>
      <c r="EB778" s="4"/>
      <c r="EC778" s="4"/>
      <c r="ED778" s="4"/>
      <c r="EE778" s="4"/>
      <c r="EF778" s="4"/>
      <c r="EG778" s="4"/>
      <c r="EH778" s="4"/>
      <c r="EI778" s="4"/>
      <c r="EJ778" s="4"/>
      <c r="EK778" s="4"/>
      <c r="EL778" s="4"/>
      <c r="EM778" s="4"/>
      <c r="EN778" s="4"/>
      <c r="EO778" s="4"/>
      <c r="EP778" s="4"/>
      <c r="EQ778" s="4"/>
      <c r="ER778" s="4"/>
      <c r="ES778" s="4"/>
      <c r="ET778" s="4"/>
      <c r="EU778" s="4"/>
      <c r="EV778" s="4"/>
      <c r="EW778" s="4"/>
      <c r="EX778" s="4"/>
      <c r="EY778" s="4"/>
      <c r="EZ778" s="4"/>
      <c r="FA778" s="4"/>
      <c r="FB778" s="4"/>
      <c r="FC778" s="4"/>
      <c r="FD778" s="4"/>
      <c r="FE778" s="4"/>
      <c r="FF778" s="4"/>
      <c r="FG778" s="4"/>
      <c r="FH778" s="4"/>
      <c r="FI778" s="4"/>
      <c r="FJ778" s="4"/>
      <c r="FK778" s="4"/>
      <c r="FL778" s="4"/>
      <c r="FM778" s="4"/>
      <c r="FN778" s="4"/>
      <c r="FO778" s="4"/>
      <c r="FP778" s="4"/>
      <c r="FQ778" s="4"/>
      <c r="FR778" s="4"/>
      <c r="FS778" s="4"/>
      <c r="FT778" s="4"/>
      <c r="FU778" s="4"/>
      <c r="FV778" s="4"/>
      <c r="FW778" s="4"/>
      <c r="FX778" s="4"/>
      <c r="FY778" s="4"/>
      <c r="FZ778" s="4"/>
      <c r="GA778" s="4"/>
      <c r="GB778" s="4"/>
      <c r="GC778" s="4"/>
      <c r="GD778" s="4"/>
      <c r="GE778" s="4"/>
      <c r="GF778" s="4"/>
      <c r="GG778" s="4"/>
      <c r="GH778" s="4"/>
      <c r="GI778" s="4"/>
      <c r="GJ778" s="4"/>
      <c r="GK778" s="4"/>
      <c r="GL778" s="4"/>
      <c r="GM778" s="4"/>
      <c r="GN778" s="4"/>
      <c r="GO778" s="4"/>
      <c r="GP778" s="4"/>
      <c r="GQ778" s="4"/>
      <c r="GR778" s="4"/>
      <c r="GS778" s="4"/>
      <c r="GT778" s="4"/>
      <c r="GU778" s="4"/>
      <c r="GV778" s="4"/>
      <c r="GW778" s="4"/>
      <c r="GX778" s="4"/>
      <c r="GY778" s="4"/>
      <c r="GZ778" s="4"/>
      <c r="HA778" s="4"/>
      <c r="HB778" s="4"/>
      <c r="HC778" s="4"/>
      <c r="HD778" s="4"/>
      <c r="HE778" s="4"/>
      <c r="HF778" s="4"/>
      <c r="HG778" s="4"/>
      <c r="HH778" s="4"/>
      <c r="HI778" s="4"/>
      <c r="HJ778" s="4"/>
      <c r="HK778" s="4"/>
      <c r="HL778" s="4"/>
      <c r="HM778" s="4"/>
      <c r="HN778" s="4"/>
      <c r="HO778" s="4"/>
      <c r="HP778" s="4"/>
      <c r="HQ778" s="4"/>
      <c r="HR778" s="4"/>
      <c r="HS778" s="4"/>
      <c r="HT778" s="4"/>
      <c r="HU778" s="4"/>
      <c r="HV778" s="4"/>
      <c r="HW778" s="4"/>
      <c r="HX778" s="4"/>
      <c r="HY778" s="4"/>
      <c r="HZ778" s="4"/>
      <c r="IA778" s="4"/>
      <c r="IB778" s="4"/>
      <c r="IC778" s="4"/>
      <c r="ID778" s="4"/>
      <c r="IE778" s="4"/>
      <c r="IF778" s="4"/>
      <c r="IG778" s="4"/>
      <c r="IH778" s="4"/>
      <c r="II778" s="4"/>
      <c r="IJ778" s="4"/>
      <c r="IK778" s="4"/>
      <c r="IL778" s="4"/>
      <c r="IM778" s="4"/>
      <c r="IN778" s="4"/>
      <c r="IO778" s="4"/>
      <c r="IP778" s="4"/>
      <c r="IQ778" s="4"/>
      <c r="IR778" s="4"/>
      <c r="IS778" s="4"/>
      <c r="IT778" s="4"/>
      <c r="IU778" s="4"/>
      <c r="IV778" s="4"/>
    </row>
    <row r="779" spans="1:256" s="209" customFormat="1">
      <c r="A779" s="121"/>
      <c r="B779" s="115"/>
      <c r="C779" s="116"/>
      <c r="D779" s="117"/>
      <c r="E779" s="118"/>
      <c r="F779" s="119"/>
      <c r="G779" s="120"/>
      <c r="H779" s="5"/>
      <c r="I779" s="39"/>
      <c r="J779" s="40"/>
      <c r="K779" s="41"/>
      <c r="L779" s="37"/>
      <c r="N779" s="38"/>
      <c r="O779" s="38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4"/>
      <c r="CM779" s="4"/>
      <c r="CN779" s="4"/>
      <c r="CO779" s="4"/>
      <c r="CP779" s="4"/>
      <c r="CQ779" s="4"/>
      <c r="CR779" s="4"/>
      <c r="CS779" s="4"/>
      <c r="CT779" s="4"/>
      <c r="CU779" s="4"/>
      <c r="CV779" s="4"/>
      <c r="CW779" s="4"/>
      <c r="CX779" s="4"/>
      <c r="CY779" s="4"/>
      <c r="CZ779" s="4"/>
      <c r="DA779" s="4"/>
      <c r="DB779" s="4"/>
      <c r="DC779" s="4"/>
      <c r="DD779" s="4"/>
      <c r="DE779" s="4"/>
      <c r="DF779" s="4"/>
      <c r="DG779" s="4"/>
      <c r="DH779" s="4"/>
      <c r="DI779" s="4"/>
      <c r="DJ779" s="4"/>
      <c r="DK779" s="4"/>
      <c r="DL779" s="4"/>
      <c r="DM779" s="4"/>
      <c r="DN779" s="4"/>
      <c r="DO779" s="4"/>
      <c r="DP779" s="4"/>
      <c r="DQ779" s="4"/>
      <c r="DR779" s="4"/>
      <c r="DS779" s="4"/>
      <c r="DT779" s="4"/>
      <c r="DU779" s="4"/>
      <c r="DV779" s="4"/>
      <c r="DW779" s="4"/>
      <c r="DX779" s="4"/>
      <c r="DY779" s="4"/>
      <c r="DZ779" s="4"/>
      <c r="EA779" s="4"/>
      <c r="EB779" s="4"/>
      <c r="EC779" s="4"/>
      <c r="ED779" s="4"/>
      <c r="EE779" s="4"/>
      <c r="EF779" s="4"/>
      <c r="EG779" s="4"/>
      <c r="EH779" s="4"/>
      <c r="EI779" s="4"/>
      <c r="EJ779" s="4"/>
      <c r="EK779" s="4"/>
      <c r="EL779" s="4"/>
      <c r="EM779" s="4"/>
      <c r="EN779" s="4"/>
      <c r="EO779" s="4"/>
      <c r="EP779" s="4"/>
      <c r="EQ779" s="4"/>
      <c r="ER779" s="4"/>
      <c r="ES779" s="4"/>
      <c r="ET779" s="4"/>
      <c r="EU779" s="4"/>
      <c r="EV779" s="4"/>
      <c r="EW779" s="4"/>
      <c r="EX779" s="4"/>
      <c r="EY779" s="4"/>
      <c r="EZ779" s="4"/>
      <c r="FA779" s="4"/>
      <c r="FB779" s="4"/>
      <c r="FC779" s="4"/>
      <c r="FD779" s="4"/>
      <c r="FE779" s="4"/>
      <c r="FF779" s="4"/>
      <c r="FG779" s="4"/>
      <c r="FH779" s="4"/>
      <c r="FI779" s="4"/>
      <c r="FJ779" s="4"/>
      <c r="FK779" s="4"/>
      <c r="FL779" s="4"/>
      <c r="FM779" s="4"/>
      <c r="FN779" s="4"/>
      <c r="FO779" s="4"/>
      <c r="FP779" s="4"/>
      <c r="FQ779" s="4"/>
      <c r="FR779" s="4"/>
      <c r="FS779" s="4"/>
      <c r="FT779" s="4"/>
      <c r="FU779" s="4"/>
      <c r="FV779" s="4"/>
      <c r="FW779" s="4"/>
      <c r="FX779" s="4"/>
      <c r="FY779" s="4"/>
      <c r="FZ779" s="4"/>
      <c r="GA779" s="4"/>
      <c r="GB779" s="4"/>
      <c r="GC779" s="4"/>
      <c r="GD779" s="4"/>
      <c r="GE779" s="4"/>
      <c r="GF779" s="4"/>
      <c r="GG779" s="4"/>
      <c r="GH779" s="4"/>
      <c r="GI779" s="4"/>
      <c r="GJ779" s="4"/>
      <c r="GK779" s="4"/>
      <c r="GL779" s="4"/>
      <c r="GM779" s="4"/>
      <c r="GN779" s="4"/>
      <c r="GO779" s="4"/>
      <c r="GP779" s="4"/>
      <c r="GQ779" s="4"/>
      <c r="GR779" s="4"/>
      <c r="GS779" s="4"/>
      <c r="GT779" s="4"/>
      <c r="GU779" s="4"/>
      <c r="GV779" s="4"/>
      <c r="GW779" s="4"/>
      <c r="GX779" s="4"/>
      <c r="GY779" s="4"/>
      <c r="GZ779" s="4"/>
      <c r="HA779" s="4"/>
      <c r="HB779" s="4"/>
      <c r="HC779" s="4"/>
      <c r="HD779" s="4"/>
      <c r="HE779" s="4"/>
      <c r="HF779" s="4"/>
      <c r="HG779" s="4"/>
      <c r="HH779" s="4"/>
      <c r="HI779" s="4"/>
      <c r="HJ779" s="4"/>
      <c r="HK779" s="4"/>
      <c r="HL779" s="4"/>
      <c r="HM779" s="4"/>
      <c r="HN779" s="4"/>
      <c r="HO779" s="4"/>
      <c r="HP779" s="4"/>
      <c r="HQ779" s="4"/>
      <c r="HR779" s="4"/>
      <c r="HS779" s="4"/>
      <c r="HT779" s="4"/>
      <c r="HU779" s="4"/>
      <c r="HV779" s="4"/>
      <c r="HW779" s="4"/>
      <c r="HX779" s="4"/>
      <c r="HY779" s="4"/>
      <c r="HZ779" s="4"/>
      <c r="IA779" s="4"/>
      <c r="IB779" s="4"/>
      <c r="IC779" s="4"/>
      <c r="ID779" s="4"/>
      <c r="IE779" s="4"/>
      <c r="IF779" s="4"/>
      <c r="IG779" s="4"/>
      <c r="IH779" s="4"/>
      <c r="II779" s="4"/>
      <c r="IJ779" s="4"/>
      <c r="IK779" s="4"/>
      <c r="IL779" s="4"/>
      <c r="IM779" s="4"/>
      <c r="IN779" s="4"/>
      <c r="IO779" s="4"/>
      <c r="IP779" s="4"/>
      <c r="IQ779" s="4"/>
      <c r="IR779" s="4"/>
      <c r="IS779" s="4"/>
      <c r="IT779" s="4"/>
      <c r="IU779" s="4"/>
      <c r="IV779" s="4"/>
    </row>
    <row r="781" spans="1:256" s="209" customFormat="1">
      <c r="A781" s="121"/>
      <c r="B781" s="115"/>
      <c r="C781" s="116"/>
      <c r="D781" s="117"/>
      <c r="E781" s="118"/>
      <c r="F781" s="119"/>
      <c r="G781" s="120"/>
      <c r="H781" s="5"/>
      <c r="I781" s="39"/>
      <c r="J781" s="40"/>
      <c r="K781" s="41"/>
      <c r="L781" s="37"/>
      <c r="N781" s="38"/>
      <c r="O781" s="38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4"/>
      <c r="CM781" s="4"/>
      <c r="CN781" s="4"/>
      <c r="CO781" s="4"/>
      <c r="CP781" s="4"/>
      <c r="CQ781" s="4"/>
      <c r="CR781" s="4"/>
      <c r="CS781" s="4"/>
      <c r="CT781" s="4"/>
      <c r="CU781" s="4"/>
      <c r="CV781" s="4"/>
      <c r="CW781" s="4"/>
      <c r="CX781" s="4"/>
      <c r="CY781" s="4"/>
      <c r="CZ781" s="4"/>
      <c r="DA781" s="4"/>
      <c r="DB781" s="4"/>
      <c r="DC781" s="4"/>
      <c r="DD781" s="4"/>
      <c r="DE781" s="4"/>
      <c r="DF781" s="4"/>
      <c r="DG781" s="4"/>
      <c r="DH781" s="4"/>
      <c r="DI781" s="4"/>
      <c r="DJ781" s="4"/>
      <c r="DK781" s="4"/>
      <c r="DL781" s="4"/>
      <c r="DM781" s="4"/>
      <c r="DN781" s="4"/>
      <c r="DO781" s="4"/>
      <c r="DP781" s="4"/>
      <c r="DQ781" s="4"/>
      <c r="DR781" s="4"/>
      <c r="DS781" s="4"/>
      <c r="DT781" s="4"/>
      <c r="DU781" s="4"/>
      <c r="DV781" s="4"/>
      <c r="DW781" s="4"/>
      <c r="DX781" s="4"/>
      <c r="DY781" s="4"/>
      <c r="DZ781" s="4"/>
      <c r="EA781" s="4"/>
      <c r="EB781" s="4"/>
      <c r="EC781" s="4"/>
      <c r="ED781" s="4"/>
      <c r="EE781" s="4"/>
      <c r="EF781" s="4"/>
      <c r="EG781" s="4"/>
      <c r="EH781" s="4"/>
      <c r="EI781" s="4"/>
      <c r="EJ781" s="4"/>
      <c r="EK781" s="4"/>
      <c r="EL781" s="4"/>
      <c r="EM781" s="4"/>
      <c r="EN781" s="4"/>
      <c r="EO781" s="4"/>
      <c r="EP781" s="4"/>
      <c r="EQ781" s="4"/>
      <c r="ER781" s="4"/>
      <c r="ES781" s="4"/>
      <c r="ET781" s="4"/>
      <c r="EU781" s="4"/>
      <c r="EV781" s="4"/>
      <c r="EW781" s="4"/>
      <c r="EX781" s="4"/>
      <c r="EY781" s="4"/>
      <c r="EZ781" s="4"/>
      <c r="FA781" s="4"/>
      <c r="FB781" s="4"/>
      <c r="FC781" s="4"/>
      <c r="FD781" s="4"/>
      <c r="FE781" s="4"/>
      <c r="FF781" s="4"/>
      <c r="FG781" s="4"/>
      <c r="FH781" s="4"/>
      <c r="FI781" s="4"/>
      <c r="FJ781" s="4"/>
      <c r="FK781" s="4"/>
      <c r="FL781" s="4"/>
      <c r="FM781" s="4"/>
      <c r="FN781" s="4"/>
      <c r="FO781" s="4"/>
      <c r="FP781" s="4"/>
      <c r="FQ781" s="4"/>
      <c r="FR781" s="4"/>
      <c r="FS781" s="4"/>
      <c r="FT781" s="4"/>
      <c r="FU781" s="4"/>
      <c r="FV781" s="4"/>
      <c r="FW781" s="4"/>
      <c r="FX781" s="4"/>
      <c r="FY781" s="4"/>
      <c r="FZ781" s="4"/>
      <c r="GA781" s="4"/>
      <c r="GB781" s="4"/>
      <c r="GC781" s="4"/>
      <c r="GD781" s="4"/>
      <c r="GE781" s="4"/>
      <c r="GF781" s="4"/>
      <c r="GG781" s="4"/>
      <c r="GH781" s="4"/>
      <c r="GI781" s="4"/>
      <c r="GJ781" s="4"/>
      <c r="GK781" s="4"/>
      <c r="GL781" s="4"/>
      <c r="GM781" s="4"/>
      <c r="GN781" s="4"/>
      <c r="GO781" s="4"/>
      <c r="GP781" s="4"/>
      <c r="GQ781" s="4"/>
      <c r="GR781" s="4"/>
      <c r="GS781" s="4"/>
      <c r="GT781" s="4"/>
      <c r="GU781" s="4"/>
      <c r="GV781" s="4"/>
      <c r="GW781" s="4"/>
      <c r="GX781" s="4"/>
      <c r="GY781" s="4"/>
      <c r="GZ781" s="4"/>
      <c r="HA781" s="4"/>
      <c r="HB781" s="4"/>
      <c r="HC781" s="4"/>
      <c r="HD781" s="4"/>
      <c r="HE781" s="4"/>
      <c r="HF781" s="4"/>
      <c r="HG781" s="4"/>
      <c r="HH781" s="4"/>
      <c r="HI781" s="4"/>
      <c r="HJ781" s="4"/>
      <c r="HK781" s="4"/>
      <c r="HL781" s="4"/>
      <c r="HM781" s="4"/>
      <c r="HN781" s="4"/>
      <c r="HO781" s="4"/>
      <c r="HP781" s="4"/>
      <c r="HQ781" s="4"/>
      <c r="HR781" s="4"/>
      <c r="HS781" s="4"/>
      <c r="HT781" s="4"/>
      <c r="HU781" s="4"/>
      <c r="HV781" s="4"/>
      <c r="HW781" s="4"/>
      <c r="HX781" s="4"/>
      <c r="HY781" s="4"/>
      <c r="HZ781" s="4"/>
      <c r="IA781" s="4"/>
      <c r="IB781" s="4"/>
      <c r="IC781" s="4"/>
      <c r="ID781" s="4"/>
      <c r="IE781" s="4"/>
      <c r="IF781" s="4"/>
      <c r="IG781" s="4"/>
      <c r="IH781" s="4"/>
      <c r="II781" s="4"/>
      <c r="IJ781" s="4"/>
      <c r="IK781" s="4"/>
      <c r="IL781" s="4"/>
      <c r="IM781" s="4"/>
      <c r="IN781" s="4"/>
      <c r="IO781" s="4"/>
      <c r="IP781" s="4"/>
      <c r="IQ781" s="4"/>
      <c r="IR781" s="4"/>
      <c r="IS781" s="4"/>
      <c r="IT781" s="4"/>
      <c r="IU781" s="4"/>
      <c r="IV781" s="4"/>
    </row>
    <row r="783" spans="1:256" s="209" customFormat="1">
      <c r="A783" s="121"/>
      <c r="B783" s="115"/>
      <c r="C783" s="116"/>
      <c r="D783" s="117"/>
      <c r="E783" s="118"/>
      <c r="F783" s="119"/>
      <c r="G783" s="120"/>
      <c r="H783" s="5"/>
      <c r="I783" s="39"/>
      <c r="J783" s="40"/>
      <c r="K783" s="41"/>
      <c r="L783" s="37"/>
      <c r="N783" s="38"/>
      <c r="O783" s="38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4"/>
      <c r="CM783" s="4"/>
      <c r="CN783" s="4"/>
      <c r="CO783" s="4"/>
      <c r="CP783" s="4"/>
      <c r="CQ783" s="4"/>
      <c r="CR783" s="4"/>
      <c r="CS783" s="4"/>
      <c r="CT783" s="4"/>
      <c r="CU783" s="4"/>
      <c r="CV783" s="4"/>
      <c r="CW783" s="4"/>
      <c r="CX783" s="4"/>
      <c r="CY783" s="4"/>
      <c r="CZ783" s="4"/>
      <c r="DA783" s="4"/>
      <c r="DB783" s="4"/>
      <c r="DC783" s="4"/>
      <c r="DD783" s="4"/>
      <c r="DE783" s="4"/>
      <c r="DF783" s="4"/>
      <c r="DG783" s="4"/>
      <c r="DH783" s="4"/>
      <c r="DI783" s="4"/>
      <c r="DJ783" s="4"/>
      <c r="DK783" s="4"/>
      <c r="DL783" s="4"/>
      <c r="DM783" s="4"/>
      <c r="DN783" s="4"/>
      <c r="DO783" s="4"/>
      <c r="DP783" s="4"/>
      <c r="DQ783" s="4"/>
      <c r="DR783" s="4"/>
      <c r="DS783" s="4"/>
      <c r="DT783" s="4"/>
      <c r="DU783" s="4"/>
      <c r="DV783" s="4"/>
      <c r="DW783" s="4"/>
      <c r="DX783" s="4"/>
      <c r="DY783" s="4"/>
      <c r="DZ783" s="4"/>
      <c r="EA783" s="4"/>
      <c r="EB783" s="4"/>
      <c r="EC783" s="4"/>
      <c r="ED783" s="4"/>
      <c r="EE783" s="4"/>
      <c r="EF783" s="4"/>
      <c r="EG783" s="4"/>
      <c r="EH783" s="4"/>
      <c r="EI783" s="4"/>
      <c r="EJ783" s="4"/>
      <c r="EK783" s="4"/>
      <c r="EL783" s="4"/>
      <c r="EM783" s="4"/>
      <c r="EN783" s="4"/>
      <c r="EO783" s="4"/>
      <c r="EP783" s="4"/>
      <c r="EQ783" s="4"/>
      <c r="ER783" s="4"/>
      <c r="ES783" s="4"/>
      <c r="ET783" s="4"/>
      <c r="EU783" s="4"/>
      <c r="EV783" s="4"/>
      <c r="EW783" s="4"/>
      <c r="EX783" s="4"/>
      <c r="EY783" s="4"/>
      <c r="EZ783" s="4"/>
      <c r="FA783" s="4"/>
      <c r="FB783" s="4"/>
      <c r="FC783" s="4"/>
      <c r="FD783" s="4"/>
      <c r="FE783" s="4"/>
      <c r="FF783" s="4"/>
      <c r="FG783" s="4"/>
      <c r="FH783" s="4"/>
      <c r="FI783" s="4"/>
      <c r="FJ783" s="4"/>
      <c r="FK783" s="4"/>
      <c r="FL783" s="4"/>
      <c r="FM783" s="4"/>
      <c r="FN783" s="4"/>
      <c r="FO783" s="4"/>
      <c r="FP783" s="4"/>
      <c r="FQ783" s="4"/>
      <c r="FR783" s="4"/>
      <c r="FS783" s="4"/>
      <c r="FT783" s="4"/>
      <c r="FU783" s="4"/>
      <c r="FV783" s="4"/>
      <c r="FW783" s="4"/>
      <c r="FX783" s="4"/>
      <c r="FY783" s="4"/>
      <c r="FZ783" s="4"/>
      <c r="GA783" s="4"/>
      <c r="GB783" s="4"/>
      <c r="GC783" s="4"/>
      <c r="GD783" s="4"/>
      <c r="GE783" s="4"/>
      <c r="GF783" s="4"/>
      <c r="GG783" s="4"/>
      <c r="GH783" s="4"/>
      <c r="GI783" s="4"/>
      <c r="GJ783" s="4"/>
      <c r="GK783" s="4"/>
      <c r="GL783" s="4"/>
      <c r="GM783" s="4"/>
      <c r="GN783" s="4"/>
      <c r="GO783" s="4"/>
      <c r="GP783" s="4"/>
      <c r="GQ783" s="4"/>
      <c r="GR783" s="4"/>
      <c r="GS783" s="4"/>
      <c r="GT783" s="4"/>
      <c r="GU783" s="4"/>
      <c r="GV783" s="4"/>
      <c r="GW783" s="4"/>
      <c r="GX783" s="4"/>
      <c r="GY783" s="4"/>
      <c r="GZ783" s="4"/>
      <c r="HA783" s="4"/>
      <c r="HB783" s="4"/>
      <c r="HC783" s="4"/>
      <c r="HD783" s="4"/>
      <c r="HE783" s="4"/>
      <c r="HF783" s="4"/>
      <c r="HG783" s="4"/>
      <c r="HH783" s="4"/>
      <c r="HI783" s="4"/>
      <c r="HJ783" s="4"/>
      <c r="HK783" s="4"/>
      <c r="HL783" s="4"/>
      <c r="HM783" s="4"/>
      <c r="HN783" s="4"/>
      <c r="HO783" s="4"/>
      <c r="HP783" s="4"/>
      <c r="HQ783" s="4"/>
      <c r="HR783" s="4"/>
      <c r="HS783" s="4"/>
      <c r="HT783" s="4"/>
      <c r="HU783" s="4"/>
      <c r="HV783" s="4"/>
      <c r="HW783" s="4"/>
      <c r="HX783" s="4"/>
      <c r="HY783" s="4"/>
      <c r="HZ783" s="4"/>
      <c r="IA783" s="4"/>
      <c r="IB783" s="4"/>
      <c r="IC783" s="4"/>
      <c r="ID783" s="4"/>
      <c r="IE783" s="4"/>
      <c r="IF783" s="4"/>
      <c r="IG783" s="4"/>
      <c r="IH783" s="4"/>
      <c r="II783" s="4"/>
      <c r="IJ783" s="4"/>
      <c r="IK783" s="4"/>
      <c r="IL783" s="4"/>
      <c r="IM783" s="4"/>
      <c r="IN783" s="4"/>
      <c r="IO783" s="4"/>
      <c r="IP783" s="4"/>
      <c r="IQ783" s="4"/>
      <c r="IR783" s="4"/>
      <c r="IS783" s="4"/>
      <c r="IT783" s="4"/>
      <c r="IU783" s="4"/>
      <c r="IV783" s="4"/>
    </row>
    <row r="785" spans="1:256" s="209" customFormat="1">
      <c r="A785" s="121"/>
      <c r="B785" s="115"/>
      <c r="C785" s="116"/>
      <c r="D785" s="117"/>
      <c r="E785" s="118"/>
      <c r="F785" s="119"/>
      <c r="G785" s="120"/>
      <c r="H785" s="5"/>
      <c r="I785" s="39"/>
      <c r="J785" s="40"/>
      <c r="K785" s="41"/>
      <c r="L785" s="37"/>
      <c r="N785" s="38"/>
      <c r="O785" s="38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4"/>
      <c r="CM785" s="4"/>
      <c r="CN785" s="4"/>
      <c r="CO785" s="4"/>
      <c r="CP785" s="4"/>
      <c r="CQ785" s="4"/>
      <c r="CR785" s="4"/>
      <c r="CS785" s="4"/>
      <c r="CT785" s="4"/>
      <c r="CU785" s="4"/>
      <c r="CV785" s="4"/>
      <c r="CW785" s="4"/>
      <c r="CX785" s="4"/>
      <c r="CY785" s="4"/>
      <c r="CZ785" s="4"/>
      <c r="DA785" s="4"/>
      <c r="DB785" s="4"/>
      <c r="DC785" s="4"/>
      <c r="DD785" s="4"/>
      <c r="DE785" s="4"/>
      <c r="DF785" s="4"/>
      <c r="DG785" s="4"/>
      <c r="DH785" s="4"/>
      <c r="DI785" s="4"/>
      <c r="DJ785" s="4"/>
      <c r="DK785" s="4"/>
      <c r="DL785" s="4"/>
      <c r="DM785" s="4"/>
      <c r="DN785" s="4"/>
      <c r="DO785" s="4"/>
      <c r="DP785" s="4"/>
      <c r="DQ785" s="4"/>
      <c r="DR785" s="4"/>
      <c r="DS785" s="4"/>
      <c r="DT785" s="4"/>
      <c r="DU785" s="4"/>
      <c r="DV785" s="4"/>
      <c r="DW785" s="4"/>
      <c r="DX785" s="4"/>
      <c r="DY785" s="4"/>
      <c r="DZ785" s="4"/>
      <c r="EA785" s="4"/>
      <c r="EB785" s="4"/>
      <c r="EC785" s="4"/>
      <c r="ED785" s="4"/>
      <c r="EE785" s="4"/>
      <c r="EF785" s="4"/>
      <c r="EG785" s="4"/>
      <c r="EH785" s="4"/>
      <c r="EI785" s="4"/>
      <c r="EJ785" s="4"/>
      <c r="EK785" s="4"/>
      <c r="EL785" s="4"/>
      <c r="EM785" s="4"/>
      <c r="EN785" s="4"/>
      <c r="EO785" s="4"/>
      <c r="EP785" s="4"/>
      <c r="EQ785" s="4"/>
      <c r="ER785" s="4"/>
      <c r="ES785" s="4"/>
      <c r="ET785" s="4"/>
      <c r="EU785" s="4"/>
      <c r="EV785" s="4"/>
      <c r="EW785" s="4"/>
      <c r="EX785" s="4"/>
      <c r="EY785" s="4"/>
      <c r="EZ785" s="4"/>
      <c r="FA785" s="4"/>
      <c r="FB785" s="4"/>
      <c r="FC785" s="4"/>
      <c r="FD785" s="4"/>
      <c r="FE785" s="4"/>
      <c r="FF785" s="4"/>
      <c r="FG785" s="4"/>
      <c r="FH785" s="4"/>
      <c r="FI785" s="4"/>
      <c r="FJ785" s="4"/>
      <c r="FK785" s="4"/>
      <c r="FL785" s="4"/>
      <c r="FM785" s="4"/>
      <c r="FN785" s="4"/>
      <c r="FO785" s="4"/>
      <c r="FP785" s="4"/>
      <c r="FQ785" s="4"/>
      <c r="FR785" s="4"/>
      <c r="FS785" s="4"/>
      <c r="FT785" s="4"/>
      <c r="FU785" s="4"/>
      <c r="FV785" s="4"/>
      <c r="FW785" s="4"/>
      <c r="FX785" s="4"/>
      <c r="FY785" s="4"/>
      <c r="FZ785" s="4"/>
      <c r="GA785" s="4"/>
      <c r="GB785" s="4"/>
      <c r="GC785" s="4"/>
      <c r="GD785" s="4"/>
      <c r="GE785" s="4"/>
      <c r="GF785" s="4"/>
      <c r="GG785" s="4"/>
      <c r="GH785" s="4"/>
      <c r="GI785" s="4"/>
      <c r="GJ785" s="4"/>
      <c r="GK785" s="4"/>
      <c r="GL785" s="4"/>
      <c r="GM785" s="4"/>
      <c r="GN785" s="4"/>
      <c r="GO785" s="4"/>
      <c r="GP785" s="4"/>
      <c r="GQ785" s="4"/>
      <c r="GR785" s="4"/>
      <c r="GS785" s="4"/>
      <c r="GT785" s="4"/>
      <c r="GU785" s="4"/>
      <c r="GV785" s="4"/>
      <c r="GW785" s="4"/>
      <c r="GX785" s="4"/>
      <c r="GY785" s="4"/>
      <c r="GZ785" s="4"/>
      <c r="HA785" s="4"/>
      <c r="HB785" s="4"/>
      <c r="HC785" s="4"/>
      <c r="HD785" s="4"/>
      <c r="HE785" s="4"/>
      <c r="HF785" s="4"/>
      <c r="HG785" s="4"/>
      <c r="HH785" s="4"/>
      <c r="HI785" s="4"/>
      <c r="HJ785" s="4"/>
      <c r="HK785" s="4"/>
      <c r="HL785" s="4"/>
      <c r="HM785" s="4"/>
      <c r="HN785" s="4"/>
      <c r="HO785" s="4"/>
      <c r="HP785" s="4"/>
      <c r="HQ785" s="4"/>
      <c r="HR785" s="4"/>
      <c r="HS785" s="4"/>
      <c r="HT785" s="4"/>
      <c r="HU785" s="4"/>
      <c r="HV785" s="4"/>
      <c r="HW785" s="4"/>
      <c r="HX785" s="4"/>
      <c r="HY785" s="4"/>
      <c r="HZ785" s="4"/>
      <c r="IA785" s="4"/>
      <c r="IB785" s="4"/>
      <c r="IC785" s="4"/>
      <c r="ID785" s="4"/>
      <c r="IE785" s="4"/>
      <c r="IF785" s="4"/>
      <c r="IG785" s="4"/>
      <c r="IH785" s="4"/>
      <c r="II785" s="4"/>
      <c r="IJ785" s="4"/>
      <c r="IK785" s="4"/>
      <c r="IL785" s="4"/>
      <c r="IM785" s="4"/>
      <c r="IN785" s="4"/>
      <c r="IO785" s="4"/>
      <c r="IP785" s="4"/>
      <c r="IQ785" s="4"/>
      <c r="IR785" s="4"/>
      <c r="IS785" s="4"/>
      <c r="IT785" s="4"/>
      <c r="IU785" s="4"/>
      <c r="IV785" s="4"/>
    </row>
    <row r="787" spans="1:256" s="209" customFormat="1">
      <c r="A787" s="121"/>
      <c r="B787" s="115"/>
      <c r="C787" s="116"/>
      <c r="D787" s="117"/>
      <c r="E787" s="118"/>
      <c r="F787" s="119"/>
      <c r="G787" s="120"/>
      <c r="H787" s="5"/>
      <c r="I787" s="39"/>
      <c r="J787" s="40"/>
      <c r="K787" s="41"/>
      <c r="L787" s="37"/>
      <c r="N787" s="38"/>
      <c r="O787" s="38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4"/>
      <c r="CM787" s="4"/>
      <c r="CN787" s="4"/>
      <c r="CO787" s="4"/>
      <c r="CP787" s="4"/>
      <c r="CQ787" s="4"/>
      <c r="CR787" s="4"/>
      <c r="CS787" s="4"/>
      <c r="CT787" s="4"/>
      <c r="CU787" s="4"/>
      <c r="CV787" s="4"/>
      <c r="CW787" s="4"/>
      <c r="CX787" s="4"/>
      <c r="CY787" s="4"/>
      <c r="CZ787" s="4"/>
      <c r="DA787" s="4"/>
      <c r="DB787" s="4"/>
      <c r="DC787" s="4"/>
      <c r="DD787" s="4"/>
      <c r="DE787" s="4"/>
      <c r="DF787" s="4"/>
      <c r="DG787" s="4"/>
      <c r="DH787" s="4"/>
      <c r="DI787" s="4"/>
      <c r="DJ787" s="4"/>
      <c r="DK787" s="4"/>
      <c r="DL787" s="4"/>
      <c r="DM787" s="4"/>
      <c r="DN787" s="4"/>
      <c r="DO787" s="4"/>
      <c r="DP787" s="4"/>
      <c r="DQ787" s="4"/>
      <c r="DR787" s="4"/>
      <c r="DS787" s="4"/>
      <c r="DT787" s="4"/>
      <c r="DU787" s="4"/>
      <c r="DV787" s="4"/>
      <c r="DW787" s="4"/>
      <c r="DX787" s="4"/>
      <c r="DY787" s="4"/>
      <c r="DZ787" s="4"/>
      <c r="EA787" s="4"/>
      <c r="EB787" s="4"/>
      <c r="EC787" s="4"/>
      <c r="ED787" s="4"/>
      <c r="EE787" s="4"/>
      <c r="EF787" s="4"/>
      <c r="EG787" s="4"/>
      <c r="EH787" s="4"/>
      <c r="EI787" s="4"/>
      <c r="EJ787" s="4"/>
      <c r="EK787" s="4"/>
      <c r="EL787" s="4"/>
      <c r="EM787" s="4"/>
      <c r="EN787" s="4"/>
      <c r="EO787" s="4"/>
      <c r="EP787" s="4"/>
      <c r="EQ787" s="4"/>
      <c r="ER787" s="4"/>
      <c r="ES787" s="4"/>
      <c r="ET787" s="4"/>
      <c r="EU787" s="4"/>
      <c r="EV787" s="4"/>
      <c r="EW787" s="4"/>
      <c r="EX787" s="4"/>
      <c r="EY787" s="4"/>
      <c r="EZ787" s="4"/>
      <c r="FA787" s="4"/>
      <c r="FB787" s="4"/>
      <c r="FC787" s="4"/>
      <c r="FD787" s="4"/>
      <c r="FE787" s="4"/>
      <c r="FF787" s="4"/>
      <c r="FG787" s="4"/>
      <c r="FH787" s="4"/>
      <c r="FI787" s="4"/>
      <c r="FJ787" s="4"/>
      <c r="FK787" s="4"/>
      <c r="FL787" s="4"/>
      <c r="FM787" s="4"/>
      <c r="FN787" s="4"/>
      <c r="FO787" s="4"/>
      <c r="FP787" s="4"/>
      <c r="FQ787" s="4"/>
      <c r="FR787" s="4"/>
      <c r="FS787" s="4"/>
      <c r="FT787" s="4"/>
      <c r="FU787" s="4"/>
      <c r="FV787" s="4"/>
      <c r="FW787" s="4"/>
      <c r="FX787" s="4"/>
      <c r="FY787" s="4"/>
      <c r="FZ787" s="4"/>
      <c r="GA787" s="4"/>
      <c r="GB787" s="4"/>
      <c r="GC787" s="4"/>
      <c r="GD787" s="4"/>
      <c r="GE787" s="4"/>
      <c r="GF787" s="4"/>
      <c r="GG787" s="4"/>
      <c r="GH787" s="4"/>
      <c r="GI787" s="4"/>
      <c r="GJ787" s="4"/>
      <c r="GK787" s="4"/>
      <c r="GL787" s="4"/>
      <c r="GM787" s="4"/>
      <c r="GN787" s="4"/>
      <c r="GO787" s="4"/>
      <c r="GP787" s="4"/>
      <c r="GQ787" s="4"/>
      <c r="GR787" s="4"/>
      <c r="GS787" s="4"/>
      <c r="GT787" s="4"/>
      <c r="GU787" s="4"/>
      <c r="GV787" s="4"/>
      <c r="GW787" s="4"/>
      <c r="GX787" s="4"/>
      <c r="GY787" s="4"/>
      <c r="GZ787" s="4"/>
      <c r="HA787" s="4"/>
      <c r="HB787" s="4"/>
      <c r="HC787" s="4"/>
      <c r="HD787" s="4"/>
      <c r="HE787" s="4"/>
      <c r="HF787" s="4"/>
      <c r="HG787" s="4"/>
      <c r="HH787" s="4"/>
      <c r="HI787" s="4"/>
      <c r="HJ787" s="4"/>
      <c r="HK787" s="4"/>
      <c r="HL787" s="4"/>
      <c r="HM787" s="4"/>
      <c r="HN787" s="4"/>
      <c r="HO787" s="4"/>
      <c r="HP787" s="4"/>
      <c r="HQ787" s="4"/>
      <c r="HR787" s="4"/>
      <c r="HS787" s="4"/>
      <c r="HT787" s="4"/>
      <c r="HU787" s="4"/>
      <c r="HV787" s="4"/>
      <c r="HW787" s="4"/>
      <c r="HX787" s="4"/>
      <c r="HY787" s="4"/>
      <c r="HZ787" s="4"/>
      <c r="IA787" s="4"/>
      <c r="IB787" s="4"/>
      <c r="IC787" s="4"/>
      <c r="ID787" s="4"/>
      <c r="IE787" s="4"/>
      <c r="IF787" s="4"/>
      <c r="IG787" s="4"/>
      <c r="IH787" s="4"/>
      <c r="II787" s="4"/>
      <c r="IJ787" s="4"/>
      <c r="IK787" s="4"/>
      <c r="IL787" s="4"/>
      <c r="IM787" s="4"/>
      <c r="IN787" s="4"/>
      <c r="IO787" s="4"/>
      <c r="IP787" s="4"/>
      <c r="IQ787" s="4"/>
      <c r="IR787" s="4"/>
      <c r="IS787" s="4"/>
      <c r="IT787" s="4"/>
      <c r="IU787" s="4"/>
      <c r="IV787" s="4"/>
    </row>
    <row r="789" spans="1:256" s="209" customFormat="1">
      <c r="A789" s="121"/>
      <c r="B789" s="115"/>
      <c r="C789" s="116"/>
      <c r="D789" s="117"/>
      <c r="E789" s="118"/>
      <c r="F789" s="119"/>
      <c r="G789" s="120"/>
      <c r="H789" s="5"/>
      <c r="I789" s="39"/>
      <c r="J789" s="40"/>
      <c r="K789" s="41"/>
      <c r="L789" s="37"/>
      <c r="N789" s="38"/>
      <c r="O789" s="38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4"/>
      <c r="CM789" s="4"/>
      <c r="CN789" s="4"/>
      <c r="CO789" s="4"/>
      <c r="CP789" s="4"/>
      <c r="CQ789" s="4"/>
      <c r="CR789" s="4"/>
      <c r="CS789" s="4"/>
      <c r="CT789" s="4"/>
      <c r="CU789" s="4"/>
      <c r="CV789" s="4"/>
      <c r="CW789" s="4"/>
      <c r="CX789" s="4"/>
      <c r="CY789" s="4"/>
      <c r="CZ789" s="4"/>
      <c r="DA789" s="4"/>
      <c r="DB789" s="4"/>
      <c r="DC789" s="4"/>
      <c r="DD789" s="4"/>
      <c r="DE789" s="4"/>
      <c r="DF789" s="4"/>
      <c r="DG789" s="4"/>
      <c r="DH789" s="4"/>
      <c r="DI789" s="4"/>
      <c r="DJ789" s="4"/>
      <c r="DK789" s="4"/>
      <c r="DL789" s="4"/>
      <c r="DM789" s="4"/>
      <c r="DN789" s="4"/>
      <c r="DO789" s="4"/>
      <c r="DP789" s="4"/>
      <c r="DQ789" s="4"/>
      <c r="DR789" s="4"/>
      <c r="DS789" s="4"/>
      <c r="DT789" s="4"/>
      <c r="DU789" s="4"/>
      <c r="DV789" s="4"/>
      <c r="DW789" s="4"/>
      <c r="DX789" s="4"/>
      <c r="DY789" s="4"/>
      <c r="DZ789" s="4"/>
      <c r="EA789" s="4"/>
      <c r="EB789" s="4"/>
      <c r="EC789" s="4"/>
      <c r="ED789" s="4"/>
      <c r="EE789" s="4"/>
      <c r="EF789" s="4"/>
      <c r="EG789" s="4"/>
      <c r="EH789" s="4"/>
      <c r="EI789" s="4"/>
      <c r="EJ789" s="4"/>
      <c r="EK789" s="4"/>
      <c r="EL789" s="4"/>
      <c r="EM789" s="4"/>
      <c r="EN789" s="4"/>
      <c r="EO789" s="4"/>
      <c r="EP789" s="4"/>
      <c r="EQ789" s="4"/>
      <c r="ER789" s="4"/>
      <c r="ES789" s="4"/>
      <c r="ET789" s="4"/>
      <c r="EU789" s="4"/>
      <c r="EV789" s="4"/>
      <c r="EW789" s="4"/>
      <c r="EX789" s="4"/>
      <c r="EY789" s="4"/>
      <c r="EZ789" s="4"/>
      <c r="FA789" s="4"/>
      <c r="FB789" s="4"/>
      <c r="FC789" s="4"/>
      <c r="FD789" s="4"/>
      <c r="FE789" s="4"/>
      <c r="FF789" s="4"/>
      <c r="FG789" s="4"/>
      <c r="FH789" s="4"/>
      <c r="FI789" s="4"/>
      <c r="FJ789" s="4"/>
      <c r="FK789" s="4"/>
      <c r="FL789" s="4"/>
      <c r="FM789" s="4"/>
      <c r="FN789" s="4"/>
      <c r="FO789" s="4"/>
      <c r="FP789" s="4"/>
      <c r="FQ789" s="4"/>
      <c r="FR789" s="4"/>
      <c r="FS789" s="4"/>
      <c r="FT789" s="4"/>
      <c r="FU789" s="4"/>
      <c r="FV789" s="4"/>
      <c r="FW789" s="4"/>
      <c r="FX789" s="4"/>
      <c r="FY789" s="4"/>
      <c r="FZ789" s="4"/>
      <c r="GA789" s="4"/>
      <c r="GB789" s="4"/>
      <c r="GC789" s="4"/>
      <c r="GD789" s="4"/>
      <c r="GE789" s="4"/>
      <c r="GF789" s="4"/>
      <c r="GG789" s="4"/>
      <c r="GH789" s="4"/>
      <c r="GI789" s="4"/>
      <c r="GJ789" s="4"/>
      <c r="GK789" s="4"/>
      <c r="GL789" s="4"/>
      <c r="GM789" s="4"/>
      <c r="GN789" s="4"/>
      <c r="GO789" s="4"/>
      <c r="GP789" s="4"/>
      <c r="GQ789" s="4"/>
      <c r="GR789" s="4"/>
      <c r="GS789" s="4"/>
      <c r="GT789" s="4"/>
      <c r="GU789" s="4"/>
      <c r="GV789" s="4"/>
      <c r="GW789" s="4"/>
      <c r="GX789" s="4"/>
      <c r="GY789" s="4"/>
      <c r="GZ789" s="4"/>
      <c r="HA789" s="4"/>
      <c r="HB789" s="4"/>
      <c r="HC789" s="4"/>
      <c r="HD789" s="4"/>
      <c r="HE789" s="4"/>
      <c r="HF789" s="4"/>
      <c r="HG789" s="4"/>
      <c r="HH789" s="4"/>
      <c r="HI789" s="4"/>
      <c r="HJ789" s="4"/>
      <c r="HK789" s="4"/>
      <c r="HL789" s="4"/>
      <c r="HM789" s="4"/>
      <c r="HN789" s="4"/>
      <c r="HO789" s="4"/>
      <c r="HP789" s="4"/>
      <c r="HQ789" s="4"/>
      <c r="HR789" s="4"/>
      <c r="HS789" s="4"/>
      <c r="HT789" s="4"/>
      <c r="HU789" s="4"/>
      <c r="HV789" s="4"/>
      <c r="HW789" s="4"/>
      <c r="HX789" s="4"/>
      <c r="HY789" s="4"/>
      <c r="HZ789" s="4"/>
      <c r="IA789" s="4"/>
      <c r="IB789" s="4"/>
      <c r="IC789" s="4"/>
      <c r="ID789" s="4"/>
      <c r="IE789" s="4"/>
      <c r="IF789" s="4"/>
      <c r="IG789" s="4"/>
      <c r="IH789" s="4"/>
      <c r="II789" s="4"/>
      <c r="IJ789" s="4"/>
      <c r="IK789" s="4"/>
      <c r="IL789" s="4"/>
      <c r="IM789" s="4"/>
      <c r="IN789" s="4"/>
      <c r="IO789" s="4"/>
      <c r="IP789" s="4"/>
      <c r="IQ789" s="4"/>
      <c r="IR789" s="4"/>
      <c r="IS789" s="4"/>
      <c r="IT789" s="4"/>
      <c r="IU789" s="4"/>
      <c r="IV789" s="4"/>
    </row>
    <row r="791" spans="1:256" s="209" customFormat="1">
      <c r="A791" s="121"/>
      <c r="B791" s="115"/>
      <c r="C791" s="116"/>
      <c r="D791" s="117"/>
      <c r="E791" s="118"/>
      <c r="F791" s="119"/>
      <c r="G791" s="120"/>
      <c r="H791" s="5"/>
      <c r="I791" s="39"/>
      <c r="J791" s="40"/>
      <c r="K791" s="41"/>
      <c r="L791" s="37"/>
      <c r="N791" s="38"/>
      <c r="O791" s="38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4"/>
      <c r="CM791" s="4"/>
      <c r="CN791" s="4"/>
      <c r="CO791" s="4"/>
      <c r="CP791" s="4"/>
      <c r="CQ791" s="4"/>
      <c r="CR791" s="4"/>
      <c r="CS791" s="4"/>
      <c r="CT791" s="4"/>
      <c r="CU791" s="4"/>
      <c r="CV791" s="4"/>
      <c r="CW791" s="4"/>
      <c r="CX791" s="4"/>
      <c r="CY791" s="4"/>
      <c r="CZ791" s="4"/>
      <c r="DA791" s="4"/>
      <c r="DB791" s="4"/>
      <c r="DC791" s="4"/>
      <c r="DD791" s="4"/>
      <c r="DE791" s="4"/>
      <c r="DF791" s="4"/>
      <c r="DG791" s="4"/>
      <c r="DH791" s="4"/>
      <c r="DI791" s="4"/>
      <c r="DJ791" s="4"/>
      <c r="DK791" s="4"/>
      <c r="DL791" s="4"/>
      <c r="DM791" s="4"/>
      <c r="DN791" s="4"/>
      <c r="DO791" s="4"/>
      <c r="DP791" s="4"/>
      <c r="DQ791" s="4"/>
      <c r="DR791" s="4"/>
      <c r="DS791" s="4"/>
      <c r="DT791" s="4"/>
      <c r="DU791" s="4"/>
      <c r="DV791" s="4"/>
      <c r="DW791" s="4"/>
      <c r="DX791" s="4"/>
      <c r="DY791" s="4"/>
      <c r="DZ791" s="4"/>
      <c r="EA791" s="4"/>
      <c r="EB791" s="4"/>
      <c r="EC791" s="4"/>
      <c r="ED791" s="4"/>
      <c r="EE791" s="4"/>
      <c r="EF791" s="4"/>
      <c r="EG791" s="4"/>
      <c r="EH791" s="4"/>
      <c r="EI791" s="4"/>
      <c r="EJ791" s="4"/>
      <c r="EK791" s="4"/>
      <c r="EL791" s="4"/>
      <c r="EM791" s="4"/>
      <c r="EN791" s="4"/>
      <c r="EO791" s="4"/>
      <c r="EP791" s="4"/>
      <c r="EQ791" s="4"/>
      <c r="ER791" s="4"/>
      <c r="ES791" s="4"/>
      <c r="ET791" s="4"/>
      <c r="EU791" s="4"/>
      <c r="EV791" s="4"/>
      <c r="EW791" s="4"/>
      <c r="EX791" s="4"/>
      <c r="EY791" s="4"/>
      <c r="EZ791" s="4"/>
      <c r="FA791" s="4"/>
      <c r="FB791" s="4"/>
      <c r="FC791" s="4"/>
      <c r="FD791" s="4"/>
      <c r="FE791" s="4"/>
      <c r="FF791" s="4"/>
      <c r="FG791" s="4"/>
      <c r="FH791" s="4"/>
      <c r="FI791" s="4"/>
      <c r="FJ791" s="4"/>
      <c r="FK791" s="4"/>
      <c r="FL791" s="4"/>
      <c r="FM791" s="4"/>
      <c r="FN791" s="4"/>
      <c r="FO791" s="4"/>
      <c r="FP791" s="4"/>
      <c r="FQ791" s="4"/>
      <c r="FR791" s="4"/>
      <c r="FS791" s="4"/>
      <c r="FT791" s="4"/>
      <c r="FU791" s="4"/>
      <c r="FV791" s="4"/>
      <c r="FW791" s="4"/>
      <c r="FX791" s="4"/>
      <c r="FY791" s="4"/>
      <c r="FZ791" s="4"/>
      <c r="GA791" s="4"/>
      <c r="GB791" s="4"/>
      <c r="GC791" s="4"/>
      <c r="GD791" s="4"/>
      <c r="GE791" s="4"/>
      <c r="GF791" s="4"/>
      <c r="GG791" s="4"/>
      <c r="GH791" s="4"/>
      <c r="GI791" s="4"/>
      <c r="GJ791" s="4"/>
      <c r="GK791" s="4"/>
      <c r="GL791" s="4"/>
      <c r="GM791" s="4"/>
      <c r="GN791" s="4"/>
      <c r="GO791" s="4"/>
      <c r="GP791" s="4"/>
      <c r="GQ791" s="4"/>
      <c r="GR791" s="4"/>
      <c r="GS791" s="4"/>
      <c r="GT791" s="4"/>
      <c r="GU791" s="4"/>
      <c r="GV791" s="4"/>
      <c r="GW791" s="4"/>
      <c r="GX791" s="4"/>
      <c r="GY791" s="4"/>
      <c r="GZ791" s="4"/>
      <c r="HA791" s="4"/>
      <c r="HB791" s="4"/>
      <c r="HC791" s="4"/>
      <c r="HD791" s="4"/>
      <c r="HE791" s="4"/>
      <c r="HF791" s="4"/>
      <c r="HG791" s="4"/>
      <c r="HH791" s="4"/>
      <c r="HI791" s="4"/>
      <c r="HJ791" s="4"/>
      <c r="HK791" s="4"/>
      <c r="HL791" s="4"/>
      <c r="HM791" s="4"/>
      <c r="HN791" s="4"/>
      <c r="HO791" s="4"/>
      <c r="HP791" s="4"/>
      <c r="HQ791" s="4"/>
      <c r="HR791" s="4"/>
      <c r="HS791" s="4"/>
      <c r="HT791" s="4"/>
      <c r="HU791" s="4"/>
      <c r="HV791" s="4"/>
      <c r="HW791" s="4"/>
      <c r="HX791" s="4"/>
      <c r="HY791" s="4"/>
      <c r="HZ791" s="4"/>
      <c r="IA791" s="4"/>
      <c r="IB791" s="4"/>
      <c r="IC791" s="4"/>
      <c r="ID791" s="4"/>
      <c r="IE791" s="4"/>
      <c r="IF791" s="4"/>
      <c r="IG791" s="4"/>
      <c r="IH791" s="4"/>
      <c r="II791" s="4"/>
      <c r="IJ791" s="4"/>
      <c r="IK791" s="4"/>
      <c r="IL791" s="4"/>
      <c r="IM791" s="4"/>
      <c r="IN791" s="4"/>
      <c r="IO791" s="4"/>
      <c r="IP791" s="4"/>
      <c r="IQ791" s="4"/>
      <c r="IR791" s="4"/>
      <c r="IS791" s="4"/>
      <c r="IT791" s="4"/>
      <c r="IU791" s="4"/>
      <c r="IV791" s="4"/>
    </row>
    <row r="793" spans="1:256" s="209" customFormat="1">
      <c r="A793" s="121"/>
      <c r="B793" s="115"/>
      <c r="C793" s="116"/>
      <c r="D793" s="117"/>
      <c r="E793" s="118"/>
      <c r="F793" s="119"/>
      <c r="G793" s="120"/>
      <c r="H793" s="5"/>
      <c r="I793" s="39"/>
      <c r="J793" s="40"/>
      <c r="K793" s="41"/>
      <c r="L793" s="37"/>
      <c r="N793" s="38"/>
      <c r="O793" s="38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4"/>
      <c r="CM793" s="4"/>
      <c r="CN793" s="4"/>
      <c r="CO793" s="4"/>
      <c r="CP793" s="4"/>
      <c r="CQ793" s="4"/>
      <c r="CR793" s="4"/>
      <c r="CS793" s="4"/>
      <c r="CT793" s="4"/>
      <c r="CU793" s="4"/>
      <c r="CV793" s="4"/>
      <c r="CW793" s="4"/>
      <c r="CX793" s="4"/>
      <c r="CY793" s="4"/>
      <c r="CZ793" s="4"/>
      <c r="DA793" s="4"/>
      <c r="DB793" s="4"/>
      <c r="DC793" s="4"/>
      <c r="DD793" s="4"/>
      <c r="DE793" s="4"/>
      <c r="DF793" s="4"/>
      <c r="DG793" s="4"/>
      <c r="DH793" s="4"/>
      <c r="DI793" s="4"/>
      <c r="DJ793" s="4"/>
      <c r="DK793" s="4"/>
      <c r="DL793" s="4"/>
      <c r="DM793" s="4"/>
      <c r="DN793" s="4"/>
      <c r="DO793" s="4"/>
      <c r="DP793" s="4"/>
      <c r="DQ793" s="4"/>
      <c r="DR793" s="4"/>
      <c r="DS793" s="4"/>
      <c r="DT793" s="4"/>
      <c r="DU793" s="4"/>
      <c r="DV793" s="4"/>
      <c r="DW793" s="4"/>
      <c r="DX793" s="4"/>
      <c r="DY793" s="4"/>
      <c r="DZ793" s="4"/>
      <c r="EA793" s="4"/>
      <c r="EB793" s="4"/>
      <c r="EC793" s="4"/>
      <c r="ED793" s="4"/>
      <c r="EE793" s="4"/>
      <c r="EF793" s="4"/>
      <c r="EG793" s="4"/>
      <c r="EH793" s="4"/>
      <c r="EI793" s="4"/>
      <c r="EJ793" s="4"/>
      <c r="EK793" s="4"/>
      <c r="EL793" s="4"/>
      <c r="EM793" s="4"/>
      <c r="EN793" s="4"/>
      <c r="EO793" s="4"/>
      <c r="EP793" s="4"/>
      <c r="EQ793" s="4"/>
      <c r="ER793" s="4"/>
      <c r="ES793" s="4"/>
      <c r="ET793" s="4"/>
      <c r="EU793" s="4"/>
      <c r="EV793" s="4"/>
      <c r="EW793" s="4"/>
      <c r="EX793" s="4"/>
      <c r="EY793" s="4"/>
      <c r="EZ793" s="4"/>
      <c r="FA793" s="4"/>
      <c r="FB793" s="4"/>
      <c r="FC793" s="4"/>
      <c r="FD793" s="4"/>
      <c r="FE793" s="4"/>
      <c r="FF793" s="4"/>
      <c r="FG793" s="4"/>
      <c r="FH793" s="4"/>
      <c r="FI793" s="4"/>
      <c r="FJ793" s="4"/>
      <c r="FK793" s="4"/>
      <c r="FL793" s="4"/>
      <c r="FM793" s="4"/>
      <c r="FN793" s="4"/>
      <c r="FO793" s="4"/>
      <c r="FP793" s="4"/>
      <c r="FQ793" s="4"/>
      <c r="FR793" s="4"/>
      <c r="FS793" s="4"/>
      <c r="FT793" s="4"/>
      <c r="FU793" s="4"/>
      <c r="FV793" s="4"/>
      <c r="FW793" s="4"/>
      <c r="FX793" s="4"/>
      <c r="FY793" s="4"/>
      <c r="FZ793" s="4"/>
      <c r="GA793" s="4"/>
      <c r="GB793" s="4"/>
      <c r="GC793" s="4"/>
      <c r="GD793" s="4"/>
      <c r="GE793" s="4"/>
      <c r="GF793" s="4"/>
      <c r="GG793" s="4"/>
      <c r="GH793" s="4"/>
      <c r="GI793" s="4"/>
      <c r="GJ793" s="4"/>
      <c r="GK793" s="4"/>
      <c r="GL793" s="4"/>
      <c r="GM793" s="4"/>
      <c r="GN793" s="4"/>
      <c r="GO793" s="4"/>
      <c r="GP793" s="4"/>
      <c r="GQ793" s="4"/>
      <c r="GR793" s="4"/>
      <c r="GS793" s="4"/>
      <c r="GT793" s="4"/>
      <c r="GU793" s="4"/>
      <c r="GV793" s="4"/>
      <c r="GW793" s="4"/>
      <c r="GX793" s="4"/>
      <c r="GY793" s="4"/>
      <c r="GZ793" s="4"/>
      <c r="HA793" s="4"/>
      <c r="HB793" s="4"/>
      <c r="HC793" s="4"/>
      <c r="HD793" s="4"/>
      <c r="HE793" s="4"/>
      <c r="HF793" s="4"/>
      <c r="HG793" s="4"/>
      <c r="HH793" s="4"/>
      <c r="HI793" s="4"/>
      <c r="HJ793" s="4"/>
      <c r="HK793" s="4"/>
      <c r="HL793" s="4"/>
      <c r="HM793" s="4"/>
      <c r="HN793" s="4"/>
      <c r="HO793" s="4"/>
      <c r="HP793" s="4"/>
      <c r="HQ793" s="4"/>
      <c r="HR793" s="4"/>
      <c r="HS793" s="4"/>
      <c r="HT793" s="4"/>
      <c r="HU793" s="4"/>
      <c r="HV793" s="4"/>
      <c r="HW793" s="4"/>
      <c r="HX793" s="4"/>
      <c r="HY793" s="4"/>
      <c r="HZ793" s="4"/>
      <c r="IA793" s="4"/>
      <c r="IB793" s="4"/>
      <c r="IC793" s="4"/>
      <c r="ID793" s="4"/>
      <c r="IE793" s="4"/>
      <c r="IF793" s="4"/>
      <c r="IG793" s="4"/>
      <c r="IH793" s="4"/>
      <c r="II793" s="4"/>
      <c r="IJ793" s="4"/>
      <c r="IK793" s="4"/>
      <c r="IL793" s="4"/>
      <c r="IM793" s="4"/>
      <c r="IN793" s="4"/>
      <c r="IO793" s="4"/>
      <c r="IP793" s="4"/>
      <c r="IQ793" s="4"/>
      <c r="IR793" s="4"/>
      <c r="IS793" s="4"/>
      <c r="IT793" s="4"/>
      <c r="IU793" s="4"/>
      <c r="IV793" s="4"/>
    </row>
    <row r="795" spans="1:256" s="209" customFormat="1">
      <c r="A795" s="121"/>
      <c r="B795" s="115"/>
      <c r="C795" s="116"/>
      <c r="D795" s="117"/>
      <c r="E795" s="118"/>
      <c r="F795" s="119"/>
      <c r="G795" s="120"/>
      <c r="H795" s="5"/>
      <c r="I795" s="39"/>
      <c r="J795" s="40"/>
      <c r="K795" s="41"/>
      <c r="L795" s="37"/>
      <c r="N795" s="38"/>
      <c r="O795" s="38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4"/>
      <c r="CM795" s="4"/>
      <c r="CN795" s="4"/>
      <c r="CO795" s="4"/>
      <c r="CP795" s="4"/>
      <c r="CQ795" s="4"/>
      <c r="CR795" s="4"/>
      <c r="CS795" s="4"/>
      <c r="CT795" s="4"/>
      <c r="CU795" s="4"/>
      <c r="CV795" s="4"/>
      <c r="CW795" s="4"/>
      <c r="CX795" s="4"/>
      <c r="CY795" s="4"/>
      <c r="CZ795" s="4"/>
      <c r="DA795" s="4"/>
      <c r="DB795" s="4"/>
      <c r="DC795" s="4"/>
      <c r="DD795" s="4"/>
      <c r="DE795" s="4"/>
      <c r="DF795" s="4"/>
      <c r="DG795" s="4"/>
      <c r="DH795" s="4"/>
      <c r="DI795" s="4"/>
      <c r="DJ795" s="4"/>
      <c r="DK795" s="4"/>
      <c r="DL795" s="4"/>
      <c r="DM795" s="4"/>
      <c r="DN795" s="4"/>
      <c r="DO795" s="4"/>
      <c r="DP795" s="4"/>
      <c r="DQ795" s="4"/>
      <c r="DR795" s="4"/>
      <c r="DS795" s="4"/>
      <c r="DT795" s="4"/>
      <c r="DU795" s="4"/>
      <c r="DV795" s="4"/>
      <c r="DW795" s="4"/>
      <c r="DX795" s="4"/>
      <c r="DY795" s="4"/>
      <c r="DZ795" s="4"/>
      <c r="EA795" s="4"/>
      <c r="EB795" s="4"/>
      <c r="EC795" s="4"/>
      <c r="ED795" s="4"/>
      <c r="EE795" s="4"/>
      <c r="EF795" s="4"/>
      <c r="EG795" s="4"/>
      <c r="EH795" s="4"/>
      <c r="EI795" s="4"/>
      <c r="EJ795" s="4"/>
      <c r="EK795" s="4"/>
      <c r="EL795" s="4"/>
      <c r="EM795" s="4"/>
      <c r="EN795" s="4"/>
      <c r="EO795" s="4"/>
      <c r="EP795" s="4"/>
      <c r="EQ795" s="4"/>
      <c r="ER795" s="4"/>
      <c r="ES795" s="4"/>
      <c r="ET795" s="4"/>
      <c r="EU795" s="4"/>
      <c r="EV795" s="4"/>
      <c r="EW795" s="4"/>
      <c r="EX795" s="4"/>
      <c r="EY795" s="4"/>
      <c r="EZ795" s="4"/>
      <c r="FA795" s="4"/>
      <c r="FB795" s="4"/>
      <c r="FC795" s="4"/>
      <c r="FD795" s="4"/>
      <c r="FE795" s="4"/>
      <c r="FF795" s="4"/>
      <c r="FG795" s="4"/>
      <c r="FH795" s="4"/>
      <c r="FI795" s="4"/>
      <c r="FJ795" s="4"/>
      <c r="FK795" s="4"/>
      <c r="FL795" s="4"/>
      <c r="FM795" s="4"/>
      <c r="FN795" s="4"/>
      <c r="FO795" s="4"/>
      <c r="FP795" s="4"/>
      <c r="FQ795" s="4"/>
      <c r="FR795" s="4"/>
      <c r="FS795" s="4"/>
      <c r="FT795" s="4"/>
      <c r="FU795" s="4"/>
      <c r="FV795" s="4"/>
      <c r="FW795" s="4"/>
      <c r="FX795" s="4"/>
      <c r="FY795" s="4"/>
      <c r="FZ795" s="4"/>
      <c r="GA795" s="4"/>
      <c r="GB795" s="4"/>
      <c r="GC795" s="4"/>
      <c r="GD795" s="4"/>
      <c r="GE795" s="4"/>
      <c r="GF795" s="4"/>
      <c r="GG795" s="4"/>
      <c r="GH795" s="4"/>
      <c r="GI795" s="4"/>
      <c r="GJ795" s="4"/>
      <c r="GK795" s="4"/>
      <c r="GL795" s="4"/>
      <c r="GM795" s="4"/>
      <c r="GN795" s="4"/>
      <c r="GO795" s="4"/>
      <c r="GP795" s="4"/>
      <c r="GQ795" s="4"/>
      <c r="GR795" s="4"/>
      <c r="GS795" s="4"/>
      <c r="GT795" s="4"/>
      <c r="GU795" s="4"/>
      <c r="GV795" s="4"/>
      <c r="GW795" s="4"/>
      <c r="GX795" s="4"/>
      <c r="GY795" s="4"/>
      <c r="GZ795" s="4"/>
      <c r="HA795" s="4"/>
      <c r="HB795" s="4"/>
      <c r="HC795" s="4"/>
      <c r="HD795" s="4"/>
      <c r="HE795" s="4"/>
      <c r="HF795" s="4"/>
      <c r="HG795" s="4"/>
      <c r="HH795" s="4"/>
      <c r="HI795" s="4"/>
      <c r="HJ795" s="4"/>
      <c r="HK795" s="4"/>
      <c r="HL795" s="4"/>
      <c r="HM795" s="4"/>
      <c r="HN795" s="4"/>
      <c r="HO795" s="4"/>
      <c r="HP795" s="4"/>
      <c r="HQ795" s="4"/>
      <c r="HR795" s="4"/>
      <c r="HS795" s="4"/>
      <c r="HT795" s="4"/>
      <c r="HU795" s="4"/>
      <c r="HV795" s="4"/>
      <c r="HW795" s="4"/>
      <c r="HX795" s="4"/>
      <c r="HY795" s="4"/>
      <c r="HZ795" s="4"/>
      <c r="IA795" s="4"/>
      <c r="IB795" s="4"/>
      <c r="IC795" s="4"/>
      <c r="ID795" s="4"/>
      <c r="IE795" s="4"/>
      <c r="IF795" s="4"/>
      <c r="IG795" s="4"/>
      <c r="IH795" s="4"/>
      <c r="II795" s="4"/>
      <c r="IJ795" s="4"/>
      <c r="IK795" s="4"/>
      <c r="IL795" s="4"/>
      <c r="IM795" s="4"/>
      <c r="IN795" s="4"/>
      <c r="IO795" s="4"/>
      <c r="IP795" s="4"/>
      <c r="IQ795" s="4"/>
      <c r="IR795" s="4"/>
      <c r="IS795" s="4"/>
      <c r="IT795" s="4"/>
      <c r="IU795" s="4"/>
      <c r="IV795" s="4"/>
    </row>
    <row r="796" spans="1:256" s="209" customFormat="1">
      <c r="A796" s="121"/>
      <c r="B796" s="115"/>
      <c r="C796" s="116"/>
      <c r="D796" s="117"/>
      <c r="E796" s="118"/>
      <c r="F796" s="119"/>
      <c r="G796" s="120"/>
      <c r="H796" s="5"/>
      <c r="I796" s="39"/>
      <c r="J796" s="40"/>
      <c r="K796" s="41"/>
      <c r="L796" s="37"/>
      <c r="N796" s="38"/>
      <c r="O796" s="38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4"/>
      <c r="CM796" s="4"/>
      <c r="CN796" s="4"/>
      <c r="CO796" s="4"/>
      <c r="CP796" s="4"/>
      <c r="CQ796" s="4"/>
      <c r="CR796" s="4"/>
      <c r="CS796" s="4"/>
      <c r="CT796" s="4"/>
      <c r="CU796" s="4"/>
      <c r="CV796" s="4"/>
      <c r="CW796" s="4"/>
      <c r="CX796" s="4"/>
      <c r="CY796" s="4"/>
      <c r="CZ796" s="4"/>
      <c r="DA796" s="4"/>
      <c r="DB796" s="4"/>
      <c r="DC796" s="4"/>
      <c r="DD796" s="4"/>
      <c r="DE796" s="4"/>
      <c r="DF796" s="4"/>
      <c r="DG796" s="4"/>
      <c r="DH796" s="4"/>
      <c r="DI796" s="4"/>
      <c r="DJ796" s="4"/>
      <c r="DK796" s="4"/>
      <c r="DL796" s="4"/>
      <c r="DM796" s="4"/>
      <c r="DN796" s="4"/>
      <c r="DO796" s="4"/>
      <c r="DP796" s="4"/>
      <c r="DQ796" s="4"/>
      <c r="DR796" s="4"/>
      <c r="DS796" s="4"/>
      <c r="DT796" s="4"/>
      <c r="DU796" s="4"/>
      <c r="DV796" s="4"/>
      <c r="DW796" s="4"/>
      <c r="DX796" s="4"/>
      <c r="DY796" s="4"/>
      <c r="DZ796" s="4"/>
      <c r="EA796" s="4"/>
      <c r="EB796" s="4"/>
      <c r="EC796" s="4"/>
      <c r="ED796" s="4"/>
      <c r="EE796" s="4"/>
      <c r="EF796" s="4"/>
      <c r="EG796" s="4"/>
      <c r="EH796" s="4"/>
      <c r="EI796" s="4"/>
      <c r="EJ796" s="4"/>
      <c r="EK796" s="4"/>
      <c r="EL796" s="4"/>
      <c r="EM796" s="4"/>
      <c r="EN796" s="4"/>
      <c r="EO796" s="4"/>
      <c r="EP796" s="4"/>
      <c r="EQ796" s="4"/>
      <c r="ER796" s="4"/>
      <c r="ES796" s="4"/>
      <c r="ET796" s="4"/>
      <c r="EU796" s="4"/>
      <c r="EV796" s="4"/>
      <c r="EW796" s="4"/>
      <c r="EX796" s="4"/>
      <c r="EY796" s="4"/>
      <c r="EZ796" s="4"/>
      <c r="FA796" s="4"/>
      <c r="FB796" s="4"/>
      <c r="FC796" s="4"/>
      <c r="FD796" s="4"/>
      <c r="FE796" s="4"/>
      <c r="FF796" s="4"/>
      <c r="FG796" s="4"/>
      <c r="FH796" s="4"/>
      <c r="FI796" s="4"/>
      <c r="FJ796" s="4"/>
      <c r="FK796" s="4"/>
      <c r="FL796" s="4"/>
      <c r="FM796" s="4"/>
      <c r="FN796" s="4"/>
      <c r="FO796" s="4"/>
      <c r="FP796" s="4"/>
      <c r="FQ796" s="4"/>
      <c r="FR796" s="4"/>
      <c r="FS796" s="4"/>
      <c r="FT796" s="4"/>
      <c r="FU796" s="4"/>
      <c r="FV796" s="4"/>
      <c r="FW796" s="4"/>
      <c r="FX796" s="4"/>
      <c r="FY796" s="4"/>
      <c r="FZ796" s="4"/>
      <c r="GA796" s="4"/>
      <c r="GB796" s="4"/>
      <c r="GC796" s="4"/>
      <c r="GD796" s="4"/>
      <c r="GE796" s="4"/>
      <c r="GF796" s="4"/>
      <c r="GG796" s="4"/>
      <c r="GH796" s="4"/>
      <c r="GI796" s="4"/>
      <c r="GJ796" s="4"/>
      <c r="GK796" s="4"/>
      <c r="GL796" s="4"/>
      <c r="GM796" s="4"/>
      <c r="GN796" s="4"/>
      <c r="GO796" s="4"/>
      <c r="GP796" s="4"/>
      <c r="GQ796" s="4"/>
      <c r="GR796" s="4"/>
      <c r="GS796" s="4"/>
      <c r="GT796" s="4"/>
      <c r="GU796" s="4"/>
      <c r="GV796" s="4"/>
      <c r="GW796" s="4"/>
      <c r="GX796" s="4"/>
      <c r="GY796" s="4"/>
      <c r="GZ796" s="4"/>
      <c r="HA796" s="4"/>
      <c r="HB796" s="4"/>
      <c r="HC796" s="4"/>
      <c r="HD796" s="4"/>
      <c r="HE796" s="4"/>
      <c r="HF796" s="4"/>
      <c r="HG796" s="4"/>
      <c r="HH796" s="4"/>
      <c r="HI796" s="4"/>
      <c r="HJ796" s="4"/>
      <c r="HK796" s="4"/>
      <c r="HL796" s="4"/>
      <c r="HM796" s="4"/>
      <c r="HN796" s="4"/>
      <c r="HO796" s="4"/>
      <c r="HP796" s="4"/>
      <c r="HQ796" s="4"/>
      <c r="HR796" s="4"/>
      <c r="HS796" s="4"/>
      <c r="HT796" s="4"/>
      <c r="HU796" s="4"/>
      <c r="HV796" s="4"/>
      <c r="HW796" s="4"/>
      <c r="HX796" s="4"/>
      <c r="HY796" s="4"/>
      <c r="HZ796" s="4"/>
      <c r="IA796" s="4"/>
      <c r="IB796" s="4"/>
      <c r="IC796" s="4"/>
      <c r="ID796" s="4"/>
      <c r="IE796" s="4"/>
      <c r="IF796" s="4"/>
      <c r="IG796" s="4"/>
      <c r="IH796" s="4"/>
      <c r="II796" s="4"/>
      <c r="IJ796" s="4"/>
      <c r="IK796" s="4"/>
      <c r="IL796" s="4"/>
      <c r="IM796" s="4"/>
      <c r="IN796" s="4"/>
      <c r="IO796" s="4"/>
      <c r="IP796" s="4"/>
      <c r="IQ796" s="4"/>
      <c r="IR796" s="4"/>
      <c r="IS796" s="4"/>
      <c r="IT796" s="4"/>
      <c r="IU796" s="4"/>
      <c r="IV796" s="4"/>
    </row>
    <row r="798" spans="1:256" s="209" customFormat="1">
      <c r="A798" s="121"/>
      <c r="B798" s="115"/>
      <c r="C798" s="116"/>
      <c r="D798" s="117"/>
      <c r="E798" s="118"/>
      <c r="F798" s="119"/>
      <c r="G798" s="120"/>
      <c r="H798" s="5"/>
      <c r="I798" s="39"/>
      <c r="J798" s="40"/>
      <c r="K798" s="41"/>
      <c r="L798" s="37"/>
      <c r="N798" s="38"/>
      <c r="O798" s="38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4"/>
      <c r="CM798" s="4"/>
      <c r="CN798" s="4"/>
      <c r="CO798" s="4"/>
      <c r="CP798" s="4"/>
      <c r="CQ798" s="4"/>
      <c r="CR798" s="4"/>
      <c r="CS798" s="4"/>
      <c r="CT798" s="4"/>
      <c r="CU798" s="4"/>
      <c r="CV798" s="4"/>
      <c r="CW798" s="4"/>
      <c r="CX798" s="4"/>
      <c r="CY798" s="4"/>
      <c r="CZ798" s="4"/>
      <c r="DA798" s="4"/>
      <c r="DB798" s="4"/>
      <c r="DC798" s="4"/>
      <c r="DD798" s="4"/>
      <c r="DE798" s="4"/>
      <c r="DF798" s="4"/>
      <c r="DG798" s="4"/>
      <c r="DH798" s="4"/>
      <c r="DI798" s="4"/>
      <c r="DJ798" s="4"/>
      <c r="DK798" s="4"/>
      <c r="DL798" s="4"/>
      <c r="DM798" s="4"/>
      <c r="DN798" s="4"/>
      <c r="DO798" s="4"/>
      <c r="DP798" s="4"/>
      <c r="DQ798" s="4"/>
      <c r="DR798" s="4"/>
      <c r="DS798" s="4"/>
      <c r="DT798" s="4"/>
      <c r="DU798" s="4"/>
      <c r="DV798" s="4"/>
      <c r="DW798" s="4"/>
      <c r="DX798" s="4"/>
      <c r="DY798" s="4"/>
      <c r="DZ798" s="4"/>
      <c r="EA798" s="4"/>
      <c r="EB798" s="4"/>
      <c r="EC798" s="4"/>
      <c r="ED798" s="4"/>
      <c r="EE798" s="4"/>
      <c r="EF798" s="4"/>
      <c r="EG798" s="4"/>
      <c r="EH798" s="4"/>
      <c r="EI798" s="4"/>
      <c r="EJ798" s="4"/>
      <c r="EK798" s="4"/>
      <c r="EL798" s="4"/>
      <c r="EM798" s="4"/>
      <c r="EN798" s="4"/>
      <c r="EO798" s="4"/>
      <c r="EP798" s="4"/>
      <c r="EQ798" s="4"/>
      <c r="ER798" s="4"/>
      <c r="ES798" s="4"/>
      <c r="ET798" s="4"/>
      <c r="EU798" s="4"/>
      <c r="EV798" s="4"/>
      <c r="EW798" s="4"/>
      <c r="EX798" s="4"/>
      <c r="EY798" s="4"/>
      <c r="EZ798" s="4"/>
      <c r="FA798" s="4"/>
      <c r="FB798" s="4"/>
      <c r="FC798" s="4"/>
      <c r="FD798" s="4"/>
      <c r="FE798" s="4"/>
      <c r="FF798" s="4"/>
      <c r="FG798" s="4"/>
      <c r="FH798" s="4"/>
      <c r="FI798" s="4"/>
      <c r="FJ798" s="4"/>
      <c r="FK798" s="4"/>
      <c r="FL798" s="4"/>
      <c r="FM798" s="4"/>
      <c r="FN798" s="4"/>
      <c r="FO798" s="4"/>
      <c r="FP798" s="4"/>
      <c r="FQ798" s="4"/>
      <c r="FR798" s="4"/>
      <c r="FS798" s="4"/>
      <c r="FT798" s="4"/>
      <c r="FU798" s="4"/>
      <c r="FV798" s="4"/>
      <c r="FW798" s="4"/>
      <c r="FX798" s="4"/>
      <c r="FY798" s="4"/>
      <c r="FZ798" s="4"/>
      <c r="GA798" s="4"/>
      <c r="GB798" s="4"/>
      <c r="GC798" s="4"/>
      <c r="GD798" s="4"/>
      <c r="GE798" s="4"/>
      <c r="GF798" s="4"/>
      <c r="GG798" s="4"/>
      <c r="GH798" s="4"/>
      <c r="GI798" s="4"/>
      <c r="GJ798" s="4"/>
      <c r="GK798" s="4"/>
      <c r="GL798" s="4"/>
      <c r="GM798" s="4"/>
      <c r="GN798" s="4"/>
      <c r="GO798" s="4"/>
      <c r="GP798" s="4"/>
      <c r="GQ798" s="4"/>
      <c r="GR798" s="4"/>
      <c r="GS798" s="4"/>
      <c r="GT798" s="4"/>
      <c r="GU798" s="4"/>
      <c r="GV798" s="4"/>
      <c r="GW798" s="4"/>
      <c r="GX798" s="4"/>
      <c r="GY798" s="4"/>
      <c r="GZ798" s="4"/>
      <c r="HA798" s="4"/>
      <c r="HB798" s="4"/>
      <c r="HC798" s="4"/>
      <c r="HD798" s="4"/>
      <c r="HE798" s="4"/>
      <c r="HF798" s="4"/>
      <c r="HG798" s="4"/>
      <c r="HH798" s="4"/>
      <c r="HI798" s="4"/>
      <c r="HJ798" s="4"/>
      <c r="HK798" s="4"/>
      <c r="HL798" s="4"/>
      <c r="HM798" s="4"/>
      <c r="HN798" s="4"/>
      <c r="HO798" s="4"/>
      <c r="HP798" s="4"/>
      <c r="HQ798" s="4"/>
      <c r="HR798" s="4"/>
      <c r="HS798" s="4"/>
      <c r="HT798" s="4"/>
      <c r="HU798" s="4"/>
      <c r="HV798" s="4"/>
      <c r="HW798" s="4"/>
      <c r="HX798" s="4"/>
      <c r="HY798" s="4"/>
      <c r="HZ798" s="4"/>
      <c r="IA798" s="4"/>
      <c r="IB798" s="4"/>
      <c r="IC798" s="4"/>
      <c r="ID798" s="4"/>
      <c r="IE798" s="4"/>
      <c r="IF798" s="4"/>
      <c r="IG798" s="4"/>
      <c r="IH798" s="4"/>
      <c r="II798" s="4"/>
      <c r="IJ798" s="4"/>
      <c r="IK798" s="4"/>
      <c r="IL798" s="4"/>
      <c r="IM798" s="4"/>
      <c r="IN798" s="4"/>
      <c r="IO798" s="4"/>
      <c r="IP798" s="4"/>
      <c r="IQ798" s="4"/>
      <c r="IR798" s="4"/>
      <c r="IS798" s="4"/>
      <c r="IT798" s="4"/>
      <c r="IU798" s="4"/>
      <c r="IV798" s="4"/>
    </row>
    <row r="799" spans="1:256" s="209" customFormat="1">
      <c r="A799" s="121"/>
      <c r="B799" s="115"/>
      <c r="C799" s="116"/>
      <c r="D799" s="117"/>
      <c r="E799" s="118"/>
      <c r="F799" s="119"/>
      <c r="G799" s="120"/>
      <c r="H799" s="5"/>
      <c r="I799" s="39"/>
      <c r="J799" s="40"/>
      <c r="K799" s="41"/>
      <c r="L799" s="37"/>
      <c r="N799" s="38"/>
      <c r="O799" s="38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4"/>
      <c r="CM799" s="4"/>
      <c r="CN799" s="4"/>
      <c r="CO799" s="4"/>
      <c r="CP799" s="4"/>
      <c r="CQ799" s="4"/>
      <c r="CR799" s="4"/>
      <c r="CS799" s="4"/>
      <c r="CT799" s="4"/>
      <c r="CU799" s="4"/>
      <c r="CV799" s="4"/>
      <c r="CW799" s="4"/>
      <c r="CX799" s="4"/>
      <c r="CY799" s="4"/>
      <c r="CZ799" s="4"/>
      <c r="DA799" s="4"/>
      <c r="DB799" s="4"/>
      <c r="DC799" s="4"/>
      <c r="DD799" s="4"/>
      <c r="DE799" s="4"/>
      <c r="DF799" s="4"/>
      <c r="DG799" s="4"/>
      <c r="DH799" s="4"/>
      <c r="DI799" s="4"/>
      <c r="DJ799" s="4"/>
      <c r="DK799" s="4"/>
      <c r="DL799" s="4"/>
      <c r="DM799" s="4"/>
      <c r="DN799" s="4"/>
      <c r="DO799" s="4"/>
      <c r="DP799" s="4"/>
      <c r="DQ799" s="4"/>
      <c r="DR799" s="4"/>
      <c r="DS799" s="4"/>
      <c r="DT799" s="4"/>
      <c r="DU799" s="4"/>
      <c r="DV799" s="4"/>
      <c r="DW799" s="4"/>
      <c r="DX799" s="4"/>
      <c r="DY799" s="4"/>
      <c r="DZ799" s="4"/>
      <c r="EA799" s="4"/>
      <c r="EB799" s="4"/>
      <c r="EC799" s="4"/>
      <c r="ED799" s="4"/>
      <c r="EE799" s="4"/>
      <c r="EF799" s="4"/>
      <c r="EG799" s="4"/>
      <c r="EH799" s="4"/>
      <c r="EI799" s="4"/>
      <c r="EJ799" s="4"/>
      <c r="EK799" s="4"/>
      <c r="EL799" s="4"/>
      <c r="EM799" s="4"/>
      <c r="EN799" s="4"/>
      <c r="EO799" s="4"/>
      <c r="EP799" s="4"/>
      <c r="EQ799" s="4"/>
      <c r="ER799" s="4"/>
      <c r="ES799" s="4"/>
      <c r="ET799" s="4"/>
      <c r="EU799" s="4"/>
      <c r="EV799" s="4"/>
      <c r="EW799" s="4"/>
      <c r="EX799" s="4"/>
      <c r="EY799" s="4"/>
      <c r="EZ799" s="4"/>
      <c r="FA799" s="4"/>
      <c r="FB799" s="4"/>
      <c r="FC799" s="4"/>
      <c r="FD799" s="4"/>
      <c r="FE799" s="4"/>
      <c r="FF799" s="4"/>
      <c r="FG799" s="4"/>
      <c r="FH799" s="4"/>
      <c r="FI799" s="4"/>
      <c r="FJ799" s="4"/>
      <c r="FK799" s="4"/>
      <c r="FL799" s="4"/>
      <c r="FM799" s="4"/>
      <c r="FN799" s="4"/>
      <c r="FO799" s="4"/>
      <c r="FP799" s="4"/>
      <c r="FQ799" s="4"/>
      <c r="FR799" s="4"/>
      <c r="FS799" s="4"/>
      <c r="FT799" s="4"/>
      <c r="FU799" s="4"/>
      <c r="FV799" s="4"/>
      <c r="FW799" s="4"/>
      <c r="FX799" s="4"/>
      <c r="FY799" s="4"/>
      <c r="FZ799" s="4"/>
      <c r="GA799" s="4"/>
      <c r="GB799" s="4"/>
      <c r="GC799" s="4"/>
      <c r="GD799" s="4"/>
      <c r="GE799" s="4"/>
      <c r="GF799" s="4"/>
      <c r="GG799" s="4"/>
      <c r="GH799" s="4"/>
      <c r="GI799" s="4"/>
      <c r="GJ799" s="4"/>
      <c r="GK799" s="4"/>
      <c r="GL799" s="4"/>
      <c r="GM799" s="4"/>
      <c r="GN799" s="4"/>
      <c r="GO799" s="4"/>
      <c r="GP799" s="4"/>
      <c r="GQ799" s="4"/>
      <c r="GR799" s="4"/>
      <c r="GS799" s="4"/>
      <c r="GT799" s="4"/>
      <c r="GU799" s="4"/>
      <c r="GV799" s="4"/>
      <c r="GW799" s="4"/>
      <c r="GX799" s="4"/>
      <c r="GY799" s="4"/>
      <c r="GZ799" s="4"/>
      <c r="HA799" s="4"/>
      <c r="HB799" s="4"/>
      <c r="HC799" s="4"/>
      <c r="HD799" s="4"/>
      <c r="HE799" s="4"/>
      <c r="HF799" s="4"/>
      <c r="HG799" s="4"/>
      <c r="HH799" s="4"/>
      <c r="HI799" s="4"/>
      <c r="HJ799" s="4"/>
      <c r="HK799" s="4"/>
      <c r="HL799" s="4"/>
      <c r="HM799" s="4"/>
      <c r="HN799" s="4"/>
      <c r="HO799" s="4"/>
      <c r="HP799" s="4"/>
      <c r="HQ799" s="4"/>
      <c r="HR799" s="4"/>
      <c r="HS799" s="4"/>
      <c r="HT799" s="4"/>
      <c r="HU799" s="4"/>
      <c r="HV799" s="4"/>
      <c r="HW799" s="4"/>
      <c r="HX799" s="4"/>
      <c r="HY799" s="4"/>
      <c r="HZ799" s="4"/>
      <c r="IA799" s="4"/>
      <c r="IB799" s="4"/>
      <c r="IC799" s="4"/>
      <c r="ID799" s="4"/>
      <c r="IE799" s="4"/>
      <c r="IF799" s="4"/>
      <c r="IG799" s="4"/>
      <c r="IH799" s="4"/>
      <c r="II799" s="4"/>
      <c r="IJ799" s="4"/>
      <c r="IK799" s="4"/>
      <c r="IL799" s="4"/>
      <c r="IM799" s="4"/>
      <c r="IN799" s="4"/>
      <c r="IO799" s="4"/>
      <c r="IP799" s="4"/>
      <c r="IQ799" s="4"/>
      <c r="IR799" s="4"/>
      <c r="IS799" s="4"/>
      <c r="IT799" s="4"/>
      <c r="IU799" s="4"/>
      <c r="IV799" s="4"/>
    </row>
    <row r="800" spans="1:256" s="209" customFormat="1">
      <c r="A800" s="121"/>
      <c r="B800" s="115"/>
      <c r="C800" s="116"/>
      <c r="D800" s="117"/>
      <c r="E800" s="118"/>
      <c r="F800" s="119"/>
      <c r="G800" s="120"/>
      <c r="H800" s="5"/>
      <c r="I800" s="39"/>
      <c r="J800" s="40"/>
      <c r="K800" s="41"/>
      <c r="L800" s="37"/>
      <c r="N800" s="38"/>
      <c r="O800" s="38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4"/>
      <c r="CM800" s="4"/>
      <c r="CN800" s="4"/>
      <c r="CO800" s="4"/>
      <c r="CP800" s="4"/>
      <c r="CQ800" s="4"/>
      <c r="CR800" s="4"/>
      <c r="CS800" s="4"/>
      <c r="CT800" s="4"/>
      <c r="CU800" s="4"/>
      <c r="CV800" s="4"/>
      <c r="CW800" s="4"/>
      <c r="CX800" s="4"/>
      <c r="CY800" s="4"/>
      <c r="CZ800" s="4"/>
      <c r="DA800" s="4"/>
      <c r="DB800" s="4"/>
      <c r="DC800" s="4"/>
      <c r="DD800" s="4"/>
      <c r="DE800" s="4"/>
      <c r="DF800" s="4"/>
      <c r="DG800" s="4"/>
      <c r="DH800" s="4"/>
      <c r="DI800" s="4"/>
      <c r="DJ800" s="4"/>
      <c r="DK800" s="4"/>
      <c r="DL800" s="4"/>
      <c r="DM800" s="4"/>
      <c r="DN800" s="4"/>
      <c r="DO800" s="4"/>
      <c r="DP800" s="4"/>
      <c r="DQ800" s="4"/>
      <c r="DR800" s="4"/>
      <c r="DS800" s="4"/>
      <c r="DT800" s="4"/>
      <c r="DU800" s="4"/>
      <c r="DV800" s="4"/>
      <c r="DW800" s="4"/>
      <c r="DX800" s="4"/>
      <c r="DY800" s="4"/>
      <c r="DZ800" s="4"/>
      <c r="EA800" s="4"/>
      <c r="EB800" s="4"/>
      <c r="EC800" s="4"/>
      <c r="ED800" s="4"/>
      <c r="EE800" s="4"/>
      <c r="EF800" s="4"/>
      <c r="EG800" s="4"/>
      <c r="EH800" s="4"/>
      <c r="EI800" s="4"/>
      <c r="EJ800" s="4"/>
      <c r="EK800" s="4"/>
      <c r="EL800" s="4"/>
      <c r="EM800" s="4"/>
      <c r="EN800" s="4"/>
      <c r="EO800" s="4"/>
      <c r="EP800" s="4"/>
      <c r="EQ800" s="4"/>
      <c r="ER800" s="4"/>
      <c r="ES800" s="4"/>
      <c r="ET800" s="4"/>
      <c r="EU800" s="4"/>
      <c r="EV800" s="4"/>
      <c r="EW800" s="4"/>
      <c r="EX800" s="4"/>
      <c r="EY800" s="4"/>
      <c r="EZ800" s="4"/>
      <c r="FA800" s="4"/>
      <c r="FB800" s="4"/>
      <c r="FC800" s="4"/>
      <c r="FD800" s="4"/>
      <c r="FE800" s="4"/>
      <c r="FF800" s="4"/>
      <c r="FG800" s="4"/>
      <c r="FH800" s="4"/>
      <c r="FI800" s="4"/>
      <c r="FJ800" s="4"/>
      <c r="FK800" s="4"/>
      <c r="FL800" s="4"/>
      <c r="FM800" s="4"/>
      <c r="FN800" s="4"/>
      <c r="FO800" s="4"/>
      <c r="FP800" s="4"/>
      <c r="FQ800" s="4"/>
      <c r="FR800" s="4"/>
      <c r="FS800" s="4"/>
      <c r="FT800" s="4"/>
      <c r="FU800" s="4"/>
      <c r="FV800" s="4"/>
      <c r="FW800" s="4"/>
      <c r="FX800" s="4"/>
      <c r="FY800" s="4"/>
      <c r="FZ800" s="4"/>
      <c r="GA800" s="4"/>
      <c r="GB800" s="4"/>
      <c r="GC800" s="4"/>
      <c r="GD800" s="4"/>
      <c r="GE800" s="4"/>
      <c r="GF800" s="4"/>
      <c r="GG800" s="4"/>
      <c r="GH800" s="4"/>
      <c r="GI800" s="4"/>
      <c r="GJ800" s="4"/>
      <c r="GK800" s="4"/>
      <c r="GL800" s="4"/>
      <c r="GM800" s="4"/>
      <c r="GN800" s="4"/>
      <c r="GO800" s="4"/>
      <c r="GP800" s="4"/>
      <c r="GQ800" s="4"/>
      <c r="GR800" s="4"/>
      <c r="GS800" s="4"/>
      <c r="GT800" s="4"/>
      <c r="GU800" s="4"/>
      <c r="GV800" s="4"/>
      <c r="GW800" s="4"/>
      <c r="GX800" s="4"/>
      <c r="GY800" s="4"/>
      <c r="GZ800" s="4"/>
      <c r="HA800" s="4"/>
      <c r="HB800" s="4"/>
      <c r="HC800" s="4"/>
      <c r="HD800" s="4"/>
      <c r="HE800" s="4"/>
      <c r="HF800" s="4"/>
      <c r="HG800" s="4"/>
      <c r="HH800" s="4"/>
      <c r="HI800" s="4"/>
      <c r="HJ800" s="4"/>
      <c r="HK800" s="4"/>
      <c r="HL800" s="4"/>
      <c r="HM800" s="4"/>
      <c r="HN800" s="4"/>
      <c r="HO800" s="4"/>
      <c r="HP800" s="4"/>
      <c r="HQ800" s="4"/>
      <c r="HR800" s="4"/>
      <c r="HS800" s="4"/>
      <c r="HT800" s="4"/>
      <c r="HU800" s="4"/>
      <c r="HV800" s="4"/>
      <c r="HW800" s="4"/>
      <c r="HX800" s="4"/>
      <c r="HY800" s="4"/>
      <c r="HZ800" s="4"/>
      <c r="IA800" s="4"/>
      <c r="IB800" s="4"/>
      <c r="IC800" s="4"/>
      <c r="ID800" s="4"/>
      <c r="IE800" s="4"/>
      <c r="IF800" s="4"/>
      <c r="IG800" s="4"/>
      <c r="IH800" s="4"/>
      <c r="II800" s="4"/>
      <c r="IJ800" s="4"/>
      <c r="IK800" s="4"/>
      <c r="IL800" s="4"/>
      <c r="IM800" s="4"/>
      <c r="IN800" s="4"/>
      <c r="IO800" s="4"/>
      <c r="IP800" s="4"/>
      <c r="IQ800" s="4"/>
      <c r="IR800" s="4"/>
      <c r="IS800" s="4"/>
      <c r="IT800" s="4"/>
      <c r="IU800" s="4"/>
      <c r="IV800" s="4"/>
    </row>
    <row r="802" spans="1:256" s="209" customFormat="1">
      <c r="A802" s="121"/>
      <c r="B802" s="115"/>
      <c r="C802" s="116"/>
      <c r="D802" s="117"/>
      <c r="E802" s="118"/>
      <c r="F802" s="119"/>
      <c r="G802" s="120"/>
      <c r="H802" s="5"/>
      <c r="I802" s="39"/>
      <c r="J802" s="40"/>
      <c r="K802" s="41"/>
      <c r="L802" s="37"/>
      <c r="N802" s="38"/>
      <c r="O802" s="38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4"/>
      <c r="CM802" s="4"/>
      <c r="CN802" s="4"/>
      <c r="CO802" s="4"/>
      <c r="CP802" s="4"/>
      <c r="CQ802" s="4"/>
      <c r="CR802" s="4"/>
      <c r="CS802" s="4"/>
      <c r="CT802" s="4"/>
      <c r="CU802" s="4"/>
      <c r="CV802" s="4"/>
      <c r="CW802" s="4"/>
      <c r="CX802" s="4"/>
      <c r="CY802" s="4"/>
      <c r="CZ802" s="4"/>
      <c r="DA802" s="4"/>
      <c r="DB802" s="4"/>
      <c r="DC802" s="4"/>
      <c r="DD802" s="4"/>
      <c r="DE802" s="4"/>
      <c r="DF802" s="4"/>
      <c r="DG802" s="4"/>
      <c r="DH802" s="4"/>
      <c r="DI802" s="4"/>
      <c r="DJ802" s="4"/>
      <c r="DK802" s="4"/>
      <c r="DL802" s="4"/>
      <c r="DM802" s="4"/>
      <c r="DN802" s="4"/>
      <c r="DO802" s="4"/>
      <c r="DP802" s="4"/>
      <c r="DQ802" s="4"/>
      <c r="DR802" s="4"/>
      <c r="DS802" s="4"/>
      <c r="DT802" s="4"/>
      <c r="DU802" s="4"/>
      <c r="DV802" s="4"/>
      <c r="DW802" s="4"/>
      <c r="DX802" s="4"/>
      <c r="DY802" s="4"/>
      <c r="DZ802" s="4"/>
      <c r="EA802" s="4"/>
      <c r="EB802" s="4"/>
      <c r="EC802" s="4"/>
      <c r="ED802" s="4"/>
      <c r="EE802" s="4"/>
      <c r="EF802" s="4"/>
      <c r="EG802" s="4"/>
      <c r="EH802" s="4"/>
      <c r="EI802" s="4"/>
      <c r="EJ802" s="4"/>
      <c r="EK802" s="4"/>
      <c r="EL802" s="4"/>
      <c r="EM802" s="4"/>
      <c r="EN802" s="4"/>
      <c r="EO802" s="4"/>
      <c r="EP802" s="4"/>
      <c r="EQ802" s="4"/>
      <c r="ER802" s="4"/>
      <c r="ES802" s="4"/>
      <c r="ET802" s="4"/>
      <c r="EU802" s="4"/>
      <c r="EV802" s="4"/>
      <c r="EW802" s="4"/>
      <c r="EX802" s="4"/>
      <c r="EY802" s="4"/>
      <c r="EZ802" s="4"/>
      <c r="FA802" s="4"/>
      <c r="FB802" s="4"/>
      <c r="FC802" s="4"/>
      <c r="FD802" s="4"/>
      <c r="FE802" s="4"/>
      <c r="FF802" s="4"/>
      <c r="FG802" s="4"/>
      <c r="FH802" s="4"/>
      <c r="FI802" s="4"/>
      <c r="FJ802" s="4"/>
      <c r="FK802" s="4"/>
      <c r="FL802" s="4"/>
      <c r="FM802" s="4"/>
      <c r="FN802" s="4"/>
      <c r="FO802" s="4"/>
      <c r="FP802" s="4"/>
      <c r="FQ802" s="4"/>
      <c r="FR802" s="4"/>
      <c r="FS802" s="4"/>
      <c r="FT802" s="4"/>
      <c r="FU802" s="4"/>
      <c r="FV802" s="4"/>
      <c r="FW802" s="4"/>
      <c r="FX802" s="4"/>
      <c r="FY802" s="4"/>
      <c r="FZ802" s="4"/>
      <c r="GA802" s="4"/>
      <c r="GB802" s="4"/>
      <c r="GC802" s="4"/>
      <c r="GD802" s="4"/>
      <c r="GE802" s="4"/>
      <c r="GF802" s="4"/>
      <c r="GG802" s="4"/>
      <c r="GH802" s="4"/>
      <c r="GI802" s="4"/>
      <c r="GJ802" s="4"/>
      <c r="GK802" s="4"/>
      <c r="GL802" s="4"/>
      <c r="GM802" s="4"/>
      <c r="GN802" s="4"/>
      <c r="GO802" s="4"/>
      <c r="GP802" s="4"/>
      <c r="GQ802" s="4"/>
      <c r="GR802" s="4"/>
      <c r="GS802" s="4"/>
      <c r="GT802" s="4"/>
      <c r="GU802" s="4"/>
      <c r="GV802" s="4"/>
      <c r="GW802" s="4"/>
      <c r="GX802" s="4"/>
      <c r="GY802" s="4"/>
      <c r="GZ802" s="4"/>
      <c r="HA802" s="4"/>
      <c r="HB802" s="4"/>
      <c r="HC802" s="4"/>
      <c r="HD802" s="4"/>
      <c r="HE802" s="4"/>
      <c r="HF802" s="4"/>
      <c r="HG802" s="4"/>
      <c r="HH802" s="4"/>
      <c r="HI802" s="4"/>
      <c r="HJ802" s="4"/>
      <c r="HK802" s="4"/>
      <c r="HL802" s="4"/>
      <c r="HM802" s="4"/>
      <c r="HN802" s="4"/>
      <c r="HO802" s="4"/>
      <c r="HP802" s="4"/>
      <c r="HQ802" s="4"/>
      <c r="HR802" s="4"/>
      <c r="HS802" s="4"/>
      <c r="HT802" s="4"/>
      <c r="HU802" s="4"/>
      <c r="HV802" s="4"/>
      <c r="HW802" s="4"/>
      <c r="HX802" s="4"/>
      <c r="HY802" s="4"/>
      <c r="HZ802" s="4"/>
      <c r="IA802" s="4"/>
      <c r="IB802" s="4"/>
      <c r="IC802" s="4"/>
      <c r="ID802" s="4"/>
      <c r="IE802" s="4"/>
      <c r="IF802" s="4"/>
      <c r="IG802" s="4"/>
      <c r="IH802" s="4"/>
      <c r="II802" s="4"/>
      <c r="IJ802" s="4"/>
      <c r="IK802" s="4"/>
      <c r="IL802" s="4"/>
      <c r="IM802" s="4"/>
      <c r="IN802" s="4"/>
      <c r="IO802" s="4"/>
      <c r="IP802" s="4"/>
      <c r="IQ802" s="4"/>
      <c r="IR802" s="4"/>
      <c r="IS802" s="4"/>
      <c r="IT802" s="4"/>
      <c r="IU802" s="4"/>
      <c r="IV802" s="4"/>
    </row>
    <row r="804" spans="1:256" s="209" customFormat="1">
      <c r="A804" s="121"/>
      <c r="B804" s="115"/>
      <c r="C804" s="116"/>
      <c r="D804" s="117"/>
      <c r="E804" s="118"/>
      <c r="F804" s="119"/>
      <c r="G804" s="120"/>
      <c r="H804" s="5"/>
      <c r="I804" s="39"/>
      <c r="J804" s="40"/>
      <c r="K804" s="41"/>
      <c r="L804" s="37"/>
      <c r="N804" s="38"/>
      <c r="O804" s="38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4"/>
      <c r="CM804" s="4"/>
      <c r="CN804" s="4"/>
      <c r="CO804" s="4"/>
      <c r="CP804" s="4"/>
      <c r="CQ804" s="4"/>
      <c r="CR804" s="4"/>
      <c r="CS804" s="4"/>
      <c r="CT804" s="4"/>
      <c r="CU804" s="4"/>
      <c r="CV804" s="4"/>
      <c r="CW804" s="4"/>
      <c r="CX804" s="4"/>
      <c r="CY804" s="4"/>
      <c r="CZ804" s="4"/>
      <c r="DA804" s="4"/>
      <c r="DB804" s="4"/>
      <c r="DC804" s="4"/>
      <c r="DD804" s="4"/>
      <c r="DE804" s="4"/>
      <c r="DF804" s="4"/>
      <c r="DG804" s="4"/>
      <c r="DH804" s="4"/>
      <c r="DI804" s="4"/>
      <c r="DJ804" s="4"/>
      <c r="DK804" s="4"/>
      <c r="DL804" s="4"/>
      <c r="DM804" s="4"/>
      <c r="DN804" s="4"/>
      <c r="DO804" s="4"/>
      <c r="DP804" s="4"/>
      <c r="DQ804" s="4"/>
      <c r="DR804" s="4"/>
      <c r="DS804" s="4"/>
      <c r="DT804" s="4"/>
      <c r="DU804" s="4"/>
      <c r="DV804" s="4"/>
      <c r="DW804" s="4"/>
      <c r="DX804" s="4"/>
      <c r="DY804" s="4"/>
      <c r="DZ804" s="4"/>
      <c r="EA804" s="4"/>
      <c r="EB804" s="4"/>
      <c r="EC804" s="4"/>
      <c r="ED804" s="4"/>
      <c r="EE804" s="4"/>
      <c r="EF804" s="4"/>
      <c r="EG804" s="4"/>
      <c r="EH804" s="4"/>
      <c r="EI804" s="4"/>
      <c r="EJ804" s="4"/>
      <c r="EK804" s="4"/>
      <c r="EL804" s="4"/>
      <c r="EM804" s="4"/>
      <c r="EN804" s="4"/>
      <c r="EO804" s="4"/>
      <c r="EP804" s="4"/>
      <c r="EQ804" s="4"/>
      <c r="ER804" s="4"/>
      <c r="ES804" s="4"/>
      <c r="ET804" s="4"/>
      <c r="EU804" s="4"/>
      <c r="EV804" s="4"/>
      <c r="EW804" s="4"/>
      <c r="EX804" s="4"/>
      <c r="EY804" s="4"/>
      <c r="EZ804" s="4"/>
      <c r="FA804" s="4"/>
      <c r="FB804" s="4"/>
      <c r="FC804" s="4"/>
      <c r="FD804" s="4"/>
      <c r="FE804" s="4"/>
      <c r="FF804" s="4"/>
      <c r="FG804" s="4"/>
      <c r="FH804" s="4"/>
      <c r="FI804" s="4"/>
      <c r="FJ804" s="4"/>
      <c r="FK804" s="4"/>
      <c r="FL804" s="4"/>
      <c r="FM804" s="4"/>
      <c r="FN804" s="4"/>
      <c r="FO804" s="4"/>
      <c r="FP804" s="4"/>
      <c r="FQ804" s="4"/>
      <c r="FR804" s="4"/>
      <c r="FS804" s="4"/>
      <c r="FT804" s="4"/>
      <c r="FU804" s="4"/>
      <c r="FV804" s="4"/>
      <c r="FW804" s="4"/>
      <c r="FX804" s="4"/>
      <c r="FY804" s="4"/>
      <c r="FZ804" s="4"/>
      <c r="GA804" s="4"/>
      <c r="GB804" s="4"/>
      <c r="GC804" s="4"/>
      <c r="GD804" s="4"/>
      <c r="GE804" s="4"/>
      <c r="GF804" s="4"/>
      <c r="GG804" s="4"/>
      <c r="GH804" s="4"/>
      <c r="GI804" s="4"/>
      <c r="GJ804" s="4"/>
      <c r="GK804" s="4"/>
      <c r="GL804" s="4"/>
      <c r="GM804" s="4"/>
      <c r="GN804" s="4"/>
      <c r="GO804" s="4"/>
      <c r="GP804" s="4"/>
      <c r="GQ804" s="4"/>
      <c r="GR804" s="4"/>
      <c r="GS804" s="4"/>
      <c r="GT804" s="4"/>
      <c r="GU804" s="4"/>
      <c r="GV804" s="4"/>
      <c r="GW804" s="4"/>
      <c r="GX804" s="4"/>
      <c r="GY804" s="4"/>
      <c r="GZ804" s="4"/>
      <c r="HA804" s="4"/>
      <c r="HB804" s="4"/>
      <c r="HC804" s="4"/>
      <c r="HD804" s="4"/>
      <c r="HE804" s="4"/>
      <c r="HF804" s="4"/>
      <c r="HG804" s="4"/>
      <c r="HH804" s="4"/>
      <c r="HI804" s="4"/>
      <c r="HJ804" s="4"/>
      <c r="HK804" s="4"/>
      <c r="HL804" s="4"/>
      <c r="HM804" s="4"/>
      <c r="HN804" s="4"/>
      <c r="HO804" s="4"/>
      <c r="HP804" s="4"/>
      <c r="HQ804" s="4"/>
      <c r="HR804" s="4"/>
      <c r="HS804" s="4"/>
      <c r="HT804" s="4"/>
      <c r="HU804" s="4"/>
      <c r="HV804" s="4"/>
      <c r="HW804" s="4"/>
      <c r="HX804" s="4"/>
      <c r="HY804" s="4"/>
      <c r="HZ804" s="4"/>
      <c r="IA804" s="4"/>
      <c r="IB804" s="4"/>
      <c r="IC804" s="4"/>
      <c r="ID804" s="4"/>
      <c r="IE804" s="4"/>
      <c r="IF804" s="4"/>
      <c r="IG804" s="4"/>
      <c r="IH804" s="4"/>
      <c r="II804" s="4"/>
      <c r="IJ804" s="4"/>
      <c r="IK804" s="4"/>
      <c r="IL804" s="4"/>
      <c r="IM804" s="4"/>
      <c r="IN804" s="4"/>
      <c r="IO804" s="4"/>
      <c r="IP804" s="4"/>
      <c r="IQ804" s="4"/>
      <c r="IR804" s="4"/>
      <c r="IS804" s="4"/>
      <c r="IT804" s="4"/>
      <c r="IU804" s="4"/>
      <c r="IV804" s="4"/>
    </row>
    <row r="806" spans="1:256" s="209" customFormat="1">
      <c r="A806" s="121"/>
      <c r="B806" s="115"/>
      <c r="C806" s="116"/>
      <c r="D806" s="117"/>
      <c r="E806" s="118"/>
      <c r="F806" s="119"/>
      <c r="G806" s="120"/>
      <c r="H806" s="5"/>
      <c r="I806" s="39"/>
      <c r="J806" s="40"/>
      <c r="K806" s="41"/>
      <c r="L806" s="37"/>
      <c r="N806" s="38"/>
      <c r="O806" s="38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4"/>
      <c r="CM806" s="4"/>
      <c r="CN806" s="4"/>
      <c r="CO806" s="4"/>
      <c r="CP806" s="4"/>
      <c r="CQ806" s="4"/>
      <c r="CR806" s="4"/>
      <c r="CS806" s="4"/>
      <c r="CT806" s="4"/>
      <c r="CU806" s="4"/>
      <c r="CV806" s="4"/>
      <c r="CW806" s="4"/>
      <c r="CX806" s="4"/>
      <c r="CY806" s="4"/>
      <c r="CZ806" s="4"/>
      <c r="DA806" s="4"/>
      <c r="DB806" s="4"/>
      <c r="DC806" s="4"/>
      <c r="DD806" s="4"/>
      <c r="DE806" s="4"/>
      <c r="DF806" s="4"/>
      <c r="DG806" s="4"/>
      <c r="DH806" s="4"/>
      <c r="DI806" s="4"/>
      <c r="DJ806" s="4"/>
      <c r="DK806" s="4"/>
      <c r="DL806" s="4"/>
      <c r="DM806" s="4"/>
      <c r="DN806" s="4"/>
      <c r="DO806" s="4"/>
      <c r="DP806" s="4"/>
      <c r="DQ806" s="4"/>
      <c r="DR806" s="4"/>
      <c r="DS806" s="4"/>
      <c r="DT806" s="4"/>
      <c r="DU806" s="4"/>
      <c r="DV806" s="4"/>
      <c r="DW806" s="4"/>
      <c r="DX806" s="4"/>
      <c r="DY806" s="4"/>
      <c r="DZ806" s="4"/>
      <c r="EA806" s="4"/>
      <c r="EB806" s="4"/>
      <c r="EC806" s="4"/>
      <c r="ED806" s="4"/>
      <c r="EE806" s="4"/>
      <c r="EF806" s="4"/>
      <c r="EG806" s="4"/>
      <c r="EH806" s="4"/>
      <c r="EI806" s="4"/>
      <c r="EJ806" s="4"/>
      <c r="EK806" s="4"/>
      <c r="EL806" s="4"/>
      <c r="EM806" s="4"/>
      <c r="EN806" s="4"/>
      <c r="EO806" s="4"/>
      <c r="EP806" s="4"/>
      <c r="EQ806" s="4"/>
      <c r="ER806" s="4"/>
      <c r="ES806" s="4"/>
      <c r="ET806" s="4"/>
      <c r="EU806" s="4"/>
      <c r="EV806" s="4"/>
      <c r="EW806" s="4"/>
      <c r="EX806" s="4"/>
      <c r="EY806" s="4"/>
      <c r="EZ806" s="4"/>
      <c r="FA806" s="4"/>
      <c r="FB806" s="4"/>
      <c r="FC806" s="4"/>
      <c r="FD806" s="4"/>
      <c r="FE806" s="4"/>
      <c r="FF806" s="4"/>
      <c r="FG806" s="4"/>
      <c r="FH806" s="4"/>
      <c r="FI806" s="4"/>
      <c r="FJ806" s="4"/>
      <c r="FK806" s="4"/>
      <c r="FL806" s="4"/>
      <c r="FM806" s="4"/>
      <c r="FN806" s="4"/>
      <c r="FO806" s="4"/>
      <c r="FP806" s="4"/>
      <c r="FQ806" s="4"/>
      <c r="FR806" s="4"/>
      <c r="FS806" s="4"/>
      <c r="FT806" s="4"/>
      <c r="FU806" s="4"/>
      <c r="FV806" s="4"/>
      <c r="FW806" s="4"/>
      <c r="FX806" s="4"/>
      <c r="FY806" s="4"/>
      <c r="FZ806" s="4"/>
      <c r="GA806" s="4"/>
      <c r="GB806" s="4"/>
      <c r="GC806" s="4"/>
      <c r="GD806" s="4"/>
      <c r="GE806" s="4"/>
      <c r="GF806" s="4"/>
      <c r="GG806" s="4"/>
      <c r="GH806" s="4"/>
      <c r="GI806" s="4"/>
      <c r="GJ806" s="4"/>
      <c r="GK806" s="4"/>
      <c r="GL806" s="4"/>
      <c r="GM806" s="4"/>
      <c r="GN806" s="4"/>
      <c r="GO806" s="4"/>
      <c r="GP806" s="4"/>
      <c r="GQ806" s="4"/>
      <c r="GR806" s="4"/>
      <c r="GS806" s="4"/>
      <c r="GT806" s="4"/>
      <c r="GU806" s="4"/>
      <c r="GV806" s="4"/>
      <c r="GW806" s="4"/>
      <c r="GX806" s="4"/>
      <c r="GY806" s="4"/>
      <c r="GZ806" s="4"/>
      <c r="HA806" s="4"/>
      <c r="HB806" s="4"/>
      <c r="HC806" s="4"/>
      <c r="HD806" s="4"/>
      <c r="HE806" s="4"/>
      <c r="HF806" s="4"/>
      <c r="HG806" s="4"/>
      <c r="HH806" s="4"/>
      <c r="HI806" s="4"/>
      <c r="HJ806" s="4"/>
      <c r="HK806" s="4"/>
      <c r="HL806" s="4"/>
      <c r="HM806" s="4"/>
      <c r="HN806" s="4"/>
      <c r="HO806" s="4"/>
      <c r="HP806" s="4"/>
      <c r="HQ806" s="4"/>
      <c r="HR806" s="4"/>
      <c r="HS806" s="4"/>
      <c r="HT806" s="4"/>
      <c r="HU806" s="4"/>
      <c r="HV806" s="4"/>
      <c r="HW806" s="4"/>
      <c r="HX806" s="4"/>
      <c r="HY806" s="4"/>
      <c r="HZ806" s="4"/>
      <c r="IA806" s="4"/>
      <c r="IB806" s="4"/>
      <c r="IC806" s="4"/>
      <c r="ID806" s="4"/>
      <c r="IE806" s="4"/>
      <c r="IF806" s="4"/>
      <c r="IG806" s="4"/>
      <c r="IH806" s="4"/>
      <c r="II806" s="4"/>
      <c r="IJ806" s="4"/>
      <c r="IK806" s="4"/>
      <c r="IL806" s="4"/>
      <c r="IM806" s="4"/>
      <c r="IN806" s="4"/>
      <c r="IO806" s="4"/>
      <c r="IP806" s="4"/>
      <c r="IQ806" s="4"/>
      <c r="IR806" s="4"/>
      <c r="IS806" s="4"/>
      <c r="IT806" s="4"/>
      <c r="IU806" s="4"/>
      <c r="IV806" s="4"/>
    </row>
    <row r="808" spans="1:256" s="209" customFormat="1">
      <c r="A808" s="121"/>
      <c r="B808" s="115"/>
      <c r="C808" s="116"/>
      <c r="D808" s="117"/>
      <c r="E808" s="118"/>
      <c r="F808" s="119"/>
      <c r="G808" s="120"/>
      <c r="H808" s="5"/>
      <c r="I808" s="39"/>
      <c r="J808" s="40"/>
      <c r="K808" s="41"/>
      <c r="L808" s="37"/>
      <c r="N808" s="38"/>
      <c r="O808" s="38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4"/>
      <c r="CM808" s="4"/>
      <c r="CN808" s="4"/>
      <c r="CO808" s="4"/>
      <c r="CP808" s="4"/>
      <c r="CQ808" s="4"/>
      <c r="CR808" s="4"/>
      <c r="CS808" s="4"/>
      <c r="CT808" s="4"/>
      <c r="CU808" s="4"/>
      <c r="CV808" s="4"/>
      <c r="CW808" s="4"/>
      <c r="CX808" s="4"/>
      <c r="CY808" s="4"/>
      <c r="CZ808" s="4"/>
      <c r="DA808" s="4"/>
      <c r="DB808" s="4"/>
      <c r="DC808" s="4"/>
      <c r="DD808" s="4"/>
      <c r="DE808" s="4"/>
      <c r="DF808" s="4"/>
      <c r="DG808" s="4"/>
      <c r="DH808" s="4"/>
      <c r="DI808" s="4"/>
      <c r="DJ808" s="4"/>
      <c r="DK808" s="4"/>
      <c r="DL808" s="4"/>
      <c r="DM808" s="4"/>
      <c r="DN808" s="4"/>
      <c r="DO808" s="4"/>
      <c r="DP808" s="4"/>
      <c r="DQ808" s="4"/>
      <c r="DR808" s="4"/>
      <c r="DS808" s="4"/>
      <c r="DT808" s="4"/>
      <c r="DU808" s="4"/>
      <c r="DV808" s="4"/>
      <c r="DW808" s="4"/>
      <c r="DX808" s="4"/>
      <c r="DY808" s="4"/>
      <c r="DZ808" s="4"/>
      <c r="EA808" s="4"/>
      <c r="EB808" s="4"/>
      <c r="EC808" s="4"/>
      <c r="ED808" s="4"/>
      <c r="EE808" s="4"/>
      <c r="EF808" s="4"/>
      <c r="EG808" s="4"/>
      <c r="EH808" s="4"/>
      <c r="EI808" s="4"/>
      <c r="EJ808" s="4"/>
      <c r="EK808" s="4"/>
      <c r="EL808" s="4"/>
      <c r="EM808" s="4"/>
      <c r="EN808" s="4"/>
      <c r="EO808" s="4"/>
      <c r="EP808" s="4"/>
      <c r="EQ808" s="4"/>
      <c r="ER808" s="4"/>
      <c r="ES808" s="4"/>
      <c r="ET808" s="4"/>
      <c r="EU808" s="4"/>
      <c r="EV808" s="4"/>
      <c r="EW808" s="4"/>
      <c r="EX808" s="4"/>
      <c r="EY808" s="4"/>
      <c r="EZ808" s="4"/>
      <c r="FA808" s="4"/>
      <c r="FB808" s="4"/>
      <c r="FC808" s="4"/>
      <c r="FD808" s="4"/>
      <c r="FE808" s="4"/>
      <c r="FF808" s="4"/>
      <c r="FG808" s="4"/>
      <c r="FH808" s="4"/>
      <c r="FI808" s="4"/>
      <c r="FJ808" s="4"/>
      <c r="FK808" s="4"/>
      <c r="FL808" s="4"/>
      <c r="FM808" s="4"/>
      <c r="FN808" s="4"/>
      <c r="FO808" s="4"/>
      <c r="FP808" s="4"/>
      <c r="FQ808" s="4"/>
      <c r="FR808" s="4"/>
      <c r="FS808" s="4"/>
      <c r="FT808" s="4"/>
      <c r="FU808" s="4"/>
      <c r="FV808" s="4"/>
      <c r="FW808" s="4"/>
      <c r="FX808" s="4"/>
      <c r="FY808" s="4"/>
      <c r="FZ808" s="4"/>
      <c r="GA808" s="4"/>
      <c r="GB808" s="4"/>
      <c r="GC808" s="4"/>
      <c r="GD808" s="4"/>
      <c r="GE808" s="4"/>
      <c r="GF808" s="4"/>
      <c r="GG808" s="4"/>
      <c r="GH808" s="4"/>
      <c r="GI808" s="4"/>
      <c r="GJ808" s="4"/>
      <c r="GK808" s="4"/>
      <c r="GL808" s="4"/>
      <c r="GM808" s="4"/>
      <c r="GN808" s="4"/>
      <c r="GO808" s="4"/>
      <c r="GP808" s="4"/>
      <c r="GQ808" s="4"/>
      <c r="GR808" s="4"/>
      <c r="GS808" s="4"/>
      <c r="GT808" s="4"/>
      <c r="GU808" s="4"/>
      <c r="GV808" s="4"/>
      <c r="GW808" s="4"/>
      <c r="GX808" s="4"/>
      <c r="GY808" s="4"/>
      <c r="GZ808" s="4"/>
      <c r="HA808" s="4"/>
      <c r="HB808" s="4"/>
      <c r="HC808" s="4"/>
      <c r="HD808" s="4"/>
      <c r="HE808" s="4"/>
      <c r="HF808" s="4"/>
      <c r="HG808" s="4"/>
      <c r="HH808" s="4"/>
      <c r="HI808" s="4"/>
      <c r="HJ808" s="4"/>
      <c r="HK808" s="4"/>
      <c r="HL808" s="4"/>
      <c r="HM808" s="4"/>
      <c r="HN808" s="4"/>
      <c r="HO808" s="4"/>
      <c r="HP808" s="4"/>
      <c r="HQ808" s="4"/>
      <c r="HR808" s="4"/>
      <c r="HS808" s="4"/>
      <c r="HT808" s="4"/>
      <c r="HU808" s="4"/>
      <c r="HV808" s="4"/>
      <c r="HW808" s="4"/>
      <c r="HX808" s="4"/>
      <c r="HY808" s="4"/>
      <c r="HZ808" s="4"/>
      <c r="IA808" s="4"/>
      <c r="IB808" s="4"/>
      <c r="IC808" s="4"/>
      <c r="ID808" s="4"/>
      <c r="IE808" s="4"/>
      <c r="IF808" s="4"/>
      <c r="IG808" s="4"/>
      <c r="IH808" s="4"/>
      <c r="II808" s="4"/>
      <c r="IJ808" s="4"/>
      <c r="IK808" s="4"/>
      <c r="IL808" s="4"/>
      <c r="IM808" s="4"/>
      <c r="IN808" s="4"/>
      <c r="IO808" s="4"/>
      <c r="IP808" s="4"/>
      <c r="IQ808" s="4"/>
      <c r="IR808" s="4"/>
      <c r="IS808" s="4"/>
      <c r="IT808" s="4"/>
      <c r="IU808" s="4"/>
      <c r="IV808" s="4"/>
    </row>
    <row r="809" spans="1:256" s="209" customFormat="1">
      <c r="A809" s="121"/>
      <c r="B809" s="115"/>
      <c r="C809" s="116"/>
      <c r="D809" s="117"/>
      <c r="E809" s="118"/>
      <c r="F809" s="119"/>
      <c r="G809" s="120"/>
      <c r="H809" s="5"/>
      <c r="I809" s="39"/>
      <c r="J809" s="40"/>
      <c r="K809" s="41"/>
      <c r="L809" s="37"/>
      <c r="N809" s="38"/>
      <c r="O809" s="38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4"/>
      <c r="CM809" s="4"/>
      <c r="CN809" s="4"/>
      <c r="CO809" s="4"/>
      <c r="CP809" s="4"/>
      <c r="CQ809" s="4"/>
      <c r="CR809" s="4"/>
      <c r="CS809" s="4"/>
      <c r="CT809" s="4"/>
      <c r="CU809" s="4"/>
      <c r="CV809" s="4"/>
      <c r="CW809" s="4"/>
      <c r="CX809" s="4"/>
      <c r="CY809" s="4"/>
      <c r="CZ809" s="4"/>
      <c r="DA809" s="4"/>
      <c r="DB809" s="4"/>
      <c r="DC809" s="4"/>
      <c r="DD809" s="4"/>
      <c r="DE809" s="4"/>
      <c r="DF809" s="4"/>
      <c r="DG809" s="4"/>
      <c r="DH809" s="4"/>
      <c r="DI809" s="4"/>
      <c r="DJ809" s="4"/>
      <c r="DK809" s="4"/>
      <c r="DL809" s="4"/>
      <c r="DM809" s="4"/>
      <c r="DN809" s="4"/>
      <c r="DO809" s="4"/>
      <c r="DP809" s="4"/>
      <c r="DQ809" s="4"/>
      <c r="DR809" s="4"/>
      <c r="DS809" s="4"/>
      <c r="DT809" s="4"/>
      <c r="DU809" s="4"/>
      <c r="DV809" s="4"/>
      <c r="DW809" s="4"/>
      <c r="DX809" s="4"/>
      <c r="DY809" s="4"/>
      <c r="DZ809" s="4"/>
      <c r="EA809" s="4"/>
      <c r="EB809" s="4"/>
      <c r="EC809" s="4"/>
      <c r="ED809" s="4"/>
      <c r="EE809" s="4"/>
      <c r="EF809" s="4"/>
      <c r="EG809" s="4"/>
      <c r="EH809" s="4"/>
      <c r="EI809" s="4"/>
      <c r="EJ809" s="4"/>
      <c r="EK809" s="4"/>
      <c r="EL809" s="4"/>
      <c r="EM809" s="4"/>
      <c r="EN809" s="4"/>
      <c r="EO809" s="4"/>
      <c r="EP809" s="4"/>
      <c r="EQ809" s="4"/>
      <c r="ER809" s="4"/>
      <c r="ES809" s="4"/>
      <c r="ET809" s="4"/>
      <c r="EU809" s="4"/>
      <c r="EV809" s="4"/>
      <c r="EW809" s="4"/>
      <c r="EX809" s="4"/>
      <c r="EY809" s="4"/>
      <c r="EZ809" s="4"/>
      <c r="FA809" s="4"/>
      <c r="FB809" s="4"/>
      <c r="FC809" s="4"/>
      <c r="FD809" s="4"/>
      <c r="FE809" s="4"/>
      <c r="FF809" s="4"/>
      <c r="FG809" s="4"/>
      <c r="FH809" s="4"/>
      <c r="FI809" s="4"/>
      <c r="FJ809" s="4"/>
      <c r="FK809" s="4"/>
      <c r="FL809" s="4"/>
      <c r="FM809" s="4"/>
      <c r="FN809" s="4"/>
      <c r="FO809" s="4"/>
      <c r="FP809" s="4"/>
      <c r="FQ809" s="4"/>
      <c r="FR809" s="4"/>
      <c r="FS809" s="4"/>
      <c r="FT809" s="4"/>
      <c r="FU809" s="4"/>
      <c r="FV809" s="4"/>
      <c r="FW809" s="4"/>
      <c r="FX809" s="4"/>
      <c r="FY809" s="4"/>
      <c r="FZ809" s="4"/>
      <c r="GA809" s="4"/>
      <c r="GB809" s="4"/>
      <c r="GC809" s="4"/>
      <c r="GD809" s="4"/>
      <c r="GE809" s="4"/>
      <c r="GF809" s="4"/>
      <c r="GG809" s="4"/>
      <c r="GH809" s="4"/>
      <c r="GI809" s="4"/>
      <c r="GJ809" s="4"/>
      <c r="GK809" s="4"/>
      <c r="GL809" s="4"/>
      <c r="GM809" s="4"/>
      <c r="GN809" s="4"/>
      <c r="GO809" s="4"/>
      <c r="GP809" s="4"/>
      <c r="GQ809" s="4"/>
      <c r="GR809" s="4"/>
      <c r="GS809" s="4"/>
      <c r="GT809" s="4"/>
      <c r="GU809" s="4"/>
      <c r="GV809" s="4"/>
      <c r="GW809" s="4"/>
      <c r="GX809" s="4"/>
      <c r="GY809" s="4"/>
      <c r="GZ809" s="4"/>
      <c r="HA809" s="4"/>
      <c r="HB809" s="4"/>
      <c r="HC809" s="4"/>
      <c r="HD809" s="4"/>
      <c r="HE809" s="4"/>
      <c r="HF809" s="4"/>
      <c r="HG809" s="4"/>
      <c r="HH809" s="4"/>
      <c r="HI809" s="4"/>
      <c r="HJ809" s="4"/>
      <c r="HK809" s="4"/>
      <c r="HL809" s="4"/>
      <c r="HM809" s="4"/>
      <c r="HN809" s="4"/>
      <c r="HO809" s="4"/>
      <c r="HP809" s="4"/>
      <c r="HQ809" s="4"/>
      <c r="HR809" s="4"/>
      <c r="HS809" s="4"/>
      <c r="HT809" s="4"/>
      <c r="HU809" s="4"/>
      <c r="HV809" s="4"/>
      <c r="HW809" s="4"/>
      <c r="HX809" s="4"/>
      <c r="HY809" s="4"/>
      <c r="HZ809" s="4"/>
      <c r="IA809" s="4"/>
      <c r="IB809" s="4"/>
      <c r="IC809" s="4"/>
      <c r="ID809" s="4"/>
      <c r="IE809" s="4"/>
      <c r="IF809" s="4"/>
      <c r="IG809" s="4"/>
      <c r="IH809" s="4"/>
      <c r="II809" s="4"/>
      <c r="IJ809" s="4"/>
      <c r="IK809" s="4"/>
      <c r="IL809" s="4"/>
      <c r="IM809" s="4"/>
      <c r="IN809" s="4"/>
      <c r="IO809" s="4"/>
      <c r="IP809" s="4"/>
      <c r="IQ809" s="4"/>
      <c r="IR809" s="4"/>
      <c r="IS809" s="4"/>
      <c r="IT809" s="4"/>
      <c r="IU809" s="4"/>
      <c r="IV809" s="4"/>
    </row>
    <row r="810" spans="1:256" s="209" customFormat="1">
      <c r="A810" s="121"/>
      <c r="B810" s="115"/>
      <c r="C810" s="116"/>
      <c r="D810" s="117"/>
      <c r="E810" s="118"/>
      <c r="F810" s="119"/>
      <c r="G810" s="120"/>
      <c r="H810" s="5"/>
      <c r="I810" s="39"/>
      <c r="J810" s="40"/>
      <c r="K810" s="41"/>
      <c r="L810" s="37"/>
      <c r="N810" s="38"/>
      <c r="O810" s="38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4"/>
      <c r="CM810" s="4"/>
      <c r="CN810" s="4"/>
      <c r="CO810" s="4"/>
      <c r="CP810" s="4"/>
      <c r="CQ810" s="4"/>
      <c r="CR810" s="4"/>
      <c r="CS810" s="4"/>
      <c r="CT810" s="4"/>
      <c r="CU810" s="4"/>
      <c r="CV810" s="4"/>
      <c r="CW810" s="4"/>
      <c r="CX810" s="4"/>
      <c r="CY810" s="4"/>
      <c r="CZ810" s="4"/>
      <c r="DA810" s="4"/>
      <c r="DB810" s="4"/>
      <c r="DC810" s="4"/>
      <c r="DD810" s="4"/>
      <c r="DE810" s="4"/>
      <c r="DF810" s="4"/>
      <c r="DG810" s="4"/>
      <c r="DH810" s="4"/>
      <c r="DI810" s="4"/>
      <c r="DJ810" s="4"/>
      <c r="DK810" s="4"/>
      <c r="DL810" s="4"/>
      <c r="DM810" s="4"/>
      <c r="DN810" s="4"/>
      <c r="DO810" s="4"/>
      <c r="DP810" s="4"/>
      <c r="DQ810" s="4"/>
      <c r="DR810" s="4"/>
      <c r="DS810" s="4"/>
      <c r="DT810" s="4"/>
      <c r="DU810" s="4"/>
      <c r="DV810" s="4"/>
      <c r="DW810" s="4"/>
      <c r="DX810" s="4"/>
      <c r="DY810" s="4"/>
      <c r="DZ810" s="4"/>
      <c r="EA810" s="4"/>
      <c r="EB810" s="4"/>
      <c r="EC810" s="4"/>
      <c r="ED810" s="4"/>
      <c r="EE810" s="4"/>
      <c r="EF810" s="4"/>
      <c r="EG810" s="4"/>
      <c r="EH810" s="4"/>
      <c r="EI810" s="4"/>
      <c r="EJ810" s="4"/>
      <c r="EK810" s="4"/>
      <c r="EL810" s="4"/>
      <c r="EM810" s="4"/>
      <c r="EN810" s="4"/>
      <c r="EO810" s="4"/>
      <c r="EP810" s="4"/>
      <c r="EQ810" s="4"/>
      <c r="ER810" s="4"/>
      <c r="ES810" s="4"/>
      <c r="ET810" s="4"/>
      <c r="EU810" s="4"/>
      <c r="EV810" s="4"/>
      <c r="EW810" s="4"/>
      <c r="EX810" s="4"/>
      <c r="EY810" s="4"/>
      <c r="EZ810" s="4"/>
      <c r="FA810" s="4"/>
      <c r="FB810" s="4"/>
      <c r="FC810" s="4"/>
      <c r="FD810" s="4"/>
      <c r="FE810" s="4"/>
      <c r="FF810" s="4"/>
      <c r="FG810" s="4"/>
      <c r="FH810" s="4"/>
      <c r="FI810" s="4"/>
      <c r="FJ810" s="4"/>
      <c r="FK810" s="4"/>
      <c r="FL810" s="4"/>
      <c r="FM810" s="4"/>
      <c r="FN810" s="4"/>
      <c r="FO810" s="4"/>
      <c r="FP810" s="4"/>
      <c r="FQ810" s="4"/>
      <c r="FR810" s="4"/>
      <c r="FS810" s="4"/>
      <c r="FT810" s="4"/>
      <c r="FU810" s="4"/>
      <c r="FV810" s="4"/>
      <c r="FW810" s="4"/>
      <c r="FX810" s="4"/>
      <c r="FY810" s="4"/>
      <c r="FZ810" s="4"/>
      <c r="GA810" s="4"/>
      <c r="GB810" s="4"/>
      <c r="GC810" s="4"/>
      <c r="GD810" s="4"/>
      <c r="GE810" s="4"/>
      <c r="GF810" s="4"/>
      <c r="GG810" s="4"/>
      <c r="GH810" s="4"/>
      <c r="GI810" s="4"/>
      <c r="GJ810" s="4"/>
      <c r="GK810" s="4"/>
      <c r="GL810" s="4"/>
      <c r="GM810" s="4"/>
      <c r="GN810" s="4"/>
      <c r="GO810" s="4"/>
      <c r="GP810" s="4"/>
      <c r="GQ810" s="4"/>
      <c r="GR810" s="4"/>
      <c r="GS810" s="4"/>
      <c r="GT810" s="4"/>
      <c r="GU810" s="4"/>
      <c r="GV810" s="4"/>
      <c r="GW810" s="4"/>
      <c r="GX810" s="4"/>
      <c r="GY810" s="4"/>
      <c r="GZ810" s="4"/>
      <c r="HA810" s="4"/>
      <c r="HB810" s="4"/>
      <c r="HC810" s="4"/>
      <c r="HD810" s="4"/>
      <c r="HE810" s="4"/>
      <c r="HF810" s="4"/>
      <c r="HG810" s="4"/>
      <c r="HH810" s="4"/>
      <c r="HI810" s="4"/>
      <c r="HJ810" s="4"/>
      <c r="HK810" s="4"/>
      <c r="HL810" s="4"/>
      <c r="HM810" s="4"/>
      <c r="HN810" s="4"/>
      <c r="HO810" s="4"/>
      <c r="HP810" s="4"/>
      <c r="HQ810" s="4"/>
      <c r="HR810" s="4"/>
      <c r="HS810" s="4"/>
      <c r="HT810" s="4"/>
      <c r="HU810" s="4"/>
      <c r="HV810" s="4"/>
      <c r="HW810" s="4"/>
      <c r="HX810" s="4"/>
      <c r="HY810" s="4"/>
      <c r="HZ810" s="4"/>
      <c r="IA810" s="4"/>
      <c r="IB810" s="4"/>
      <c r="IC810" s="4"/>
      <c r="ID810" s="4"/>
      <c r="IE810" s="4"/>
      <c r="IF810" s="4"/>
      <c r="IG810" s="4"/>
      <c r="IH810" s="4"/>
      <c r="II810" s="4"/>
      <c r="IJ810" s="4"/>
      <c r="IK810" s="4"/>
      <c r="IL810" s="4"/>
      <c r="IM810" s="4"/>
      <c r="IN810" s="4"/>
      <c r="IO810" s="4"/>
      <c r="IP810" s="4"/>
      <c r="IQ810" s="4"/>
      <c r="IR810" s="4"/>
      <c r="IS810" s="4"/>
      <c r="IT810" s="4"/>
      <c r="IU810" s="4"/>
      <c r="IV810" s="4"/>
    </row>
    <row r="811" spans="1:256" s="209" customFormat="1">
      <c r="A811" s="121"/>
      <c r="B811" s="115"/>
      <c r="C811" s="116"/>
      <c r="D811" s="117"/>
      <c r="E811" s="118"/>
      <c r="F811" s="119"/>
      <c r="G811" s="120"/>
      <c r="H811" s="5"/>
      <c r="I811" s="39"/>
      <c r="J811" s="40"/>
      <c r="K811" s="41"/>
      <c r="L811" s="37"/>
      <c r="N811" s="38"/>
      <c r="O811" s="38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4"/>
      <c r="CM811" s="4"/>
      <c r="CN811" s="4"/>
      <c r="CO811" s="4"/>
      <c r="CP811" s="4"/>
      <c r="CQ811" s="4"/>
      <c r="CR811" s="4"/>
      <c r="CS811" s="4"/>
      <c r="CT811" s="4"/>
      <c r="CU811" s="4"/>
      <c r="CV811" s="4"/>
      <c r="CW811" s="4"/>
      <c r="CX811" s="4"/>
      <c r="CY811" s="4"/>
      <c r="CZ811" s="4"/>
      <c r="DA811" s="4"/>
      <c r="DB811" s="4"/>
      <c r="DC811" s="4"/>
      <c r="DD811" s="4"/>
      <c r="DE811" s="4"/>
      <c r="DF811" s="4"/>
      <c r="DG811" s="4"/>
      <c r="DH811" s="4"/>
      <c r="DI811" s="4"/>
      <c r="DJ811" s="4"/>
      <c r="DK811" s="4"/>
      <c r="DL811" s="4"/>
      <c r="DM811" s="4"/>
      <c r="DN811" s="4"/>
      <c r="DO811" s="4"/>
      <c r="DP811" s="4"/>
      <c r="DQ811" s="4"/>
      <c r="DR811" s="4"/>
      <c r="DS811" s="4"/>
      <c r="DT811" s="4"/>
      <c r="DU811" s="4"/>
      <c r="DV811" s="4"/>
      <c r="DW811" s="4"/>
      <c r="DX811" s="4"/>
      <c r="DY811" s="4"/>
      <c r="DZ811" s="4"/>
      <c r="EA811" s="4"/>
      <c r="EB811" s="4"/>
      <c r="EC811" s="4"/>
      <c r="ED811" s="4"/>
      <c r="EE811" s="4"/>
      <c r="EF811" s="4"/>
      <c r="EG811" s="4"/>
      <c r="EH811" s="4"/>
      <c r="EI811" s="4"/>
      <c r="EJ811" s="4"/>
      <c r="EK811" s="4"/>
      <c r="EL811" s="4"/>
      <c r="EM811" s="4"/>
      <c r="EN811" s="4"/>
      <c r="EO811" s="4"/>
      <c r="EP811" s="4"/>
      <c r="EQ811" s="4"/>
      <c r="ER811" s="4"/>
      <c r="ES811" s="4"/>
      <c r="ET811" s="4"/>
      <c r="EU811" s="4"/>
      <c r="EV811" s="4"/>
      <c r="EW811" s="4"/>
      <c r="EX811" s="4"/>
      <c r="EY811" s="4"/>
      <c r="EZ811" s="4"/>
      <c r="FA811" s="4"/>
      <c r="FB811" s="4"/>
      <c r="FC811" s="4"/>
      <c r="FD811" s="4"/>
      <c r="FE811" s="4"/>
      <c r="FF811" s="4"/>
      <c r="FG811" s="4"/>
      <c r="FH811" s="4"/>
      <c r="FI811" s="4"/>
      <c r="FJ811" s="4"/>
      <c r="FK811" s="4"/>
      <c r="FL811" s="4"/>
      <c r="FM811" s="4"/>
      <c r="FN811" s="4"/>
      <c r="FO811" s="4"/>
      <c r="FP811" s="4"/>
      <c r="FQ811" s="4"/>
      <c r="FR811" s="4"/>
      <c r="FS811" s="4"/>
      <c r="FT811" s="4"/>
      <c r="FU811" s="4"/>
      <c r="FV811" s="4"/>
      <c r="FW811" s="4"/>
      <c r="FX811" s="4"/>
      <c r="FY811" s="4"/>
      <c r="FZ811" s="4"/>
      <c r="GA811" s="4"/>
      <c r="GB811" s="4"/>
      <c r="GC811" s="4"/>
      <c r="GD811" s="4"/>
      <c r="GE811" s="4"/>
      <c r="GF811" s="4"/>
      <c r="GG811" s="4"/>
      <c r="GH811" s="4"/>
      <c r="GI811" s="4"/>
      <c r="GJ811" s="4"/>
      <c r="GK811" s="4"/>
      <c r="GL811" s="4"/>
      <c r="GM811" s="4"/>
      <c r="GN811" s="4"/>
      <c r="GO811" s="4"/>
      <c r="GP811" s="4"/>
      <c r="GQ811" s="4"/>
      <c r="GR811" s="4"/>
      <c r="GS811" s="4"/>
      <c r="GT811" s="4"/>
      <c r="GU811" s="4"/>
      <c r="GV811" s="4"/>
      <c r="GW811" s="4"/>
      <c r="GX811" s="4"/>
      <c r="GY811" s="4"/>
      <c r="GZ811" s="4"/>
      <c r="HA811" s="4"/>
      <c r="HB811" s="4"/>
      <c r="HC811" s="4"/>
      <c r="HD811" s="4"/>
      <c r="HE811" s="4"/>
      <c r="HF811" s="4"/>
      <c r="HG811" s="4"/>
      <c r="HH811" s="4"/>
      <c r="HI811" s="4"/>
      <c r="HJ811" s="4"/>
      <c r="HK811" s="4"/>
      <c r="HL811" s="4"/>
      <c r="HM811" s="4"/>
      <c r="HN811" s="4"/>
      <c r="HO811" s="4"/>
      <c r="HP811" s="4"/>
      <c r="HQ811" s="4"/>
      <c r="HR811" s="4"/>
      <c r="HS811" s="4"/>
      <c r="HT811" s="4"/>
      <c r="HU811" s="4"/>
      <c r="HV811" s="4"/>
      <c r="HW811" s="4"/>
      <c r="HX811" s="4"/>
      <c r="HY811" s="4"/>
      <c r="HZ811" s="4"/>
      <c r="IA811" s="4"/>
      <c r="IB811" s="4"/>
      <c r="IC811" s="4"/>
      <c r="ID811" s="4"/>
      <c r="IE811" s="4"/>
      <c r="IF811" s="4"/>
      <c r="IG811" s="4"/>
      <c r="IH811" s="4"/>
      <c r="II811" s="4"/>
      <c r="IJ811" s="4"/>
      <c r="IK811" s="4"/>
      <c r="IL811" s="4"/>
      <c r="IM811" s="4"/>
      <c r="IN811" s="4"/>
      <c r="IO811" s="4"/>
      <c r="IP811" s="4"/>
      <c r="IQ811" s="4"/>
      <c r="IR811" s="4"/>
      <c r="IS811" s="4"/>
      <c r="IT811" s="4"/>
      <c r="IU811" s="4"/>
      <c r="IV811" s="4"/>
    </row>
    <row r="812" spans="1:256" s="209" customFormat="1">
      <c r="A812" s="121"/>
      <c r="B812" s="115"/>
      <c r="C812" s="116"/>
      <c r="D812" s="117"/>
      <c r="E812" s="118"/>
      <c r="F812" s="119"/>
      <c r="G812" s="120"/>
      <c r="H812" s="5"/>
      <c r="I812" s="39"/>
      <c r="J812" s="40"/>
      <c r="K812" s="41"/>
      <c r="L812" s="37"/>
      <c r="N812" s="38"/>
      <c r="O812" s="38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4"/>
      <c r="CM812" s="4"/>
      <c r="CN812" s="4"/>
      <c r="CO812" s="4"/>
      <c r="CP812" s="4"/>
      <c r="CQ812" s="4"/>
      <c r="CR812" s="4"/>
      <c r="CS812" s="4"/>
      <c r="CT812" s="4"/>
      <c r="CU812" s="4"/>
      <c r="CV812" s="4"/>
      <c r="CW812" s="4"/>
      <c r="CX812" s="4"/>
      <c r="CY812" s="4"/>
      <c r="CZ812" s="4"/>
      <c r="DA812" s="4"/>
      <c r="DB812" s="4"/>
      <c r="DC812" s="4"/>
      <c r="DD812" s="4"/>
      <c r="DE812" s="4"/>
      <c r="DF812" s="4"/>
      <c r="DG812" s="4"/>
      <c r="DH812" s="4"/>
      <c r="DI812" s="4"/>
      <c r="DJ812" s="4"/>
      <c r="DK812" s="4"/>
      <c r="DL812" s="4"/>
      <c r="DM812" s="4"/>
      <c r="DN812" s="4"/>
      <c r="DO812" s="4"/>
      <c r="DP812" s="4"/>
      <c r="DQ812" s="4"/>
      <c r="DR812" s="4"/>
      <c r="DS812" s="4"/>
      <c r="DT812" s="4"/>
      <c r="DU812" s="4"/>
      <c r="DV812" s="4"/>
      <c r="DW812" s="4"/>
      <c r="DX812" s="4"/>
      <c r="DY812" s="4"/>
      <c r="DZ812" s="4"/>
      <c r="EA812" s="4"/>
      <c r="EB812" s="4"/>
      <c r="EC812" s="4"/>
      <c r="ED812" s="4"/>
      <c r="EE812" s="4"/>
      <c r="EF812" s="4"/>
      <c r="EG812" s="4"/>
      <c r="EH812" s="4"/>
      <c r="EI812" s="4"/>
      <c r="EJ812" s="4"/>
      <c r="EK812" s="4"/>
      <c r="EL812" s="4"/>
      <c r="EM812" s="4"/>
      <c r="EN812" s="4"/>
      <c r="EO812" s="4"/>
      <c r="EP812" s="4"/>
      <c r="EQ812" s="4"/>
      <c r="ER812" s="4"/>
      <c r="ES812" s="4"/>
      <c r="ET812" s="4"/>
      <c r="EU812" s="4"/>
      <c r="EV812" s="4"/>
      <c r="EW812" s="4"/>
      <c r="EX812" s="4"/>
      <c r="EY812" s="4"/>
      <c r="EZ812" s="4"/>
      <c r="FA812" s="4"/>
      <c r="FB812" s="4"/>
      <c r="FC812" s="4"/>
      <c r="FD812" s="4"/>
      <c r="FE812" s="4"/>
      <c r="FF812" s="4"/>
      <c r="FG812" s="4"/>
      <c r="FH812" s="4"/>
      <c r="FI812" s="4"/>
      <c r="FJ812" s="4"/>
      <c r="FK812" s="4"/>
      <c r="FL812" s="4"/>
      <c r="FM812" s="4"/>
      <c r="FN812" s="4"/>
      <c r="FO812" s="4"/>
      <c r="FP812" s="4"/>
      <c r="FQ812" s="4"/>
      <c r="FR812" s="4"/>
      <c r="FS812" s="4"/>
      <c r="FT812" s="4"/>
      <c r="FU812" s="4"/>
      <c r="FV812" s="4"/>
      <c r="FW812" s="4"/>
      <c r="FX812" s="4"/>
      <c r="FY812" s="4"/>
      <c r="FZ812" s="4"/>
      <c r="GA812" s="4"/>
      <c r="GB812" s="4"/>
      <c r="GC812" s="4"/>
      <c r="GD812" s="4"/>
      <c r="GE812" s="4"/>
      <c r="GF812" s="4"/>
      <c r="GG812" s="4"/>
      <c r="GH812" s="4"/>
      <c r="GI812" s="4"/>
      <c r="GJ812" s="4"/>
      <c r="GK812" s="4"/>
      <c r="GL812" s="4"/>
      <c r="GM812" s="4"/>
      <c r="GN812" s="4"/>
      <c r="GO812" s="4"/>
      <c r="GP812" s="4"/>
      <c r="GQ812" s="4"/>
      <c r="GR812" s="4"/>
      <c r="GS812" s="4"/>
      <c r="GT812" s="4"/>
      <c r="GU812" s="4"/>
      <c r="GV812" s="4"/>
      <c r="GW812" s="4"/>
      <c r="GX812" s="4"/>
      <c r="GY812" s="4"/>
      <c r="GZ812" s="4"/>
      <c r="HA812" s="4"/>
      <c r="HB812" s="4"/>
      <c r="HC812" s="4"/>
      <c r="HD812" s="4"/>
      <c r="HE812" s="4"/>
      <c r="HF812" s="4"/>
      <c r="HG812" s="4"/>
      <c r="HH812" s="4"/>
      <c r="HI812" s="4"/>
      <c r="HJ812" s="4"/>
      <c r="HK812" s="4"/>
      <c r="HL812" s="4"/>
      <c r="HM812" s="4"/>
      <c r="HN812" s="4"/>
      <c r="HO812" s="4"/>
      <c r="HP812" s="4"/>
      <c r="HQ812" s="4"/>
      <c r="HR812" s="4"/>
      <c r="HS812" s="4"/>
      <c r="HT812" s="4"/>
      <c r="HU812" s="4"/>
      <c r="HV812" s="4"/>
      <c r="HW812" s="4"/>
      <c r="HX812" s="4"/>
      <c r="HY812" s="4"/>
      <c r="HZ812" s="4"/>
      <c r="IA812" s="4"/>
      <c r="IB812" s="4"/>
      <c r="IC812" s="4"/>
      <c r="ID812" s="4"/>
      <c r="IE812" s="4"/>
      <c r="IF812" s="4"/>
      <c r="IG812" s="4"/>
      <c r="IH812" s="4"/>
      <c r="II812" s="4"/>
      <c r="IJ812" s="4"/>
      <c r="IK812" s="4"/>
      <c r="IL812" s="4"/>
      <c r="IM812" s="4"/>
      <c r="IN812" s="4"/>
      <c r="IO812" s="4"/>
      <c r="IP812" s="4"/>
      <c r="IQ812" s="4"/>
      <c r="IR812" s="4"/>
      <c r="IS812" s="4"/>
      <c r="IT812" s="4"/>
      <c r="IU812" s="4"/>
      <c r="IV812" s="4"/>
    </row>
    <row r="813" spans="1:256" s="209" customFormat="1">
      <c r="A813" s="121"/>
      <c r="B813" s="115"/>
      <c r="C813" s="116"/>
      <c r="D813" s="117"/>
      <c r="E813" s="118"/>
      <c r="F813" s="119"/>
      <c r="G813" s="120"/>
      <c r="H813" s="5"/>
      <c r="I813" s="39"/>
      <c r="J813" s="40"/>
      <c r="K813" s="41"/>
      <c r="L813" s="37"/>
      <c r="N813" s="38"/>
      <c r="O813" s="38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4"/>
      <c r="CM813" s="4"/>
      <c r="CN813" s="4"/>
      <c r="CO813" s="4"/>
      <c r="CP813" s="4"/>
      <c r="CQ813" s="4"/>
      <c r="CR813" s="4"/>
      <c r="CS813" s="4"/>
      <c r="CT813" s="4"/>
      <c r="CU813" s="4"/>
      <c r="CV813" s="4"/>
      <c r="CW813" s="4"/>
      <c r="CX813" s="4"/>
      <c r="CY813" s="4"/>
      <c r="CZ813" s="4"/>
      <c r="DA813" s="4"/>
      <c r="DB813" s="4"/>
      <c r="DC813" s="4"/>
      <c r="DD813" s="4"/>
      <c r="DE813" s="4"/>
      <c r="DF813" s="4"/>
      <c r="DG813" s="4"/>
      <c r="DH813" s="4"/>
      <c r="DI813" s="4"/>
      <c r="DJ813" s="4"/>
      <c r="DK813" s="4"/>
      <c r="DL813" s="4"/>
      <c r="DM813" s="4"/>
      <c r="DN813" s="4"/>
      <c r="DO813" s="4"/>
      <c r="DP813" s="4"/>
      <c r="DQ813" s="4"/>
      <c r="DR813" s="4"/>
      <c r="DS813" s="4"/>
      <c r="DT813" s="4"/>
      <c r="DU813" s="4"/>
      <c r="DV813" s="4"/>
      <c r="DW813" s="4"/>
      <c r="DX813" s="4"/>
      <c r="DY813" s="4"/>
      <c r="DZ813" s="4"/>
      <c r="EA813" s="4"/>
      <c r="EB813" s="4"/>
      <c r="EC813" s="4"/>
      <c r="ED813" s="4"/>
      <c r="EE813" s="4"/>
      <c r="EF813" s="4"/>
      <c r="EG813" s="4"/>
      <c r="EH813" s="4"/>
      <c r="EI813" s="4"/>
      <c r="EJ813" s="4"/>
      <c r="EK813" s="4"/>
      <c r="EL813" s="4"/>
      <c r="EM813" s="4"/>
      <c r="EN813" s="4"/>
      <c r="EO813" s="4"/>
      <c r="EP813" s="4"/>
      <c r="EQ813" s="4"/>
      <c r="ER813" s="4"/>
      <c r="ES813" s="4"/>
      <c r="ET813" s="4"/>
      <c r="EU813" s="4"/>
      <c r="EV813" s="4"/>
      <c r="EW813" s="4"/>
      <c r="EX813" s="4"/>
      <c r="EY813" s="4"/>
      <c r="EZ813" s="4"/>
      <c r="FA813" s="4"/>
      <c r="FB813" s="4"/>
      <c r="FC813" s="4"/>
      <c r="FD813" s="4"/>
      <c r="FE813" s="4"/>
      <c r="FF813" s="4"/>
      <c r="FG813" s="4"/>
      <c r="FH813" s="4"/>
      <c r="FI813" s="4"/>
      <c r="FJ813" s="4"/>
      <c r="FK813" s="4"/>
      <c r="FL813" s="4"/>
      <c r="FM813" s="4"/>
      <c r="FN813" s="4"/>
      <c r="FO813" s="4"/>
      <c r="FP813" s="4"/>
      <c r="FQ813" s="4"/>
      <c r="FR813" s="4"/>
      <c r="FS813" s="4"/>
      <c r="FT813" s="4"/>
      <c r="FU813" s="4"/>
      <c r="FV813" s="4"/>
      <c r="FW813" s="4"/>
      <c r="FX813" s="4"/>
      <c r="FY813" s="4"/>
      <c r="FZ813" s="4"/>
      <c r="GA813" s="4"/>
      <c r="GB813" s="4"/>
      <c r="GC813" s="4"/>
      <c r="GD813" s="4"/>
      <c r="GE813" s="4"/>
      <c r="GF813" s="4"/>
      <c r="GG813" s="4"/>
      <c r="GH813" s="4"/>
      <c r="GI813" s="4"/>
      <c r="GJ813" s="4"/>
      <c r="GK813" s="4"/>
      <c r="GL813" s="4"/>
      <c r="GM813" s="4"/>
      <c r="GN813" s="4"/>
      <c r="GO813" s="4"/>
      <c r="GP813" s="4"/>
      <c r="GQ813" s="4"/>
      <c r="GR813" s="4"/>
      <c r="GS813" s="4"/>
      <c r="GT813" s="4"/>
      <c r="GU813" s="4"/>
      <c r="GV813" s="4"/>
      <c r="GW813" s="4"/>
      <c r="GX813" s="4"/>
      <c r="GY813" s="4"/>
      <c r="GZ813" s="4"/>
      <c r="HA813" s="4"/>
      <c r="HB813" s="4"/>
      <c r="HC813" s="4"/>
      <c r="HD813" s="4"/>
      <c r="HE813" s="4"/>
      <c r="HF813" s="4"/>
      <c r="HG813" s="4"/>
      <c r="HH813" s="4"/>
      <c r="HI813" s="4"/>
      <c r="HJ813" s="4"/>
      <c r="HK813" s="4"/>
      <c r="HL813" s="4"/>
      <c r="HM813" s="4"/>
      <c r="HN813" s="4"/>
      <c r="HO813" s="4"/>
      <c r="HP813" s="4"/>
      <c r="HQ813" s="4"/>
      <c r="HR813" s="4"/>
      <c r="HS813" s="4"/>
      <c r="HT813" s="4"/>
      <c r="HU813" s="4"/>
      <c r="HV813" s="4"/>
      <c r="HW813" s="4"/>
      <c r="HX813" s="4"/>
      <c r="HY813" s="4"/>
      <c r="HZ813" s="4"/>
      <c r="IA813" s="4"/>
      <c r="IB813" s="4"/>
      <c r="IC813" s="4"/>
      <c r="ID813" s="4"/>
      <c r="IE813" s="4"/>
      <c r="IF813" s="4"/>
      <c r="IG813" s="4"/>
      <c r="IH813" s="4"/>
      <c r="II813" s="4"/>
      <c r="IJ813" s="4"/>
      <c r="IK813" s="4"/>
      <c r="IL813" s="4"/>
      <c r="IM813" s="4"/>
      <c r="IN813" s="4"/>
      <c r="IO813" s="4"/>
      <c r="IP813" s="4"/>
      <c r="IQ813" s="4"/>
      <c r="IR813" s="4"/>
      <c r="IS813" s="4"/>
      <c r="IT813" s="4"/>
      <c r="IU813" s="4"/>
      <c r="IV813" s="4"/>
    </row>
    <row r="814" spans="1:256" s="209" customFormat="1">
      <c r="A814" s="121"/>
      <c r="B814" s="115"/>
      <c r="C814" s="116"/>
      <c r="D814" s="117"/>
      <c r="E814" s="118"/>
      <c r="F814" s="119"/>
      <c r="G814" s="120"/>
      <c r="H814" s="5"/>
      <c r="I814" s="39"/>
      <c r="J814" s="40"/>
      <c r="K814" s="41"/>
      <c r="L814" s="37"/>
      <c r="N814" s="38"/>
      <c r="O814" s="38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4"/>
      <c r="CM814" s="4"/>
      <c r="CN814" s="4"/>
      <c r="CO814" s="4"/>
      <c r="CP814" s="4"/>
      <c r="CQ814" s="4"/>
      <c r="CR814" s="4"/>
      <c r="CS814" s="4"/>
      <c r="CT814" s="4"/>
      <c r="CU814" s="4"/>
      <c r="CV814" s="4"/>
      <c r="CW814" s="4"/>
      <c r="CX814" s="4"/>
      <c r="CY814" s="4"/>
      <c r="CZ814" s="4"/>
      <c r="DA814" s="4"/>
      <c r="DB814" s="4"/>
      <c r="DC814" s="4"/>
      <c r="DD814" s="4"/>
      <c r="DE814" s="4"/>
      <c r="DF814" s="4"/>
      <c r="DG814" s="4"/>
      <c r="DH814" s="4"/>
      <c r="DI814" s="4"/>
      <c r="DJ814" s="4"/>
      <c r="DK814" s="4"/>
      <c r="DL814" s="4"/>
      <c r="DM814" s="4"/>
      <c r="DN814" s="4"/>
      <c r="DO814" s="4"/>
      <c r="DP814" s="4"/>
      <c r="DQ814" s="4"/>
      <c r="DR814" s="4"/>
      <c r="DS814" s="4"/>
      <c r="DT814" s="4"/>
      <c r="DU814" s="4"/>
      <c r="DV814" s="4"/>
      <c r="DW814" s="4"/>
      <c r="DX814" s="4"/>
      <c r="DY814" s="4"/>
      <c r="DZ814" s="4"/>
      <c r="EA814" s="4"/>
      <c r="EB814" s="4"/>
      <c r="EC814" s="4"/>
      <c r="ED814" s="4"/>
      <c r="EE814" s="4"/>
      <c r="EF814" s="4"/>
      <c r="EG814" s="4"/>
      <c r="EH814" s="4"/>
      <c r="EI814" s="4"/>
      <c r="EJ814" s="4"/>
      <c r="EK814" s="4"/>
      <c r="EL814" s="4"/>
      <c r="EM814" s="4"/>
      <c r="EN814" s="4"/>
      <c r="EO814" s="4"/>
      <c r="EP814" s="4"/>
      <c r="EQ814" s="4"/>
      <c r="ER814" s="4"/>
      <c r="ES814" s="4"/>
      <c r="ET814" s="4"/>
      <c r="EU814" s="4"/>
      <c r="EV814" s="4"/>
      <c r="EW814" s="4"/>
      <c r="EX814" s="4"/>
      <c r="EY814" s="4"/>
      <c r="EZ814" s="4"/>
      <c r="FA814" s="4"/>
      <c r="FB814" s="4"/>
      <c r="FC814" s="4"/>
      <c r="FD814" s="4"/>
      <c r="FE814" s="4"/>
      <c r="FF814" s="4"/>
      <c r="FG814" s="4"/>
      <c r="FH814" s="4"/>
      <c r="FI814" s="4"/>
      <c r="FJ814" s="4"/>
      <c r="FK814" s="4"/>
      <c r="FL814" s="4"/>
      <c r="FM814" s="4"/>
      <c r="FN814" s="4"/>
      <c r="FO814" s="4"/>
      <c r="FP814" s="4"/>
      <c r="FQ814" s="4"/>
      <c r="FR814" s="4"/>
      <c r="FS814" s="4"/>
      <c r="FT814" s="4"/>
      <c r="FU814" s="4"/>
      <c r="FV814" s="4"/>
      <c r="FW814" s="4"/>
      <c r="FX814" s="4"/>
      <c r="FY814" s="4"/>
      <c r="FZ814" s="4"/>
      <c r="GA814" s="4"/>
      <c r="GB814" s="4"/>
      <c r="GC814" s="4"/>
      <c r="GD814" s="4"/>
      <c r="GE814" s="4"/>
      <c r="GF814" s="4"/>
      <c r="GG814" s="4"/>
      <c r="GH814" s="4"/>
      <c r="GI814" s="4"/>
      <c r="GJ814" s="4"/>
      <c r="GK814" s="4"/>
      <c r="GL814" s="4"/>
      <c r="GM814" s="4"/>
      <c r="GN814" s="4"/>
      <c r="GO814" s="4"/>
      <c r="GP814" s="4"/>
      <c r="GQ814" s="4"/>
      <c r="GR814" s="4"/>
      <c r="GS814" s="4"/>
      <c r="GT814" s="4"/>
      <c r="GU814" s="4"/>
      <c r="GV814" s="4"/>
      <c r="GW814" s="4"/>
      <c r="GX814" s="4"/>
      <c r="GY814" s="4"/>
      <c r="GZ814" s="4"/>
      <c r="HA814" s="4"/>
      <c r="HB814" s="4"/>
      <c r="HC814" s="4"/>
      <c r="HD814" s="4"/>
      <c r="HE814" s="4"/>
      <c r="HF814" s="4"/>
      <c r="HG814" s="4"/>
      <c r="HH814" s="4"/>
      <c r="HI814" s="4"/>
      <c r="HJ814" s="4"/>
      <c r="HK814" s="4"/>
      <c r="HL814" s="4"/>
      <c r="HM814" s="4"/>
      <c r="HN814" s="4"/>
      <c r="HO814" s="4"/>
      <c r="HP814" s="4"/>
      <c r="HQ814" s="4"/>
      <c r="HR814" s="4"/>
      <c r="HS814" s="4"/>
      <c r="HT814" s="4"/>
      <c r="HU814" s="4"/>
      <c r="HV814" s="4"/>
      <c r="HW814" s="4"/>
      <c r="HX814" s="4"/>
      <c r="HY814" s="4"/>
      <c r="HZ814" s="4"/>
      <c r="IA814" s="4"/>
      <c r="IB814" s="4"/>
      <c r="IC814" s="4"/>
      <c r="ID814" s="4"/>
      <c r="IE814" s="4"/>
      <c r="IF814" s="4"/>
      <c r="IG814" s="4"/>
      <c r="IH814" s="4"/>
      <c r="II814" s="4"/>
      <c r="IJ814" s="4"/>
      <c r="IK814" s="4"/>
      <c r="IL814" s="4"/>
      <c r="IM814" s="4"/>
      <c r="IN814" s="4"/>
      <c r="IO814" s="4"/>
      <c r="IP814" s="4"/>
      <c r="IQ814" s="4"/>
      <c r="IR814" s="4"/>
      <c r="IS814" s="4"/>
      <c r="IT814" s="4"/>
      <c r="IU814" s="4"/>
      <c r="IV814" s="4"/>
    </row>
    <row r="816" spans="1:256" s="209" customFormat="1">
      <c r="A816" s="121"/>
      <c r="B816" s="115"/>
      <c r="C816" s="116"/>
      <c r="D816" s="117"/>
      <c r="E816" s="118"/>
      <c r="F816" s="119"/>
      <c r="G816" s="120"/>
      <c r="H816" s="5"/>
      <c r="I816" s="39"/>
      <c r="J816" s="40"/>
      <c r="K816" s="41"/>
      <c r="L816" s="37"/>
      <c r="N816" s="38"/>
      <c r="O816" s="38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4"/>
      <c r="CM816" s="4"/>
      <c r="CN816" s="4"/>
      <c r="CO816" s="4"/>
      <c r="CP816" s="4"/>
      <c r="CQ816" s="4"/>
      <c r="CR816" s="4"/>
      <c r="CS816" s="4"/>
      <c r="CT816" s="4"/>
      <c r="CU816" s="4"/>
      <c r="CV816" s="4"/>
      <c r="CW816" s="4"/>
      <c r="CX816" s="4"/>
      <c r="CY816" s="4"/>
      <c r="CZ816" s="4"/>
      <c r="DA816" s="4"/>
      <c r="DB816" s="4"/>
      <c r="DC816" s="4"/>
      <c r="DD816" s="4"/>
      <c r="DE816" s="4"/>
      <c r="DF816" s="4"/>
      <c r="DG816" s="4"/>
      <c r="DH816" s="4"/>
      <c r="DI816" s="4"/>
      <c r="DJ816" s="4"/>
      <c r="DK816" s="4"/>
      <c r="DL816" s="4"/>
      <c r="DM816" s="4"/>
      <c r="DN816" s="4"/>
      <c r="DO816" s="4"/>
      <c r="DP816" s="4"/>
      <c r="DQ816" s="4"/>
      <c r="DR816" s="4"/>
      <c r="DS816" s="4"/>
      <c r="DT816" s="4"/>
      <c r="DU816" s="4"/>
      <c r="DV816" s="4"/>
      <c r="DW816" s="4"/>
      <c r="DX816" s="4"/>
      <c r="DY816" s="4"/>
      <c r="DZ816" s="4"/>
      <c r="EA816" s="4"/>
      <c r="EB816" s="4"/>
      <c r="EC816" s="4"/>
      <c r="ED816" s="4"/>
      <c r="EE816" s="4"/>
      <c r="EF816" s="4"/>
      <c r="EG816" s="4"/>
      <c r="EH816" s="4"/>
      <c r="EI816" s="4"/>
      <c r="EJ816" s="4"/>
      <c r="EK816" s="4"/>
      <c r="EL816" s="4"/>
      <c r="EM816" s="4"/>
      <c r="EN816" s="4"/>
      <c r="EO816" s="4"/>
      <c r="EP816" s="4"/>
      <c r="EQ816" s="4"/>
      <c r="ER816" s="4"/>
      <c r="ES816" s="4"/>
      <c r="ET816" s="4"/>
      <c r="EU816" s="4"/>
      <c r="EV816" s="4"/>
      <c r="EW816" s="4"/>
      <c r="EX816" s="4"/>
      <c r="EY816" s="4"/>
      <c r="EZ816" s="4"/>
      <c r="FA816" s="4"/>
      <c r="FB816" s="4"/>
      <c r="FC816" s="4"/>
      <c r="FD816" s="4"/>
      <c r="FE816" s="4"/>
      <c r="FF816" s="4"/>
      <c r="FG816" s="4"/>
      <c r="FH816" s="4"/>
      <c r="FI816" s="4"/>
      <c r="FJ816" s="4"/>
      <c r="FK816" s="4"/>
      <c r="FL816" s="4"/>
      <c r="FM816" s="4"/>
      <c r="FN816" s="4"/>
      <c r="FO816" s="4"/>
      <c r="FP816" s="4"/>
      <c r="FQ816" s="4"/>
      <c r="FR816" s="4"/>
      <c r="FS816" s="4"/>
      <c r="FT816" s="4"/>
      <c r="FU816" s="4"/>
      <c r="FV816" s="4"/>
      <c r="FW816" s="4"/>
      <c r="FX816" s="4"/>
      <c r="FY816" s="4"/>
      <c r="FZ816" s="4"/>
      <c r="GA816" s="4"/>
      <c r="GB816" s="4"/>
      <c r="GC816" s="4"/>
      <c r="GD816" s="4"/>
      <c r="GE816" s="4"/>
      <c r="GF816" s="4"/>
      <c r="GG816" s="4"/>
      <c r="GH816" s="4"/>
      <c r="GI816" s="4"/>
      <c r="GJ816" s="4"/>
      <c r="GK816" s="4"/>
      <c r="GL816" s="4"/>
      <c r="GM816" s="4"/>
      <c r="GN816" s="4"/>
      <c r="GO816" s="4"/>
      <c r="GP816" s="4"/>
      <c r="GQ816" s="4"/>
      <c r="GR816" s="4"/>
      <c r="GS816" s="4"/>
      <c r="GT816" s="4"/>
      <c r="GU816" s="4"/>
      <c r="GV816" s="4"/>
      <c r="GW816" s="4"/>
      <c r="GX816" s="4"/>
      <c r="GY816" s="4"/>
      <c r="GZ816" s="4"/>
      <c r="HA816" s="4"/>
      <c r="HB816" s="4"/>
      <c r="HC816" s="4"/>
      <c r="HD816" s="4"/>
      <c r="HE816" s="4"/>
      <c r="HF816" s="4"/>
      <c r="HG816" s="4"/>
      <c r="HH816" s="4"/>
      <c r="HI816" s="4"/>
      <c r="HJ816" s="4"/>
      <c r="HK816" s="4"/>
      <c r="HL816" s="4"/>
      <c r="HM816" s="4"/>
      <c r="HN816" s="4"/>
      <c r="HO816" s="4"/>
      <c r="HP816" s="4"/>
      <c r="HQ816" s="4"/>
      <c r="HR816" s="4"/>
      <c r="HS816" s="4"/>
      <c r="HT816" s="4"/>
      <c r="HU816" s="4"/>
      <c r="HV816" s="4"/>
      <c r="HW816" s="4"/>
      <c r="HX816" s="4"/>
      <c r="HY816" s="4"/>
      <c r="HZ816" s="4"/>
      <c r="IA816" s="4"/>
      <c r="IB816" s="4"/>
      <c r="IC816" s="4"/>
      <c r="ID816" s="4"/>
      <c r="IE816" s="4"/>
      <c r="IF816" s="4"/>
      <c r="IG816" s="4"/>
      <c r="IH816" s="4"/>
      <c r="II816" s="4"/>
      <c r="IJ816" s="4"/>
      <c r="IK816" s="4"/>
      <c r="IL816" s="4"/>
      <c r="IM816" s="4"/>
      <c r="IN816" s="4"/>
      <c r="IO816" s="4"/>
      <c r="IP816" s="4"/>
      <c r="IQ816" s="4"/>
      <c r="IR816" s="4"/>
      <c r="IS816" s="4"/>
      <c r="IT816" s="4"/>
      <c r="IU816" s="4"/>
      <c r="IV816" s="4"/>
    </row>
    <row r="818" spans="1:256" s="209" customFormat="1">
      <c r="A818" s="121"/>
      <c r="B818" s="115"/>
      <c r="C818" s="116"/>
      <c r="D818" s="117"/>
      <c r="E818" s="118"/>
      <c r="F818" s="119"/>
      <c r="G818" s="120"/>
      <c r="H818" s="5"/>
      <c r="I818" s="39"/>
      <c r="J818" s="40"/>
      <c r="K818" s="41"/>
      <c r="L818" s="37"/>
      <c r="N818" s="38"/>
      <c r="O818" s="38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4"/>
      <c r="CM818" s="4"/>
      <c r="CN818" s="4"/>
      <c r="CO818" s="4"/>
      <c r="CP818" s="4"/>
      <c r="CQ818" s="4"/>
      <c r="CR818" s="4"/>
      <c r="CS818" s="4"/>
      <c r="CT818" s="4"/>
      <c r="CU818" s="4"/>
      <c r="CV818" s="4"/>
      <c r="CW818" s="4"/>
      <c r="CX818" s="4"/>
      <c r="CY818" s="4"/>
      <c r="CZ818" s="4"/>
      <c r="DA818" s="4"/>
      <c r="DB818" s="4"/>
      <c r="DC818" s="4"/>
      <c r="DD818" s="4"/>
      <c r="DE818" s="4"/>
      <c r="DF818" s="4"/>
      <c r="DG818" s="4"/>
      <c r="DH818" s="4"/>
      <c r="DI818" s="4"/>
      <c r="DJ818" s="4"/>
      <c r="DK818" s="4"/>
      <c r="DL818" s="4"/>
      <c r="DM818" s="4"/>
      <c r="DN818" s="4"/>
      <c r="DO818" s="4"/>
      <c r="DP818" s="4"/>
      <c r="DQ818" s="4"/>
      <c r="DR818" s="4"/>
      <c r="DS818" s="4"/>
      <c r="DT818" s="4"/>
      <c r="DU818" s="4"/>
      <c r="DV818" s="4"/>
      <c r="DW818" s="4"/>
      <c r="DX818" s="4"/>
      <c r="DY818" s="4"/>
      <c r="DZ818" s="4"/>
      <c r="EA818" s="4"/>
      <c r="EB818" s="4"/>
      <c r="EC818" s="4"/>
      <c r="ED818" s="4"/>
      <c r="EE818" s="4"/>
      <c r="EF818" s="4"/>
      <c r="EG818" s="4"/>
      <c r="EH818" s="4"/>
      <c r="EI818" s="4"/>
      <c r="EJ818" s="4"/>
      <c r="EK818" s="4"/>
      <c r="EL818" s="4"/>
      <c r="EM818" s="4"/>
      <c r="EN818" s="4"/>
      <c r="EO818" s="4"/>
      <c r="EP818" s="4"/>
      <c r="EQ818" s="4"/>
      <c r="ER818" s="4"/>
      <c r="ES818" s="4"/>
      <c r="ET818" s="4"/>
      <c r="EU818" s="4"/>
      <c r="EV818" s="4"/>
      <c r="EW818" s="4"/>
      <c r="EX818" s="4"/>
      <c r="EY818" s="4"/>
      <c r="EZ818" s="4"/>
      <c r="FA818" s="4"/>
      <c r="FB818" s="4"/>
      <c r="FC818" s="4"/>
      <c r="FD818" s="4"/>
      <c r="FE818" s="4"/>
      <c r="FF818" s="4"/>
      <c r="FG818" s="4"/>
      <c r="FH818" s="4"/>
      <c r="FI818" s="4"/>
      <c r="FJ818" s="4"/>
      <c r="FK818" s="4"/>
      <c r="FL818" s="4"/>
      <c r="FM818" s="4"/>
      <c r="FN818" s="4"/>
      <c r="FO818" s="4"/>
      <c r="FP818" s="4"/>
      <c r="FQ818" s="4"/>
      <c r="FR818" s="4"/>
      <c r="FS818" s="4"/>
      <c r="FT818" s="4"/>
      <c r="FU818" s="4"/>
      <c r="FV818" s="4"/>
      <c r="FW818" s="4"/>
      <c r="FX818" s="4"/>
      <c r="FY818" s="4"/>
      <c r="FZ818" s="4"/>
      <c r="GA818" s="4"/>
      <c r="GB818" s="4"/>
      <c r="GC818" s="4"/>
      <c r="GD818" s="4"/>
      <c r="GE818" s="4"/>
      <c r="GF818" s="4"/>
      <c r="GG818" s="4"/>
      <c r="GH818" s="4"/>
      <c r="GI818" s="4"/>
      <c r="GJ818" s="4"/>
      <c r="GK818" s="4"/>
      <c r="GL818" s="4"/>
      <c r="GM818" s="4"/>
      <c r="GN818" s="4"/>
      <c r="GO818" s="4"/>
      <c r="GP818" s="4"/>
      <c r="GQ818" s="4"/>
      <c r="GR818" s="4"/>
      <c r="GS818" s="4"/>
      <c r="GT818" s="4"/>
      <c r="GU818" s="4"/>
      <c r="GV818" s="4"/>
      <c r="GW818" s="4"/>
      <c r="GX818" s="4"/>
      <c r="GY818" s="4"/>
      <c r="GZ818" s="4"/>
      <c r="HA818" s="4"/>
      <c r="HB818" s="4"/>
      <c r="HC818" s="4"/>
      <c r="HD818" s="4"/>
      <c r="HE818" s="4"/>
      <c r="HF818" s="4"/>
      <c r="HG818" s="4"/>
      <c r="HH818" s="4"/>
      <c r="HI818" s="4"/>
      <c r="HJ818" s="4"/>
      <c r="HK818" s="4"/>
      <c r="HL818" s="4"/>
      <c r="HM818" s="4"/>
      <c r="HN818" s="4"/>
      <c r="HO818" s="4"/>
      <c r="HP818" s="4"/>
      <c r="HQ818" s="4"/>
      <c r="HR818" s="4"/>
      <c r="HS818" s="4"/>
      <c r="HT818" s="4"/>
      <c r="HU818" s="4"/>
      <c r="HV818" s="4"/>
      <c r="HW818" s="4"/>
      <c r="HX818" s="4"/>
      <c r="HY818" s="4"/>
      <c r="HZ818" s="4"/>
      <c r="IA818" s="4"/>
      <c r="IB818" s="4"/>
      <c r="IC818" s="4"/>
      <c r="ID818" s="4"/>
      <c r="IE818" s="4"/>
      <c r="IF818" s="4"/>
      <c r="IG818" s="4"/>
      <c r="IH818" s="4"/>
      <c r="II818" s="4"/>
      <c r="IJ818" s="4"/>
      <c r="IK818" s="4"/>
      <c r="IL818" s="4"/>
      <c r="IM818" s="4"/>
      <c r="IN818" s="4"/>
      <c r="IO818" s="4"/>
      <c r="IP818" s="4"/>
      <c r="IQ818" s="4"/>
      <c r="IR818" s="4"/>
      <c r="IS818" s="4"/>
      <c r="IT818" s="4"/>
      <c r="IU818" s="4"/>
      <c r="IV818" s="4"/>
    </row>
    <row r="820" spans="1:256" s="209" customFormat="1">
      <c r="A820" s="121"/>
      <c r="B820" s="115"/>
      <c r="C820" s="116"/>
      <c r="D820" s="117"/>
      <c r="E820" s="118"/>
      <c r="F820" s="119"/>
      <c r="G820" s="120"/>
      <c r="H820" s="5"/>
      <c r="I820" s="39"/>
      <c r="J820" s="40"/>
      <c r="K820" s="41"/>
      <c r="L820" s="37"/>
      <c r="N820" s="38"/>
      <c r="O820" s="38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4"/>
      <c r="CM820" s="4"/>
      <c r="CN820" s="4"/>
      <c r="CO820" s="4"/>
      <c r="CP820" s="4"/>
      <c r="CQ820" s="4"/>
      <c r="CR820" s="4"/>
      <c r="CS820" s="4"/>
      <c r="CT820" s="4"/>
      <c r="CU820" s="4"/>
      <c r="CV820" s="4"/>
      <c r="CW820" s="4"/>
      <c r="CX820" s="4"/>
      <c r="CY820" s="4"/>
      <c r="CZ820" s="4"/>
      <c r="DA820" s="4"/>
      <c r="DB820" s="4"/>
      <c r="DC820" s="4"/>
      <c r="DD820" s="4"/>
      <c r="DE820" s="4"/>
      <c r="DF820" s="4"/>
      <c r="DG820" s="4"/>
      <c r="DH820" s="4"/>
      <c r="DI820" s="4"/>
      <c r="DJ820" s="4"/>
      <c r="DK820" s="4"/>
      <c r="DL820" s="4"/>
      <c r="DM820" s="4"/>
      <c r="DN820" s="4"/>
      <c r="DO820" s="4"/>
      <c r="DP820" s="4"/>
      <c r="DQ820" s="4"/>
      <c r="DR820" s="4"/>
      <c r="DS820" s="4"/>
      <c r="DT820" s="4"/>
      <c r="DU820" s="4"/>
      <c r="DV820" s="4"/>
      <c r="DW820" s="4"/>
      <c r="DX820" s="4"/>
      <c r="DY820" s="4"/>
      <c r="DZ820" s="4"/>
      <c r="EA820" s="4"/>
      <c r="EB820" s="4"/>
      <c r="EC820" s="4"/>
      <c r="ED820" s="4"/>
      <c r="EE820" s="4"/>
      <c r="EF820" s="4"/>
      <c r="EG820" s="4"/>
      <c r="EH820" s="4"/>
      <c r="EI820" s="4"/>
      <c r="EJ820" s="4"/>
      <c r="EK820" s="4"/>
      <c r="EL820" s="4"/>
      <c r="EM820" s="4"/>
      <c r="EN820" s="4"/>
      <c r="EO820" s="4"/>
      <c r="EP820" s="4"/>
      <c r="EQ820" s="4"/>
      <c r="ER820" s="4"/>
      <c r="ES820" s="4"/>
      <c r="ET820" s="4"/>
      <c r="EU820" s="4"/>
      <c r="EV820" s="4"/>
      <c r="EW820" s="4"/>
      <c r="EX820" s="4"/>
      <c r="EY820" s="4"/>
      <c r="EZ820" s="4"/>
      <c r="FA820" s="4"/>
      <c r="FB820" s="4"/>
      <c r="FC820" s="4"/>
      <c r="FD820" s="4"/>
      <c r="FE820" s="4"/>
      <c r="FF820" s="4"/>
      <c r="FG820" s="4"/>
      <c r="FH820" s="4"/>
      <c r="FI820" s="4"/>
      <c r="FJ820" s="4"/>
      <c r="FK820" s="4"/>
      <c r="FL820" s="4"/>
      <c r="FM820" s="4"/>
      <c r="FN820" s="4"/>
      <c r="FO820" s="4"/>
      <c r="FP820" s="4"/>
      <c r="FQ820" s="4"/>
      <c r="FR820" s="4"/>
      <c r="FS820" s="4"/>
      <c r="FT820" s="4"/>
      <c r="FU820" s="4"/>
      <c r="FV820" s="4"/>
      <c r="FW820" s="4"/>
      <c r="FX820" s="4"/>
      <c r="FY820" s="4"/>
      <c r="FZ820" s="4"/>
      <c r="GA820" s="4"/>
      <c r="GB820" s="4"/>
      <c r="GC820" s="4"/>
      <c r="GD820" s="4"/>
      <c r="GE820" s="4"/>
      <c r="GF820" s="4"/>
      <c r="GG820" s="4"/>
      <c r="GH820" s="4"/>
      <c r="GI820" s="4"/>
      <c r="GJ820" s="4"/>
      <c r="GK820" s="4"/>
      <c r="GL820" s="4"/>
      <c r="GM820" s="4"/>
      <c r="GN820" s="4"/>
      <c r="GO820" s="4"/>
      <c r="GP820" s="4"/>
      <c r="GQ820" s="4"/>
      <c r="GR820" s="4"/>
      <c r="GS820" s="4"/>
      <c r="GT820" s="4"/>
      <c r="GU820" s="4"/>
      <c r="GV820" s="4"/>
      <c r="GW820" s="4"/>
      <c r="GX820" s="4"/>
      <c r="GY820" s="4"/>
      <c r="GZ820" s="4"/>
      <c r="HA820" s="4"/>
      <c r="HB820" s="4"/>
      <c r="HC820" s="4"/>
      <c r="HD820" s="4"/>
      <c r="HE820" s="4"/>
      <c r="HF820" s="4"/>
      <c r="HG820" s="4"/>
      <c r="HH820" s="4"/>
      <c r="HI820" s="4"/>
      <c r="HJ820" s="4"/>
      <c r="HK820" s="4"/>
      <c r="HL820" s="4"/>
      <c r="HM820" s="4"/>
      <c r="HN820" s="4"/>
      <c r="HO820" s="4"/>
      <c r="HP820" s="4"/>
      <c r="HQ820" s="4"/>
      <c r="HR820" s="4"/>
      <c r="HS820" s="4"/>
      <c r="HT820" s="4"/>
      <c r="HU820" s="4"/>
      <c r="HV820" s="4"/>
      <c r="HW820" s="4"/>
      <c r="HX820" s="4"/>
      <c r="HY820" s="4"/>
      <c r="HZ820" s="4"/>
      <c r="IA820" s="4"/>
      <c r="IB820" s="4"/>
      <c r="IC820" s="4"/>
      <c r="ID820" s="4"/>
      <c r="IE820" s="4"/>
      <c r="IF820" s="4"/>
      <c r="IG820" s="4"/>
      <c r="IH820" s="4"/>
      <c r="II820" s="4"/>
      <c r="IJ820" s="4"/>
      <c r="IK820" s="4"/>
      <c r="IL820" s="4"/>
      <c r="IM820" s="4"/>
      <c r="IN820" s="4"/>
      <c r="IO820" s="4"/>
      <c r="IP820" s="4"/>
      <c r="IQ820" s="4"/>
      <c r="IR820" s="4"/>
      <c r="IS820" s="4"/>
      <c r="IT820" s="4"/>
      <c r="IU820" s="4"/>
      <c r="IV820" s="4"/>
    </row>
    <row r="822" spans="1:256" s="209" customFormat="1">
      <c r="A822" s="121"/>
      <c r="B822" s="115"/>
      <c r="C822" s="116"/>
      <c r="D822" s="117"/>
      <c r="E822" s="118"/>
      <c r="F822" s="119"/>
      <c r="G822" s="120"/>
      <c r="H822" s="5"/>
      <c r="I822" s="39"/>
      <c r="J822" s="40"/>
      <c r="K822" s="41"/>
      <c r="L822" s="37"/>
      <c r="N822" s="38"/>
      <c r="O822" s="38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4"/>
      <c r="CM822" s="4"/>
      <c r="CN822" s="4"/>
      <c r="CO822" s="4"/>
      <c r="CP822" s="4"/>
      <c r="CQ822" s="4"/>
      <c r="CR822" s="4"/>
      <c r="CS822" s="4"/>
      <c r="CT822" s="4"/>
      <c r="CU822" s="4"/>
      <c r="CV822" s="4"/>
      <c r="CW822" s="4"/>
      <c r="CX822" s="4"/>
      <c r="CY822" s="4"/>
      <c r="CZ822" s="4"/>
      <c r="DA822" s="4"/>
      <c r="DB822" s="4"/>
      <c r="DC822" s="4"/>
      <c r="DD822" s="4"/>
      <c r="DE822" s="4"/>
      <c r="DF822" s="4"/>
      <c r="DG822" s="4"/>
      <c r="DH822" s="4"/>
      <c r="DI822" s="4"/>
      <c r="DJ822" s="4"/>
      <c r="DK822" s="4"/>
      <c r="DL822" s="4"/>
      <c r="DM822" s="4"/>
      <c r="DN822" s="4"/>
      <c r="DO822" s="4"/>
      <c r="DP822" s="4"/>
      <c r="DQ822" s="4"/>
      <c r="DR822" s="4"/>
      <c r="DS822" s="4"/>
      <c r="DT822" s="4"/>
      <c r="DU822" s="4"/>
      <c r="DV822" s="4"/>
      <c r="DW822" s="4"/>
      <c r="DX822" s="4"/>
      <c r="DY822" s="4"/>
      <c r="DZ822" s="4"/>
      <c r="EA822" s="4"/>
      <c r="EB822" s="4"/>
      <c r="EC822" s="4"/>
      <c r="ED822" s="4"/>
      <c r="EE822" s="4"/>
      <c r="EF822" s="4"/>
      <c r="EG822" s="4"/>
      <c r="EH822" s="4"/>
      <c r="EI822" s="4"/>
      <c r="EJ822" s="4"/>
      <c r="EK822" s="4"/>
      <c r="EL822" s="4"/>
      <c r="EM822" s="4"/>
      <c r="EN822" s="4"/>
      <c r="EO822" s="4"/>
      <c r="EP822" s="4"/>
      <c r="EQ822" s="4"/>
      <c r="ER822" s="4"/>
      <c r="ES822" s="4"/>
      <c r="ET822" s="4"/>
      <c r="EU822" s="4"/>
      <c r="EV822" s="4"/>
      <c r="EW822" s="4"/>
      <c r="EX822" s="4"/>
      <c r="EY822" s="4"/>
      <c r="EZ822" s="4"/>
      <c r="FA822" s="4"/>
      <c r="FB822" s="4"/>
      <c r="FC822" s="4"/>
      <c r="FD822" s="4"/>
      <c r="FE822" s="4"/>
      <c r="FF822" s="4"/>
      <c r="FG822" s="4"/>
      <c r="FH822" s="4"/>
      <c r="FI822" s="4"/>
      <c r="FJ822" s="4"/>
      <c r="FK822" s="4"/>
      <c r="FL822" s="4"/>
      <c r="FM822" s="4"/>
      <c r="FN822" s="4"/>
      <c r="FO822" s="4"/>
      <c r="FP822" s="4"/>
      <c r="FQ822" s="4"/>
      <c r="FR822" s="4"/>
      <c r="FS822" s="4"/>
      <c r="FT822" s="4"/>
      <c r="FU822" s="4"/>
      <c r="FV822" s="4"/>
      <c r="FW822" s="4"/>
      <c r="FX822" s="4"/>
      <c r="FY822" s="4"/>
      <c r="FZ822" s="4"/>
      <c r="GA822" s="4"/>
      <c r="GB822" s="4"/>
      <c r="GC822" s="4"/>
      <c r="GD822" s="4"/>
      <c r="GE822" s="4"/>
      <c r="GF822" s="4"/>
      <c r="GG822" s="4"/>
      <c r="GH822" s="4"/>
      <c r="GI822" s="4"/>
      <c r="GJ822" s="4"/>
      <c r="GK822" s="4"/>
      <c r="GL822" s="4"/>
      <c r="GM822" s="4"/>
      <c r="GN822" s="4"/>
      <c r="GO822" s="4"/>
      <c r="GP822" s="4"/>
      <c r="GQ822" s="4"/>
      <c r="GR822" s="4"/>
      <c r="GS822" s="4"/>
      <c r="GT822" s="4"/>
      <c r="GU822" s="4"/>
      <c r="GV822" s="4"/>
      <c r="GW822" s="4"/>
      <c r="GX822" s="4"/>
      <c r="GY822" s="4"/>
      <c r="GZ822" s="4"/>
      <c r="HA822" s="4"/>
      <c r="HB822" s="4"/>
      <c r="HC822" s="4"/>
      <c r="HD822" s="4"/>
      <c r="HE822" s="4"/>
      <c r="HF822" s="4"/>
      <c r="HG822" s="4"/>
      <c r="HH822" s="4"/>
      <c r="HI822" s="4"/>
      <c r="HJ822" s="4"/>
      <c r="HK822" s="4"/>
      <c r="HL822" s="4"/>
      <c r="HM822" s="4"/>
      <c r="HN822" s="4"/>
      <c r="HO822" s="4"/>
      <c r="HP822" s="4"/>
      <c r="HQ822" s="4"/>
      <c r="HR822" s="4"/>
      <c r="HS822" s="4"/>
      <c r="HT822" s="4"/>
      <c r="HU822" s="4"/>
      <c r="HV822" s="4"/>
      <c r="HW822" s="4"/>
      <c r="HX822" s="4"/>
      <c r="HY822" s="4"/>
      <c r="HZ822" s="4"/>
      <c r="IA822" s="4"/>
      <c r="IB822" s="4"/>
      <c r="IC822" s="4"/>
      <c r="ID822" s="4"/>
      <c r="IE822" s="4"/>
      <c r="IF822" s="4"/>
      <c r="IG822" s="4"/>
      <c r="IH822" s="4"/>
      <c r="II822" s="4"/>
      <c r="IJ822" s="4"/>
      <c r="IK822" s="4"/>
      <c r="IL822" s="4"/>
      <c r="IM822" s="4"/>
      <c r="IN822" s="4"/>
      <c r="IO822" s="4"/>
      <c r="IP822" s="4"/>
      <c r="IQ822" s="4"/>
      <c r="IR822" s="4"/>
      <c r="IS822" s="4"/>
      <c r="IT822" s="4"/>
      <c r="IU822" s="4"/>
      <c r="IV822" s="4"/>
    </row>
    <row r="823" spans="1:256" s="209" customFormat="1">
      <c r="A823" s="121"/>
      <c r="B823" s="115"/>
      <c r="C823" s="116"/>
      <c r="D823" s="117"/>
      <c r="E823" s="118"/>
      <c r="F823" s="119"/>
      <c r="G823" s="120"/>
      <c r="H823" s="5"/>
      <c r="I823" s="39"/>
      <c r="J823" s="40"/>
      <c r="K823" s="41"/>
      <c r="L823" s="37"/>
      <c r="N823" s="38"/>
      <c r="O823" s="38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4"/>
      <c r="CM823" s="4"/>
      <c r="CN823" s="4"/>
      <c r="CO823" s="4"/>
      <c r="CP823" s="4"/>
      <c r="CQ823" s="4"/>
      <c r="CR823" s="4"/>
      <c r="CS823" s="4"/>
      <c r="CT823" s="4"/>
      <c r="CU823" s="4"/>
      <c r="CV823" s="4"/>
      <c r="CW823" s="4"/>
      <c r="CX823" s="4"/>
      <c r="CY823" s="4"/>
      <c r="CZ823" s="4"/>
      <c r="DA823" s="4"/>
      <c r="DB823" s="4"/>
      <c r="DC823" s="4"/>
      <c r="DD823" s="4"/>
      <c r="DE823" s="4"/>
      <c r="DF823" s="4"/>
      <c r="DG823" s="4"/>
      <c r="DH823" s="4"/>
      <c r="DI823" s="4"/>
      <c r="DJ823" s="4"/>
      <c r="DK823" s="4"/>
      <c r="DL823" s="4"/>
      <c r="DM823" s="4"/>
      <c r="DN823" s="4"/>
      <c r="DO823" s="4"/>
      <c r="DP823" s="4"/>
      <c r="DQ823" s="4"/>
      <c r="DR823" s="4"/>
      <c r="DS823" s="4"/>
      <c r="DT823" s="4"/>
      <c r="DU823" s="4"/>
      <c r="DV823" s="4"/>
      <c r="DW823" s="4"/>
      <c r="DX823" s="4"/>
      <c r="DY823" s="4"/>
      <c r="DZ823" s="4"/>
      <c r="EA823" s="4"/>
      <c r="EB823" s="4"/>
      <c r="EC823" s="4"/>
      <c r="ED823" s="4"/>
      <c r="EE823" s="4"/>
      <c r="EF823" s="4"/>
      <c r="EG823" s="4"/>
      <c r="EH823" s="4"/>
      <c r="EI823" s="4"/>
      <c r="EJ823" s="4"/>
      <c r="EK823" s="4"/>
      <c r="EL823" s="4"/>
      <c r="EM823" s="4"/>
      <c r="EN823" s="4"/>
      <c r="EO823" s="4"/>
      <c r="EP823" s="4"/>
      <c r="EQ823" s="4"/>
      <c r="ER823" s="4"/>
      <c r="ES823" s="4"/>
      <c r="ET823" s="4"/>
      <c r="EU823" s="4"/>
      <c r="EV823" s="4"/>
      <c r="EW823" s="4"/>
      <c r="EX823" s="4"/>
      <c r="EY823" s="4"/>
      <c r="EZ823" s="4"/>
      <c r="FA823" s="4"/>
      <c r="FB823" s="4"/>
      <c r="FC823" s="4"/>
      <c r="FD823" s="4"/>
      <c r="FE823" s="4"/>
      <c r="FF823" s="4"/>
      <c r="FG823" s="4"/>
      <c r="FH823" s="4"/>
      <c r="FI823" s="4"/>
      <c r="FJ823" s="4"/>
      <c r="FK823" s="4"/>
      <c r="FL823" s="4"/>
      <c r="FM823" s="4"/>
      <c r="FN823" s="4"/>
      <c r="FO823" s="4"/>
      <c r="FP823" s="4"/>
      <c r="FQ823" s="4"/>
      <c r="FR823" s="4"/>
      <c r="FS823" s="4"/>
      <c r="FT823" s="4"/>
      <c r="FU823" s="4"/>
      <c r="FV823" s="4"/>
      <c r="FW823" s="4"/>
      <c r="FX823" s="4"/>
      <c r="FY823" s="4"/>
      <c r="FZ823" s="4"/>
      <c r="GA823" s="4"/>
      <c r="GB823" s="4"/>
      <c r="GC823" s="4"/>
      <c r="GD823" s="4"/>
      <c r="GE823" s="4"/>
      <c r="GF823" s="4"/>
      <c r="GG823" s="4"/>
      <c r="GH823" s="4"/>
      <c r="GI823" s="4"/>
      <c r="GJ823" s="4"/>
      <c r="GK823" s="4"/>
      <c r="GL823" s="4"/>
      <c r="GM823" s="4"/>
      <c r="GN823" s="4"/>
      <c r="GO823" s="4"/>
      <c r="GP823" s="4"/>
      <c r="GQ823" s="4"/>
      <c r="GR823" s="4"/>
      <c r="GS823" s="4"/>
      <c r="GT823" s="4"/>
      <c r="GU823" s="4"/>
      <c r="GV823" s="4"/>
      <c r="GW823" s="4"/>
      <c r="GX823" s="4"/>
      <c r="GY823" s="4"/>
      <c r="GZ823" s="4"/>
      <c r="HA823" s="4"/>
      <c r="HB823" s="4"/>
      <c r="HC823" s="4"/>
      <c r="HD823" s="4"/>
      <c r="HE823" s="4"/>
      <c r="HF823" s="4"/>
      <c r="HG823" s="4"/>
      <c r="HH823" s="4"/>
      <c r="HI823" s="4"/>
      <c r="HJ823" s="4"/>
      <c r="HK823" s="4"/>
      <c r="HL823" s="4"/>
      <c r="HM823" s="4"/>
      <c r="HN823" s="4"/>
      <c r="HO823" s="4"/>
      <c r="HP823" s="4"/>
      <c r="HQ823" s="4"/>
      <c r="HR823" s="4"/>
      <c r="HS823" s="4"/>
      <c r="HT823" s="4"/>
      <c r="HU823" s="4"/>
      <c r="HV823" s="4"/>
      <c r="HW823" s="4"/>
      <c r="HX823" s="4"/>
      <c r="HY823" s="4"/>
      <c r="HZ823" s="4"/>
      <c r="IA823" s="4"/>
      <c r="IB823" s="4"/>
      <c r="IC823" s="4"/>
      <c r="ID823" s="4"/>
      <c r="IE823" s="4"/>
      <c r="IF823" s="4"/>
      <c r="IG823" s="4"/>
      <c r="IH823" s="4"/>
      <c r="II823" s="4"/>
      <c r="IJ823" s="4"/>
      <c r="IK823" s="4"/>
      <c r="IL823" s="4"/>
      <c r="IM823" s="4"/>
      <c r="IN823" s="4"/>
      <c r="IO823" s="4"/>
      <c r="IP823" s="4"/>
      <c r="IQ823" s="4"/>
      <c r="IR823" s="4"/>
      <c r="IS823" s="4"/>
      <c r="IT823" s="4"/>
      <c r="IU823" s="4"/>
      <c r="IV823" s="4"/>
    </row>
    <row r="825" spans="1:256" s="209" customFormat="1">
      <c r="A825" s="121"/>
      <c r="B825" s="115"/>
      <c r="C825" s="116"/>
      <c r="D825" s="117"/>
      <c r="E825" s="118"/>
      <c r="F825" s="119"/>
      <c r="G825" s="120"/>
      <c r="H825" s="5"/>
      <c r="I825" s="39"/>
      <c r="J825" s="40"/>
      <c r="K825" s="41"/>
      <c r="L825" s="37"/>
      <c r="N825" s="38"/>
      <c r="O825" s="38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4"/>
      <c r="CM825" s="4"/>
      <c r="CN825" s="4"/>
      <c r="CO825" s="4"/>
      <c r="CP825" s="4"/>
      <c r="CQ825" s="4"/>
      <c r="CR825" s="4"/>
      <c r="CS825" s="4"/>
      <c r="CT825" s="4"/>
      <c r="CU825" s="4"/>
      <c r="CV825" s="4"/>
      <c r="CW825" s="4"/>
      <c r="CX825" s="4"/>
      <c r="CY825" s="4"/>
      <c r="CZ825" s="4"/>
      <c r="DA825" s="4"/>
      <c r="DB825" s="4"/>
      <c r="DC825" s="4"/>
      <c r="DD825" s="4"/>
      <c r="DE825" s="4"/>
      <c r="DF825" s="4"/>
      <c r="DG825" s="4"/>
      <c r="DH825" s="4"/>
      <c r="DI825" s="4"/>
      <c r="DJ825" s="4"/>
      <c r="DK825" s="4"/>
      <c r="DL825" s="4"/>
      <c r="DM825" s="4"/>
      <c r="DN825" s="4"/>
      <c r="DO825" s="4"/>
      <c r="DP825" s="4"/>
      <c r="DQ825" s="4"/>
      <c r="DR825" s="4"/>
      <c r="DS825" s="4"/>
      <c r="DT825" s="4"/>
      <c r="DU825" s="4"/>
      <c r="DV825" s="4"/>
      <c r="DW825" s="4"/>
      <c r="DX825" s="4"/>
      <c r="DY825" s="4"/>
      <c r="DZ825" s="4"/>
      <c r="EA825" s="4"/>
      <c r="EB825" s="4"/>
      <c r="EC825" s="4"/>
      <c r="ED825" s="4"/>
      <c r="EE825" s="4"/>
      <c r="EF825" s="4"/>
      <c r="EG825" s="4"/>
      <c r="EH825" s="4"/>
      <c r="EI825" s="4"/>
      <c r="EJ825" s="4"/>
      <c r="EK825" s="4"/>
      <c r="EL825" s="4"/>
      <c r="EM825" s="4"/>
      <c r="EN825" s="4"/>
      <c r="EO825" s="4"/>
      <c r="EP825" s="4"/>
      <c r="EQ825" s="4"/>
      <c r="ER825" s="4"/>
      <c r="ES825" s="4"/>
      <c r="ET825" s="4"/>
      <c r="EU825" s="4"/>
      <c r="EV825" s="4"/>
      <c r="EW825" s="4"/>
      <c r="EX825" s="4"/>
      <c r="EY825" s="4"/>
      <c r="EZ825" s="4"/>
      <c r="FA825" s="4"/>
      <c r="FB825" s="4"/>
      <c r="FC825" s="4"/>
      <c r="FD825" s="4"/>
      <c r="FE825" s="4"/>
      <c r="FF825" s="4"/>
      <c r="FG825" s="4"/>
      <c r="FH825" s="4"/>
      <c r="FI825" s="4"/>
      <c r="FJ825" s="4"/>
      <c r="FK825" s="4"/>
      <c r="FL825" s="4"/>
      <c r="FM825" s="4"/>
      <c r="FN825" s="4"/>
      <c r="FO825" s="4"/>
      <c r="FP825" s="4"/>
      <c r="FQ825" s="4"/>
      <c r="FR825" s="4"/>
      <c r="FS825" s="4"/>
      <c r="FT825" s="4"/>
      <c r="FU825" s="4"/>
      <c r="FV825" s="4"/>
      <c r="FW825" s="4"/>
      <c r="FX825" s="4"/>
      <c r="FY825" s="4"/>
      <c r="FZ825" s="4"/>
      <c r="GA825" s="4"/>
      <c r="GB825" s="4"/>
      <c r="GC825" s="4"/>
      <c r="GD825" s="4"/>
      <c r="GE825" s="4"/>
      <c r="GF825" s="4"/>
      <c r="GG825" s="4"/>
      <c r="GH825" s="4"/>
      <c r="GI825" s="4"/>
      <c r="GJ825" s="4"/>
      <c r="GK825" s="4"/>
      <c r="GL825" s="4"/>
      <c r="GM825" s="4"/>
      <c r="GN825" s="4"/>
      <c r="GO825" s="4"/>
      <c r="GP825" s="4"/>
      <c r="GQ825" s="4"/>
      <c r="GR825" s="4"/>
      <c r="GS825" s="4"/>
      <c r="GT825" s="4"/>
      <c r="GU825" s="4"/>
      <c r="GV825" s="4"/>
      <c r="GW825" s="4"/>
      <c r="GX825" s="4"/>
      <c r="GY825" s="4"/>
      <c r="GZ825" s="4"/>
      <c r="HA825" s="4"/>
      <c r="HB825" s="4"/>
      <c r="HC825" s="4"/>
      <c r="HD825" s="4"/>
      <c r="HE825" s="4"/>
      <c r="HF825" s="4"/>
      <c r="HG825" s="4"/>
      <c r="HH825" s="4"/>
      <c r="HI825" s="4"/>
      <c r="HJ825" s="4"/>
      <c r="HK825" s="4"/>
      <c r="HL825" s="4"/>
      <c r="HM825" s="4"/>
      <c r="HN825" s="4"/>
      <c r="HO825" s="4"/>
      <c r="HP825" s="4"/>
      <c r="HQ825" s="4"/>
      <c r="HR825" s="4"/>
      <c r="HS825" s="4"/>
      <c r="HT825" s="4"/>
      <c r="HU825" s="4"/>
      <c r="HV825" s="4"/>
      <c r="HW825" s="4"/>
      <c r="HX825" s="4"/>
      <c r="HY825" s="4"/>
      <c r="HZ825" s="4"/>
      <c r="IA825" s="4"/>
      <c r="IB825" s="4"/>
      <c r="IC825" s="4"/>
      <c r="ID825" s="4"/>
      <c r="IE825" s="4"/>
      <c r="IF825" s="4"/>
      <c r="IG825" s="4"/>
      <c r="IH825" s="4"/>
      <c r="II825" s="4"/>
      <c r="IJ825" s="4"/>
      <c r="IK825" s="4"/>
      <c r="IL825" s="4"/>
      <c r="IM825" s="4"/>
      <c r="IN825" s="4"/>
      <c r="IO825" s="4"/>
      <c r="IP825" s="4"/>
      <c r="IQ825" s="4"/>
      <c r="IR825" s="4"/>
      <c r="IS825" s="4"/>
      <c r="IT825" s="4"/>
      <c r="IU825" s="4"/>
      <c r="IV825" s="4"/>
    </row>
    <row r="827" spans="1:256" s="209" customFormat="1">
      <c r="A827" s="121"/>
      <c r="B827" s="115"/>
      <c r="C827" s="116"/>
      <c r="D827" s="117"/>
      <c r="E827" s="118"/>
      <c r="F827" s="119"/>
      <c r="G827" s="120"/>
      <c r="H827" s="5"/>
      <c r="I827" s="39"/>
      <c r="J827" s="40"/>
      <c r="K827" s="41"/>
      <c r="L827" s="37"/>
      <c r="N827" s="38"/>
      <c r="O827" s="38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4"/>
      <c r="CM827" s="4"/>
      <c r="CN827" s="4"/>
      <c r="CO827" s="4"/>
      <c r="CP827" s="4"/>
      <c r="CQ827" s="4"/>
      <c r="CR827" s="4"/>
      <c r="CS827" s="4"/>
      <c r="CT827" s="4"/>
      <c r="CU827" s="4"/>
      <c r="CV827" s="4"/>
      <c r="CW827" s="4"/>
      <c r="CX827" s="4"/>
      <c r="CY827" s="4"/>
      <c r="CZ827" s="4"/>
      <c r="DA827" s="4"/>
      <c r="DB827" s="4"/>
      <c r="DC827" s="4"/>
      <c r="DD827" s="4"/>
      <c r="DE827" s="4"/>
      <c r="DF827" s="4"/>
      <c r="DG827" s="4"/>
      <c r="DH827" s="4"/>
      <c r="DI827" s="4"/>
      <c r="DJ827" s="4"/>
      <c r="DK827" s="4"/>
      <c r="DL827" s="4"/>
      <c r="DM827" s="4"/>
      <c r="DN827" s="4"/>
      <c r="DO827" s="4"/>
      <c r="DP827" s="4"/>
      <c r="DQ827" s="4"/>
      <c r="DR827" s="4"/>
      <c r="DS827" s="4"/>
      <c r="DT827" s="4"/>
      <c r="DU827" s="4"/>
      <c r="DV827" s="4"/>
      <c r="DW827" s="4"/>
      <c r="DX827" s="4"/>
      <c r="DY827" s="4"/>
      <c r="DZ827" s="4"/>
      <c r="EA827" s="4"/>
      <c r="EB827" s="4"/>
      <c r="EC827" s="4"/>
      <c r="ED827" s="4"/>
      <c r="EE827" s="4"/>
      <c r="EF827" s="4"/>
      <c r="EG827" s="4"/>
      <c r="EH827" s="4"/>
      <c r="EI827" s="4"/>
      <c r="EJ827" s="4"/>
      <c r="EK827" s="4"/>
      <c r="EL827" s="4"/>
      <c r="EM827" s="4"/>
      <c r="EN827" s="4"/>
      <c r="EO827" s="4"/>
      <c r="EP827" s="4"/>
      <c r="EQ827" s="4"/>
      <c r="ER827" s="4"/>
      <c r="ES827" s="4"/>
      <c r="ET827" s="4"/>
      <c r="EU827" s="4"/>
      <c r="EV827" s="4"/>
      <c r="EW827" s="4"/>
      <c r="EX827" s="4"/>
      <c r="EY827" s="4"/>
      <c r="EZ827" s="4"/>
      <c r="FA827" s="4"/>
      <c r="FB827" s="4"/>
      <c r="FC827" s="4"/>
      <c r="FD827" s="4"/>
      <c r="FE827" s="4"/>
      <c r="FF827" s="4"/>
      <c r="FG827" s="4"/>
      <c r="FH827" s="4"/>
      <c r="FI827" s="4"/>
      <c r="FJ827" s="4"/>
      <c r="FK827" s="4"/>
      <c r="FL827" s="4"/>
      <c r="FM827" s="4"/>
      <c r="FN827" s="4"/>
      <c r="FO827" s="4"/>
      <c r="FP827" s="4"/>
      <c r="FQ827" s="4"/>
      <c r="FR827" s="4"/>
      <c r="FS827" s="4"/>
      <c r="FT827" s="4"/>
      <c r="FU827" s="4"/>
      <c r="FV827" s="4"/>
      <c r="FW827" s="4"/>
      <c r="FX827" s="4"/>
      <c r="FY827" s="4"/>
      <c r="FZ827" s="4"/>
      <c r="GA827" s="4"/>
      <c r="GB827" s="4"/>
      <c r="GC827" s="4"/>
      <c r="GD827" s="4"/>
      <c r="GE827" s="4"/>
      <c r="GF827" s="4"/>
      <c r="GG827" s="4"/>
      <c r="GH827" s="4"/>
      <c r="GI827" s="4"/>
      <c r="GJ827" s="4"/>
      <c r="GK827" s="4"/>
      <c r="GL827" s="4"/>
      <c r="GM827" s="4"/>
      <c r="GN827" s="4"/>
      <c r="GO827" s="4"/>
      <c r="GP827" s="4"/>
      <c r="GQ827" s="4"/>
      <c r="GR827" s="4"/>
      <c r="GS827" s="4"/>
      <c r="GT827" s="4"/>
      <c r="GU827" s="4"/>
      <c r="GV827" s="4"/>
      <c r="GW827" s="4"/>
      <c r="GX827" s="4"/>
      <c r="GY827" s="4"/>
      <c r="GZ827" s="4"/>
      <c r="HA827" s="4"/>
      <c r="HB827" s="4"/>
      <c r="HC827" s="4"/>
      <c r="HD827" s="4"/>
      <c r="HE827" s="4"/>
      <c r="HF827" s="4"/>
      <c r="HG827" s="4"/>
      <c r="HH827" s="4"/>
      <c r="HI827" s="4"/>
      <c r="HJ827" s="4"/>
      <c r="HK827" s="4"/>
      <c r="HL827" s="4"/>
      <c r="HM827" s="4"/>
      <c r="HN827" s="4"/>
      <c r="HO827" s="4"/>
      <c r="HP827" s="4"/>
      <c r="HQ827" s="4"/>
      <c r="HR827" s="4"/>
      <c r="HS827" s="4"/>
      <c r="HT827" s="4"/>
      <c r="HU827" s="4"/>
      <c r="HV827" s="4"/>
      <c r="HW827" s="4"/>
      <c r="HX827" s="4"/>
      <c r="HY827" s="4"/>
      <c r="HZ827" s="4"/>
      <c r="IA827" s="4"/>
      <c r="IB827" s="4"/>
      <c r="IC827" s="4"/>
      <c r="ID827" s="4"/>
      <c r="IE827" s="4"/>
      <c r="IF827" s="4"/>
      <c r="IG827" s="4"/>
      <c r="IH827" s="4"/>
      <c r="II827" s="4"/>
      <c r="IJ827" s="4"/>
      <c r="IK827" s="4"/>
      <c r="IL827" s="4"/>
      <c r="IM827" s="4"/>
      <c r="IN827" s="4"/>
      <c r="IO827" s="4"/>
      <c r="IP827" s="4"/>
      <c r="IQ827" s="4"/>
      <c r="IR827" s="4"/>
      <c r="IS827" s="4"/>
      <c r="IT827" s="4"/>
      <c r="IU827" s="4"/>
      <c r="IV827" s="4"/>
    </row>
    <row r="829" spans="1:256" s="209" customFormat="1">
      <c r="A829" s="121"/>
      <c r="B829" s="115"/>
      <c r="C829" s="116"/>
      <c r="D829" s="117"/>
      <c r="E829" s="118"/>
      <c r="F829" s="119"/>
      <c r="G829" s="120"/>
      <c r="H829" s="5"/>
      <c r="I829" s="39"/>
      <c r="J829" s="40"/>
      <c r="K829" s="41"/>
      <c r="L829" s="37"/>
      <c r="N829" s="38"/>
      <c r="O829" s="38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4"/>
      <c r="CM829" s="4"/>
      <c r="CN829" s="4"/>
      <c r="CO829" s="4"/>
      <c r="CP829" s="4"/>
      <c r="CQ829" s="4"/>
      <c r="CR829" s="4"/>
      <c r="CS829" s="4"/>
      <c r="CT829" s="4"/>
      <c r="CU829" s="4"/>
      <c r="CV829" s="4"/>
      <c r="CW829" s="4"/>
      <c r="CX829" s="4"/>
      <c r="CY829" s="4"/>
      <c r="CZ829" s="4"/>
      <c r="DA829" s="4"/>
      <c r="DB829" s="4"/>
      <c r="DC829" s="4"/>
      <c r="DD829" s="4"/>
      <c r="DE829" s="4"/>
      <c r="DF829" s="4"/>
      <c r="DG829" s="4"/>
      <c r="DH829" s="4"/>
      <c r="DI829" s="4"/>
      <c r="DJ829" s="4"/>
      <c r="DK829" s="4"/>
      <c r="DL829" s="4"/>
      <c r="DM829" s="4"/>
      <c r="DN829" s="4"/>
      <c r="DO829" s="4"/>
      <c r="DP829" s="4"/>
      <c r="DQ829" s="4"/>
      <c r="DR829" s="4"/>
      <c r="DS829" s="4"/>
      <c r="DT829" s="4"/>
      <c r="DU829" s="4"/>
      <c r="DV829" s="4"/>
      <c r="DW829" s="4"/>
      <c r="DX829" s="4"/>
      <c r="DY829" s="4"/>
      <c r="DZ829" s="4"/>
      <c r="EA829" s="4"/>
      <c r="EB829" s="4"/>
      <c r="EC829" s="4"/>
      <c r="ED829" s="4"/>
      <c r="EE829" s="4"/>
      <c r="EF829" s="4"/>
      <c r="EG829" s="4"/>
      <c r="EH829" s="4"/>
      <c r="EI829" s="4"/>
      <c r="EJ829" s="4"/>
      <c r="EK829" s="4"/>
      <c r="EL829" s="4"/>
      <c r="EM829" s="4"/>
      <c r="EN829" s="4"/>
      <c r="EO829" s="4"/>
      <c r="EP829" s="4"/>
      <c r="EQ829" s="4"/>
      <c r="ER829" s="4"/>
      <c r="ES829" s="4"/>
      <c r="ET829" s="4"/>
      <c r="EU829" s="4"/>
      <c r="EV829" s="4"/>
      <c r="EW829" s="4"/>
      <c r="EX829" s="4"/>
      <c r="EY829" s="4"/>
      <c r="EZ829" s="4"/>
      <c r="FA829" s="4"/>
      <c r="FB829" s="4"/>
      <c r="FC829" s="4"/>
      <c r="FD829" s="4"/>
      <c r="FE829" s="4"/>
      <c r="FF829" s="4"/>
      <c r="FG829" s="4"/>
      <c r="FH829" s="4"/>
      <c r="FI829" s="4"/>
      <c r="FJ829" s="4"/>
      <c r="FK829" s="4"/>
      <c r="FL829" s="4"/>
      <c r="FM829" s="4"/>
      <c r="FN829" s="4"/>
      <c r="FO829" s="4"/>
      <c r="FP829" s="4"/>
      <c r="FQ829" s="4"/>
      <c r="FR829" s="4"/>
      <c r="FS829" s="4"/>
      <c r="FT829" s="4"/>
      <c r="FU829" s="4"/>
      <c r="FV829" s="4"/>
      <c r="FW829" s="4"/>
      <c r="FX829" s="4"/>
      <c r="FY829" s="4"/>
      <c r="FZ829" s="4"/>
      <c r="GA829" s="4"/>
      <c r="GB829" s="4"/>
      <c r="GC829" s="4"/>
      <c r="GD829" s="4"/>
      <c r="GE829" s="4"/>
      <c r="GF829" s="4"/>
      <c r="GG829" s="4"/>
      <c r="GH829" s="4"/>
      <c r="GI829" s="4"/>
      <c r="GJ829" s="4"/>
      <c r="GK829" s="4"/>
      <c r="GL829" s="4"/>
      <c r="GM829" s="4"/>
      <c r="GN829" s="4"/>
      <c r="GO829" s="4"/>
      <c r="GP829" s="4"/>
      <c r="GQ829" s="4"/>
      <c r="GR829" s="4"/>
      <c r="GS829" s="4"/>
      <c r="GT829" s="4"/>
      <c r="GU829" s="4"/>
      <c r="GV829" s="4"/>
      <c r="GW829" s="4"/>
      <c r="GX829" s="4"/>
      <c r="GY829" s="4"/>
      <c r="GZ829" s="4"/>
      <c r="HA829" s="4"/>
      <c r="HB829" s="4"/>
      <c r="HC829" s="4"/>
      <c r="HD829" s="4"/>
      <c r="HE829" s="4"/>
      <c r="HF829" s="4"/>
      <c r="HG829" s="4"/>
      <c r="HH829" s="4"/>
      <c r="HI829" s="4"/>
      <c r="HJ829" s="4"/>
      <c r="HK829" s="4"/>
      <c r="HL829" s="4"/>
      <c r="HM829" s="4"/>
      <c r="HN829" s="4"/>
      <c r="HO829" s="4"/>
      <c r="HP829" s="4"/>
      <c r="HQ829" s="4"/>
      <c r="HR829" s="4"/>
      <c r="HS829" s="4"/>
      <c r="HT829" s="4"/>
      <c r="HU829" s="4"/>
      <c r="HV829" s="4"/>
      <c r="HW829" s="4"/>
      <c r="HX829" s="4"/>
      <c r="HY829" s="4"/>
      <c r="HZ829" s="4"/>
      <c r="IA829" s="4"/>
      <c r="IB829" s="4"/>
      <c r="IC829" s="4"/>
      <c r="ID829" s="4"/>
      <c r="IE829" s="4"/>
      <c r="IF829" s="4"/>
      <c r="IG829" s="4"/>
      <c r="IH829" s="4"/>
      <c r="II829" s="4"/>
      <c r="IJ829" s="4"/>
      <c r="IK829" s="4"/>
      <c r="IL829" s="4"/>
      <c r="IM829" s="4"/>
      <c r="IN829" s="4"/>
      <c r="IO829" s="4"/>
      <c r="IP829" s="4"/>
      <c r="IQ829" s="4"/>
      <c r="IR829" s="4"/>
      <c r="IS829" s="4"/>
      <c r="IT829" s="4"/>
      <c r="IU829" s="4"/>
      <c r="IV829" s="4"/>
    </row>
    <row r="831" spans="1:256" s="209" customFormat="1">
      <c r="A831" s="121"/>
      <c r="B831" s="115"/>
      <c r="C831" s="116"/>
      <c r="D831" s="117"/>
      <c r="E831" s="118"/>
      <c r="F831" s="119"/>
      <c r="G831" s="120"/>
      <c r="H831" s="5"/>
      <c r="I831" s="39"/>
      <c r="J831" s="40"/>
      <c r="K831" s="41"/>
      <c r="L831" s="37"/>
      <c r="N831" s="38"/>
      <c r="O831" s="38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4"/>
      <c r="CM831" s="4"/>
      <c r="CN831" s="4"/>
      <c r="CO831" s="4"/>
      <c r="CP831" s="4"/>
      <c r="CQ831" s="4"/>
      <c r="CR831" s="4"/>
      <c r="CS831" s="4"/>
      <c r="CT831" s="4"/>
      <c r="CU831" s="4"/>
      <c r="CV831" s="4"/>
      <c r="CW831" s="4"/>
      <c r="CX831" s="4"/>
      <c r="CY831" s="4"/>
      <c r="CZ831" s="4"/>
      <c r="DA831" s="4"/>
      <c r="DB831" s="4"/>
      <c r="DC831" s="4"/>
      <c r="DD831" s="4"/>
      <c r="DE831" s="4"/>
      <c r="DF831" s="4"/>
      <c r="DG831" s="4"/>
      <c r="DH831" s="4"/>
      <c r="DI831" s="4"/>
      <c r="DJ831" s="4"/>
      <c r="DK831" s="4"/>
      <c r="DL831" s="4"/>
      <c r="DM831" s="4"/>
      <c r="DN831" s="4"/>
      <c r="DO831" s="4"/>
      <c r="DP831" s="4"/>
      <c r="DQ831" s="4"/>
      <c r="DR831" s="4"/>
      <c r="DS831" s="4"/>
      <c r="DT831" s="4"/>
      <c r="DU831" s="4"/>
      <c r="DV831" s="4"/>
      <c r="DW831" s="4"/>
      <c r="DX831" s="4"/>
      <c r="DY831" s="4"/>
      <c r="DZ831" s="4"/>
      <c r="EA831" s="4"/>
      <c r="EB831" s="4"/>
      <c r="EC831" s="4"/>
      <c r="ED831" s="4"/>
      <c r="EE831" s="4"/>
      <c r="EF831" s="4"/>
      <c r="EG831" s="4"/>
      <c r="EH831" s="4"/>
      <c r="EI831" s="4"/>
      <c r="EJ831" s="4"/>
      <c r="EK831" s="4"/>
      <c r="EL831" s="4"/>
      <c r="EM831" s="4"/>
      <c r="EN831" s="4"/>
      <c r="EO831" s="4"/>
      <c r="EP831" s="4"/>
      <c r="EQ831" s="4"/>
      <c r="ER831" s="4"/>
      <c r="ES831" s="4"/>
      <c r="ET831" s="4"/>
      <c r="EU831" s="4"/>
      <c r="EV831" s="4"/>
      <c r="EW831" s="4"/>
      <c r="EX831" s="4"/>
      <c r="EY831" s="4"/>
      <c r="EZ831" s="4"/>
      <c r="FA831" s="4"/>
      <c r="FB831" s="4"/>
      <c r="FC831" s="4"/>
      <c r="FD831" s="4"/>
      <c r="FE831" s="4"/>
      <c r="FF831" s="4"/>
      <c r="FG831" s="4"/>
      <c r="FH831" s="4"/>
      <c r="FI831" s="4"/>
      <c r="FJ831" s="4"/>
      <c r="FK831" s="4"/>
      <c r="FL831" s="4"/>
      <c r="FM831" s="4"/>
      <c r="FN831" s="4"/>
      <c r="FO831" s="4"/>
      <c r="FP831" s="4"/>
      <c r="FQ831" s="4"/>
      <c r="FR831" s="4"/>
      <c r="FS831" s="4"/>
      <c r="FT831" s="4"/>
      <c r="FU831" s="4"/>
      <c r="FV831" s="4"/>
      <c r="FW831" s="4"/>
      <c r="FX831" s="4"/>
      <c r="FY831" s="4"/>
      <c r="FZ831" s="4"/>
      <c r="GA831" s="4"/>
      <c r="GB831" s="4"/>
      <c r="GC831" s="4"/>
      <c r="GD831" s="4"/>
      <c r="GE831" s="4"/>
      <c r="GF831" s="4"/>
      <c r="GG831" s="4"/>
      <c r="GH831" s="4"/>
      <c r="GI831" s="4"/>
      <c r="GJ831" s="4"/>
      <c r="GK831" s="4"/>
      <c r="GL831" s="4"/>
      <c r="GM831" s="4"/>
      <c r="GN831" s="4"/>
      <c r="GO831" s="4"/>
      <c r="GP831" s="4"/>
      <c r="GQ831" s="4"/>
      <c r="GR831" s="4"/>
      <c r="GS831" s="4"/>
      <c r="GT831" s="4"/>
      <c r="GU831" s="4"/>
      <c r="GV831" s="4"/>
      <c r="GW831" s="4"/>
      <c r="GX831" s="4"/>
      <c r="GY831" s="4"/>
      <c r="GZ831" s="4"/>
      <c r="HA831" s="4"/>
      <c r="HB831" s="4"/>
      <c r="HC831" s="4"/>
      <c r="HD831" s="4"/>
      <c r="HE831" s="4"/>
      <c r="HF831" s="4"/>
      <c r="HG831" s="4"/>
      <c r="HH831" s="4"/>
      <c r="HI831" s="4"/>
      <c r="HJ831" s="4"/>
      <c r="HK831" s="4"/>
      <c r="HL831" s="4"/>
      <c r="HM831" s="4"/>
      <c r="HN831" s="4"/>
      <c r="HO831" s="4"/>
      <c r="HP831" s="4"/>
      <c r="HQ831" s="4"/>
      <c r="HR831" s="4"/>
      <c r="HS831" s="4"/>
      <c r="HT831" s="4"/>
      <c r="HU831" s="4"/>
      <c r="HV831" s="4"/>
      <c r="HW831" s="4"/>
      <c r="HX831" s="4"/>
      <c r="HY831" s="4"/>
      <c r="HZ831" s="4"/>
      <c r="IA831" s="4"/>
      <c r="IB831" s="4"/>
      <c r="IC831" s="4"/>
      <c r="ID831" s="4"/>
      <c r="IE831" s="4"/>
      <c r="IF831" s="4"/>
      <c r="IG831" s="4"/>
      <c r="IH831" s="4"/>
      <c r="II831" s="4"/>
      <c r="IJ831" s="4"/>
      <c r="IK831" s="4"/>
      <c r="IL831" s="4"/>
      <c r="IM831" s="4"/>
      <c r="IN831" s="4"/>
      <c r="IO831" s="4"/>
      <c r="IP831" s="4"/>
      <c r="IQ831" s="4"/>
      <c r="IR831" s="4"/>
      <c r="IS831" s="4"/>
      <c r="IT831" s="4"/>
      <c r="IU831" s="4"/>
      <c r="IV831" s="4"/>
    </row>
    <row r="833" spans="1:256" s="209" customFormat="1">
      <c r="A833" s="121"/>
      <c r="B833" s="115"/>
      <c r="C833" s="116"/>
      <c r="D833" s="117"/>
      <c r="E833" s="118"/>
      <c r="F833" s="119"/>
      <c r="G833" s="120"/>
      <c r="H833" s="5"/>
      <c r="I833" s="39"/>
      <c r="J833" s="40"/>
      <c r="K833" s="41"/>
      <c r="L833" s="37"/>
      <c r="N833" s="38"/>
      <c r="O833" s="38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4"/>
      <c r="CM833" s="4"/>
      <c r="CN833" s="4"/>
      <c r="CO833" s="4"/>
      <c r="CP833" s="4"/>
      <c r="CQ833" s="4"/>
      <c r="CR833" s="4"/>
      <c r="CS833" s="4"/>
      <c r="CT833" s="4"/>
      <c r="CU833" s="4"/>
      <c r="CV833" s="4"/>
      <c r="CW833" s="4"/>
      <c r="CX833" s="4"/>
      <c r="CY833" s="4"/>
      <c r="CZ833" s="4"/>
      <c r="DA833" s="4"/>
      <c r="DB833" s="4"/>
      <c r="DC833" s="4"/>
      <c r="DD833" s="4"/>
      <c r="DE833" s="4"/>
      <c r="DF833" s="4"/>
      <c r="DG833" s="4"/>
      <c r="DH833" s="4"/>
      <c r="DI833" s="4"/>
      <c r="DJ833" s="4"/>
      <c r="DK833" s="4"/>
      <c r="DL833" s="4"/>
      <c r="DM833" s="4"/>
      <c r="DN833" s="4"/>
      <c r="DO833" s="4"/>
      <c r="DP833" s="4"/>
      <c r="DQ833" s="4"/>
      <c r="DR833" s="4"/>
      <c r="DS833" s="4"/>
      <c r="DT833" s="4"/>
      <c r="DU833" s="4"/>
      <c r="DV833" s="4"/>
      <c r="DW833" s="4"/>
      <c r="DX833" s="4"/>
      <c r="DY833" s="4"/>
      <c r="DZ833" s="4"/>
      <c r="EA833" s="4"/>
      <c r="EB833" s="4"/>
      <c r="EC833" s="4"/>
      <c r="ED833" s="4"/>
      <c r="EE833" s="4"/>
      <c r="EF833" s="4"/>
      <c r="EG833" s="4"/>
      <c r="EH833" s="4"/>
      <c r="EI833" s="4"/>
      <c r="EJ833" s="4"/>
      <c r="EK833" s="4"/>
      <c r="EL833" s="4"/>
      <c r="EM833" s="4"/>
      <c r="EN833" s="4"/>
      <c r="EO833" s="4"/>
      <c r="EP833" s="4"/>
      <c r="EQ833" s="4"/>
      <c r="ER833" s="4"/>
      <c r="ES833" s="4"/>
      <c r="ET833" s="4"/>
      <c r="EU833" s="4"/>
      <c r="EV833" s="4"/>
      <c r="EW833" s="4"/>
      <c r="EX833" s="4"/>
      <c r="EY833" s="4"/>
      <c r="EZ833" s="4"/>
      <c r="FA833" s="4"/>
      <c r="FB833" s="4"/>
      <c r="FC833" s="4"/>
      <c r="FD833" s="4"/>
      <c r="FE833" s="4"/>
      <c r="FF833" s="4"/>
      <c r="FG833" s="4"/>
      <c r="FH833" s="4"/>
      <c r="FI833" s="4"/>
      <c r="FJ833" s="4"/>
      <c r="FK833" s="4"/>
      <c r="FL833" s="4"/>
      <c r="FM833" s="4"/>
      <c r="FN833" s="4"/>
      <c r="FO833" s="4"/>
      <c r="FP833" s="4"/>
      <c r="FQ833" s="4"/>
      <c r="FR833" s="4"/>
      <c r="FS833" s="4"/>
      <c r="FT833" s="4"/>
      <c r="FU833" s="4"/>
      <c r="FV833" s="4"/>
      <c r="FW833" s="4"/>
      <c r="FX833" s="4"/>
      <c r="FY833" s="4"/>
      <c r="FZ833" s="4"/>
      <c r="GA833" s="4"/>
      <c r="GB833" s="4"/>
      <c r="GC833" s="4"/>
      <c r="GD833" s="4"/>
      <c r="GE833" s="4"/>
      <c r="GF833" s="4"/>
      <c r="GG833" s="4"/>
      <c r="GH833" s="4"/>
      <c r="GI833" s="4"/>
      <c r="GJ833" s="4"/>
      <c r="GK833" s="4"/>
      <c r="GL833" s="4"/>
      <c r="GM833" s="4"/>
      <c r="GN833" s="4"/>
      <c r="GO833" s="4"/>
      <c r="GP833" s="4"/>
      <c r="GQ833" s="4"/>
      <c r="GR833" s="4"/>
      <c r="GS833" s="4"/>
      <c r="GT833" s="4"/>
      <c r="GU833" s="4"/>
      <c r="GV833" s="4"/>
      <c r="GW833" s="4"/>
      <c r="GX833" s="4"/>
      <c r="GY833" s="4"/>
      <c r="GZ833" s="4"/>
      <c r="HA833" s="4"/>
      <c r="HB833" s="4"/>
      <c r="HC833" s="4"/>
      <c r="HD833" s="4"/>
      <c r="HE833" s="4"/>
      <c r="HF833" s="4"/>
      <c r="HG833" s="4"/>
      <c r="HH833" s="4"/>
      <c r="HI833" s="4"/>
      <c r="HJ833" s="4"/>
      <c r="HK833" s="4"/>
      <c r="HL833" s="4"/>
      <c r="HM833" s="4"/>
      <c r="HN833" s="4"/>
      <c r="HO833" s="4"/>
      <c r="HP833" s="4"/>
      <c r="HQ833" s="4"/>
      <c r="HR833" s="4"/>
      <c r="HS833" s="4"/>
      <c r="HT833" s="4"/>
      <c r="HU833" s="4"/>
      <c r="HV833" s="4"/>
      <c r="HW833" s="4"/>
      <c r="HX833" s="4"/>
      <c r="HY833" s="4"/>
      <c r="HZ833" s="4"/>
      <c r="IA833" s="4"/>
      <c r="IB833" s="4"/>
      <c r="IC833" s="4"/>
      <c r="ID833" s="4"/>
      <c r="IE833" s="4"/>
      <c r="IF833" s="4"/>
      <c r="IG833" s="4"/>
      <c r="IH833" s="4"/>
      <c r="II833" s="4"/>
      <c r="IJ833" s="4"/>
      <c r="IK833" s="4"/>
      <c r="IL833" s="4"/>
      <c r="IM833" s="4"/>
      <c r="IN833" s="4"/>
      <c r="IO833" s="4"/>
      <c r="IP833" s="4"/>
      <c r="IQ833" s="4"/>
      <c r="IR833" s="4"/>
      <c r="IS833" s="4"/>
      <c r="IT833" s="4"/>
      <c r="IU833" s="4"/>
      <c r="IV833" s="4"/>
    </row>
    <row r="835" spans="1:256" s="209" customFormat="1">
      <c r="A835" s="121"/>
      <c r="B835" s="115"/>
      <c r="C835" s="116"/>
      <c r="D835" s="117"/>
      <c r="E835" s="118"/>
      <c r="F835" s="119"/>
      <c r="G835" s="120"/>
      <c r="H835" s="5"/>
      <c r="I835" s="39"/>
      <c r="J835" s="40"/>
      <c r="K835" s="41"/>
      <c r="L835" s="37"/>
      <c r="N835" s="38"/>
      <c r="O835" s="38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4"/>
      <c r="CM835" s="4"/>
      <c r="CN835" s="4"/>
      <c r="CO835" s="4"/>
      <c r="CP835" s="4"/>
      <c r="CQ835" s="4"/>
      <c r="CR835" s="4"/>
      <c r="CS835" s="4"/>
      <c r="CT835" s="4"/>
      <c r="CU835" s="4"/>
      <c r="CV835" s="4"/>
      <c r="CW835" s="4"/>
      <c r="CX835" s="4"/>
      <c r="CY835" s="4"/>
      <c r="CZ835" s="4"/>
      <c r="DA835" s="4"/>
      <c r="DB835" s="4"/>
      <c r="DC835" s="4"/>
      <c r="DD835" s="4"/>
      <c r="DE835" s="4"/>
      <c r="DF835" s="4"/>
      <c r="DG835" s="4"/>
      <c r="DH835" s="4"/>
      <c r="DI835" s="4"/>
      <c r="DJ835" s="4"/>
      <c r="DK835" s="4"/>
      <c r="DL835" s="4"/>
      <c r="DM835" s="4"/>
      <c r="DN835" s="4"/>
      <c r="DO835" s="4"/>
      <c r="DP835" s="4"/>
      <c r="DQ835" s="4"/>
      <c r="DR835" s="4"/>
      <c r="DS835" s="4"/>
      <c r="DT835" s="4"/>
      <c r="DU835" s="4"/>
      <c r="DV835" s="4"/>
      <c r="DW835" s="4"/>
      <c r="DX835" s="4"/>
      <c r="DY835" s="4"/>
      <c r="DZ835" s="4"/>
      <c r="EA835" s="4"/>
      <c r="EB835" s="4"/>
      <c r="EC835" s="4"/>
      <c r="ED835" s="4"/>
      <c r="EE835" s="4"/>
      <c r="EF835" s="4"/>
      <c r="EG835" s="4"/>
      <c r="EH835" s="4"/>
      <c r="EI835" s="4"/>
      <c r="EJ835" s="4"/>
      <c r="EK835" s="4"/>
      <c r="EL835" s="4"/>
      <c r="EM835" s="4"/>
      <c r="EN835" s="4"/>
      <c r="EO835" s="4"/>
      <c r="EP835" s="4"/>
      <c r="EQ835" s="4"/>
      <c r="ER835" s="4"/>
      <c r="ES835" s="4"/>
      <c r="ET835" s="4"/>
      <c r="EU835" s="4"/>
      <c r="EV835" s="4"/>
      <c r="EW835" s="4"/>
      <c r="EX835" s="4"/>
      <c r="EY835" s="4"/>
      <c r="EZ835" s="4"/>
      <c r="FA835" s="4"/>
      <c r="FB835" s="4"/>
      <c r="FC835" s="4"/>
      <c r="FD835" s="4"/>
      <c r="FE835" s="4"/>
      <c r="FF835" s="4"/>
      <c r="FG835" s="4"/>
      <c r="FH835" s="4"/>
      <c r="FI835" s="4"/>
      <c r="FJ835" s="4"/>
      <c r="FK835" s="4"/>
      <c r="FL835" s="4"/>
      <c r="FM835" s="4"/>
      <c r="FN835" s="4"/>
      <c r="FO835" s="4"/>
      <c r="FP835" s="4"/>
      <c r="FQ835" s="4"/>
      <c r="FR835" s="4"/>
      <c r="FS835" s="4"/>
      <c r="FT835" s="4"/>
      <c r="FU835" s="4"/>
      <c r="FV835" s="4"/>
      <c r="FW835" s="4"/>
      <c r="FX835" s="4"/>
      <c r="FY835" s="4"/>
      <c r="FZ835" s="4"/>
      <c r="GA835" s="4"/>
      <c r="GB835" s="4"/>
      <c r="GC835" s="4"/>
      <c r="GD835" s="4"/>
      <c r="GE835" s="4"/>
      <c r="GF835" s="4"/>
      <c r="GG835" s="4"/>
      <c r="GH835" s="4"/>
      <c r="GI835" s="4"/>
      <c r="GJ835" s="4"/>
      <c r="GK835" s="4"/>
      <c r="GL835" s="4"/>
      <c r="GM835" s="4"/>
      <c r="GN835" s="4"/>
      <c r="GO835" s="4"/>
      <c r="GP835" s="4"/>
      <c r="GQ835" s="4"/>
      <c r="GR835" s="4"/>
      <c r="GS835" s="4"/>
      <c r="GT835" s="4"/>
      <c r="GU835" s="4"/>
      <c r="GV835" s="4"/>
      <c r="GW835" s="4"/>
      <c r="GX835" s="4"/>
      <c r="GY835" s="4"/>
      <c r="GZ835" s="4"/>
      <c r="HA835" s="4"/>
      <c r="HB835" s="4"/>
      <c r="HC835" s="4"/>
      <c r="HD835" s="4"/>
      <c r="HE835" s="4"/>
      <c r="HF835" s="4"/>
      <c r="HG835" s="4"/>
      <c r="HH835" s="4"/>
      <c r="HI835" s="4"/>
      <c r="HJ835" s="4"/>
      <c r="HK835" s="4"/>
      <c r="HL835" s="4"/>
      <c r="HM835" s="4"/>
      <c r="HN835" s="4"/>
      <c r="HO835" s="4"/>
      <c r="HP835" s="4"/>
      <c r="HQ835" s="4"/>
      <c r="HR835" s="4"/>
      <c r="HS835" s="4"/>
      <c r="HT835" s="4"/>
      <c r="HU835" s="4"/>
      <c r="HV835" s="4"/>
      <c r="HW835" s="4"/>
      <c r="HX835" s="4"/>
      <c r="HY835" s="4"/>
      <c r="HZ835" s="4"/>
      <c r="IA835" s="4"/>
      <c r="IB835" s="4"/>
      <c r="IC835" s="4"/>
      <c r="ID835" s="4"/>
      <c r="IE835" s="4"/>
      <c r="IF835" s="4"/>
      <c r="IG835" s="4"/>
      <c r="IH835" s="4"/>
      <c r="II835" s="4"/>
      <c r="IJ835" s="4"/>
      <c r="IK835" s="4"/>
      <c r="IL835" s="4"/>
      <c r="IM835" s="4"/>
      <c r="IN835" s="4"/>
      <c r="IO835" s="4"/>
      <c r="IP835" s="4"/>
      <c r="IQ835" s="4"/>
      <c r="IR835" s="4"/>
      <c r="IS835" s="4"/>
      <c r="IT835" s="4"/>
      <c r="IU835" s="4"/>
      <c r="IV835" s="4"/>
    </row>
    <row r="837" spans="1:256" s="209" customFormat="1">
      <c r="A837" s="121"/>
      <c r="B837" s="115"/>
      <c r="C837" s="116"/>
      <c r="D837" s="117"/>
      <c r="E837" s="118"/>
      <c r="F837" s="119"/>
      <c r="G837" s="120"/>
      <c r="H837" s="5"/>
      <c r="I837" s="39"/>
      <c r="J837" s="40"/>
      <c r="K837" s="41"/>
      <c r="L837" s="37"/>
      <c r="N837" s="38"/>
      <c r="O837" s="38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4"/>
      <c r="CM837" s="4"/>
      <c r="CN837" s="4"/>
      <c r="CO837" s="4"/>
      <c r="CP837" s="4"/>
      <c r="CQ837" s="4"/>
      <c r="CR837" s="4"/>
      <c r="CS837" s="4"/>
      <c r="CT837" s="4"/>
      <c r="CU837" s="4"/>
      <c r="CV837" s="4"/>
      <c r="CW837" s="4"/>
      <c r="CX837" s="4"/>
      <c r="CY837" s="4"/>
      <c r="CZ837" s="4"/>
      <c r="DA837" s="4"/>
      <c r="DB837" s="4"/>
      <c r="DC837" s="4"/>
      <c r="DD837" s="4"/>
      <c r="DE837" s="4"/>
      <c r="DF837" s="4"/>
      <c r="DG837" s="4"/>
      <c r="DH837" s="4"/>
      <c r="DI837" s="4"/>
      <c r="DJ837" s="4"/>
      <c r="DK837" s="4"/>
      <c r="DL837" s="4"/>
      <c r="DM837" s="4"/>
      <c r="DN837" s="4"/>
      <c r="DO837" s="4"/>
      <c r="DP837" s="4"/>
      <c r="DQ837" s="4"/>
      <c r="DR837" s="4"/>
      <c r="DS837" s="4"/>
      <c r="DT837" s="4"/>
      <c r="DU837" s="4"/>
      <c r="DV837" s="4"/>
      <c r="DW837" s="4"/>
      <c r="DX837" s="4"/>
      <c r="DY837" s="4"/>
      <c r="DZ837" s="4"/>
      <c r="EA837" s="4"/>
      <c r="EB837" s="4"/>
      <c r="EC837" s="4"/>
      <c r="ED837" s="4"/>
      <c r="EE837" s="4"/>
      <c r="EF837" s="4"/>
      <c r="EG837" s="4"/>
      <c r="EH837" s="4"/>
      <c r="EI837" s="4"/>
      <c r="EJ837" s="4"/>
      <c r="EK837" s="4"/>
      <c r="EL837" s="4"/>
      <c r="EM837" s="4"/>
      <c r="EN837" s="4"/>
      <c r="EO837" s="4"/>
      <c r="EP837" s="4"/>
      <c r="EQ837" s="4"/>
      <c r="ER837" s="4"/>
      <c r="ES837" s="4"/>
      <c r="ET837" s="4"/>
      <c r="EU837" s="4"/>
      <c r="EV837" s="4"/>
      <c r="EW837" s="4"/>
      <c r="EX837" s="4"/>
      <c r="EY837" s="4"/>
      <c r="EZ837" s="4"/>
      <c r="FA837" s="4"/>
      <c r="FB837" s="4"/>
      <c r="FC837" s="4"/>
      <c r="FD837" s="4"/>
      <c r="FE837" s="4"/>
      <c r="FF837" s="4"/>
      <c r="FG837" s="4"/>
      <c r="FH837" s="4"/>
      <c r="FI837" s="4"/>
      <c r="FJ837" s="4"/>
      <c r="FK837" s="4"/>
      <c r="FL837" s="4"/>
      <c r="FM837" s="4"/>
      <c r="FN837" s="4"/>
      <c r="FO837" s="4"/>
      <c r="FP837" s="4"/>
      <c r="FQ837" s="4"/>
      <c r="FR837" s="4"/>
      <c r="FS837" s="4"/>
      <c r="FT837" s="4"/>
      <c r="FU837" s="4"/>
      <c r="FV837" s="4"/>
      <c r="FW837" s="4"/>
      <c r="FX837" s="4"/>
      <c r="FY837" s="4"/>
      <c r="FZ837" s="4"/>
      <c r="GA837" s="4"/>
      <c r="GB837" s="4"/>
      <c r="GC837" s="4"/>
      <c r="GD837" s="4"/>
      <c r="GE837" s="4"/>
      <c r="GF837" s="4"/>
      <c r="GG837" s="4"/>
      <c r="GH837" s="4"/>
      <c r="GI837" s="4"/>
      <c r="GJ837" s="4"/>
      <c r="GK837" s="4"/>
      <c r="GL837" s="4"/>
      <c r="GM837" s="4"/>
      <c r="GN837" s="4"/>
      <c r="GO837" s="4"/>
      <c r="GP837" s="4"/>
      <c r="GQ837" s="4"/>
      <c r="GR837" s="4"/>
      <c r="GS837" s="4"/>
      <c r="GT837" s="4"/>
      <c r="GU837" s="4"/>
      <c r="GV837" s="4"/>
      <c r="GW837" s="4"/>
      <c r="GX837" s="4"/>
      <c r="GY837" s="4"/>
      <c r="GZ837" s="4"/>
      <c r="HA837" s="4"/>
      <c r="HB837" s="4"/>
      <c r="HC837" s="4"/>
      <c r="HD837" s="4"/>
      <c r="HE837" s="4"/>
      <c r="HF837" s="4"/>
      <c r="HG837" s="4"/>
      <c r="HH837" s="4"/>
      <c r="HI837" s="4"/>
      <c r="HJ837" s="4"/>
      <c r="HK837" s="4"/>
      <c r="HL837" s="4"/>
      <c r="HM837" s="4"/>
      <c r="HN837" s="4"/>
      <c r="HO837" s="4"/>
      <c r="HP837" s="4"/>
      <c r="HQ837" s="4"/>
      <c r="HR837" s="4"/>
      <c r="HS837" s="4"/>
      <c r="HT837" s="4"/>
      <c r="HU837" s="4"/>
      <c r="HV837" s="4"/>
      <c r="HW837" s="4"/>
      <c r="HX837" s="4"/>
      <c r="HY837" s="4"/>
      <c r="HZ837" s="4"/>
      <c r="IA837" s="4"/>
      <c r="IB837" s="4"/>
      <c r="IC837" s="4"/>
      <c r="ID837" s="4"/>
      <c r="IE837" s="4"/>
      <c r="IF837" s="4"/>
      <c r="IG837" s="4"/>
      <c r="IH837" s="4"/>
      <c r="II837" s="4"/>
      <c r="IJ837" s="4"/>
      <c r="IK837" s="4"/>
      <c r="IL837" s="4"/>
      <c r="IM837" s="4"/>
      <c r="IN837" s="4"/>
      <c r="IO837" s="4"/>
      <c r="IP837" s="4"/>
      <c r="IQ837" s="4"/>
      <c r="IR837" s="4"/>
      <c r="IS837" s="4"/>
      <c r="IT837" s="4"/>
      <c r="IU837" s="4"/>
      <c r="IV837" s="4"/>
    </row>
    <row r="838" spans="1:256" s="209" customFormat="1">
      <c r="A838" s="121"/>
      <c r="B838" s="115"/>
      <c r="C838" s="116"/>
      <c r="D838" s="117"/>
      <c r="E838" s="118"/>
      <c r="F838" s="119"/>
      <c r="G838" s="120"/>
      <c r="H838" s="5"/>
      <c r="I838" s="39"/>
      <c r="J838" s="40"/>
      <c r="K838" s="41"/>
      <c r="L838" s="37"/>
      <c r="N838" s="38"/>
      <c r="O838" s="38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4"/>
      <c r="CM838" s="4"/>
      <c r="CN838" s="4"/>
      <c r="CO838" s="4"/>
      <c r="CP838" s="4"/>
      <c r="CQ838" s="4"/>
      <c r="CR838" s="4"/>
      <c r="CS838" s="4"/>
      <c r="CT838" s="4"/>
      <c r="CU838" s="4"/>
      <c r="CV838" s="4"/>
      <c r="CW838" s="4"/>
      <c r="CX838" s="4"/>
      <c r="CY838" s="4"/>
      <c r="CZ838" s="4"/>
      <c r="DA838" s="4"/>
      <c r="DB838" s="4"/>
      <c r="DC838" s="4"/>
      <c r="DD838" s="4"/>
      <c r="DE838" s="4"/>
      <c r="DF838" s="4"/>
      <c r="DG838" s="4"/>
      <c r="DH838" s="4"/>
      <c r="DI838" s="4"/>
      <c r="DJ838" s="4"/>
      <c r="DK838" s="4"/>
      <c r="DL838" s="4"/>
      <c r="DM838" s="4"/>
      <c r="DN838" s="4"/>
      <c r="DO838" s="4"/>
      <c r="DP838" s="4"/>
      <c r="DQ838" s="4"/>
      <c r="DR838" s="4"/>
      <c r="DS838" s="4"/>
      <c r="DT838" s="4"/>
      <c r="DU838" s="4"/>
      <c r="DV838" s="4"/>
      <c r="DW838" s="4"/>
      <c r="DX838" s="4"/>
      <c r="DY838" s="4"/>
      <c r="DZ838" s="4"/>
      <c r="EA838" s="4"/>
      <c r="EB838" s="4"/>
      <c r="EC838" s="4"/>
      <c r="ED838" s="4"/>
      <c r="EE838" s="4"/>
      <c r="EF838" s="4"/>
      <c r="EG838" s="4"/>
      <c r="EH838" s="4"/>
      <c r="EI838" s="4"/>
      <c r="EJ838" s="4"/>
      <c r="EK838" s="4"/>
      <c r="EL838" s="4"/>
      <c r="EM838" s="4"/>
      <c r="EN838" s="4"/>
      <c r="EO838" s="4"/>
      <c r="EP838" s="4"/>
      <c r="EQ838" s="4"/>
      <c r="ER838" s="4"/>
      <c r="ES838" s="4"/>
      <c r="ET838" s="4"/>
      <c r="EU838" s="4"/>
      <c r="EV838" s="4"/>
      <c r="EW838" s="4"/>
      <c r="EX838" s="4"/>
      <c r="EY838" s="4"/>
      <c r="EZ838" s="4"/>
      <c r="FA838" s="4"/>
      <c r="FB838" s="4"/>
      <c r="FC838" s="4"/>
      <c r="FD838" s="4"/>
      <c r="FE838" s="4"/>
      <c r="FF838" s="4"/>
      <c r="FG838" s="4"/>
      <c r="FH838" s="4"/>
      <c r="FI838" s="4"/>
      <c r="FJ838" s="4"/>
      <c r="FK838" s="4"/>
      <c r="FL838" s="4"/>
      <c r="FM838" s="4"/>
      <c r="FN838" s="4"/>
      <c r="FO838" s="4"/>
      <c r="FP838" s="4"/>
      <c r="FQ838" s="4"/>
      <c r="FR838" s="4"/>
      <c r="FS838" s="4"/>
      <c r="FT838" s="4"/>
      <c r="FU838" s="4"/>
      <c r="FV838" s="4"/>
      <c r="FW838" s="4"/>
      <c r="FX838" s="4"/>
      <c r="FY838" s="4"/>
      <c r="FZ838" s="4"/>
      <c r="GA838" s="4"/>
      <c r="GB838" s="4"/>
      <c r="GC838" s="4"/>
      <c r="GD838" s="4"/>
      <c r="GE838" s="4"/>
      <c r="GF838" s="4"/>
      <c r="GG838" s="4"/>
      <c r="GH838" s="4"/>
      <c r="GI838" s="4"/>
      <c r="GJ838" s="4"/>
      <c r="GK838" s="4"/>
      <c r="GL838" s="4"/>
      <c r="GM838" s="4"/>
      <c r="GN838" s="4"/>
      <c r="GO838" s="4"/>
      <c r="GP838" s="4"/>
      <c r="GQ838" s="4"/>
      <c r="GR838" s="4"/>
      <c r="GS838" s="4"/>
      <c r="GT838" s="4"/>
      <c r="GU838" s="4"/>
      <c r="GV838" s="4"/>
      <c r="GW838" s="4"/>
      <c r="GX838" s="4"/>
      <c r="GY838" s="4"/>
      <c r="GZ838" s="4"/>
      <c r="HA838" s="4"/>
      <c r="HB838" s="4"/>
      <c r="HC838" s="4"/>
      <c r="HD838" s="4"/>
      <c r="HE838" s="4"/>
      <c r="HF838" s="4"/>
      <c r="HG838" s="4"/>
      <c r="HH838" s="4"/>
      <c r="HI838" s="4"/>
      <c r="HJ838" s="4"/>
      <c r="HK838" s="4"/>
      <c r="HL838" s="4"/>
      <c r="HM838" s="4"/>
      <c r="HN838" s="4"/>
      <c r="HO838" s="4"/>
      <c r="HP838" s="4"/>
      <c r="HQ838" s="4"/>
      <c r="HR838" s="4"/>
      <c r="HS838" s="4"/>
      <c r="HT838" s="4"/>
      <c r="HU838" s="4"/>
      <c r="HV838" s="4"/>
      <c r="HW838" s="4"/>
      <c r="HX838" s="4"/>
      <c r="HY838" s="4"/>
      <c r="HZ838" s="4"/>
      <c r="IA838" s="4"/>
      <c r="IB838" s="4"/>
      <c r="IC838" s="4"/>
      <c r="ID838" s="4"/>
      <c r="IE838" s="4"/>
      <c r="IF838" s="4"/>
      <c r="IG838" s="4"/>
      <c r="IH838" s="4"/>
      <c r="II838" s="4"/>
      <c r="IJ838" s="4"/>
      <c r="IK838" s="4"/>
      <c r="IL838" s="4"/>
      <c r="IM838" s="4"/>
      <c r="IN838" s="4"/>
      <c r="IO838" s="4"/>
      <c r="IP838" s="4"/>
      <c r="IQ838" s="4"/>
      <c r="IR838" s="4"/>
      <c r="IS838" s="4"/>
      <c r="IT838" s="4"/>
      <c r="IU838" s="4"/>
      <c r="IV838" s="4"/>
    </row>
    <row r="840" spans="1:256" s="209" customFormat="1">
      <c r="A840" s="121"/>
      <c r="B840" s="115"/>
      <c r="C840" s="116"/>
      <c r="D840" s="117"/>
      <c r="E840" s="118"/>
      <c r="F840" s="119"/>
      <c r="G840" s="120"/>
      <c r="H840" s="5"/>
      <c r="I840" s="39"/>
      <c r="J840" s="40"/>
      <c r="K840" s="41"/>
      <c r="L840" s="37"/>
      <c r="N840" s="38"/>
      <c r="O840" s="38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4"/>
      <c r="CM840" s="4"/>
      <c r="CN840" s="4"/>
      <c r="CO840" s="4"/>
      <c r="CP840" s="4"/>
      <c r="CQ840" s="4"/>
      <c r="CR840" s="4"/>
      <c r="CS840" s="4"/>
      <c r="CT840" s="4"/>
      <c r="CU840" s="4"/>
      <c r="CV840" s="4"/>
      <c r="CW840" s="4"/>
      <c r="CX840" s="4"/>
      <c r="CY840" s="4"/>
      <c r="CZ840" s="4"/>
      <c r="DA840" s="4"/>
      <c r="DB840" s="4"/>
      <c r="DC840" s="4"/>
      <c r="DD840" s="4"/>
      <c r="DE840" s="4"/>
      <c r="DF840" s="4"/>
      <c r="DG840" s="4"/>
      <c r="DH840" s="4"/>
      <c r="DI840" s="4"/>
      <c r="DJ840" s="4"/>
      <c r="DK840" s="4"/>
      <c r="DL840" s="4"/>
      <c r="DM840" s="4"/>
      <c r="DN840" s="4"/>
      <c r="DO840" s="4"/>
      <c r="DP840" s="4"/>
      <c r="DQ840" s="4"/>
      <c r="DR840" s="4"/>
      <c r="DS840" s="4"/>
      <c r="DT840" s="4"/>
      <c r="DU840" s="4"/>
      <c r="DV840" s="4"/>
      <c r="DW840" s="4"/>
      <c r="DX840" s="4"/>
      <c r="DY840" s="4"/>
      <c r="DZ840" s="4"/>
      <c r="EA840" s="4"/>
      <c r="EB840" s="4"/>
      <c r="EC840" s="4"/>
      <c r="ED840" s="4"/>
      <c r="EE840" s="4"/>
      <c r="EF840" s="4"/>
      <c r="EG840" s="4"/>
      <c r="EH840" s="4"/>
      <c r="EI840" s="4"/>
      <c r="EJ840" s="4"/>
      <c r="EK840" s="4"/>
      <c r="EL840" s="4"/>
      <c r="EM840" s="4"/>
      <c r="EN840" s="4"/>
      <c r="EO840" s="4"/>
      <c r="EP840" s="4"/>
      <c r="EQ840" s="4"/>
      <c r="ER840" s="4"/>
      <c r="ES840" s="4"/>
      <c r="ET840" s="4"/>
      <c r="EU840" s="4"/>
      <c r="EV840" s="4"/>
      <c r="EW840" s="4"/>
      <c r="EX840" s="4"/>
      <c r="EY840" s="4"/>
      <c r="EZ840" s="4"/>
      <c r="FA840" s="4"/>
      <c r="FB840" s="4"/>
      <c r="FC840" s="4"/>
      <c r="FD840" s="4"/>
      <c r="FE840" s="4"/>
      <c r="FF840" s="4"/>
      <c r="FG840" s="4"/>
      <c r="FH840" s="4"/>
      <c r="FI840" s="4"/>
      <c r="FJ840" s="4"/>
      <c r="FK840" s="4"/>
      <c r="FL840" s="4"/>
      <c r="FM840" s="4"/>
      <c r="FN840" s="4"/>
      <c r="FO840" s="4"/>
      <c r="FP840" s="4"/>
      <c r="FQ840" s="4"/>
      <c r="FR840" s="4"/>
      <c r="FS840" s="4"/>
      <c r="FT840" s="4"/>
      <c r="FU840" s="4"/>
      <c r="FV840" s="4"/>
      <c r="FW840" s="4"/>
      <c r="FX840" s="4"/>
      <c r="FY840" s="4"/>
      <c r="FZ840" s="4"/>
      <c r="GA840" s="4"/>
      <c r="GB840" s="4"/>
      <c r="GC840" s="4"/>
      <c r="GD840" s="4"/>
      <c r="GE840" s="4"/>
      <c r="GF840" s="4"/>
      <c r="GG840" s="4"/>
      <c r="GH840" s="4"/>
      <c r="GI840" s="4"/>
      <c r="GJ840" s="4"/>
      <c r="GK840" s="4"/>
      <c r="GL840" s="4"/>
      <c r="GM840" s="4"/>
      <c r="GN840" s="4"/>
      <c r="GO840" s="4"/>
      <c r="GP840" s="4"/>
      <c r="GQ840" s="4"/>
      <c r="GR840" s="4"/>
      <c r="GS840" s="4"/>
      <c r="GT840" s="4"/>
      <c r="GU840" s="4"/>
      <c r="GV840" s="4"/>
      <c r="GW840" s="4"/>
      <c r="GX840" s="4"/>
      <c r="GY840" s="4"/>
      <c r="GZ840" s="4"/>
      <c r="HA840" s="4"/>
      <c r="HB840" s="4"/>
      <c r="HC840" s="4"/>
      <c r="HD840" s="4"/>
      <c r="HE840" s="4"/>
      <c r="HF840" s="4"/>
      <c r="HG840" s="4"/>
      <c r="HH840" s="4"/>
      <c r="HI840" s="4"/>
      <c r="HJ840" s="4"/>
      <c r="HK840" s="4"/>
      <c r="HL840" s="4"/>
      <c r="HM840" s="4"/>
      <c r="HN840" s="4"/>
      <c r="HO840" s="4"/>
      <c r="HP840" s="4"/>
      <c r="HQ840" s="4"/>
      <c r="HR840" s="4"/>
      <c r="HS840" s="4"/>
      <c r="HT840" s="4"/>
      <c r="HU840" s="4"/>
      <c r="HV840" s="4"/>
      <c r="HW840" s="4"/>
      <c r="HX840" s="4"/>
      <c r="HY840" s="4"/>
      <c r="HZ840" s="4"/>
      <c r="IA840" s="4"/>
      <c r="IB840" s="4"/>
      <c r="IC840" s="4"/>
      <c r="ID840" s="4"/>
      <c r="IE840" s="4"/>
      <c r="IF840" s="4"/>
      <c r="IG840" s="4"/>
      <c r="IH840" s="4"/>
      <c r="II840" s="4"/>
      <c r="IJ840" s="4"/>
      <c r="IK840" s="4"/>
      <c r="IL840" s="4"/>
      <c r="IM840" s="4"/>
      <c r="IN840" s="4"/>
      <c r="IO840" s="4"/>
      <c r="IP840" s="4"/>
      <c r="IQ840" s="4"/>
      <c r="IR840" s="4"/>
      <c r="IS840" s="4"/>
      <c r="IT840" s="4"/>
      <c r="IU840" s="4"/>
      <c r="IV840" s="4"/>
    </row>
    <row r="842" spans="1:256" s="209" customFormat="1">
      <c r="A842" s="121"/>
      <c r="B842" s="115"/>
      <c r="C842" s="116"/>
      <c r="D842" s="117"/>
      <c r="E842" s="118"/>
      <c r="F842" s="119"/>
      <c r="G842" s="120"/>
      <c r="H842" s="5"/>
      <c r="I842" s="39"/>
      <c r="J842" s="40"/>
      <c r="K842" s="41"/>
      <c r="L842" s="37"/>
      <c r="N842" s="38"/>
      <c r="O842" s="38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4"/>
      <c r="CM842" s="4"/>
      <c r="CN842" s="4"/>
      <c r="CO842" s="4"/>
      <c r="CP842" s="4"/>
      <c r="CQ842" s="4"/>
      <c r="CR842" s="4"/>
      <c r="CS842" s="4"/>
      <c r="CT842" s="4"/>
      <c r="CU842" s="4"/>
      <c r="CV842" s="4"/>
      <c r="CW842" s="4"/>
      <c r="CX842" s="4"/>
      <c r="CY842" s="4"/>
      <c r="CZ842" s="4"/>
      <c r="DA842" s="4"/>
      <c r="DB842" s="4"/>
      <c r="DC842" s="4"/>
      <c r="DD842" s="4"/>
      <c r="DE842" s="4"/>
      <c r="DF842" s="4"/>
      <c r="DG842" s="4"/>
      <c r="DH842" s="4"/>
      <c r="DI842" s="4"/>
      <c r="DJ842" s="4"/>
      <c r="DK842" s="4"/>
      <c r="DL842" s="4"/>
      <c r="DM842" s="4"/>
      <c r="DN842" s="4"/>
      <c r="DO842" s="4"/>
      <c r="DP842" s="4"/>
      <c r="DQ842" s="4"/>
      <c r="DR842" s="4"/>
      <c r="DS842" s="4"/>
      <c r="DT842" s="4"/>
      <c r="DU842" s="4"/>
      <c r="DV842" s="4"/>
      <c r="DW842" s="4"/>
      <c r="DX842" s="4"/>
      <c r="DY842" s="4"/>
      <c r="DZ842" s="4"/>
      <c r="EA842" s="4"/>
      <c r="EB842" s="4"/>
      <c r="EC842" s="4"/>
      <c r="ED842" s="4"/>
      <c r="EE842" s="4"/>
      <c r="EF842" s="4"/>
      <c r="EG842" s="4"/>
      <c r="EH842" s="4"/>
      <c r="EI842" s="4"/>
      <c r="EJ842" s="4"/>
      <c r="EK842" s="4"/>
      <c r="EL842" s="4"/>
      <c r="EM842" s="4"/>
      <c r="EN842" s="4"/>
      <c r="EO842" s="4"/>
      <c r="EP842" s="4"/>
      <c r="EQ842" s="4"/>
      <c r="ER842" s="4"/>
      <c r="ES842" s="4"/>
      <c r="ET842" s="4"/>
      <c r="EU842" s="4"/>
      <c r="EV842" s="4"/>
      <c r="EW842" s="4"/>
      <c r="EX842" s="4"/>
      <c r="EY842" s="4"/>
      <c r="EZ842" s="4"/>
      <c r="FA842" s="4"/>
      <c r="FB842" s="4"/>
      <c r="FC842" s="4"/>
      <c r="FD842" s="4"/>
      <c r="FE842" s="4"/>
      <c r="FF842" s="4"/>
      <c r="FG842" s="4"/>
      <c r="FH842" s="4"/>
      <c r="FI842" s="4"/>
      <c r="FJ842" s="4"/>
      <c r="FK842" s="4"/>
      <c r="FL842" s="4"/>
      <c r="FM842" s="4"/>
      <c r="FN842" s="4"/>
      <c r="FO842" s="4"/>
      <c r="FP842" s="4"/>
      <c r="FQ842" s="4"/>
      <c r="FR842" s="4"/>
      <c r="FS842" s="4"/>
      <c r="FT842" s="4"/>
      <c r="FU842" s="4"/>
      <c r="FV842" s="4"/>
      <c r="FW842" s="4"/>
      <c r="FX842" s="4"/>
      <c r="FY842" s="4"/>
      <c r="FZ842" s="4"/>
      <c r="GA842" s="4"/>
      <c r="GB842" s="4"/>
      <c r="GC842" s="4"/>
      <c r="GD842" s="4"/>
      <c r="GE842" s="4"/>
      <c r="GF842" s="4"/>
      <c r="GG842" s="4"/>
      <c r="GH842" s="4"/>
      <c r="GI842" s="4"/>
      <c r="GJ842" s="4"/>
      <c r="GK842" s="4"/>
      <c r="GL842" s="4"/>
      <c r="GM842" s="4"/>
      <c r="GN842" s="4"/>
      <c r="GO842" s="4"/>
      <c r="GP842" s="4"/>
      <c r="GQ842" s="4"/>
      <c r="GR842" s="4"/>
      <c r="GS842" s="4"/>
      <c r="GT842" s="4"/>
      <c r="GU842" s="4"/>
      <c r="GV842" s="4"/>
      <c r="GW842" s="4"/>
      <c r="GX842" s="4"/>
      <c r="GY842" s="4"/>
      <c r="GZ842" s="4"/>
      <c r="HA842" s="4"/>
      <c r="HB842" s="4"/>
      <c r="HC842" s="4"/>
      <c r="HD842" s="4"/>
      <c r="HE842" s="4"/>
      <c r="HF842" s="4"/>
      <c r="HG842" s="4"/>
      <c r="HH842" s="4"/>
      <c r="HI842" s="4"/>
      <c r="HJ842" s="4"/>
      <c r="HK842" s="4"/>
      <c r="HL842" s="4"/>
      <c r="HM842" s="4"/>
      <c r="HN842" s="4"/>
      <c r="HO842" s="4"/>
      <c r="HP842" s="4"/>
      <c r="HQ842" s="4"/>
      <c r="HR842" s="4"/>
      <c r="HS842" s="4"/>
      <c r="HT842" s="4"/>
      <c r="HU842" s="4"/>
      <c r="HV842" s="4"/>
      <c r="HW842" s="4"/>
      <c r="HX842" s="4"/>
      <c r="HY842" s="4"/>
      <c r="HZ842" s="4"/>
      <c r="IA842" s="4"/>
      <c r="IB842" s="4"/>
      <c r="IC842" s="4"/>
      <c r="ID842" s="4"/>
      <c r="IE842" s="4"/>
      <c r="IF842" s="4"/>
      <c r="IG842" s="4"/>
      <c r="IH842" s="4"/>
      <c r="II842" s="4"/>
      <c r="IJ842" s="4"/>
      <c r="IK842" s="4"/>
      <c r="IL842" s="4"/>
      <c r="IM842" s="4"/>
      <c r="IN842" s="4"/>
      <c r="IO842" s="4"/>
      <c r="IP842" s="4"/>
      <c r="IQ842" s="4"/>
      <c r="IR842" s="4"/>
      <c r="IS842" s="4"/>
      <c r="IT842" s="4"/>
      <c r="IU842" s="4"/>
      <c r="IV842" s="4"/>
    </row>
    <row r="843" spans="1:256" s="209" customFormat="1">
      <c r="A843" s="121"/>
      <c r="B843" s="115"/>
      <c r="C843" s="116"/>
      <c r="D843" s="117"/>
      <c r="E843" s="118"/>
      <c r="F843" s="119"/>
      <c r="G843" s="120"/>
      <c r="H843" s="5"/>
      <c r="I843" s="39"/>
      <c r="J843" s="40"/>
      <c r="K843" s="41"/>
      <c r="L843" s="37"/>
      <c r="N843" s="38"/>
      <c r="O843" s="38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4"/>
      <c r="CM843" s="4"/>
      <c r="CN843" s="4"/>
      <c r="CO843" s="4"/>
      <c r="CP843" s="4"/>
      <c r="CQ843" s="4"/>
      <c r="CR843" s="4"/>
      <c r="CS843" s="4"/>
      <c r="CT843" s="4"/>
      <c r="CU843" s="4"/>
      <c r="CV843" s="4"/>
      <c r="CW843" s="4"/>
      <c r="CX843" s="4"/>
      <c r="CY843" s="4"/>
      <c r="CZ843" s="4"/>
      <c r="DA843" s="4"/>
      <c r="DB843" s="4"/>
      <c r="DC843" s="4"/>
      <c r="DD843" s="4"/>
      <c r="DE843" s="4"/>
      <c r="DF843" s="4"/>
      <c r="DG843" s="4"/>
      <c r="DH843" s="4"/>
      <c r="DI843" s="4"/>
      <c r="DJ843" s="4"/>
      <c r="DK843" s="4"/>
      <c r="DL843" s="4"/>
      <c r="DM843" s="4"/>
      <c r="DN843" s="4"/>
      <c r="DO843" s="4"/>
      <c r="DP843" s="4"/>
      <c r="DQ843" s="4"/>
      <c r="DR843" s="4"/>
      <c r="DS843" s="4"/>
      <c r="DT843" s="4"/>
      <c r="DU843" s="4"/>
      <c r="DV843" s="4"/>
      <c r="DW843" s="4"/>
      <c r="DX843" s="4"/>
      <c r="DY843" s="4"/>
      <c r="DZ843" s="4"/>
      <c r="EA843" s="4"/>
      <c r="EB843" s="4"/>
      <c r="EC843" s="4"/>
      <c r="ED843" s="4"/>
      <c r="EE843" s="4"/>
      <c r="EF843" s="4"/>
      <c r="EG843" s="4"/>
      <c r="EH843" s="4"/>
      <c r="EI843" s="4"/>
      <c r="EJ843" s="4"/>
      <c r="EK843" s="4"/>
      <c r="EL843" s="4"/>
      <c r="EM843" s="4"/>
      <c r="EN843" s="4"/>
      <c r="EO843" s="4"/>
      <c r="EP843" s="4"/>
      <c r="EQ843" s="4"/>
      <c r="ER843" s="4"/>
      <c r="ES843" s="4"/>
      <c r="ET843" s="4"/>
      <c r="EU843" s="4"/>
      <c r="EV843" s="4"/>
      <c r="EW843" s="4"/>
      <c r="EX843" s="4"/>
      <c r="EY843" s="4"/>
      <c r="EZ843" s="4"/>
      <c r="FA843" s="4"/>
      <c r="FB843" s="4"/>
      <c r="FC843" s="4"/>
      <c r="FD843" s="4"/>
      <c r="FE843" s="4"/>
      <c r="FF843" s="4"/>
      <c r="FG843" s="4"/>
      <c r="FH843" s="4"/>
      <c r="FI843" s="4"/>
      <c r="FJ843" s="4"/>
      <c r="FK843" s="4"/>
      <c r="FL843" s="4"/>
      <c r="FM843" s="4"/>
      <c r="FN843" s="4"/>
      <c r="FO843" s="4"/>
      <c r="FP843" s="4"/>
      <c r="FQ843" s="4"/>
      <c r="FR843" s="4"/>
      <c r="FS843" s="4"/>
      <c r="FT843" s="4"/>
      <c r="FU843" s="4"/>
      <c r="FV843" s="4"/>
      <c r="FW843" s="4"/>
      <c r="FX843" s="4"/>
      <c r="FY843" s="4"/>
      <c r="FZ843" s="4"/>
      <c r="GA843" s="4"/>
      <c r="GB843" s="4"/>
      <c r="GC843" s="4"/>
      <c r="GD843" s="4"/>
      <c r="GE843" s="4"/>
      <c r="GF843" s="4"/>
      <c r="GG843" s="4"/>
      <c r="GH843" s="4"/>
      <c r="GI843" s="4"/>
      <c r="GJ843" s="4"/>
      <c r="GK843" s="4"/>
      <c r="GL843" s="4"/>
      <c r="GM843" s="4"/>
      <c r="GN843" s="4"/>
      <c r="GO843" s="4"/>
      <c r="GP843" s="4"/>
      <c r="GQ843" s="4"/>
      <c r="GR843" s="4"/>
      <c r="GS843" s="4"/>
      <c r="GT843" s="4"/>
      <c r="GU843" s="4"/>
      <c r="GV843" s="4"/>
      <c r="GW843" s="4"/>
      <c r="GX843" s="4"/>
      <c r="GY843" s="4"/>
      <c r="GZ843" s="4"/>
      <c r="HA843" s="4"/>
      <c r="HB843" s="4"/>
      <c r="HC843" s="4"/>
      <c r="HD843" s="4"/>
      <c r="HE843" s="4"/>
      <c r="HF843" s="4"/>
      <c r="HG843" s="4"/>
      <c r="HH843" s="4"/>
      <c r="HI843" s="4"/>
      <c r="HJ843" s="4"/>
      <c r="HK843" s="4"/>
      <c r="HL843" s="4"/>
      <c r="HM843" s="4"/>
      <c r="HN843" s="4"/>
      <c r="HO843" s="4"/>
      <c r="HP843" s="4"/>
      <c r="HQ843" s="4"/>
      <c r="HR843" s="4"/>
      <c r="HS843" s="4"/>
      <c r="HT843" s="4"/>
      <c r="HU843" s="4"/>
      <c r="HV843" s="4"/>
      <c r="HW843" s="4"/>
      <c r="HX843" s="4"/>
      <c r="HY843" s="4"/>
      <c r="HZ843" s="4"/>
      <c r="IA843" s="4"/>
      <c r="IB843" s="4"/>
      <c r="IC843" s="4"/>
      <c r="ID843" s="4"/>
      <c r="IE843" s="4"/>
      <c r="IF843" s="4"/>
      <c r="IG843" s="4"/>
      <c r="IH843" s="4"/>
      <c r="II843" s="4"/>
      <c r="IJ843" s="4"/>
      <c r="IK843" s="4"/>
      <c r="IL843" s="4"/>
      <c r="IM843" s="4"/>
      <c r="IN843" s="4"/>
      <c r="IO843" s="4"/>
      <c r="IP843" s="4"/>
      <c r="IQ843" s="4"/>
      <c r="IR843" s="4"/>
      <c r="IS843" s="4"/>
      <c r="IT843" s="4"/>
      <c r="IU843" s="4"/>
      <c r="IV843" s="4"/>
    </row>
    <row r="845" spans="1:256" s="209" customFormat="1">
      <c r="A845" s="121"/>
      <c r="B845" s="115"/>
      <c r="C845" s="116"/>
      <c r="D845" s="117"/>
      <c r="E845" s="118"/>
      <c r="F845" s="119"/>
      <c r="G845" s="120"/>
      <c r="H845" s="5"/>
      <c r="I845" s="39"/>
      <c r="J845" s="40"/>
      <c r="K845" s="41"/>
      <c r="L845" s="37"/>
      <c r="N845" s="38"/>
      <c r="O845" s="38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4"/>
      <c r="CM845" s="4"/>
      <c r="CN845" s="4"/>
      <c r="CO845" s="4"/>
      <c r="CP845" s="4"/>
      <c r="CQ845" s="4"/>
      <c r="CR845" s="4"/>
      <c r="CS845" s="4"/>
      <c r="CT845" s="4"/>
      <c r="CU845" s="4"/>
      <c r="CV845" s="4"/>
      <c r="CW845" s="4"/>
      <c r="CX845" s="4"/>
      <c r="CY845" s="4"/>
      <c r="CZ845" s="4"/>
      <c r="DA845" s="4"/>
      <c r="DB845" s="4"/>
      <c r="DC845" s="4"/>
      <c r="DD845" s="4"/>
      <c r="DE845" s="4"/>
      <c r="DF845" s="4"/>
      <c r="DG845" s="4"/>
      <c r="DH845" s="4"/>
      <c r="DI845" s="4"/>
      <c r="DJ845" s="4"/>
      <c r="DK845" s="4"/>
      <c r="DL845" s="4"/>
      <c r="DM845" s="4"/>
      <c r="DN845" s="4"/>
      <c r="DO845" s="4"/>
      <c r="DP845" s="4"/>
      <c r="DQ845" s="4"/>
      <c r="DR845" s="4"/>
      <c r="DS845" s="4"/>
      <c r="DT845" s="4"/>
      <c r="DU845" s="4"/>
      <c r="DV845" s="4"/>
      <c r="DW845" s="4"/>
      <c r="DX845" s="4"/>
      <c r="DY845" s="4"/>
      <c r="DZ845" s="4"/>
      <c r="EA845" s="4"/>
      <c r="EB845" s="4"/>
      <c r="EC845" s="4"/>
      <c r="ED845" s="4"/>
      <c r="EE845" s="4"/>
      <c r="EF845" s="4"/>
      <c r="EG845" s="4"/>
      <c r="EH845" s="4"/>
      <c r="EI845" s="4"/>
      <c r="EJ845" s="4"/>
      <c r="EK845" s="4"/>
      <c r="EL845" s="4"/>
      <c r="EM845" s="4"/>
      <c r="EN845" s="4"/>
      <c r="EO845" s="4"/>
      <c r="EP845" s="4"/>
      <c r="EQ845" s="4"/>
      <c r="ER845" s="4"/>
      <c r="ES845" s="4"/>
      <c r="ET845" s="4"/>
      <c r="EU845" s="4"/>
      <c r="EV845" s="4"/>
      <c r="EW845" s="4"/>
      <c r="EX845" s="4"/>
      <c r="EY845" s="4"/>
      <c r="EZ845" s="4"/>
      <c r="FA845" s="4"/>
      <c r="FB845" s="4"/>
      <c r="FC845" s="4"/>
      <c r="FD845" s="4"/>
      <c r="FE845" s="4"/>
      <c r="FF845" s="4"/>
      <c r="FG845" s="4"/>
      <c r="FH845" s="4"/>
      <c r="FI845" s="4"/>
      <c r="FJ845" s="4"/>
      <c r="FK845" s="4"/>
      <c r="FL845" s="4"/>
      <c r="FM845" s="4"/>
      <c r="FN845" s="4"/>
      <c r="FO845" s="4"/>
      <c r="FP845" s="4"/>
      <c r="FQ845" s="4"/>
      <c r="FR845" s="4"/>
      <c r="FS845" s="4"/>
      <c r="FT845" s="4"/>
      <c r="FU845" s="4"/>
      <c r="FV845" s="4"/>
      <c r="FW845" s="4"/>
      <c r="FX845" s="4"/>
      <c r="FY845" s="4"/>
      <c r="FZ845" s="4"/>
      <c r="GA845" s="4"/>
      <c r="GB845" s="4"/>
      <c r="GC845" s="4"/>
      <c r="GD845" s="4"/>
      <c r="GE845" s="4"/>
      <c r="GF845" s="4"/>
      <c r="GG845" s="4"/>
      <c r="GH845" s="4"/>
      <c r="GI845" s="4"/>
      <c r="GJ845" s="4"/>
      <c r="GK845" s="4"/>
      <c r="GL845" s="4"/>
      <c r="GM845" s="4"/>
      <c r="GN845" s="4"/>
      <c r="GO845" s="4"/>
      <c r="GP845" s="4"/>
      <c r="GQ845" s="4"/>
      <c r="GR845" s="4"/>
      <c r="GS845" s="4"/>
      <c r="GT845" s="4"/>
      <c r="GU845" s="4"/>
      <c r="GV845" s="4"/>
      <c r="GW845" s="4"/>
      <c r="GX845" s="4"/>
      <c r="GY845" s="4"/>
      <c r="GZ845" s="4"/>
      <c r="HA845" s="4"/>
      <c r="HB845" s="4"/>
      <c r="HC845" s="4"/>
      <c r="HD845" s="4"/>
      <c r="HE845" s="4"/>
      <c r="HF845" s="4"/>
      <c r="HG845" s="4"/>
      <c r="HH845" s="4"/>
      <c r="HI845" s="4"/>
      <c r="HJ845" s="4"/>
      <c r="HK845" s="4"/>
      <c r="HL845" s="4"/>
      <c r="HM845" s="4"/>
      <c r="HN845" s="4"/>
      <c r="HO845" s="4"/>
      <c r="HP845" s="4"/>
      <c r="HQ845" s="4"/>
      <c r="HR845" s="4"/>
      <c r="HS845" s="4"/>
      <c r="HT845" s="4"/>
      <c r="HU845" s="4"/>
      <c r="HV845" s="4"/>
      <c r="HW845" s="4"/>
      <c r="HX845" s="4"/>
      <c r="HY845" s="4"/>
      <c r="HZ845" s="4"/>
      <c r="IA845" s="4"/>
      <c r="IB845" s="4"/>
      <c r="IC845" s="4"/>
      <c r="ID845" s="4"/>
      <c r="IE845" s="4"/>
      <c r="IF845" s="4"/>
      <c r="IG845" s="4"/>
      <c r="IH845" s="4"/>
      <c r="II845" s="4"/>
      <c r="IJ845" s="4"/>
      <c r="IK845" s="4"/>
      <c r="IL845" s="4"/>
      <c r="IM845" s="4"/>
      <c r="IN845" s="4"/>
      <c r="IO845" s="4"/>
      <c r="IP845" s="4"/>
      <c r="IQ845" s="4"/>
      <c r="IR845" s="4"/>
      <c r="IS845" s="4"/>
      <c r="IT845" s="4"/>
      <c r="IU845" s="4"/>
      <c r="IV845" s="4"/>
    </row>
    <row r="846" spans="1:256" s="209" customFormat="1">
      <c r="A846" s="121"/>
      <c r="B846" s="115"/>
      <c r="C846" s="116"/>
      <c r="D846" s="117"/>
      <c r="E846" s="118"/>
      <c r="F846" s="119"/>
      <c r="G846" s="120"/>
      <c r="H846" s="5"/>
      <c r="I846" s="39"/>
      <c r="J846" s="40"/>
      <c r="K846" s="41"/>
      <c r="L846" s="37"/>
      <c r="N846" s="38"/>
      <c r="O846" s="38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4"/>
      <c r="CM846" s="4"/>
      <c r="CN846" s="4"/>
      <c r="CO846" s="4"/>
      <c r="CP846" s="4"/>
      <c r="CQ846" s="4"/>
      <c r="CR846" s="4"/>
      <c r="CS846" s="4"/>
      <c r="CT846" s="4"/>
      <c r="CU846" s="4"/>
      <c r="CV846" s="4"/>
      <c r="CW846" s="4"/>
      <c r="CX846" s="4"/>
      <c r="CY846" s="4"/>
      <c r="CZ846" s="4"/>
      <c r="DA846" s="4"/>
      <c r="DB846" s="4"/>
      <c r="DC846" s="4"/>
      <c r="DD846" s="4"/>
      <c r="DE846" s="4"/>
      <c r="DF846" s="4"/>
      <c r="DG846" s="4"/>
      <c r="DH846" s="4"/>
      <c r="DI846" s="4"/>
      <c r="DJ846" s="4"/>
      <c r="DK846" s="4"/>
      <c r="DL846" s="4"/>
      <c r="DM846" s="4"/>
      <c r="DN846" s="4"/>
      <c r="DO846" s="4"/>
      <c r="DP846" s="4"/>
      <c r="DQ846" s="4"/>
      <c r="DR846" s="4"/>
      <c r="DS846" s="4"/>
      <c r="DT846" s="4"/>
      <c r="DU846" s="4"/>
      <c r="DV846" s="4"/>
      <c r="DW846" s="4"/>
      <c r="DX846" s="4"/>
      <c r="DY846" s="4"/>
      <c r="DZ846" s="4"/>
      <c r="EA846" s="4"/>
      <c r="EB846" s="4"/>
      <c r="EC846" s="4"/>
      <c r="ED846" s="4"/>
      <c r="EE846" s="4"/>
      <c r="EF846" s="4"/>
      <c r="EG846" s="4"/>
      <c r="EH846" s="4"/>
      <c r="EI846" s="4"/>
      <c r="EJ846" s="4"/>
      <c r="EK846" s="4"/>
      <c r="EL846" s="4"/>
      <c r="EM846" s="4"/>
      <c r="EN846" s="4"/>
      <c r="EO846" s="4"/>
      <c r="EP846" s="4"/>
      <c r="EQ846" s="4"/>
      <c r="ER846" s="4"/>
      <c r="ES846" s="4"/>
      <c r="ET846" s="4"/>
      <c r="EU846" s="4"/>
      <c r="EV846" s="4"/>
      <c r="EW846" s="4"/>
      <c r="EX846" s="4"/>
      <c r="EY846" s="4"/>
      <c r="EZ846" s="4"/>
      <c r="FA846" s="4"/>
      <c r="FB846" s="4"/>
      <c r="FC846" s="4"/>
      <c r="FD846" s="4"/>
      <c r="FE846" s="4"/>
      <c r="FF846" s="4"/>
      <c r="FG846" s="4"/>
      <c r="FH846" s="4"/>
      <c r="FI846" s="4"/>
      <c r="FJ846" s="4"/>
      <c r="FK846" s="4"/>
      <c r="FL846" s="4"/>
      <c r="FM846" s="4"/>
      <c r="FN846" s="4"/>
      <c r="FO846" s="4"/>
      <c r="FP846" s="4"/>
      <c r="FQ846" s="4"/>
      <c r="FR846" s="4"/>
      <c r="FS846" s="4"/>
      <c r="FT846" s="4"/>
      <c r="FU846" s="4"/>
      <c r="FV846" s="4"/>
      <c r="FW846" s="4"/>
      <c r="FX846" s="4"/>
      <c r="FY846" s="4"/>
      <c r="FZ846" s="4"/>
      <c r="GA846" s="4"/>
      <c r="GB846" s="4"/>
      <c r="GC846" s="4"/>
      <c r="GD846" s="4"/>
      <c r="GE846" s="4"/>
      <c r="GF846" s="4"/>
      <c r="GG846" s="4"/>
      <c r="GH846" s="4"/>
      <c r="GI846" s="4"/>
      <c r="GJ846" s="4"/>
      <c r="GK846" s="4"/>
      <c r="GL846" s="4"/>
      <c r="GM846" s="4"/>
      <c r="GN846" s="4"/>
      <c r="GO846" s="4"/>
      <c r="GP846" s="4"/>
      <c r="GQ846" s="4"/>
      <c r="GR846" s="4"/>
      <c r="GS846" s="4"/>
      <c r="GT846" s="4"/>
      <c r="GU846" s="4"/>
      <c r="GV846" s="4"/>
      <c r="GW846" s="4"/>
      <c r="GX846" s="4"/>
      <c r="GY846" s="4"/>
      <c r="GZ846" s="4"/>
      <c r="HA846" s="4"/>
      <c r="HB846" s="4"/>
      <c r="HC846" s="4"/>
      <c r="HD846" s="4"/>
      <c r="HE846" s="4"/>
      <c r="HF846" s="4"/>
      <c r="HG846" s="4"/>
      <c r="HH846" s="4"/>
      <c r="HI846" s="4"/>
      <c r="HJ846" s="4"/>
      <c r="HK846" s="4"/>
      <c r="HL846" s="4"/>
      <c r="HM846" s="4"/>
      <c r="HN846" s="4"/>
      <c r="HO846" s="4"/>
      <c r="HP846" s="4"/>
      <c r="HQ846" s="4"/>
      <c r="HR846" s="4"/>
      <c r="HS846" s="4"/>
      <c r="HT846" s="4"/>
      <c r="HU846" s="4"/>
      <c r="HV846" s="4"/>
      <c r="HW846" s="4"/>
      <c r="HX846" s="4"/>
      <c r="HY846" s="4"/>
      <c r="HZ846" s="4"/>
      <c r="IA846" s="4"/>
      <c r="IB846" s="4"/>
      <c r="IC846" s="4"/>
      <c r="ID846" s="4"/>
      <c r="IE846" s="4"/>
      <c r="IF846" s="4"/>
      <c r="IG846" s="4"/>
      <c r="IH846" s="4"/>
      <c r="II846" s="4"/>
      <c r="IJ846" s="4"/>
      <c r="IK846" s="4"/>
      <c r="IL846" s="4"/>
      <c r="IM846" s="4"/>
      <c r="IN846" s="4"/>
      <c r="IO846" s="4"/>
      <c r="IP846" s="4"/>
      <c r="IQ846" s="4"/>
      <c r="IR846" s="4"/>
      <c r="IS846" s="4"/>
      <c r="IT846" s="4"/>
      <c r="IU846" s="4"/>
      <c r="IV846" s="4"/>
    </row>
    <row r="847" spans="1:256" s="209" customFormat="1">
      <c r="A847" s="121"/>
      <c r="B847" s="115"/>
      <c r="C847" s="116"/>
      <c r="D847" s="117"/>
      <c r="E847" s="118"/>
      <c r="F847" s="119"/>
      <c r="G847" s="120"/>
      <c r="H847" s="5"/>
      <c r="I847" s="39"/>
      <c r="J847" s="40"/>
      <c r="K847" s="41"/>
      <c r="L847" s="37"/>
      <c r="N847" s="38"/>
      <c r="O847" s="38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4"/>
      <c r="CM847" s="4"/>
      <c r="CN847" s="4"/>
      <c r="CO847" s="4"/>
      <c r="CP847" s="4"/>
      <c r="CQ847" s="4"/>
      <c r="CR847" s="4"/>
      <c r="CS847" s="4"/>
      <c r="CT847" s="4"/>
      <c r="CU847" s="4"/>
      <c r="CV847" s="4"/>
      <c r="CW847" s="4"/>
      <c r="CX847" s="4"/>
      <c r="CY847" s="4"/>
      <c r="CZ847" s="4"/>
      <c r="DA847" s="4"/>
      <c r="DB847" s="4"/>
      <c r="DC847" s="4"/>
      <c r="DD847" s="4"/>
      <c r="DE847" s="4"/>
      <c r="DF847" s="4"/>
      <c r="DG847" s="4"/>
      <c r="DH847" s="4"/>
      <c r="DI847" s="4"/>
      <c r="DJ847" s="4"/>
      <c r="DK847" s="4"/>
      <c r="DL847" s="4"/>
      <c r="DM847" s="4"/>
      <c r="DN847" s="4"/>
      <c r="DO847" s="4"/>
      <c r="DP847" s="4"/>
      <c r="DQ847" s="4"/>
      <c r="DR847" s="4"/>
      <c r="DS847" s="4"/>
      <c r="DT847" s="4"/>
      <c r="DU847" s="4"/>
      <c r="DV847" s="4"/>
      <c r="DW847" s="4"/>
      <c r="DX847" s="4"/>
      <c r="DY847" s="4"/>
      <c r="DZ847" s="4"/>
      <c r="EA847" s="4"/>
      <c r="EB847" s="4"/>
      <c r="EC847" s="4"/>
      <c r="ED847" s="4"/>
      <c r="EE847" s="4"/>
      <c r="EF847" s="4"/>
      <c r="EG847" s="4"/>
      <c r="EH847" s="4"/>
      <c r="EI847" s="4"/>
      <c r="EJ847" s="4"/>
      <c r="EK847" s="4"/>
      <c r="EL847" s="4"/>
      <c r="EM847" s="4"/>
      <c r="EN847" s="4"/>
      <c r="EO847" s="4"/>
      <c r="EP847" s="4"/>
      <c r="EQ847" s="4"/>
      <c r="ER847" s="4"/>
      <c r="ES847" s="4"/>
      <c r="ET847" s="4"/>
      <c r="EU847" s="4"/>
      <c r="EV847" s="4"/>
      <c r="EW847" s="4"/>
      <c r="EX847" s="4"/>
      <c r="EY847" s="4"/>
      <c r="EZ847" s="4"/>
      <c r="FA847" s="4"/>
      <c r="FB847" s="4"/>
      <c r="FC847" s="4"/>
      <c r="FD847" s="4"/>
      <c r="FE847" s="4"/>
      <c r="FF847" s="4"/>
      <c r="FG847" s="4"/>
      <c r="FH847" s="4"/>
      <c r="FI847" s="4"/>
      <c r="FJ847" s="4"/>
      <c r="FK847" s="4"/>
      <c r="FL847" s="4"/>
      <c r="FM847" s="4"/>
      <c r="FN847" s="4"/>
      <c r="FO847" s="4"/>
      <c r="FP847" s="4"/>
      <c r="FQ847" s="4"/>
      <c r="FR847" s="4"/>
      <c r="FS847" s="4"/>
      <c r="FT847" s="4"/>
      <c r="FU847" s="4"/>
      <c r="FV847" s="4"/>
      <c r="FW847" s="4"/>
      <c r="FX847" s="4"/>
      <c r="FY847" s="4"/>
      <c r="FZ847" s="4"/>
      <c r="GA847" s="4"/>
      <c r="GB847" s="4"/>
      <c r="GC847" s="4"/>
      <c r="GD847" s="4"/>
      <c r="GE847" s="4"/>
      <c r="GF847" s="4"/>
      <c r="GG847" s="4"/>
      <c r="GH847" s="4"/>
      <c r="GI847" s="4"/>
      <c r="GJ847" s="4"/>
      <c r="GK847" s="4"/>
      <c r="GL847" s="4"/>
      <c r="GM847" s="4"/>
      <c r="GN847" s="4"/>
      <c r="GO847" s="4"/>
      <c r="GP847" s="4"/>
      <c r="GQ847" s="4"/>
      <c r="GR847" s="4"/>
      <c r="GS847" s="4"/>
      <c r="GT847" s="4"/>
      <c r="GU847" s="4"/>
      <c r="GV847" s="4"/>
      <c r="GW847" s="4"/>
      <c r="GX847" s="4"/>
      <c r="GY847" s="4"/>
      <c r="GZ847" s="4"/>
      <c r="HA847" s="4"/>
      <c r="HB847" s="4"/>
      <c r="HC847" s="4"/>
      <c r="HD847" s="4"/>
      <c r="HE847" s="4"/>
      <c r="HF847" s="4"/>
      <c r="HG847" s="4"/>
      <c r="HH847" s="4"/>
      <c r="HI847" s="4"/>
      <c r="HJ847" s="4"/>
      <c r="HK847" s="4"/>
      <c r="HL847" s="4"/>
      <c r="HM847" s="4"/>
      <c r="HN847" s="4"/>
      <c r="HO847" s="4"/>
      <c r="HP847" s="4"/>
      <c r="HQ847" s="4"/>
      <c r="HR847" s="4"/>
      <c r="HS847" s="4"/>
      <c r="HT847" s="4"/>
      <c r="HU847" s="4"/>
      <c r="HV847" s="4"/>
      <c r="HW847" s="4"/>
      <c r="HX847" s="4"/>
      <c r="HY847" s="4"/>
      <c r="HZ847" s="4"/>
      <c r="IA847" s="4"/>
      <c r="IB847" s="4"/>
      <c r="IC847" s="4"/>
      <c r="ID847" s="4"/>
      <c r="IE847" s="4"/>
      <c r="IF847" s="4"/>
      <c r="IG847" s="4"/>
      <c r="IH847" s="4"/>
      <c r="II847" s="4"/>
      <c r="IJ847" s="4"/>
      <c r="IK847" s="4"/>
      <c r="IL847" s="4"/>
      <c r="IM847" s="4"/>
      <c r="IN847" s="4"/>
      <c r="IO847" s="4"/>
      <c r="IP847" s="4"/>
      <c r="IQ847" s="4"/>
      <c r="IR847" s="4"/>
      <c r="IS847" s="4"/>
      <c r="IT847" s="4"/>
      <c r="IU847" s="4"/>
      <c r="IV847" s="4"/>
    </row>
    <row r="848" spans="1:256" s="209" customFormat="1">
      <c r="A848" s="121"/>
      <c r="B848" s="115"/>
      <c r="C848" s="116"/>
      <c r="D848" s="117"/>
      <c r="E848" s="118"/>
      <c r="F848" s="119"/>
      <c r="G848" s="120"/>
      <c r="H848" s="5"/>
      <c r="I848" s="39"/>
      <c r="J848" s="40"/>
      <c r="K848" s="41"/>
      <c r="L848" s="37"/>
      <c r="N848" s="38"/>
      <c r="O848" s="38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4"/>
      <c r="CM848" s="4"/>
      <c r="CN848" s="4"/>
      <c r="CO848" s="4"/>
      <c r="CP848" s="4"/>
      <c r="CQ848" s="4"/>
      <c r="CR848" s="4"/>
      <c r="CS848" s="4"/>
      <c r="CT848" s="4"/>
      <c r="CU848" s="4"/>
      <c r="CV848" s="4"/>
      <c r="CW848" s="4"/>
      <c r="CX848" s="4"/>
      <c r="CY848" s="4"/>
      <c r="CZ848" s="4"/>
      <c r="DA848" s="4"/>
      <c r="DB848" s="4"/>
      <c r="DC848" s="4"/>
      <c r="DD848" s="4"/>
      <c r="DE848" s="4"/>
      <c r="DF848" s="4"/>
      <c r="DG848" s="4"/>
      <c r="DH848" s="4"/>
      <c r="DI848" s="4"/>
      <c r="DJ848" s="4"/>
      <c r="DK848" s="4"/>
      <c r="DL848" s="4"/>
      <c r="DM848" s="4"/>
      <c r="DN848" s="4"/>
      <c r="DO848" s="4"/>
      <c r="DP848" s="4"/>
      <c r="DQ848" s="4"/>
      <c r="DR848" s="4"/>
      <c r="DS848" s="4"/>
      <c r="DT848" s="4"/>
      <c r="DU848" s="4"/>
      <c r="DV848" s="4"/>
      <c r="DW848" s="4"/>
      <c r="DX848" s="4"/>
      <c r="DY848" s="4"/>
      <c r="DZ848" s="4"/>
      <c r="EA848" s="4"/>
      <c r="EB848" s="4"/>
      <c r="EC848" s="4"/>
      <c r="ED848" s="4"/>
      <c r="EE848" s="4"/>
      <c r="EF848" s="4"/>
      <c r="EG848" s="4"/>
      <c r="EH848" s="4"/>
      <c r="EI848" s="4"/>
      <c r="EJ848" s="4"/>
      <c r="EK848" s="4"/>
      <c r="EL848" s="4"/>
      <c r="EM848" s="4"/>
      <c r="EN848" s="4"/>
      <c r="EO848" s="4"/>
      <c r="EP848" s="4"/>
      <c r="EQ848" s="4"/>
      <c r="ER848" s="4"/>
      <c r="ES848" s="4"/>
      <c r="ET848" s="4"/>
      <c r="EU848" s="4"/>
      <c r="EV848" s="4"/>
      <c r="EW848" s="4"/>
      <c r="EX848" s="4"/>
      <c r="EY848" s="4"/>
      <c r="EZ848" s="4"/>
      <c r="FA848" s="4"/>
      <c r="FB848" s="4"/>
      <c r="FC848" s="4"/>
      <c r="FD848" s="4"/>
      <c r="FE848" s="4"/>
      <c r="FF848" s="4"/>
      <c r="FG848" s="4"/>
      <c r="FH848" s="4"/>
      <c r="FI848" s="4"/>
      <c r="FJ848" s="4"/>
      <c r="FK848" s="4"/>
      <c r="FL848" s="4"/>
      <c r="FM848" s="4"/>
      <c r="FN848" s="4"/>
      <c r="FO848" s="4"/>
      <c r="FP848" s="4"/>
      <c r="FQ848" s="4"/>
      <c r="FR848" s="4"/>
      <c r="FS848" s="4"/>
      <c r="FT848" s="4"/>
      <c r="FU848" s="4"/>
      <c r="FV848" s="4"/>
      <c r="FW848" s="4"/>
      <c r="FX848" s="4"/>
      <c r="FY848" s="4"/>
      <c r="FZ848" s="4"/>
      <c r="GA848" s="4"/>
      <c r="GB848" s="4"/>
      <c r="GC848" s="4"/>
      <c r="GD848" s="4"/>
      <c r="GE848" s="4"/>
      <c r="GF848" s="4"/>
      <c r="GG848" s="4"/>
      <c r="GH848" s="4"/>
      <c r="GI848" s="4"/>
      <c r="GJ848" s="4"/>
      <c r="GK848" s="4"/>
      <c r="GL848" s="4"/>
      <c r="GM848" s="4"/>
      <c r="GN848" s="4"/>
      <c r="GO848" s="4"/>
      <c r="GP848" s="4"/>
      <c r="GQ848" s="4"/>
      <c r="GR848" s="4"/>
      <c r="GS848" s="4"/>
      <c r="GT848" s="4"/>
      <c r="GU848" s="4"/>
      <c r="GV848" s="4"/>
      <c r="GW848" s="4"/>
      <c r="GX848" s="4"/>
      <c r="GY848" s="4"/>
      <c r="GZ848" s="4"/>
      <c r="HA848" s="4"/>
      <c r="HB848" s="4"/>
      <c r="HC848" s="4"/>
      <c r="HD848" s="4"/>
      <c r="HE848" s="4"/>
      <c r="HF848" s="4"/>
      <c r="HG848" s="4"/>
      <c r="HH848" s="4"/>
      <c r="HI848" s="4"/>
      <c r="HJ848" s="4"/>
      <c r="HK848" s="4"/>
      <c r="HL848" s="4"/>
      <c r="HM848" s="4"/>
      <c r="HN848" s="4"/>
      <c r="HO848" s="4"/>
      <c r="HP848" s="4"/>
      <c r="HQ848" s="4"/>
      <c r="HR848" s="4"/>
      <c r="HS848" s="4"/>
      <c r="HT848" s="4"/>
      <c r="HU848" s="4"/>
      <c r="HV848" s="4"/>
      <c r="HW848" s="4"/>
      <c r="HX848" s="4"/>
      <c r="HY848" s="4"/>
      <c r="HZ848" s="4"/>
      <c r="IA848" s="4"/>
      <c r="IB848" s="4"/>
      <c r="IC848" s="4"/>
      <c r="ID848" s="4"/>
      <c r="IE848" s="4"/>
      <c r="IF848" s="4"/>
      <c r="IG848" s="4"/>
      <c r="IH848" s="4"/>
      <c r="II848" s="4"/>
      <c r="IJ848" s="4"/>
      <c r="IK848" s="4"/>
      <c r="IL848" s="4"/>
      <c r="IM848" s="4"/>
      <c r="IN848" s="4"/>
      <c r="IO848" s="4"/>
      <c r="IP848" s="4"/>
      <c r="IQ848" s="4"/>
      <c r="IR848" s="4"/>
      <c r="IS848" s="4"/>
      <c r="IT848" s="4"/>
      <c r="IU848" s="4"/>
      <c r="IV848" s="4"/>
    </row>
    <row r="849" spans="1:256" s="209" customFormat="1">
      <c r="A849" s="121"/>
      <c r="B849" s="115"/>
      <c r="C849" s="116"/>
      <c r="D849" s="117"/>
      <c r="E849" s="118"/>
      <c r="F849" s="119"/>
      <c r="G849" s="120"/>
      <c r="H849" s="5"/>
      <c r="I849" s="39"/>
      <c r="J849" s="40"/>
      <c r="K849" s="41"/>
      <c r="L849" s="37"/>
      <c r="N849" s="38"/>
      <c r="O849" s="38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4"/>
      <c r="CM849" s="4"/>
      <c r="CN849" s="4"/>
      <c r="CO849" s="4"/>
      <c r="CP849" s="4"/>
      <c r="CQ849" s="4"/>
      <c r="CR849" s="4"/>
      <c r="CS849" s="4"/>
      <c r="CT849" s="4"/>
      <c r="CU849" s="4"/>
      <c r="CV849" s="4"/>
      <c r="CW849" s="4"/>
      <c r="CX849" s="4"/>
      <c r="CY849" s="4"/>
      <c r="CZ849" s="4"/>
      <c r="DA849" s="4"/>
      <c r="DB849" s="4"/>
      <c r="DC849" s="4"/>
      <c r="DD849" s="4"/>
      <c r="DE849" s="4"/>
      <c r="DF849" s="4"/>
      <c r="DG849" s="4"/>
      <c r="DH849" s="4"/>
      <c r="DI849" s="4"/>
      <c r="DJ849" s="4"/>
      <c r="DK849" s="4"/>
      <c r="DL849" s="4"/>
      <c r="DM849" s="4"/>
      <c r="DN849" s="4"/>
      <c r="DO849" s="4"/>
      <c r="DP849" s="4"/>
      <c r="DQ849" s="4"/>
      <c r="DR849" s="4"/>
      <c r="DS849" s="4"/>
      <c r="DT849" s="4"/>
      <c r="DU849" s="4"/>
      <c r="DV849" s="4"/>
      <c r="DW849" s="4"/>
      <c r="DX849" s="4"/>
      <c r="DY849" s="4"/>
      <c r="DZ849" s="4"/>
      <c r="EA849" s="4"/>
      <c r="EB849" s="4"/>
      <c r="EC849" s="4"/>
      <c r="ED849" s="4"/>
      <c r="EE849" s="4"/>
      <c r="EF849" s="4"/>
      <c r="EG849" s="4"/>
      <c r="EH849" s="4"/>
      <c r="EI849" s="4"/>
      <c r="EJ849" s="4"/>
      <c r="EK849" s="4"/>
      <c r="EL849" s="4"/>
      <c r="EM849" s="4"/>
      <c r="EN849" s="4"/>
      <c r="EO849" s="4"/>
      <c r="EP849" s="4"/>
      <c r="EQ849" s="4"/>
      <c r="ER849" s="4"/>
      <c r="ES849" s="4"/>
      <c r="ET849" s="4"/>
      <c r="EU849" s="4"/>
      <c r="EV849" s="4"/>
      <c r="EW849" s="4"/>
      <c r="EX849" s="4"/>
      <c r="EY849" s="4"/>
      <c r="EZ849" s="4"/>
      <c r="FA849" s="4"/>
      <c r="FB849" s="4"/>
      <c r="FC849" s="4"/>
      <c r="FD849" s="4"/>
      <c r="FE849" s="4"/>
      <c r="FF849" s="4"/>
      <c r="FG849" s="4"/>
      <c r="FH849" s="4"/>
      <c r="FI849" s="4"/>
      <c r="FJ849" s="4"/>
      <c r="FK849" s="4"/>
      <c r="FL849" s="4"/>
      <c r="FM849" s="4"/>
      <c r="FN849" s="4"/>
      <c r="FO849" s="4"/>
      <c r="FP849" s="4"/>
      <c r="FQ849" s="4"/>
      <c r="FR849" s="4"/>
      <c r="FS849" s="4"/>
      <c r="FT849" s="4"/>
      <c r="FU849" s="4"/>
      <c r="FV849" s="4"/>
      <c r="FW849" s="4"/>
      <c r="FX849" s="4"/>
      <c r="FY849" s="4"/>
      <c r="FZ849" s="4"/>
      <c r="GA849" s="4"/>
      <c r="GB849" s="4"/>
      <c r="GC849" s="4"/>
      <c r="GD849" s="4"/>
      <c r="GE849" s="4"/>
      <c r="GF849" s="4"/>
      <c r="GG849" s="4"/>
      <c r="GH849" s="4"/>
      <c r="GI849" s="4"/>
      <c r="GJ849" s="4"/>
      <c r="GK849" s="4"/>
      <c r="GL849" s="4"/>
      <c r="GM849" s="4"/>
      <c r="GN849" s="4"/>
      <c r="GO849" s="4"/>
      <c r="GP849" s="4"/>
      <c r="GQ849" s="4"/>
      <c r="GR849" s="4"/>
      <c r="GS849" s="4"/>
      <c r="GT849" s="4"/>
      <c r="GU849" s="4"/>
      <c r="GV849" s="4"/>
      <c r="GW849" s="4"/>
      <c r="GX849" s="4"/>
      <c r="GY849" s="4"/>
      <c r="GZ849" s="4"/>
      <c r="HA849" s="4"/>
      <c r="HB849" s="4"/>
      <c r="HC849" s="4"/>
      <c r="HD849" s="4"/>
      <c r="HE849" s="4"/>
      <c r="HF849" s="4"/>
      <c r="HG849" s="4"/>
      <c r="HH849" s="4"/>
      <c r="HI849" s="4"/>
      <c r="HJ849" s="4"/>
      <c r="HK849" s="4"/>
      <c r="HL849" s="4"/>
      <c r="HM849" s="4"/>
      <c r="HN849" s="4"/>
      <c r="HO849" s="4"/>
      <c r="HP849" s="4"/>
      <c r="HQ849" s="4"/>
      <c r="HR849" s="4"/>
      <c r="HS849" s="4"/>
      <c r="HT849" s="4"/>
      <c r="HU849" s="4"/>
      <c r="HV849" s="4"/>
      <c r="HW849" s="4"/>
      <c r="HX849" s="4"/>
      <c r="HY849" s="4"/>
      <c r="HZ849" s="4"/>
      <c r="IA849" s="4"/>
      <c r="IB849" s="4"/>
      <c r="IC849" s="4"/>
      <c r="ID849" s="4"/>
      <c r="IE849" s="4"/>
      <c r="IF849" s="4"/>
      <c r="IG849" s="4"/>
      <c r="IH849" s="4"/>
      <c r="II849" s="4"/>
      <c r="IJ849" s="4"/>
      <c r="IK849" s="4"/>
      <c r="IL849" s="4"/>
      <c r="IM849" s="4"/>
      <c r="IN849" s="4"/>
      <c r="IO849" s="4"/>
      <c r="IP849" s="4"/>
      <c r="IQ849" s="4"/>
      <c r="IR849" s="4"/>
      <c r="IS849" s="4"/>
      <c r="IT849" s="4"/>
      <c r="IU849" s="4"/>
      <c r="IV849" s="4"/>
    </row>
    <row r="851" spans="1:256" s="209" customFormat="1">
      <c r="A851" s="121"/>
      <c r="B851" s="115"/>
      <c r="C851" s="116"/>
      <c r="D851" s="117"/>
      <c r="E851" s="118"/>
      <c r="F851" s="119"/>
      <c r="G851" s="120"/>
      <c r="H851" s="5"/>
      <c r="I851" s="39"/>
      <c r="J851" s="40"/>
      <c r="K851" s="41"/>
      <c r="L851" s="37"/>
      <c r="N851" s="38"/>
      <c r="O851" s="38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4"/>
      <c r="CM851" s="4"/>
      <c r="CN851" s="4"/>
      <c r="CO851" s="4"/>
      <c r="CP851" s="4"/>
      <c r="CQ851" s="4"/>
      <c r="CR851" s="4"/>
      <c r="CS851" s="4"/>
      <c r="CT851" s="4"/>
      <c r="CU851" s="4"/>
      <c r="CV851" s="4"/>
      <c r="CW851" s="4"/>
      <c r="CX851" s="4"/>
      <c r="CY851" s="4"/>
      <c r="CZ851" s="4"/>
      <c r="DA851" s="4"/>
      <c r="DB851" s="4"/>
      <c r="DC851" s="4"/>
      <c r="DD851" s="4"/>
      <c r="DE851" s="4"/>
      <c r="DF851" s="4"/>
      <c r="DG851" s="4"/>
      <c r="DH851" s="4"/>
      <c r="DI851" s="4"/>
      <c r="DJ851" s="4"/>
      <c r="DK851" s="4"/>
      <c r="DL851" s="4"/>
      <c r="DM851" s="4"/>
      <c r="DN851" s="4"/>
      <c r="DO851" s="4"/>
      <c r="DP851" s="4"/>
      <c r="DQ851" s="4"/>
      <c r="DR851" s="4"/>
      <c r="DS851" s="4"/>
      <c r="DT851" s="4"/>
      <c r="DU851" s="4"/>
      <c r="DV851" s="4"/>
      <c r="DW851" s="4"/>
      <c r="DX851" s="4"/>
      <c r="DY851" s="4"/>
      <c r="DZ851" s="4"/>
      <c r="EA851" s="4"/>
      <c r="EB851" s="4"/>
      <c r="EC851" s="4"/>
      <c r="ED851" s="4"/>
      <c r="EE851" s="4"/>
      <c r="EF851" s="4"/>
      <c r="EG851" s="4"/>
      <c r="EH851" s="4"/>
      <c r="EI851" s="4"/>
      <c r="EJ851" s="4"/>
      <c r="EK851" s="4"/>
      <c r="EL851" s="4"/>
      <c r="EM851" s="4"/>
      <c r="EN851" s="4"/>
      <c r="EO851" s="4"/>
      <c r="EP851" s="4"/>
      <c r="EQ851" s="4"/>
      <c r="ER851" s="4"/>
      <c r="ES851" s="4"/>
      <c r="ET851" s="4"/>
      <c r="EU851" s="4"/>
      <c r="EV851" s="4"/>
      <c r="EW851" s="4"/>
      <c r="EX851" s="4"/>
      <c r="EY851" s="4"/>
      <c r="EZ851" s="4"/>
      <c r="FA851" s="4"/>
      <c r="FB851" s="4"/>
      <c r="FC851" s="4"/>
      <c r="FD851" s="4"/>
      <c r="FE851" s="4"/>
      <c r="FF851" s="4"/>
      <c r="FG851" s="4"/>
      <c r="FH851" s="4"/>
      <c r="FI851" s="4"/>
      <c r="FJ851" s="4"/>
      <c r="FK851" s="4"/>
      <c r="FL851" s="4"/>
      <c r="FM851" s="4"/>
      <c r="FN851" s="4"/>
      <c r="FO851" s="4"/>
      <c r="FP851" s="4"/>
      <c r="FQ851" s="4"/>
      <c r="FR851" s="4"/>
      <c r="FS851" s="4"/>
      <c r="FT851" s="4"/>
      <c r="FU851" s="4"/>
      <c r="FV851" s="4"/>
      <c r="FW851" s="4"/>
      <c r="FX851" s="4"/>
      <c r="FY851" s="4"/>
      <c r="FZ851" s="4"/>
      <c r="GA851" s="4"/>
      <c r="GB851" s="4"/>
      <c r="GC851" s="4"/>
      <c r="GD851" s="4"/>
      <c r="GE851" s="4"/>
      <c r="GF851" s="4"/>
      <c r="GG851" s="4"/>
      <c r="GH851" s="4"/>
      <c r="GI851" s="4"/>
      <c r="GJ851" s="4"/>
      <c r="GK851" s="4"/>
      <c r="GL851" s="4"/>
      <c r="GM851" s="4"/>
      <c r="GN851" s="4"/>
      <c r="GO851" s="4"/>
      <c r="GP851" s="4"/>
      <c r="GQ851" s="4"/>
      <c r="GR851" s="4"/>
      <c r="GS851" s="4"/>
      <c r="GT851" s="4"/>
      <c r="GU851" s="4"/>
      <c r="GV851" s="4"/>
      <c r="GW851" s="4"/>
      <c r="GX851" s="4"/>
      <c r="GY851" s="4"/>
      <c r="GZ851" s="4"/>
      <c r="HA851" s="4"/>
      <c r="HB851" s="4"/>
      <c r="HC851" s="4"/>
      <c r="HD851" s="4"/>
      <c r="HE851" s="4"/>
      <c r="HF851" s="4"/>
      <c r="HG851" s="4"/>
      <c r="HH851" s="4"/>
      <c r="HI851" s="4"/>
      <c r="HJ851" s="4"/>
      <c r="HK851" s="4"/>
      <c r="HL851" s="4"/>
      <c r="HM851" s="4"/>
      <c r="HN851" s="4"/>
      <c r="HO851" s="4"/>
      <c r="HP851" s="4"/>
      <c r="HQ851" s="4"/>
      <c r="HR851" s="4"/>
      <c r="HS851" s="4"/>
      <c r="HT851" s="4"/>
      <c r="HU851" s="4"/>
      <c r="HV851" s="4"/>
      <c r="HW851" s="4"/>
      <c r="HX851" s="4"/>
      <c r="HY851" s="4"/>
      <c r="HZ851" s="4"/>
      <c r="IA851" s="4"/>
      <c r="IB851" s="4"/>
      <c r="IC851" s="4"/>
      <c r="ID851" s="4"/>
      <c r="IE851" s="4"/>
      <c r="IF851" s="4"/>
      <c r="IG851" s="4"/>
      <c r="IH851" s="4"/>
      <c r="II851" s="4"/>
      <c r="IJ851" s="4"/>
      <c r="IK851" s="4"/>
      <c r="IL851" s="4"/>
      <c r="IM851" s="4"/>
      <c r="IN851" s="4"/>
      <c r="IO851" s="4"/>
      <c r="IP851" s="4"/>
      <c r="IQ851" s="4"/>
      <c r="IR851" s="4"/>
      <c r="IS851" s="4"/>
      <c r="IT851" s="4"/>
      <c r="IU851" s="4"/>
      <c r="IV851" s="4"/>
    </row>
    <row r="853" spans="1:256" s="209" customFormat="1">
      <c r="A853" s="121"/>
      <c r="B853" s="115"/>
      <c r="C853" s="116"/>
      <c r="D853" s="117"/>
      <c r="E853" s="118"/>
      <c r="F853" s="119"/>
      <c r="G853" s="120"/>
      <c r="H853" s="5"/>
      <c r="I853" s="39"/>
      <c r="J853" s="40"/>
      <c r="K853" s="41"/>
      <c r="L853" s="37"/>
      <c r="N853" s="38"/>
      <c r="O853" s="38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4"/>
      <c r="CM853" s="4"/>
      <c r="CN853" s="4"/>
      <c r="CO853" s="4"/>
      <c r="CP853" s="4"/>
      <c r="CQ853" s="4"/>
      <c r="CR853" s="4"/>
      <c r="CS853" s="4"/>
      <c r="CT853" s="4"/>
      <c r="CU853" s="4"/>
      <c r="CV853" s="4"/>
      <c r="CW853" s="4"/>
      <c r="CX853" s="4"/>
      <c r="CY853" s="4"/>
      <c r="CZ853" s="4"/>
      <c r="DA853" s="4"/>
      <c r="DB853" s="4"/>
      <c r="DC853" s="4"/>
      <c r="DD853" s="4"/>
      <c r="DE853" s="4"/>
      <c r="DF853" s="4"/>
      <c r="DG853" s="4"/>
      <c r="DH853" s="4"/>
      <c r="DI853" s="4"/>
      <c r="DJ853" s="4"/>
      <c r="DK853" s="4"/>
      <c r="DL853" s="4"/>
      <c r="DM853" s="4"/>
      <c r="DN853" s="4"/>
      <c r="DO853" s="4"/>
      <c r="DP853" s="4"/>
      <c r="DQ853" s="4"/>
      <c r="DR853" s="4"/>
      <c r="DS853" s="4"/>
      <c r="DT853" s="4"/>
      <c r="DU853" s="4"/>
      <c r="DV853" s="4"/>
      <c r="DW853" s="4"/>
      <c r="DX853" s="4"/>
      <c r="DY853" s="4"/>
      <c r="DZ853" s="4"/>
      <c r="EA853" s="4"/>
      <c r="EB853" s="4"/>
      <c r="EC853" s="4"/>
      <c r="ED853" s="4"/>
      <c r="EE853" s="4"/>
      <c r="EF853" s="4"/>
      <c r="EG853" s="4"/>
      <c r="EH853" s="4"/>
      <c r="EI853" s="4"/>
      <c r="EJ853" s="4"/>
      <c r="EK853" s="4"/>
      <c r="EL853" s="4"/>
      <c r="EM853" s="4"/>
      <c r="EN853" s="4"/>
      <c r="EO853" s="4"/>
      <c r="EP853" s="4"/>
      <c r="EQ853" s="4"/>
      <c r="ER853" s="4"/>
      <c r="ES853" s="4"/>
      <c r="ET853" s="4"/>
      <c r="EU853" s="4"/>
      <c r="EV853" s="4"/>
      <c r="EW853" s="4"/>
      <c r="EX853" s="4"/>
      <c r="EY853" s="4"/>
      <c r="EZ853" s="4"/>
      <c r="FA853" s="4"/>
      <c r="FB853" s="4"/>
      <c r="FC853" s="4"/>
      <c r="FD853" s="4"/>
      <c r="FE853" s="4"/>
      <c r="FF853" s="4"/>
      <c r="FG853" s="4"/>
      <c r="FH853" s="4"/>
      <c r="FI853" s="4"/>
      <c r="FJ853" s="4"/>
      <c r="FK853" s="4"/>
      <c r="FL853" s="4"/>
      <c r="FM853" s="4"/>
      <c r="FN853" s="4"/>
      <c r="FO853" s="4"/>
      <c r="FP853" s="4"/>
      <c r="FQ853" s="4"/>
      <c r="FR853" s="4"/>
      <c r="FS853" s="4"/>
      <c r="FT853" s="4"/>
      <c r="FU853" s="4"/>
      <c r="FV853" s="4"/>
      <c r="FW853" s="4"/>
      <c r="FX853" s="4"/>
      <c r="FY853" s="4"/>
      <c r="FZ853" s="4"/>
      <c r="GA853" s="4"/>
      <c r="GB853" s="4"/>
      <c r="GC853" s="4"/>
      <c r="GD853" s="4"/>
      <c r="GE853" s="4"/>
      <c r="GF853" s="4"/>
      <c r="GG853" s="4"/>
      <c r="GH853" s="4"/>
      <c r="GI853" s="4"/>
      <c r="GJ853" s="4"/>
      <c r="GK853" s="4"/>
      <c r="GL853" s="4"/>
      <c r="GM853" s="4"/>
      <c r="GN853" s="4"/>
      <c r="GO853" s="4"/>
      <c r="GP853" s="4"/>
      <c r="GQ853" s="4"/>
      <c r="GR853" s="4"/>
      <c r="GS853" s="4"/>
      <c r="GT853" s="4"/>
      <c r="GU853" s="4"/>
      <c r="GV853" s="4"/>
      <c r="GW853" s="4"/>
      <c r="GX853" s="4"/>
      <c r="GY853" s="4"/>
      <c r="GZ853" s="4"/>
      <c r="HA853" s="4"/>
      <c r="HB853" s="4"/>
      <c r="HC853" s="4"/>
      <c r="HD853" s="4"/>
      <c r="HE853" s="4"/>
      <c r="HF853" s="4"/>
      <c r="HG853" s="4"/>
      <c r="HH853" s="4"/>
      <c r="HI853" s="4"/>
      <c r="HJ853" s="4"/>
      <c r="HK853" s="4"/>
      <c r="HL853" s="4"/>
      <c r="HM853" s="4"/>
      <c r="HN853" s="4"/>
      <c r="HO853" s="4"/>
      <c r="HP853" s="4"/>
      <c r="HQ853" s="4"/>
      <c r="HR853" s="4"/>
      <c r="HS853" s="4"/>
      <c r="HT853" s="4"/>
      <c r="HU853" s="4"/>
      <c r="HV853" s="4"/>
      <c r="HW853" s="4"/>
      <c r="HX853" s="4"/>
      <c r="HY853" s="4"/>
      <c r="HZ853" s="4"/>
      <c r="IA853" s="4"/>
      <c r="IB853" s="4"/>
      <c r="IC853" s="4"/>
      <c r="ID853" s="4"/>
      <c r="IE853" s="4"/>
      <c r="IF853" s="4"/>
      <c r="IG853" s="4"/>
      <c r="IH853" s="4"/>
      <c r="II853" s="4"/>
      <c r="IJ853" s="4"/>
      <c r="IK853" s="4"/>
      <c r="IL853" s="4"/>
      <c r="IM853" s="4"/>
      <c r="IN853" s="4"/>
      <c r="IO853" s="4"/>
      <c r="IP853" s="4"/>
      <c r="IQ853" s="4"/>
      <c r="IR853" s="4"/>
      <c r="IS853" s="4"/>
      <c r="IT853" s="4"/>
      <c r="IU853" s="4"/>
      <c r="IV853" s="4"/>
    </row>
    <row r="855" spans="1:256" s="209" customFormat="1">
      <c r="A855" s="121"/>
      <c r="B855" s="115"/>
      <c r="C855" s="116"/>
      <c r="D855" s="117"/>
      <c r="E855" s="118"/>
      <c r="F855" s="119"/>
      <c r="G855" s="120"/>
      <c r="H855" s="5"/>
      <c r="I855" s="39"/>
      <c r="J855" s="40"/>
      <c r="K855" s="41"/>
      <c r="L855" s="37"/>
      <c r="N855" s="38"/>
      <c r="O855" s="38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4"/>
      <c r="CM855" s="4"/>
      <c r="CN855" s="4"/>
      <c r="CO855" s="4"/>
      <c r="CP855" s="4"/>
      <c r="CQ855" s="4"/>
      <c r="CR855" s="4"/>
      <c r="CS855" s="4"/>
      <c r="CT855" s="4"/>
      <c r="CU855" s="4"/>
      <c r="CV855" s="4"/>
      <c r="CW855" s="4"/>
      <c r="CX855" s="4"/>
      <c r="CY855" s="4"/>
      <c r="CZ855" s="4"/>
      <c r="DA855" s="4"/>
      <c r="DB855" s="4"/>
      <c r="DC855" s="4"/>
      <c r="DD855" s="4"/>
      <c r="DE855" s="4"/>
      <c r="DF855" s="4"/>
      <c r="DG855" s="4"/>
      <c r="DH855" s="4"/>
      <c r="DI855" s="4"/>
      <c r="DJ855" s="4"/>
      <c r="DK855" s="4"/>
      <c r="DL855" s="4"/>
      <c r="DM855" s="4"/>
      <c r="DN855" s="4"/>
      <c r="DO855" s="4"/>
      <c r="DP855" s="4"/>
      <c r="DQ855" s="4"/>
      <c r="DR855" s="4"/>
      <c r="DS855" s="4"/>
      <c r="DT855" s="4"/>
      <c r="DU855" s="4"/>
      <c r="DV855" s="4"/>
      <c r="DW855" s="4"/>
      <c r="DX855" s="4"/>
      <c r="DY855" s="4"/>
      <c r="DZ855" s="4"/>
      <c r="EA855" s="4"/>
      <c r="EB855" s="4"/>
      <c r="EC855" s="4"/>
      <c r="ED855" s="4"/>
      <c r="EE855" s="4"/>
      <c r="EF855" s="4"/>
      <c r="EG855" s="4"/>
      <c r="EH855" s="4"/>
      <c r="EI855" s="4"/>
      <c r="EJ855" s="4"/>
      <c r="EK855" s="4"/>
      <c r="EL855" s="4"/>
      <c r="EM855" s="4"/>
      <c r="EN855" s="4"/>
      <c r="EO855" s="4"/>
      <c r="EP855" s="4"/>
      <c r="EQ855" s="4"/>
      <c r="ER855" s="4"/>
      <c r="ES855" s="4"/>
      <c r="ET855" s="4"/>
      <c r="EU855" s="4"/>
      <c r="EV855" s="4"/>
      <c r="EW855" s="4"/>
      <c r="EX855" s="4"/>
      <c r="EY855" s="4"/>
      <c r="EZ855" s="4"/>
      <c r="FA855" s="4"/>
      <c r="FB855" s="4"/>
      <c r="FC855" s="4"/>
      <c r="FD855" s="4"/>
      <c r="FE855" s="4"/>
      <c r="FF855" s="4"/>
      <c r="FG855" s="4"/>
      <c r="FH855" s="4"/>
      <c r="FI855" s="4"/>
      <c r="FJ855" s="4"/>
      <c r="FK855" s="4"/>
      <c r="FL855" s="4"/>
      <c r="FM855" s="4"/>
      <c r="FN855" s="4"/>
      <c r="FO855" s="4"/>
      <c r="FP855" s="4"/>
      <c r="FQ855" s="4"/>
      <c r="FR855" s="4"/>
      <c r="FS855" s="4"/>
      <c r="FT855" s="4"/>
      <c r="FU855" s="4"/>
      <c r="FV855" s="4"/>
      <c r="FW855" s="4"/>
      <c r="FX855" s="4"/>
      <c r="FY855" s="4"/>
      <c r="FZ855" s="4"/>
      <c r="GA855" s="4"/>
      <c r="GB855" s="4"/>
      <c r="GC855" s="4"/>
      <c r="GD855" s="4"/>
      <c r="GE855" s="4"/>
      <c r="GF855" s="4"/>
      <c r="GG855" s="4"/>
      <c r="GH855" s="4"/>
      <c r="GI855" s="4"/>
      <c r="GJ855" s="4"/>
      <c r="GK855" s="4"/>
      <c r="GL855" s="4"/>
      <c r="GM855" s="4"/>
      <c r="GN855" s="4"/>
      <c r="GO855" s="4"/>
      <c r="GP855" s="4"/>
      <c r="GQ855" s="4"/>
      <c r="GR855" s="4"/>
      <c r="GS855" s="4"/>
      <c r="GT855" s="4"/>
      <c r="GU855" s="4"/>
      <c r="GV855" s="4"/>
      <c r="GW855" s="4"/>
      <c r="GX855" s="4"/>
      <c r="GY855" s="4"/>
      <c r="GZ855" s="4"/>
      <c r="HA855" s="4"/>
      <c r="HB855" s="4"/>
      <c r="HC855" s="4"/>
      <c r="HD855" s="4"/>
      <c r="HE855" s="4"/>
      <c r="HF855" s="4"/>
      <c r="HG855" s="4"/>
      <c r="HH855" s="4"/>
      <c r="HI855" s="4"/>
      <c r="HJ855" s="4"/>
      <c r="HK855" s="4"/>
      <c r="HL855" s="4"/>
      <c r="HM855" s="4"/>
      <c r="HN855" s="4"/>
      <c r="HO855" s="4"/>
      <c r="HP855" s="4"/>
      <c r="HQ855" s="4"/>
      <c r="HR855" s="4"/>
      <c r="HS855" s="4"/>
      <c r="HT855" s="4"/>
      <c r="HU855" s="4"/>
      <c r="HV855" s="4"/>
      <c r="HW855" s="4"/>
      <c r="HX855" s="4"/>
      <c r="HY855" s="4"/>
      <c r="HZ855" s="4"/>
      <c r="IA855" s="4"/>
      <c r="IB855" s="4"/>
      <c r="IC855" s="4"/>
      <c r="ID855" s="4"/>
      <c r="IE855" s="4"/>
      <c r="IF855" s="4"/>
      <c r="IG855" s="4"/>
      <c r="IH855" s="4"/>
      <c r="II855" s="4"/>
      <c r="IJ855" s="4"/>
      <c r="IK855" s="4"/>
      <c r="IL855" s="4"/>
      <c r="IM855" s="4"/>
      <c r="IN855" s="4"/>
      <c r="IO855" s="4"/>
      <c r="IP855" s="4"/>
      <c r="IQ855" s="4"/>
      <c r="IR855" s="4"/>
      <c r="IS855" s="4"/>
      <c r="IT855" s="4"/>
      <c r="IU855" s="4"/>
      <c r="IV855" s="4"/>
    </row>
    <row r="857" spans="1:256" s="209" customFormat="1">
      <c r="A857" s="121"/>
      <c r="B857" s="115"/>
      <c r="C857" s="116"/>
      <c r="D857" s="117"/>
      <c r="E857" s="118"/>
      <c r="F857" s="119"/>
      <c r="G857" s="120"/>
      <c r="H857" s="5"/>
      <c r="I857" s="39"/>
      <c r="J857" s="40"/>
      <c r="K857" s="41"/>
      <c r="L857" s="37"/>
      <c r="N857" s="38"/>
      <c r="O857" s="38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4"/>
      <c r="CM857" s="4"/>
      <c r="CN857" s="4"/>
      <c r="CO857" s="4"/>
      <c r="CP857" s="4"/>
      <c r="CQ857" s="4"/>
      <c r="CR857" s="4"/>
      <c r="CS857" s="4"/>
      <c r="CT857" s="4"/>
      <c r="CU857" s="4"/>
      <c r="CV857" s="4"/>
      <c r="CW857" s="4"/>
      <c r="CX857" s="4"/>
      <c r="CY857" s="4"/>
      <c r="CZ857" s="4"/>
      <c r="DA857" s="4"/>
      <c r="DB857" s="4"/>
      <c r="DC857" s="4"/>
      <c r="DD857" s="4"/>
      <c r="DE857" s="4"/>
      <c r="DF857" s="4"/>
      <c r="DG857" s="4"/>
      <c r="DH857" s="4"/>
      <c r="DI857" s="4"/>
      <c r="DJ857" s="4"/>
      <c r="DK857" s="4"/>
      <c r="DL857" s="4"/>
      <c r="DM857" s="4"/>
      <c r="DN857" s="4"/>
      <c r="DO857" s="4"/>
      <c r="DP857" s="4"/>
      <c r="DQ857" s="4"/>
      <c r="DR857" s="4"/>
      <c r="DS857" s="4"/>
      <c r="DT857" s="4"/>
      <c r="DU857" s="4"/>
      <c r="DV857" s="4"/>
      <c r="DW857" s="4"/>
      <c r="DX857" s="4"/>
      <c r="DY857" s="4"/>
      <c r="DZ857" s="4"/>
      <c r="EA857" s="4"/>
      <c r="EB857" s="4"/>
      <c r="EC857" s="4"/>
      <c r="ED857" s="4"/>
      <c r="EE857" s="4"/>
      <c r="EF857" s="4"/>
      <c r="EG857" s="4"/>
      <c r="EH857" s="4"/>
      <c r="EI857" s="4"/>
      <c r="EJ857" s="4"/>
      <c r="EK857" s="4"/>
      <c r="EL857" s="4"/>
      <c r="EM857" s="4"/>
      <c r="EN857" s="4"/>
      <c r="EO857" s="4"/>
      <c r="EP857" s="4"/>
      <c r="EQ857" s="4"/>
      <c r="ER857" s="4"/>
      <c r="ES857" s="4"/>
      <c r="ET857" s="4"/>
      <c r="EU857" s="4"/>
      <c r="EV857" s="4"/>
      <c r="EW857" s="4"/>
      <c r="EX857" s="4"/>
      <c r="EY857" s="4"/>
      <c r="EZ857" s="4"/>
      <c r="FA857" s="4"/>
      <c r="FB857" s="4"/>
      <c r="FC857" s="4"/>
      <c r="FD857" s="4"/>
      <c r="FE857" s="4"/>
      <c r="FF857" s="4"/>
      <c r="FG857" s="4"/>
      <c r="FH857" s="4"/>
      <c r="FI857" s="4"/>
      <c r="FJ857" s="4"/>
      <c r="FK857" s="4"/>
      <c r="FL857" s="4"/>
      <c r="FM857" s="4"/>
      <c r="FN857" s="4"/>
      <c r="FO857" s="4"/>
      <c r="FP857" s="4"/>
      <c r="FQ857" s="4"/>
      <c r="FR857" s="4"/>
      <c r="FS857" s="4"/>
      <c r="FT857" s="4"/>
      <c r="FU857" s="4"/>
      <c r="FV857" s="4"/>
      <c r="FW857" s="4"/>
      <c r="FX857" s="4"/>
      <c r="FY857" s="4"/>
      <c r="FZ857" s="4"/>
      <c r="GA857" s="4"/>
      <c r="GB857" s="4"/>
      <c r="GC857" s="4"/>
      <c r="GD857" s="4"/>
      <c r="GE857" s="4"/>
      <c r="GF857" s="4"/>
      <c r="GG857" s="4"/>
      <c r="GH857" s="4"/>
      <c r="GI857" s="4"/>
      <c r="GJ857" s="4"/>
      <c r="GK857" s="4"/>
      <c r="GL857" s="4"/>
      <c r="GM857" s="4"/>
      <c r="GN857" s="4"/>
      <c r="GO857" s="4"/>
      <c r="GP857" s="4"/>
      <c r="GQ857" s="4"/>
      <c r="GR857" s="4"/>
      <c r="GS857" s="4"/>
      <c r="GT857" s="4"/>
      <c r="GU857" s="4"/>
      <c r="GV857" s="4"/>
      <c r="GW857" s="4"/>
      <c r="GX857" s="4"/>
      <c r="GY857" s="4"/>
      <c r="GZ857" s="4"/>
      <c r="HA857" s="4"/>
      <c r="HB857" s="4"/>
      <c r="HC857" s="4"/>
      <c r="HD857" s="4"/>
      <c r="HE857" s="4"/>
      <c r="HF857" s="4"/>
      <c r="HG857" s="4"/>
      <c r="HH857" s="4"/>
      <c r="HI857" s="4"/>
      <c r="HJ857" s="4"/>
      <c r="HK857" s="4"/>
      <c r="HL857" s="4"/>
      <c r="HM857" s="4"/>
      <c r="HN857" s="4"/>
      <c r="HO857" s="4"/>
      <c r="HP857" s="4"/>
      <c r="HQ857" s="4"/>
      <c r="HR857" s="4"/>
      <c r="HS857" s="4"/>
      <c r="HT857" s="4"/>
      <c r="HU857" s="4"/>
      <c r="HV857" s="4"/>
      <c r="HW857" s="4"/>
      <c r="HX857" s="4"/>
      <c r="HY857" s="4"/>
      <c r="HZ857" s="4"/>
      <c r="IA857" s="4"/>
      <c r="IB857" s="4"/>
      <c r="IC857" s="4"/>
      <c r="ID857" s="4"/>
      <c r="IE857" s="4"/>
      <c r="IF857" s="4"/>
      <c r="IG857" s="4"/>
      <c r="IH857" s="4"/>
      <c r="II857" s="4"/>
      <c r="IJ857" s="4"/>
      <c r="IK857" s="4"/>
      <c r="IL857" s="4"/>
      <c r="IM857" s="4"/>
      <c r="IN857" s="4"/>
      <c r="IO857" s="4"/>
      <c r="IP857" s="4"/>
      <c r="IQ857" s="4"/>
      <c r="IR857" s="4"/>
      <c r="IS857" s="4"/>
      <c r="IT857" s="4"/>
      <c r="IU857" s="4"/>
      <c r="IV857" s="4"/>
    </row>
    <row r="859" spans="1:256" s="209" customFormat="1">
      <c r="A859" s="121"/>
      <c r="B859" s="115"/>
      <c r="C859" s="116"/>
      <c r="D859" s="117"/>
      <c r="E859" s="118"/>
      <c r="F859" s="119"/>
      <c r="G859" s="120"/>
      <c r="H859" s="5"/>
      <c r="I859" s="39"/>
      <c r="J859" s="40"/>
      <c r="K859" s="41"/>
      <c r="L859" s="37"/>
      <c r="N859" s="38"/>
      <c r="O859" s="38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4"/>
      <c r="CM859" s="4"/>
      <c r="CN859" s="4"/>
      <c r="CO859" s="4"/>
      <c r="CP859" s="4"/>
      <c r="CQ859" s="4"/>
      <c r="CR859" s="4"/>
      <c r="CS859" s="4"/>
      <c r="CT859" s="4"/>
      <c r="CU859" s="4"/>
      <c r="CV859" s="4"/>
      <c r="CW859" s="4"/>
      <c r="CX859" s="4"/>
      <c r="CY859" s="4"/>
      <c r="CZ859" s="4"/>
      <c r="DA859" s="4"/>
      <c r="DB859" s="4"/>
      <c r="DC859" s="4"/>
      <c r="DD859" s="4"/>
      <c r="DE859" s="4"/>
      <c r="DF859" s="4"/>
      <c r="DG859" s="4"/>
      <c r="DH859" s="4"/>
      <c r="DI859" s="4"/>
      <c r="DJ859" s="4"/>
      <c r="DK859" s="4"/>
      <c r="DL859" s="4"/>
      <c r="DM859" s="4"/>
      <c r="DN859" s="4"/>
      <c r="DO859" s="4"/>
      <c r="DP859" s="4"/>
      <c r="DQ859" s="4"/>
      <c r="DR859" s="4"/>
      <c r="DS859" s="4"/>
      <c r="DT859" s="4"/>
      <c r="DU859" s="4"/>
      <c r="DV859" s="4"/>
      <c r="DW859" s="4"/>
      <c r="DX859" s="4"/>
      <c r="DY859" s="4"/>
      <c r="DZ859" s="4"/>
      <c r="EA859" s="4"/>
      <c r="EB859" s="4"/>
      <c r="EC859" s="4"/>
      <c r="ED859" s="4"/>
      <c r="EE859" s="4"/>
      <c r="EF859" s="4"/>
      <c r="EG859" s="4"/>
      <c r="EH859" s="4"/>
      <c r="EI859" s="4"/>
      <c r="EJ859" s="4"/>
      <c r="EK859" s="4"/>
      <c r="EL859" s="4"/>
      <c r="EM859" s="4"/>
      <c r="EN859" s="4"/>
      <c r="EO859" s="4"/>
      <c r="EP859" s="4"/>
      <c r="EQ859" s="4"/>
      <c r="ER859" s="4"/>
      <c r="ES859" s="4"/>
      <c r="ET859" s="4"/>
      <c r="EU859" s="4"/>
      <c r="EV859" s="4"/>
      <c r="EW859" s="4"/>
      <c r="EX859" s="4"/>
      <c r="EY859" s="4"/>
      <c r="EZ859" s="4"/>
      <c r="FA859" s="4"/>
      <c r="FB859" s="4"/>
      <c r="FC859" s="4"/>
      <c r="FD859" s="4"/>
      <c r="FE859" s="4"/>
      <c r="FF859" s="4"/>
      <c r="FG859" s="4"/>
      <c r="FH859" s="4"/>
      <c r="FI859" s="4"/>
      <c r="FJ859" s="4"/>
      <c r="FK859" s="4"/>
      <c r="FL859" s="4"/>
      <c r="FM859" s="4"/>
      <c r="FN859" s="4"/>
      <c r="FO859" s="4"/>
      <c r="FP859" s="4"/>
      <c r="FQ859" s="4"/>
      <c r="FR859" s="4"/>
      <c r="FS859" s="4"/>
      <c r="FT859" s="4"/>
      <c r="FU859" s="4"/>
      <c r="FV859" s="4"/>
      <c r="FW859" s="4"/>
      <c r="FX859" s="4"/>
      <c r="FY859" s="4"/>
      <c r="FZ859" s="4"/>
      <c r="GA859" s="4"/>
      <c r="GB859" s="4"/>
      <c r="GC859" s="4"/>
      <c r="GD859" s="4"/>
      <c r="GE859" s="4"/>
      <c r="GF859" s="4"/>
      <c r="GG859" s="4"/>
      <c r="GH859" s="4"/>
      <c r="GI859" s="4"/>
      <c r="GJ859" s="4"/>
      <c r="GK859" s="4"/>
      <c r="GL859" s="4"/>
      <c r="GM859" s="4"/>
      <c r="GN859" s="4"/>
      <c r="GO859" s="4"/>
      <c r="GP859" s="4"/>
      <c r="GQ859" s="4"/>
      <c r="GR859" s="4"/>
      <c r="GS859" s="4"/>
      <c r="GT859" s="4"/>
      <c r="GU859" s="4"/>
      <c r="GV859" s="4"/>
      <c r="GW859" s="4"/>
      <c r="GX859" s="4"/>
      <c r="GY859" s="4"/>
      <c r="GZ859" s="4"/>
      <c r="HA859" s="4"/>
      <c r="HB859" s="4"/>
      <c r="HC859" s="4"/>
      <c r="HD859" s="4"/>
      <c r="HE859" s="4"/>
      <c r="HF859" s="4"/>
      <c r="HG859" s="4"/>
      <c r="HH859" s="4"/>
      <c r="HI859" s="4"/>
      <c r="HJ859" s="4"/>
      <c r="HK859" s="4"/>
      <c r="HL859" s="4"/>
      <c r="HM859" s="4"/>
      <c r="HN859" s="4"/>
      <c r="HO859" s="4"/>
      <c r="HP859" s="4"/>
      <c r="HQ859" s="4"/>
      <c r="HR859" s="4"/>
      <c r="HS859" s="4"/>
      <c r="HT859" s="4"/>
      <c r="HU859" s="4"/>
      <c r="HV859" s="4"/>
      <c r="HW859" s="4"/>
      <c r="HX859" s="4"/>
      <c r="HY859" s="4"/>
      <c r="HZ859" s="4"/>
      <c r="IA859" s="4"/>
      <c r="IB859" s="4"/>
      <c r="IC859" s="4"/>
      <c r="ID859" s="4"/>
      <c r="IE859" s="4"/>
      <c r="IF859" s="4"/>
      <c r="IG859" s="4"/>
      <c r="IH859" s="4"/>
      <c r="II859" s="4"/>
      <c r="IJ859" s="4"/>
      <c r="IK859" s="4"/>
      <c r="IL859" s="4"/>
      <c r="IM859" s="4"/>
      <c r="IN859" s="4"/>
      <c r="IO859" s="4"/>
      <c r="IP859" s="4"/>
      <c r="IQ859" s="4"/>
      <c r="IR859" s="4"/>
      <c r="IS859" s="4"/>
      <c r="IT859" s="4"/>
      <c r="IU859" s="4"/>
      <c r="IV859" s="4"/>
    </row>
    <row r="861" spans="1:256" s="209" customFormat="1">
      <c r="A861" s="121"/>
      <c r="B861" s="115"/>
      <c r="C861" s="116"/>
      <c r="D861" s="117"/>
      <c r="E861" s="118"/>
      <c r="F861" s="119"/>
      <c r="G861" s="120"/>
      <c r="H861" s="5"/>
      <c r="I861" s="39"/>
      <c r="J861" s="40"/>
      <c r="K861" s="41"/>
      <c r="L861" s="37"/>
      <c r="N861" s="38"/>
      <c r="O861" s="38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4"/>
      <c r="CM861" s="4"/>
      <c r="CN861" s="4"/>
      <c r="CO861" s="4"/>
      <c r="CP861" s="4"/>
      <c r="CQ861" s="4"/>
      <c r="CR861" s="4"/>
      <c r="CS861" s="4"/>
      <c r="CT861" s="4"/>
      <c r="CU861" s="4"/>
      <c r="CV861" s="4"/>
      <c r="CW861" s="4"/>
      <c r="CX861" s="4"/>
      <c r="CY861" s="4"/>
      <c r="CZ861" s="4"/>
      <c r="DA861" s="4"/>
      <c r="DB861" s="4"/>
      <c r="DC861" s="4"/>
      <c r="DD861" s="4"/>
      <c r="DE861" s="4"/>
      <c r="DF861" s="4"/>
      <c r="DG861" s="4"/>
      <c r="DH861" s="4"/>
      <c r="DI861" s="4"/>
      <c r="DJ861" s="4"/>
      <c r="DK861" s="4"/>
      <c r="DL861" s="4"/>
      <c r="DM861" s="4"/>
      <c r="DN861" s="4"/>
      <c r="DO861" s="4"/>
      <c r="DP861" s="4"/>
      <c r="DQ861" s="4"/>
      <c r="DR861" s="4"/>
      <c r="DS861" s="4"/>
      <c r="DT861" s="4"/>
      <c r="DU861" s="4"/>
      <c r="DV861" s="4"/>
      <c r="DW861" s="4"/>
      <c r="DX861" s="4"/>
      <c r="DY861" s="4"/>
      <c r="DZ861" s="4"/>
      <c r="EA861" s="4"/>
      <c r="EB861" s="4"/>
      <c r="EC861" s="4"/>
      <c r="ED861" s="4"/>
      <c r="EE861" s="4"/>
      <c r="EF861" s="4"/>
      <c r="EG861" s="4"/>
      <c r="EH861" s="4"/>
      <c r="EI861" s="4"/>
      <c r="EJ861" s="4"/>
      <c r="EK861" s="4"/>
      <c r="EL861" s="4"/>
      <c r="EM861" s="4"/>
      <c r="EN861" s="4"/>
      <c r="EO861" s="4"/>
      <c r="EP861" s="4"/>
      <c r="EQ861" s="4"/>
      <c r="ER861" s="4"/>
      <c r="ES861" s="4"/>
      <c r="ET861" s="4"/>
      <c r="EU861" s="4"/>
      <c r="EV861" s="4"/>
      <c r="EW861" s="4"/>
      <c r="EX861" s="4"/>
      <c r="EY861" s="4"/>
      <c r="EZ861" s="4"/>
      <c r="FA861" s="4"/>
      <c r="FB861" s="4"/>
      <c r="FC861" s="4"/>
      <c r="FD861" s="4"/>
      <c r="FE861" s="4"/>
      <c r="FF861" s="4"/>
      <c r="FG861" s="4"/>
      <c r="FH861" s="4"/>
      <c r="FI861" s="4"/>
      <c r="FJ861" s="4"/>
      <c r="FK861" s="4"/>
      <c r="FL861" s="4"/>
      <c r="FM861" s="4"/>
      <c r="FN861" s="4"/>
      <c r="FO861" s="4"/>
      <c r="FP861" s="4"/>
      <c r="FQ861" s="4"/>
      <c r="FR861" s="4"/>
      <c r="FS861" s="4"/>
      <c r="FT861" s="4"/>
      <c r="FU861" s="4"/>
      <c r="FV861" s="4"/>
      <c r="FW861" s="4"/>
      <c r="FX861" s="4"/>
      <c r="FY861" s="4"/>
      <c r="FZ861" s="4"/>
      <c r="GA861" s="4"/>
      <c r="GB861" s="4"/>
      <c r="GC861" s="4"/>
      <c r="GD861" s="4"/>
      <c r="GE861" s="4"/>
      <c r="GF861" s="4"/>
      <c r="GG861" s="4"/>
      <c r="GH861" s="4"/>
      <c r="GI861" s="4"/>
      <c r="GJ861" s="4"/>
      <c r="GK861" s="4"/>
      <c r="GL861" s="4"/>
      <c r="GM861" s="4"/>
      <c r="GN861" s="4"/>
      <c r="GO861" s="4"/>
      <c r="GP861" s="4"/>
      <c r="GQ861" s="4"/>
      <c r="GR861" s="4"/>
      <c r="GS861" s="4"/>
      <c r="GT861" s="4"/>
      <c r="GU861" s="4"/>
      <c r="GV861" s="4"/>
      <c r="GW861" s="4"/>
      <c r="GX861" s="4"/>
      <c r="GY861" s="4"/>
      <c r="GZ861" s="4"/>
      <c r="HA861" s="4"/>
      <c r="HB861" s="4"/>
      <c r="HC861" s="4"/>
      <c r="HD861" s="4"/>
      <c r="HE861" s="4"/>
      <c r="HF861" s="4"/>
      <c r="HG861" s="4"/>
      <c r="HH861" s="4"/>
      <c r="HI861" s="4"/>
      <c r="HJ861" s="4"/>
      <c r="HK861" s="4"/>
      <c r="HL861" s="4"/>
      <c r="HM861" s="4"/>
      <c r="HN861" s="4"/>
      <c r="HO861" s="4"/>
      <c r="HP861" s="4"/>
      <c r="HQ861" s="4"/>
      <c r="HR861" s="4"/>
      <c r="HS861" s="4"/>
      <c r="HT861" s="4"/>
      <c r="HU861" s="4"/>
      <c r="HV861" s="4"/>
      <c r="HW861" s="4"/>
      <c r="HX861" s="4"/>
      <c r="HY861" s="4"/>
      <c r="HZ861" s="4"/>
      <c r="IA861" s="4"/>
      <c r="IB861" s="4"/>
      <c r="IC861" s="4"/>
      <c r="ID861" s="4"/>
      <c r="IE861" s="4"/>
      <c r="IF861" s="4"/>
      <c r="IG861" s="4"/>
      <c r="IH861" s="4"/>
      <c r="II861" s="4"/>
      <c r="IJ861" s="4"/>
      <c r="IK861" s="4"/>
      <c r="IL861" s="4"/>
      <c r="IM861" s="4"/>
      <c r="IN861" s="4"/>
      <c r="IO861" s="4"/>
      <c r="IP861" s="4"/>
      <c r="IQ861" s="4"/>
      <c r="IR861" s="4"/>
      <c r="IS861" s="4"/>
      <c r="IT861" s="4"/>
      <c r="IU861" s="4"/>
      <c r="IV861" s="4"/>
    </row>
    <row r="862" spans="1:256" s="209" customFormat="1">
      <c r="A862" s="121"/>
      <c r="B862" s="115"/>
      <c r="C862" s="116"/>
      <c r="D862" s="117"/>
      <c r="E862" s="118"/>
      <c r="F862" s="119"/>
      <c r="G862" s="120"/>
      <c r="H862" s="5"/>
      <c r="I862" s="39"/>
      <c r="J862" s="40"/>
      <c r="K862" s="41"/>
      <c r="L862" s="37"/>
      <c r="N862" s="38"/>
      <c r="O862" s="38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4"/>
      <c r="CM862" s="4"/>
      <c r="CN862" s="4"/>
      <c r="CO862" s="4"/>
      <c r="CP862" s="4"/>
      <c r="CQ862" s="4"/>
      <c r="CR862" s="4"/>
      <c r="CS862" s="4"/>
      <c r="CT862" s="4"/>
      <c r="CU862" s="4"/>
      <c r="CV862" s="4"/>
      <c r="CW862" s="4"/>
      <c r="CX862" s="4"/>
      <c r="CY862" s="4"/>
      <c r="CZ862" s="4"/>
      <c r="DA862" s="4"/>
      <c r="DB862" s="4"/>
      <c r="DC862" s="4"/>
      <c r="DD862" s="4"/>
      <c r="DE862" s="4"/>
      <c r="DF862" s="4"/>
      <c r="DG862" s="4"/>
      <c r="DH862" s="4"/>
      <c r="DI862" s="4"/>
      <c r="DJ862" s="4"/>
      <c r="DK862" s="4"/>
      <c r="DL862" s="4"/>
      <c r="DM862" s="4"/>
      <c r="DN862" s="4"/>
      <c r="DO862" s="4"/>
      <c r="DP862" s="4"/>
      <c r="DQ862" s="4"/>
      <c r="DR862" s="4"/>
      <c r="DS862" s="4"/>
      <c r="DT862" s="4"/>
      <c r="DU862" s="4"/>
      <c r="DV862" s="4"/>
      <c r="DW862" s="4"/>
      <c r="DX862" s="4"/>
      <c r="DY862" s="4"/>
      <c r="DZ862" s="4"/>
      <c r="EA862" s="4"/>
      <c r="EB862" s="4"/>
      <c r="EC862" s="4"/>
      <c r="ED862" s="4"/>
      <c r="EE862" s="4"/>
      <c r="EF862" s="4"/>
      <c r="EG862" s="4"/>
      <c r="EH862" s="4"/>
      <c r="EI862" s="4"/>
      <c r="EJ862" s="4"/>
      <c r="EK862" s="4"/>
      <c r="EL862" s="4"/>
      <c r="EM862" s="4"/>
      <c r="EN862" s="4"/>
      <c r="EO862" s="4"/>
      <c r="EP862" s="4"/>
      <c r="EQ862" s="4"/>
      <c r="ER862" s="4"/>
      <c r="ES862" s="4"/>
      <c r="ET862" s="4"/>
      <c r="EU862" s="4"/>
      <c r="EV862" s="4"/>
      <c r="EW862" s="4"/>
      <c r="EX862" s="4"/>
      <c r="EY862" s="4"/>
      <c r="EZ862" s="4"/>
      <c r="FA862" s="4"/>
      <c r="FB862" s="4"/>
      <c r="FC862" s="4"/>
      <c r="FD862" s="4"/>
      <c r="FE862" s="4"/>
      <c r="FF862" s="4"/>
      <c r="FG862" s="4"/>
      <c r="FH862" s="4"/>
      <c r="FI862" s="4"/>
      <c r="FJ862" s="4"/>
      <c r="FK862" s="4"/>
      <c r="FL862" s="4"/>
      <c r="FM862" s="4"/>
      <c r="FN862" s="4"/>
      <c r="FO862" s="4"/>
      <c r="FP862" s="4"/>
      <c r="FQ862" s="4"/>
      <c r="FR862" s="4"/>
      <c r="FS862" s="4"/>
      <c r="FT862" s="4"/>
      <c r="FU862" s="4"/>
      <c r="FV862" s="4"/>
      <c r="FW862" s="4"/>
      <c r="FX862" s="4"/>
      <c r="FY862" s="4"/>
      <c r="FZ862" s="4"/>
      <c r="GA862" s="4"/>
      <c r="GB862" s="4"/>
      <c r="GC862" s="4"/>
      <c r="GD862" s="4"/>
      <c r="GE862" s="4"/>
      <c r="GF862" s="4"/>
      <c r="GG862" s="4"/>
      <c r="GH862" s="4"/>
      <c r="GI862" s="4"/>
      <c r="GJ862" s="4"/>
      <c r="GK862" s="4"/>
      <c r="GL862" s="4"/>
      <c r="GM862" s="4"/>
      <c r="GN862" s="4"/>
      <c r="GO862" s="4"/>
      <c r="GP862" s="4"/>
      <c r="GQ862" s="4"/>
      <c r="GR862" s="4"/>
      <c r="GS862" s="4"/>
      <c r="GT862" s="4"/>
      <c r="GU862" s="4"/>
      <c r="GV862" s="4"/>
      <c r="GW862" s="4"/>
      <c r="GX862" s="4"/>
      <c r="GY862" s="4"/>
      <c r="GZ862" s="4"/>
      <c r="HA862" s="4"/>
      <c r="HB862" s="4"/>
      <c r="HC862" s="4"/>
      <c r="HD862" s="4"/>
      <c r="HE862" s="4"/>
      <c r="HF862" s="4"/>
      <c r="HG862" s="4"/>
      <c r="HH862" s="4"/>
      <c r="HI862" s="4"/>
      <c r="HJ862" s="4"/>
      <c r="HK862" s="4"/>
      <c r="HL862" s="4"/>
      <c r="HM862" s="4"/>
      <c r="HN862" s="4"/>
      <c r="HO862" s="4"/>
      <c r="HP862" s="4"/>
      <c r="HQ862" s="4"/>
      <c r="HR862" s="4"/>
      <c r="HS862" s="4"/>
      <c r="HT862" s="4"/>
      <c r="HU862" s="4"/>
      <c r="HV862" s="4"/>
      <c r="HW862" s="4"/>
      <c r="HX862" s="4"/>
      <c r="HY862" s="4"/>
      <c r="HZ862" s="4"/>
      <c r="IA862" s="4"/>
      <c r="IB862" s="4"/>
      <c r="IC862" s="4"/>
      <c r="ID862" s="4"/>
      <c r="IE862" s="4"/>
      <c r="IF862" s="4"/>
      <c r="IG862" s="4"/>
      <c r="IH862" s="4"/>
      <c r="II862" s="4"/>
      <c r="IJ862" s="4"/>
      <c r="IK862" s="4"/>
      <c r="IL862" s="4"/>
      <c r="IM862" s="4"/>
      <c r="IN862" s="4"/>
      <c r="IO862" s="4"/>
      <c r="IP862" s="4"/>
      <c r="IQ862" s="4"/>
      <c r="IR862" s="4"/>
      <c r="IS862" s="4"/>
      <c r="IT862" s="4"/>
      <c r="IU862" s="4"/>
      <c r="IV862" s="4"/>
    </row>
    <row r="863" spans="1:256" s="209" customFormat="1">
      <c r="A863" s="121"/>
      <c r="B863" s="115"/>
      <c r="C863" s="116"/>
      <c r="D863" s="117"/>
      <c r="E863" s="118"/>
      <c r="F863" s="119"/>
      <c r="G863" s="120"/>
      <c r="H863" s="5"/>
      <c r="I863" s="39"/>
      <c r="J863" s="40"/>
      <c r="K863" s="41"/>
      <c r="L863" s="37"/>
      <c r="N863" s="38"/>
      <c r="O863" s="38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4"/>
      <c r="CM863" s="4"/>
      <c r="CN863" s="4"/>
      <c r="CO863" s="4"/>
      <c r="CP863" s="4"/>
      <c r="CQ863" s="4"/>
      <c r="CR863" s="4"/>
      <c r="CS863" s="4"/>
      <c r="CT863" s="4"/>
      <c r="CU863" s="4"/>
      <c r="CV863" s="4"/>
      <c r="CW863" s="4"/>
      <c r="CX863" s="4"/>
      <c r="CY863" s="4"/>
      <c r="CZ863" s="4"/>
      <c r="DA863" s="4"/>
      <c r="DB863" s="4"/>
      <c r="DC863" s="4"/>
      <c r="DD863" s="4"/>
      <c r="DE863" s="4"/>
      <c r="DF863" s="4"/>
      <c r="DG863" s="4"/>
      <c r="DH863" s="4"/>
      <c r="DI863" s="4"/>
      <c r="DJ863" s="4"/>
      <c r="DK863" s="4"/>
      <c r="DL863" s="4"/>
      <c r="DM863" s="4"/>
      <c r="DN863" s="4"/>
      <c r="DO863" s="4"/>
      <c r="DP863" s="4"/>
      <c r="DQ863" s="4"/>
      <c r="DR863" s="4"/>
      <c r="DS863" s="4"/>
      <c r="DT863" s="4"/>
      <c r="DU863" s="4"/>
      <c r="DV863" s="4"/>
      <c r="DW863" s="4"/>
      <c r="DX863" s="4"/>
      <c r="DY863" s="4"/>
      <c r="DZ863" s="4"/>
      <c r="EA863" s="4"/>
      <c r="EB863" s="4"/>
      <c r="EC863" s="4"/>
      <c r="ED863" s="4"/>
      <c r="EE863" s="4"/>
      <c r="EF863" s="4"/>
      <c r="EG863" s="4"/>
      <c r="EH863" s="4"/>
      <c r="EI863" s="4"/>
      <c r="EJ863" s="4"/>
      <c r="EK863" s="4"/>
      <c r="EL863" s="4"/>
      <c r="EM863" s="4"/>
      <c r="EN863" s="4"/>
      <c r="EO863" s="4"/>
      <c r="EP863" s="4"/>
      <c r="EQ863" s="4"/>
      <c r="ER863" s="4"/>
      <c r="ES863" s="4"/>
      <c r="ET863" s="4"/>
      <c r="EU863" s="4"/>
      <c r="EV863" s="4"/>
      <c r="EW863" s="4"/>
      <c r="EX863" s="4"/>
      <c r="EY863" s="4"/>
      <c r="EZ863" s="4"/>
      <c r="FA863" s="4"/>
      <c r="FB863" s="4"/>
      <c r="FC863" s="4"/>
      <c r="FD863" s="4"/>
      <c r="FE863" s="4"/>
      <c r="FF863" s="4"/>
      <c r="FG863" s="4"/>
      <c r="FH863" s="4"/>
      <c r="FI863" s="4"/>
      <c r="FJ863" s="4"/>
      <c r="FK863" s="4"/>
      <c r="FL863" s="4"/>
      <c r="FM863" s="4"/>
      <c r="FN863" s="4"/>
      <c r="FO863" s="4"/>
      <c r="FP863" s="4"/>
      <c r="FQ863" s="4"/>
      <c r="FR863" s="4"/>
      <c r="FS863" s="4"/>
      <c r="FT863" s="4"/>
      <c r="FU863" s="4"/>
      <c r="FV863" s="4"/>
      <c r="FW863" s="4"/>
      <c r="FX863" s="4"/>
      <c r="FY863" s="4"/>
      <c r="FZ863" s="4"/>
      <c r="GA863" s="4"/>
      <c r="GB863" s="4"/>
      <c r="GC863" s="4"/>
      <c r="GD863" s="4"/>
      <c r="GE863" s="4"/>
      <c r="GF863" s="4"/>
      <c r="GG863" s="4"/>
      <c r="GH863" s="4"/>
      <c r="GI863" s="4"/>
      <c r="GJ863" s="4"/>
      <c r="GK863" s="4"/>
      <c r="GL863" s="4"/>
      <c r="GM863" s="4"/>
      <c r="GN863" s="4"/>
      <c r="GO863" s="4"/>
      <c r="GP863" s="4"/>
      <c r="GQ863" s="4"/>
      <c r="GR863" s="4"/>
      <c r="GS863" s="4"/>
      <c r="GT863" s="4"/>
      <c r="GU863" s="4"/>
      <c r="GV863" s="4"/>
      <c r="GW863" s="4"/>
      <c r="GX863" s="4"/>
      <c r="GY863" s="4"/>
      <c r="GZ863" s="4"/>
      <c r="HA863" s="4"/>
      <c r="HB863" s="4"/>
      <c r="HC863" s="4"/>
      <c r="HD863" s="4"/>
      <c r="HE863" s="4"/>
      <c r="HF863" s="4"/>
      <c r="HG863" s="4"/>
      <c r="HH863" s="4"/>
      <c r="HI863" s="4"/>
      <c r="HJ863" s="4"/>
      <c r="HK863" s="4"/>
      <c r="HL863" s="4"/>
      <c r="HM863" s="4"/>
      <c r="HN863" s="4"/>
      <c r="HO863" s="4"/>
      <c r="HP863" s="4"/>
      <c r="HQ863" s="4"/>
      <c r="HR863" s="4"/>
      <c r="HS863" s="4"/>
      <c r="HT863" s="4"/>
      <c r="HU863" s="4"/>
      <c r="HV863" s="4"/>
      <c r="HW863" s="4"/>
      <c r="HX863" s="4"/>
      <c r="HY863" s="4"/>
      <c r="HZ863" s="4"/>
      <c r="IA863" s="4"/>
      <c r="IB863" s="4"/>
      <c r="IC863" s="4"/>
      <c r="ID863" s="4"/>
      <c r="IE863" s="4"/>
      <c r="IF863" s="4"/>
      <c r="IG863" s="4"/>
      <c r="IH863" s="4"/>
      <c r="II863" s="4"/>
      <c r="IJ863" s="4"/>
      <c r="IK863" s="4"/>
      <c r="IL863" s="4"/>
      <c r="IM863" s="4"/>
      <c r="IN863" s="4"/>
      <c r="IO863" s="4"/>
      <c r="IP863" s="4"/>
      <c r="IQ863" s="4"/>
      <c r="IR863" s="4"/>
      <c r="IS863" s="4"/>
      <c r="IT863" s="4"/>
      <c r="IU863" s="4"/>
      <c r="IV863" s="4"/>
    </row>
    <row r="865" spans="1:256" s="209" customFormat="1">
      <c r="A865" s="121"/>
      <c r="B865" s="115"/>
      <c r="C865" s="116"/>
      <c r="D865" s="117"/>
      <c r="E865" s="118"/>
      <c r="F865" s="119"/>
      <c r="G865" s="120"/>
      <c r="H865" s="5"/>
      <c r="I865" s="39"/>
      <c r="J865" s="40"/>
      <c r="K865" s="41"/>
      <c r="L865" s="37"/>
      <c r="N865" s="38"/>
      <c r="O865" s="38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4"/>
      <c r="CM865" s="4"/>
      <c r="CN865" s="4"/>
      <c r="CO865" s="4"/>
      <c r="CP865" s="4"/>
      <c r="CQ865" s="4"/>
      <c r="CR865" s="4"/>
      <c r="CS865" s="4"/>
      <c r="CT865" s="4"/>
      <c r="CU865" s="4"/>
      <c r="CV865" s="4"/>
      <c r="CW865" s="4"/>
      <c r="CX865" s="4"/>
      <c r="CY865" s="4"/>
      <c r="CZ865" s="4"/>
      <c r="DA865" s="4"/>
      <c r="DB865" s="4"/>
      <c r="DC865" s="4"/>
      <c r="DD865" s="4"/>
      <c r="DE865" s="4"/>
      <c r="DF865" s="4"/>
      <c r="DG865" s="4"/>
      <c r="DH865" s="4"/>
      <c r="DI865" s="4"/>
      <c r="DJ865" s="4"/>
      <c r="DK865" s="4"/>
      <c r="DL865" s="4"/>
      <c r="DM865" s="4"/>
      <c r="DN865" s="4"/>
      <c r="DO865" s="4"/>
      <c r="DP865" s="4"/>
      <c r="DQ865" s="4"/>
      <c r="DR865" s="4"/>
      <c r="DS865" s="4"/>
      <c r="DT865" s="4"/>
      <c r="DU865" s="4"/>
      <c r="DV865" s="4"/>
      <c r="DW865" s="4"/>
      <c r="DX865" s="4"/>
      <c r="DY865" s="4"/>
      <c r="DZ865" s="4"/>
      <c r="EA865" s="4"/>
      <c r="EB865" s="4"/>
      <c r="EC865" s="4"/>
      <c r="ED865" s="4"/>
      <c r="EE865" s="4"/>
      <c r="EF865" s="4"/>
      <c r="EG865" s="4"/>
      <c r="EH865" s="4"/>
      <c r="EI865" s="4"/>
      <c r="EJ865" s="4"/>
      <c r="EK865" s="4"/>
      <c r="EL865" s="4"/>
      <c r="EM865" s="4"/>
      <c r="EN865" s="4"/>
      <c r="EO865" s="4"/>
      <c r="EP865" s="4"/>
      <c r="EQ865" s="4"/>
      <c r="ER865" s="4"/>
      <c r="ES865" s="4"/>
      <c r="ET865" s="4"/>
      <c r="EU865" s="4"/>
      <c r="EV865" s="4"/>
      <c r="EW865" s="4"/>
      <c r="EX865" s="4"/>
      <c r="EY865" s="4"/>
      <c r="EZ865" s="4"/>
      <c r="FA865" s="4"/>
      <c r="FB865" s="4"/>
      <c r="FC865" s="4"/>
      <c r="FD865" s="4"/>
      <c r="FE865" s="4"/>
      <c r="FF865" s="4"/>
      <c r="FG865" s="4"/>
      <c r="FH865" s="4"/>
      <c r="FI865" s="4"/>
      <c r="FJ865" s="4"/>
      <c r="FK865" s="4"/>
      <c r="FL865" s="4"/>
      <c r="FM865" s="4"/>
      <c r="FN865" s="4"/>
      <c r="FO865" s="4"/>
      <c r="FP865" s="4"/>
      <c r="FQ865" s="4"/>
      <c r="FR865" s="4"/>
      <c r="FS865" s="4"/>
      <c r="FT865" s="4"/>
      <c r="FU865" s="4"/>
      <c r="FV865" s="4"/>
      <c r="FW865" s="4"/>
      <c r="FX865" s="4"/>
      <c r="FY865" s="4"/>
      <c r="FZ865" s="4"/>
      <c r="GA865" s="4"/>
      <c r="GB865" s="4"/>
      <c r="GC865" s="4"/>
      <c r="GD865" s="4"/>
      <c r="GE865" s="4"/>
      <c r="GF865" s="4"/>
      <c r="GG865" s="4"/>
      <c r="GH865" s="4"/>
      <c r="GI865" s="4"/>
      <c r="GJ865" s="4"/>
      <c r="GK865" s="4"/>
      <c r="GL865" s="4"/>
      <c r="GM865" s="4"/>
      <c r="GN865" s="4"/>
      <c r="GO865" s="4"/>
      <c r="GP865" s="4"/>
      <c r="GQ865" s="4"/>
      <c r="GR865" s="4"/>
      <c r="GS865" s="4"/>
      <c r="GT865" s="4"/>
      <c r="GU865" s="4"/>
      <c r="GV865" s="4"/>
      <c r="GW865" s="4"/>
      <c r="GX865" s="4"/>
      <c r="GY865" s="4"/>
      <c r="GZ865" s="4"/>
      <c r="HA865" s="4"/>
      <c r="HB865" s="4"/>
      <c r="HC865" s="4"/>
      <c r="HD865" s="4"/>
      <c r="HE865" s="4"/>
      <c r="HF865" s="4"/>
      <c r="HG865" s="4"/>
      <c r="HH865" s="4"/>
      <c r="HI865" s="4"/>
      <c r="HJ865" s="4"/>
      <c r="HK865" s="4"/>
      <c r="HL865" s="4"/>
      <c r="HM865" s="4"/>
      <c r="HN865" s="4"/>
      <c r="HO865" s="4"/>
      <c r="HP865" s="4"/>
      <c r="HQ865" s="4"/>
      <c r="HR865" s="4"/>
      <c r="HS865" s="4"/>
      <c r="HT865" s="4"/>
      <c r="HU865" s="4"/>
      <c r="HV865" s="4"/>
      <c r="HW865" s="4"/>
      <c r="HX865" s="4"/>
      <c r="HY865" s="4"/>
      <c r="HZ865" s="4"/>
      <c r="IA865" s="4"/>
      <c r="IB865" s="4"/>
      <c r="IC865" s="4"/>
      <c r="ID865" s="4"/>
      <c r="IE865" s="4"/>
      <c r="IF865" s="4"/>
      <c r="IG865" s="4"/>
      <c r="IH865" s="4"/>
      <c r="II865" s="4"/>
      <c r="IJ865" s="4"/>
      <c r="IK865" s="4"/>
      <c r="IL865" s="4"/>
      <c r="IM865" s="4"/>
      <c r="IN865" s="4"/>
      <c r="IO865" s="4"/>
      <c r="IP865" s="4"/>
      <c r="IQ865" s="4"/>
      <c r="IR865" s="4"/>
      <c r="IS865" s="4"/>
      <c r="IT865" s="4"/>
      <c r="IU865" s="4"/>
      <c r="IV865" s="4"/>
    </row>
    <row r="867" spans="1:256" s="209" customFormat="1">
      <c r="A867" s="121"/>
      <c r="B867" s="115"/>
      <c r="C867" s="116"/>
      <c r="D867" s="117"/>
      <c r="E867" s="118"/>
      <c r="F867" s="119"/>
      <c r="G867" s="120"/>
      <c r="H867" s="5"/>
      <c r="I867" s="39"/>
      <c r="J867" s="40"/>
      <c r="K867" s="41"/>
      <c r="L867" s="37"/>
      <c r="N867" s="38"/>
      <c r="O867" s="38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4"/>
      <c r="CM867" s="4"/>
      <c r="CN867" s="4"/>
      <c r="CO867" s="4"/>
      <c r="CP867" s="4"/>
      <c r="CQ867" s="4"/>
      <c r="CR867" s="4"/>
      <c r="CS867" s="4"/>
      <c r="CT867" s="4"/>
      <c r="CU867" s="4"/>
      <c r="CV867" s="4"/>
      <c r="CW867" s="4"/>
      <c r="CX867" s="4"/>
      <c r="CY867" s="4"/>
      <c r="CZ867" s="4"/>
      <c r="DA867" s="4"/>
      <c r="DB867" s="4"/>
      <c r="DC867" s="4"/>
      <c r="DD867" s="4"/>
      <c r="DE867" s="4"/>
      <c r="DF867" s="4"/>
      <c r="DG867" s="4"/>
      <c r="DH867" s="4"/>
      <c r="DI867" s="4"/>
      <c r="DJ867" s="4"/>
      <c r="DK867" s="4"/>
      <c r="DL867" s="4"/>
      <c r="DM867" s="4"/>
      <c r="DN867" s="4"/>
      <c r="DO867" s="4"/>
      <c r="DP867" s="4"/>
      <c r="DQ867" s="4"/>
      <c r="DR867" s="4"/>
      <c r="DS867" s="4"/>
      <c r="DT867" s="4"/>
      <c r="DU867" s="4"/>
      <c r="DV867" s="4"/>
      <c r="DW867" s="4"/>
      <c r="DX867" s="4"/>
      <c r="DY867" s="4"/>
      <c r="DZ867" s="4"/>
      <c r="EA867" s="4"/>
      <c r="EB867" s="4"/>
      <c r="EC867" s="4"/>
      <c r="ED867" s="4"/>
      <c r="EE867" s="4"/>
      <c r="EF867" s="4"/>
      <c r="EG867" s="4"/>
      <c r="EH867" s="4"/>
      <c r="EI867" s="4"/>
      <c r="EJ867" s="4"/>
      <c r="EK867" s="4"/>
      <c r="EL867" s="4"/>
      <c r="EM867" s="4"/>
      <c r="EN867" s="4"/>
      <c r="EO867" s="4"/>
      <c r="EP867" s="4"/>
      <c r="EQ867" s="4"/>
      <c r="ER867" s="4"/>
      <c r="ES867" s="4"/>
      <c r="ET867" s="4"/>
      <c r="EU867" s="4"/>
      <c r="EV867" s="4"/>
      <c r="EW867" s="4"/>
      <c r="EX867" s="4"/>
      <c r="EY867" s="4"/>
      <c r="EZ867" s="4"/>
      <c r="FA867" s="4"/>
      <c r="FB867" s="4"/>
      <c r="FC867" s="4"/>
      <c r="FD867" s="4"/>
      <c r="FE867" s="4"/>
      <c r="FF867" s="4"/>
      <c r="FG867" s="4"/>
      <c r="FH867" s="4"/>
      <c r="FI867" s="4"/>
      <c r="FJ867" s="4"/>
      <c r="FK867" s="4"/>
      <c r="FL867" s="4"/>
      <c r="FM867" s="4"/>
      <c r="FN867" s="4"/>
      <c r="FO867" s="4"/>
      <c r="FP867" s="4"/>
      <c r="FQ867" s="4"/>
      <c r="FR867" s="4"/>
      <c r="FS867" s="4"/>
      <c r="FT867" s="4"/>
      <c r="FU867" s="4"/>
      <c r="FV867" s="4"/>
      <c r="FW867" s="4"/>
      <c r="FX867" s="4"/>
      <c r="FY867" s="4"/>
      <c r="FZ867" s="4"/>
      <c r="GA867" s="4"/>
      <c r="GB867" s="4"/>
      <c r="GC867" s="4"/>
      <c r="GD867" s="4"/>
      <c r="GE867" s="4"/>
      <c r="GF867" s="4"/>
      <c r="GG867" s="4"/>
      <c r="GH867" s="4"/>
      <c r="GI867" s="4"/>
      <c r="GJ867" s="4"/>
      <c r="GK867" s="4"/>
      <c r="GL867" s="4"/>
      <c r="GM867" s="4"/>
      <c r="GN867" s="4"/>
      <c r="GO867" s="4"/>
      <c r="GP867" s="4"/>
      <c r="GQ867" s="4"/>
      <c r="GR867" s="4"/>
      <c r="GS867" s="4"/>
      <c r="GT867" s="4"/>
      <c r="GU867" s="4"/>
      <c r="GV867" s="4"/>
      <c r="GW867" s="4"/>
      <c r="GX867" s="4"/>
      <c r="GY867" s="4"/>
      <c r="GZ867" s="4"/>
      <c r="HA867" s="4"/>
      <c r="HB867" s="4"/>
      <c r="HC867" s="4"/>
      <c r="HD867" s="4"/>
      <c r="HE867" s="4"/>
      <c r="HF867" s="4"/>
      <c r="HG867" s="4"/>
      <c r="HH867" s="4"/>
      <c r="HI867" s="4"/>
      <c r="HJ867" s="4"/>
      <c r="HK867" s="4"/>
      <c r="HL867" s="4"/>
      <c r="HM867" s="4"/>
      <c r="HN867" s="4"/>
      <c r="HO867" s="4"/>
      <c r="HP867" s="4"/>
      <c r="HQ867" s="4"/>
      <c r="HR867" s="4"/>
      <c r="HS867" s="4"/>
      <c r="HT867" s="4"/>
      <c r="HU867" s="4"/>
      <c r="HV867" s="4"/>
      <c r="HW867" s="4"/>
      <c r="HX867" s="4"/>
      <c r="HY867" s="4"/>
      <c r="HZ867" s="4"/>
      <c r="IA867" s="4"/>
      <c r="IB867" s="4"/>
      <c r="IC867" s="4"/>
      <c r="ID867" s="4"/>
      <c r="IE867" s="4"/>
      <c r="IF867" s="4"/>
      <c r="IG867" s="4"/>
      <c r="IH867" s="4"/>
      <c r="II867" s="4"/>
      <c r="IJ867" s="4"/>
      <c r="IK867" s="4"/>
      <c r="IL867" s="4"/>
      <c r="IM867" s="4"/>
      <c r="IN867" s="4"/>
      <c r="IO867" s="4"/>
      <c r="IP867" s="4"/>
      <c r="IQ867" s="4"/>
      <c r="IR867" s="4"/>
      <c r="IS867" s="4"/>
      <c r="IT867" s="4"/>
      <c r="IU867" s="4"/>
      <c r="IV867" s="4"/>
    </row>
    <row r="869" spans="1:256" s="209" customFormat="1">
      <c r="A869" s="121"/>
      <c r="B869" s="115"/>
      <c r="C869" s="116"/>
      <c r="D869" s="117"/>
      <c r="E869" s="118"/>
      <c r="F869" s="119"/>
      <c r="G869" s="120"/>
      <c r="H869" s="5"/>
      <c r="I869" s="39"/>
      <c r="J869" s="40"/>
      <c r="K869" s="41"/>
      <c r="L869" s="37"/>
      <c r="N869" s="38"/>
      <c r="O869" s="38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4"/>
      <c r="CM869" s="4"/>
      <c r="CN869" s="4"/>
      <c r="CO869" s="4"/>
      <c r="CP869" s="4"/>
      <c r="CQ869" s="4"/>
      <c r="CR869" s="4"/>
      <c r="CS869" s="4"/>
      <c r="CT869" s="4"/>
      <c r="CU869" s="4"/>
      <c r="CV869" s="4"/>
      <c r="CW869" s="4"/>
      <c r="CX869" s="4"/>
      <c r="CY869" s="4"/>
      <c r="CZ869" s="4"/>
      <c r="DA869" s="4"/>
      <c r="DB869" s="4"/>
      <c r="DC869" s="4"/>
      <c r="DD869" s="4"/>
      <c r="DE869" s="4"/>
      <c r="DF869" s="4"/>
      <c r="DG869" s="4"/>
      <c r="DH869" s="4"/>
      <c r="DI869" s="4"/>
      <c r="DJ869" s="4"/>
      <c r="DK869" s="4"/>
      <c r="DL869" s="4"/>
      <c r="DM869" s="4"/>
      <c r="DN869" s="4"/>
      <c r="DO869" s="4"/>
      <c r="DP869" s="4"/>
      <c r="DQ869" s="4"/>
      <c r="DR869" s="4"/>
      <c r="DS869" s="4"/>
      <c r="DT869" s="4"/>
      <c r="DU869" s="4"/>
      <c r="DV869" s="4"/>
      <c r="DW869" s="4"/>
      <c r="DX869" s="4"/>
      <c r="DY869" s="4"/>
      <c r="DZ869" s="4"/>
      <c r="EA869" s="4"/>
      <c r="EB869" s="4"/>
      <c r="EC869" s="4"/>
      <c r="ED869" s="4"/>
      <c r="EE869" s="4"/>
      <c r="EF869" s="4"/>
      <c r="EG869" s="4"/>
      <c r="EH869" s="4"/>
      <c r="EI869" s="4"/>
      <c r="EJ869" s="4"/>
      <c r="EK869" s="4"/>
      <c r="EL869" s="4"/>
      <c r="EM869" s="4"/>
      <c r="EN869" s="4"/>
      <c r="EO869" s="4"/>
      <c r="EP869" s="4"/>
      <c r="EQ869" s="4"/>
      <c r="ER869" s="4"/>
      <c r="ES869" s="4"/>
      <c r="ET869" s="4"/>
      <c r="EU869" s="4"/>
      <c r="EV869" s="4"/>
      <c r="EW869" s="4"/>
      <c r="EX869" s="4"/>
      <c r="EY869" s="4"/>
      <c r="EZ869" s="4"/>
      <c r="FA869" s="4"/>
      <c r="FB869" s="4"/>
      <c r="FC869" s="4"/>
      <c r="FD869" s="4"/>
      <c r="FE869" s="4"/>
      <c r="FF869" s="4"/>
      <c r="FG869" s="4"/>
      <c r="FH869" s="4"/>
      <c r="FI869" s="4"/>
      <c r="FJ869" s="4"/>
      <c r="FK869" s="4"/>
      <c r="FL869" s="4"/>
      <c r="FM869" s="4"/>
      <c r="FN869" s="4"/>
      <c r="FO869" s="4"/>
      <c r="FP869" s="4"/>
      <c r="FQ869" s="4"/>
      <c r="FR869" s="4"/>
      <c r="FS869" s="4"/>
      <c r="FT869" s="4"/>
      <c r="FU869" s="4"/>
      <c r="FV869" s="4"/>
      <c r="FW869" s="4"/>
      <c r="FX869" s="4"/>
      <c r="FY869" s="4"/>
      <c r="FZ869" s="4"/>
      <c r="GA869" s="4"/>
      <c r="GB869" s="4"/>
      <c r="GC869" s="4"/>
      <c r="GD869" s="4"/>
      <c r="GE869" s="4"/>
      <c r="GF869" s="4"/>
      <c r="GG869" s="4"/>
      <c r="GH869" s="4"/>
      <c r="GI869" s="4"/>
      <c r="GJ869" s="4"/>
      <c r="GK869" s="4"/>
      <c r="GL869" s="4"/>
      <c r="GM869" s="4"/>
      <c r="GN869" s="4"/>
      <c r="GO869" s="4"/>
      <c r="GP869" s="4"/>
      <c r="GQ869" s="4"/>
      <c r="GR869" s="4"/>
      <c r="GS869" s="4"/>
      <c r="GT869" s="4"/>
      <c r="GU869" s="4"/>
      <c r="GV869" s="4"/>
      <c r="GW869" s="4"/>
      <c r="GX869" s="4"/>
      <c r="GY869" s="4"/>
      <c r="GZ869" s="4"/>
      <c r="HA869" s="4"/>
      <c r="HB869" s="4"/>
      <c r="HC869" s="4"/>
      <c r="HD869" s="4"/>
      <c r="HE869" s="4"/>
      <c r="HF869" s="4"/>
      <c r="HG869" s="4"/>
      <c r="HH869" s="4"/>
      <c r="HI869" s="4"/>
      <c r="HJ869" s="4"/>
      <c r="HK869" s="4"/>
      <c r="HL869" s="4"/>
      <c r="HM869" s="4"/>
      <c r="HN869" s="4"/>
      <c r="HO869" s="4"/>
      <c r="HP869" s="4"/>
      <c r="HQ869" s="4"/>
      <c r="HR869" s="4"/>
      <c r="HS869" s="4"/>
      <c r="HT869" s="4"/>
      <c r="HU869" s="4"/>
      <c r="HV869" s="4"/>
      <c r="HW869" s="4"/>
      <c r="HX869" s="4"/>
      <c r="HY869" s="4"/>
      <c r="HZ869" s="4"/>
      <c r="IA869" s="4"/>
      <c r="IB869" s="4"/>
      <c r="IC869" s="4"/>
      <c r="ID869" s="4"/>
      <c r="IE869" s="4"/>
      <c r="IF869" s="4"/>
      <c r="IG869" s="4"/>
      <c r="IH869" s="4"/>
      <c r="II869" s="4"/>
      <c r="IJ869" s="4"/>
      <c r="IK869" s="4"/>
      <c r="IL869" s="4"/>
      <c r="IM869" s="4"/>
      <c r="IN869" s="4"/>
      <c r="IO869" s="4"/>
      <c r="IP869" s="4"/>
      <c r="IQ869" s="4"/>
      <c r="IR869" s="4"/>
      <c r="IS869" s="4"/>
      <c r="IT869" s="4"/>
      <c r="IU869" s="4"/>
      <c r="IV869" s="4"/>
    </row>
    <row r="871" spans="1:256" s="209" customFormat="1">
      <c r="A871" s="121"/>
      <c r="B871" s="115"/>
      <c r="C871" s="116"/>
      <c r="D871" s="117"/>
      <c r="E871" s="118"/>
      <c r="F871" s="119"/>
      <c r="G871" s="120"/>
      <c r="H871" s="5"/>
      <c r="I871" s="39"/>
      <c r="J871" s="40"/>
      <c r="K871" s="41"/>
      <c r="L871" s="37"/>
      <c r="N871" s="38"/>
      <c r="O871" s="38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4"/>
      <c r="CM871" s="4"/>
      <c r="CN871" s="4"/>
      <c r="CO871" s="4"/>
      <c r="CP871" s="4"/>
      <c r="CQ871" s="4"/>
      <c r="CR871" s="4"/>
      <c r="CS871" s="4"/>
      <c r="CT871" s="4"/>
      <c r="CU871" s="4"/>
      <c r="CV871" s="4"/>
      <c r="CW871" s="4"/>
      <c r="CX871" s="4"/>
      <c r="CY871" s="4"/>
      <c r="CZ871" s="4"/>
      <c r="DA871" s="4"/>
      <c r="DB871" s="4"/>
      <c r="DC871" s="4"/>
      <c r="DD871" s="4"/>
      <c r="DE871" s="4"/>
      <c r="DF871" s="4"/>
      <c r="DG871" s="4"/>
      <c r="DH871" s="4"/>
      <c r="DI871" s="4"/>
      <c r="DJ871" s="4"/>
      <c r="DK871" s="4"/>
      <c r="DL871" s="4"/>
      <c r="DM871" s="4"/>
      <c r="DN871" s="4"/>
      <c r="DO871" s="4"/>
      <c r="DP871" s="4"/>
      <c r="DQ871" s="4"/>
      <c r="DR871" s="4"/>
      <c r="DS871" s="4"/>
      <c r="DT871" s="4"/>
      <c r="DU871" s="4"/>
      <c r="DV871" s="4"/>
      <c r="DW871" s="4"/>
      <c r="DX871" s="4"/>
      <c r="DY871" s="4"/>
      <c r="DZ871" s="4"/>
      <c r="EA871" s="4"/>
      <c r="EB871" s="4"/>
      <c r="EC871" s="4"/>
      <c r="ED871" s="4"/>
      <c r="EE871" s="4"/>
      <c r="EF871" s="4"/>
      <c r="EG871" s="4"/>
      <c r="EH871" s="4"/>
      <c r="EI871" s="4"/>
      <c r="EJ871" s="4"/>
      <c r="EK871" s="4"/>
      <c r="EL871" s="4"/>
      <c r="EM871" s="4"/>
      <c r="EN871" s="4"/>
      <c r="EO871" s="4"/>
      <c r="EP871" s="4"/>
      <c r="EQ871" s="4"/>
      <c r="ER871" s="4"/>
      <c r="ES871" s="4"/>
      <c r="ET871" s="4"/>
      <c r="EU871" s="4"/>
      <c r="EV871" s="4"/>
      <c r="EW871" s="4"/>
      <c r="EX871" s="4"/>
      <c r="EY871" s="4"/>
      <c r="EZ871" s="4"/>
      <c r="FA871" s="4"/>
      <c r="FB871" s="4"/>
      <c r="FC871" s="4"/>
      <c r="FD871" s="4"/>
      <c r="FE871" s="4"/>
      <c r="FF871" s="4"/>
      <c r="FG871" s="4"/>
      <c r="FH871" s="4"/>
      <c r="FI871" s="4"/>
      <c r="FJ871" s="4"/>
      <c r="FK871" s="4"/>
      <c r="FL871" s="4"/>
      <c r="FM871" s="4"/>
      <c r="FN871" s="4"/>
      <c r="FO871" s="4"/>
      <c r="FP871" s="4"/>
      <c r="FQ871" s="4"/>
      <c r="FR871" s="4"/>
      <c r="FS871" s="4"/>
      <c r="FT871" s="4"/>
      <c r="FU871" s="4"/>
      <c r="FV871" s="4"/>
      <c r="FW871" s="4"/>
      <c r="FX871" s="4"/>
      <c r="FY871" s="4"/>
      <c r="FZ871" s="4"/>
      <c r="GA871" s="4"/>
      <c r="GB871" s="4"/>
      <c r="GC871" s="4"/>
      <c r="GD871" s="4"/>
      <c r="GE871" s="4"/>
      <c r="GF871" s="4"/>
      <c r="GG871" s="4"/>
      <c r="GH871" s="4"/>
      <c r="GI871" s="4"/>
      <c r="GJ871" s="4"/>
      <c r="GK871" s="4"/>
      <c r="GL871" s="4"/>
      <c r="GM871" s="4"/>
      <c r="GN871" s="4"/>
      <c r="GO871" s="4"/>
      <c r="GP871" s="4"/>
      <c r="GQ871" s="4"/>
      <c r="GR871" s="4"/>
      <c r="GS871" s="4"/>
      <c r="GT871" s="4"/>
      <c r="GU871" s="4"/>
      <c r="GV871" s="4"/>
      <c r="GW871" s="4"/>
      <c r="GX871" s="4"/>
      <c r="GY871" s="4"/>
      <c r="GZ871" s="4"/>
      <c r="HA871" s="4"/>
      <c r="HB871" s="4"/>
      <c r="HC871" s="4"/>
      <c r="HD871" s="4"/>
      <c r="HE871" s="4"/>
      <c r="HF871" s="4"/>
      <c r="HG871" s="4"/>
      <c r="HH871" s="4"/>
      <c r="HI871" s="4"/>
      <c r="HJ871" s="4"/>
      <c r="HK871" s="4"/>
      <c r="HL871" s="4"/>
      <c r="HM871" s="4"/>
      <c r="HN871" s="4"/>
      <c r="HO871" s="4"/>
      <c r="HP871" s="4"/>
      <c r="HQ871" s="4"/>
      <c r="HR871" s="4"/>
      <c r="HS871" s="4"/>
      <c r="HT871" s="4"/>
      <c r="HU871" s="4"/>
      <c r="HV871" s="4"/>
      <c r="HW871" s="4"/>
      <c r="HX871" s="4"/>
      <c r="HY871" s="4"/>
      <c r="HZ871" s="4"/>
      <c r="IA871" s="4"/>
      <c r="IB871" s="4"/>
      <c r="IC871" s="4"/>
      <c r="ID871" s="4"/>
      <c r="IE871" s="4"/>
      <c r="IF871" s="4"/>
      <c r="IG871" s="4"/>
      <c r="IH871" s="4"/>
      <c r="II871" s="4"/>
      <c r="IJ871" s="4"/>
      <c r="IK871" s="4"/>
      <c r="IL871" s="4"/>
      <c r="IM871" s="4"/>
      <c r="IN871" s="4"/>
      <c r="IO871" s="4"/>
      <c r="IP871" s="4"/>
      <c r="IQ871" s="4"/>
      <c r="IR871" s="4"/>
      <c r="IS871" s="4"/>
      <c r="IT871" s="4"/>
      <c r="IU871" s="4"/>
      <c r="IV871" s="4"/>
    </row>
    <row r="873" spans="1:256" s="209" customFormat="1">
      <c r="A873" s="121"/>
      <c r="B873" s="115"/>
      <c r="C873" s="116"/>
      <c r="D873" s="117"/>
      <c r="E873" s="118"/>
      <c r="F873" s="119"/>
      <c r="G873" s="120"/>
      <c r="H873" s="5"/>
      <c r="I873" s="39"/>
      <c r="J873" s="40"/>
      <c r="K873" s="41"/>
      <c r="L873" s="37"/>
      <c r="N873" s="38"/>
      <c r="O873" s="38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4"/>
      <c r="CM873" s="4"/>
      <c r="CN873" s="4"/>
      <c r="CO873" s="4"/>
      <c r="CP873" s="4"/>
      <c r="CQ873" s="4"/>
      <c r="CR873" s="4"/>
      <c r="CS873" s="4"/>
      <c r="CT873" s="4"/>
      <c r="CU873" s="4"/>
      <c r="CV873" s="4"/>
      <c r="CW873" s="4"/>
      <c r="CX873" s="4"/>
      <c r="CY873" s="4"/>
      <c r="CZ873" s="4"/>
      <c r="DA873" s="4"/>
      <c r="DB873" s="4"/>
      <c r="DC873" s="4"/>
      <c r="DD873" s="4"/>
      <c r="DE873" s="4"/>
      <c r="DF873" s="4"/>
      <c r="DG873" s="4"/>
      <c r="DH873" s="4"/>
      <c r="DI873" s="4"/>
      <c r="DJ873" s="4"/>
      <c r="DK873" s="4"/>
      <c r="DL873" s="4"/>
      <c r="DM873" s="4"/>
      <c r="DN873" s="4"/>
      <c r="DO873" s="4"/>
      <c r="DP873" s="4"/>
      <c r="DQ873" s="4"/>
      <c r="DR873" s="4"/>
      <c r="DS873" s="4"/>
      <c r="DT873" s="4"/>
      <c r="DU873" s="4"/>
      <c r="DV873" s="4"/>
      <c r="DW873" s="4"/>
      <c r="DX873" s="4"/>
      <c r="DY873" s="4"/>
      <c r="DZ873" s="4"/>
      <c r="EA873" s="4"/>
      <c r="EB873" s="4"/>
      <c r="EC873" s="4"/>
      <c r="ED873" s="4"/>
      <c r="EE873" s="4"/>
      <c r="EF873" s="4"/>
      <c r="EG873" s="4"/>
      <c r="EH873" s="4"/>
      <c r="EI873" s="4"/>
      <c r="EJ873" s="4"/>
      <c r="EK873" s="4"/>
      <c r="EL873" s="4"/>
      <c r="EM873" s="4"/>
      <c r="EN873" s="4"/>
      <c r="EO873" s="4"/>
      <c r="EP873" s="4"/>
      <c r="EQ873" s="4"/>
      <c r="ER873" s="4"/>
      <c r="ES873" s="4"/>
      <c r="ET873" s="4"/>
      <c r="EU873" s="4"/>
      <c r="EV873" s="4"/>
      <c r="EW873" s="4"/>
      <c r="EX873" s="4"/>
      <c r="EY873" s="4"/>
      <c r="EZ873" s="4"/>
      <c r="FA873" s="4"/>
      <c r="FB873" s="4"/>
      <c r="FC873" s="4"/>
      <c r="FD873" s="4"/>
      <c r="FE873" s="4"/>
      <c r="FF873" s="4"/>
      <c r="FG873" s="4"/>
      <c r="FH873" s="4"/>
      <c r="FI873" s="4"/>
      <c r="FJ873" s="4"/>
      <c r="FK873" s="4"/>
      <c r="FL873" s="4"/>
      <c r="FM873" s="4"/>
      <c r="FN873" s="4"/>
      <c r="FO873" s="4"/>
      <c r="FP873" s="4"/>
      <c r="FQ873" s="4"/>
      <c r="FR873" s="4"/>
      <c r="FS873" s="4"/>
      <c r="FT873" s="4"/>
      <c r="FU873" s="4"/>
      <c r="FV873" s="4"/>
      <c r="FW873" s="4"/>
      <c r="FX873" s="4"/>
      <c r="FY873" s="4"/>
      <c r="FZ873" s="4"/>
      <c r="GA873" s="4"/>
      <c r="GB873" s="4"/>
      <c r="GC873" s="4"/>
      <c r="GD873" s="4"/>
      <c r="GE873" s="4"/>
      <c r="GF873" s="4"/>
      <c r="GG873" s="4"/>
      <c r="GH873" s="4"/>
      <c r="GI873" s="4"/>
      <c r="GJ873" s="4"/>
      <c r="GK873" s="4"/>
      <c r="GL873" s="4"/>
      <c r="GM873" s="4"/>
      <c r="GN873" s="4"/>
      <c r="GO873" s="4"/>
      <c r="GP873" s="4"/>
      <c r="GQ873" s="4"/>
      <c r="GR873" s="4"/>
      <c r="GS873" s="4"/>
      <c r="GT873" s="4"/>
      <c r="GU873" s="4"/>
      <c r="GV873" s="4"/>
      <c r="GW873" s="4"/>
      <c r="GX873" s="4"/>
      <c r="GY873" s="4"/>
      <c r="GZ873" s="4"/>
      <c r="HA873" s="4"/>
      <c r="HB873" s="4"/>
      <c r="HC873" s="4"/>
      <c r="HD873" s="4"/>
      <c r="HE873" s="4"/>
      <c r="HF873" s="4"/>
      <c r="HG873" s="4"/>
      <c r="HH873" s="4"/>
      <c r="HI873" s="4"/>
      <c r="HJ873" s="4"/>
      <c r="HK873" s="4"/>
      <c r="HL873" s="4"/>
      <c r="HM873" s="4"/>
      <c r="HN873" s="4"/>
      <c r="HO873" s="4"/>
      <c r="HP873" s="4"/>
      <c r="HQ873" s="4"/>
      <c r="HR873" s="4"/>
      <c r="HS873" s="4"/>
      <c r="HT873" s="4"/>
      <c r="HU873" s="4"/>
      <c r="HV873" s="4"/>
      <c r="HW873" s="4"/>
      <c r="HX873" s="4"/>
      <c r="HY873" s="4"/>
      <c r="HZ873" s="4"/>
      <c r="IA873" s="4"/>
      <c r="IB873" s="4"/>
      <c r="IC873" s="4"/>
      <c r="ID873" s="4"/>
      <c r="IE873" s="4"/>
      <c r="IF873" s="4"/>
      <c r="IG873" s="4"/>
      <c r="IH873" s="4"/>
      <c r="II873" s="4"/>
      <c r="IJ873" s="4"/>
      <c r="IK873" s="4"/>
      <c r="IL873" s="4"/>
      <c r="IM873" s="4"/>
      <c r="IN873" s="4"/>
      <c r="IO873" s="4"/>
      <c r="IP873" s="4"/>
      <c r="IQ873" s="4"/>
      <c r="IR873" s="4"/>
      <c r="IS873" s="4"/>
      <c r="IT873" s="4"/>
      <c r="IU873" s="4"/>
      <c r="IV873" s="4"/>
    </row>
    <row r="875" spans="1:256" s="209" customFormat="1">
      <c r="A875" s="121"/>
      <c r="B875" s="115"/>
      <c r="C875" s="116"/>
      <c r="D875" s="117"/>
      <c r="E875" s="118"/>
      <c r="F875" s="119"/>
      <c r="G875" s="120"/>
      <c r="H875" s="5"/>
      <c r="I875" s="39"/>
      <c r="J875" s="40"/>
      <c r="K875" s="41"/>
      <c r="L875" s="37"/>
      <c r="N875" s="38"/>
      <c r="O875" s="38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4"/>
      <c r="CM875" s="4"/>
      <c r="CN875" s="4"/>
      <c r="CO875" s="4"/>
      <c r="CP875" s="4"/>
      <c r="CQ875" s="4"/>
      <c r="CR875" s="4"/>
      <c r="CS875" s="4"/>
      <c r="CT875" s="4"/>
      <c r="CU875" s="4"/>
      <c r="CV875" s="4"/>
      <c r="CW875" s="4"/>
      <c r="CX875" s="4"/>
      <c r="CY875" s="4"/>
      <c r="CZ875" s="4"/>
      <c r="DA875" s="4"/>
      <c r="DB875" s="4"/>
      <c r="DC875" s="4"/>
      <c r="DD875" s="4"/>
      <c r="DE875" s="4"/>
      <c r="DF875" s="4"/>
      <c r="DG875" s="4"/>
      <c r="DH875" s="4"/>
      <c r="DI875" s="4"/>
      <c r="DJ875" s="4"/>
      <c r="DK875" s="4"/>
      <c r="DL875" s="4"/>
      <c r="DM875" s="4"/>
      <c r="DN875" s="4"/>
      <c r="DO875" s="4"/>
      <c r="DP875" s="4"/>
      <c r="DQ875" s="4"/>
      <c r="DR875" s="4"/>
      <c r="DS875" s="4"/>
      <c r="DT875" s="4"/>
      <c r="DU875" s="4"/>
      <c r="DV875" s="4"/>
      <c r="DW875" s="4"/>
      <c r="DX875" s="4"/>
      <c r="DY875" s="4"/>
      <c r="DZ875" s="4"/>
      <c r="EA875" s="4"/>
      <c r="EB875" s="4"/>
      <c r="EC875" s="4"/>
      <c r="ED875" s="4"/>
      <c r="EE875" s="4"/>
      <c r="EF875" s="4"/>
      <c r="EG875" s="4"/>
      <c r="EH875" s="4"/>
      <c r="EI875" s="4"/>
      <c r="EJ875" s="4"/>
      <c r="EK875" s="4"/>
      <c r="EL875" s="4"/>
      <c r="EM875" s="4"/>
      <c r="EN875" s="4"/>
      <c r="EO875" s="4"/>
      <c r="EP875" s="4"/>
      <c r="EQ875" s="4"/>
      <c r="ER875" s="4"/>
      <c r="ES875" s="4"/>
      <c r="ET875" s="4"/>
      <c r="EU875" s="4"/>
      <c r="EV875" s="4"/>
      <c r="EW875" s="4"/>
      <c r="EX875" s="4"/>
      <c r="EY875" s="4"/>
      <c r="EZ875" s="4"/>
      <c r="FA875" s="4"/>
      <c r="FB875" s="4"/>
      <c r="FC875" s="4"/>
      <c r="FD875" s="4"/>
      <c r="FE875" s="4"/>
      <c r="FF875" s="4"/>
      <c r="FG875" s="4"/>
      <c r="FH875" s="4"/>
      <c r="FI875" s="4"/>
      <c r="FJ875" s="4"/>
      <c r="FK875" s="4"/>
      <c r="FL875" s="4"/>
      <c r="FM875" s="4"/>
      <c r="FN875" s="4"/>
      <c r="FO875" s="4"/>
      <c r="FP875" s="4"/>
      <c r="FQ875" s="4"/>
      <c r="FR875" s="4"/>
      <c r="FS875" s="4"/>
      <c r="FT875" s="4"/>
      <c r="FU875" s="4"/>
      <c r="FV875" s="4"/>
      <c r="FW875" s="4"/>
      <c r="FX875" s="4"/>
      <c r="FY875" s="4"/>
      <c r="FZ875" s="4"/>
      <c r="GA875" s="4"/>
      <c r="GB875" s="4"/>
      <c r="GC875" s="4"/>
      <c r="GD875" s="4"/>
      <c r="GE875" s="4"/>
      <c r="GF875" s="4"/>
      <c r="GG875" s="4"/>
      <c r="GH875" s="4"/>
      <c r="GI875" s="4"/>
      <c r="GJ875" s="4"/>
      <c r="GK875" s="4"/>
      <c r="GL875" s="4"/>
      <c r="GM875" s="4"/>
      <c r="GN875" s="4"/>
      <c r="GO875" s="4"/>
      <c r="GP875" s="4"/>
      <c r="GQ875" s="4"/>
      <c r="GR875" s="4"/>
      <c r="GS875" s="4"/>
      <c r="GT875" s="4"/>
      <c r="GU875" s="4"/>
      <c r="GV875" s="4"/>
      <c r="GW875" s="4"/>
      <c r="GX875" s="4"/>
      <c r="GY875" s="4"/>
      <c r="GZ875" s="4"/>
      <c r="HA875" s="4"/>
      <c r="HB875" s="4"/>
      <c r="HC875" s="4"/>
      <c r="HD875" s="4"/>
      <c r="HE875" s="4"/>
      <c r="HF875" s="4"/>
      <c r="HG875" s="4"/>
      <c r="HH875" s="4"/>
      <c r="HI875" s="4"/>
      <c r="HJ875" s="4"/>
      <c r="HK875" s="4"/>
      <c r="HL875" s="4"/>
      <c r="HM875" s="4"/>
      <c r="HN875" s="4"/>
      <c r="HO875" s="4"/>
      <c r="HP875" s="4"/>
      <c r="HQ875" s="4"/>
      <c r="HR875" s="4"/>
      <c r="HS875" s="4"/>
      <c r="HT875" s="4"/>
      <c r="HU875" s="4"/>
      <c r="HV875" s="4"/>
      <c r="HW875" s="4"/>
      <c r="HX875" s="4"/>
      <c r="HY875" s="4"/>
      <c r="HZ875" s="4"/>
      <c r="IA875" s="4"/>
      <c r="IB875" s="4"/>
      <c r="IC875" s="4"/>
      <c r="ID875" s="4"/>
      <c r="IE875" s="4"/>
      <c r="IF875" s="4"/>
      <c r="IG875" s="4"/>
      <c r="IH875" s="4"/>
      <c r="II875" s="4"/>
      <c r="IJ875" s="4"/>
      <c r="IK875" s="4"/>
      <c r="IL875" s="4"/>
      <c r="IM875" s="4"/>
      <c r="IN875" s="4"/>
      <c r="IO875" s="4"/>
      <c r="IP875" s="4"/>
      <c r="IQ875" s="4"/>
      <c r="IR875" s="4"/>
      <c r="IS875" s="4"/>
      <c r="IT875" s="4"/>
      <c r="IU875" s="4"/>
      <c r="IV875" s="4"/>
    </row>
    <row r="877" spans="1:256" s="209" customFormat="1">
      <c r="A877" s="121"/>
      <c r="B877" s="115"/>
      <c r="C877" s="116"/>
      <c r="D877" s="117"/>
      <c r="E877" s="118"/>
      <c r="F877" s="119"/>
      <c r="G877" s="120"/>
      <c r="H877" s="5"/>
      <c r="I877" s="39"/>
      <c r="J877" s="40"/>
      <c r="K877" s="41"/>
      <c r="L877" s="37"/>
      <c r="N877" s="38"/>
      <c r="O877" s="38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4"/>
      <c r="CM877" s="4"/>
      <c r="CN877" s="4"/>
      <c r="CO877" s="4"/>
      <c r="CP877" s="4"/>
      <c r="CQ877" s="4"/>
      <c r="CR877" s="4"/>
      <c r="CS877" s="4"/>
      <c r="CT877" s="4"/>
      <c r="CU877" s="4"/>
      <c r="CV877" s="4"/>
      <c r="CW877" s="4"/>
      <c r="CX877" s="4"/>
      <c r="CY877" s="4"/>
      <c r="CZ877" s="4"/>
      <c r="DA877" s="4"/>
      <c r="DB877" s="4"/>
      <c r="DC877" s="4"/>
      <c r="DD877" s="4"/>
      <c r="DE877" s="4"/>
      <c r="DF877" s="4"/>
      <c r="DG877" s="4"/>
      <c r="DH877" s="4"/>
      <c r="DI877" s="4"/>
      <c r="DJ877" s="4"/>
      <c r="DK877" s="4"/>
      <c r="DL877" s="4"/>
      <c r="DM877" s="4"/>
      <c r="DN877" s="4"/>
      <c r="DO877" s="4"/>
      <c r="DP877" s="4"/>
      <c r="DQ877" s="4"/>
      <c r="DR877" s="4"/>
      <c r="DS877" s="4"/>
      <c r="DT877" s="4"/>
      <c r="DU877" s="4"/>
      <c r="DV877" s="4"/>
      <c r="DW877" s="4"/>
      <c r="DX877" s="4"/>
      <c r="DY877" s="4"/>
      <c r="DZ877" s="4"/>
      <c r="EA877" s="4"/>
      <c r="EB877" s="4"/>
      <c r="EC877" s="4"/>
      <c r="ED877" s="4"/>
      <c r="EE877" s="4"/>
      <c r="EF877" s="4"/>
      <c r="EG877" s="4"/>
      <c r="EH877" s="4"/>
      <c r="EI877" s="4"/>
      <c r="EJ877" s="4"/>
      <c r="EK877" s="4"/>
      <c r="EL877" s="4"/>
      <c r="EM877" s="4"/>
      <c r="EN877" s="4"/>
      <c r="EO877" s="4"/>
      <c r="EP877" s="4"/>
      <c r="EQ877" s="4"/>
      <c r="ER877" s="4"/>
      <c r="ES877" s="4"/>
      <c r="ET877" s="4"/>
      <c r="EU877" s="4"/>
      <c r="EV877" s="4"/>
      <c r="EW877" s="4"/>
      <c r="EX877" s="4"/>
      <c r="EY877" s="4"/>
      <c r="EZ877" s="4"/>
      <c r="FA877" s="4"/>
      <c r="FB877" s="4"/>
      <c r="FC877" s="4"/>
      <c r="FD877" s="4"/>
      <c r="FE877" s="4"/>
      <c r="FF877" s="4"/>
      <c r="FG877" s="4"/>
      <c r="FH877" s="4"/>
      <c r="FI877" s="4"/>
      <c r="FJ877" s="4"/>
      <c r="FK877" s="4"/>
      <c r="FL877" s="4"/>
      <c r="FM877" s="4"/>
      <c r="FN877" s="4"/>
      <c r="FO877" s="4"/>
      <c r="FP877" s="4"/>
      <c r="FQ877" s="4"/>
      <c r="FR877" s="4"/>
      <c r="FS877" s="4"/>
      <c r="FT877" s="4"/>
      <c r="FU877" s="4"/>
      <c r="FV877" s="4"/>
      <c r="FW877" s="4"/>
      <c r="FX877" s="4"/>
      <c r="FY877" s="4"/>
      <c r="FZ877" s="4"/>
      <c r="GA877" s="4"/>
      <c r="GB877" s="4"/>
      <c r="GC877" s="4"/>
      <c r="GD877" s="4"/>
      <c r="GE877" s="4"/>
      <c r="GF877" s="4"/>
      <c r="GG877" s="4"/>
      <c r="GH877" s="4"/>
      <c r="GI877" s="4"/>
      <c r="GJ877" s="4"/>
      <c r="GK877" s="4"/>
      <c r="GL877" s="4"/>
      <c r="GM877" s="4"/>
      <c r="GN877" s="4"/>
      <c r="GO877" s="4"/>
      <c r="GP877" s="4"/>
      <c r="GQ877" s="4"/>
      <c r="GR877" s="4"/>
      <c r="GS877" s="4"/>
      <c r="GT877" s="4"/>
      <c r="GU877" s="4"/>
      <c r="GV877" s="4"/>
      <c r="GW877" s="4"/>
      <c r="GX877" s="4"/>
      <c r="GY877" s="4"/>
      <c r="GZ877" s="4"/>
      <c r="HA877" s="4"/>
      <c r="HB877" s="4"/>
      <c r="HC877" s="4"/>
      <c r="HD877" s="4"/>
      <c r="HE877" s="4"/>
      <c r="HF877" s="4"/>
      <c r="HG877" s="4"/>
      <c r="HH877" s="4"/>
      <c r="HI877" s="4"/>
      <c r="HJ877" s="4"/>
      <c r="HK877" s="4"/>
      <c r="HL877" s="4"/>
      <c r="HM877" s="4"/>
      <c r="HN877" s="4"/>
      <c r="HO877" s="4"/>
      <c r="HP877" s="4"/>
      <c r="HQ877" s="4"/>
      <c r="HR877" s="4"/>
      <c r="HS877" s="4"/>
      <c r="HT877" s="4"/>
      <c r="HU877" s="4"/>
      <c r="HV877" s="4"/>
      <c r="HW877" s="4"/>
      <c r="HX877" s="4"/>
      <c r="HY877" s="4"/>
      <c r="HZ877" s="4"/>
      <c r="IA877" s="4"/>
      <c r="IB877" s="4"/>
      <c r="IC877" s="4"/>
      <c r="ID877" s="4"/>
      <c r="IE877" s="4"/>
      <c r="IF877" s="4"/>
      <c r="IG877" s="4"/>
      <c r="IH877" s="4"/>
      <c r="II877" s="4"/>
      <c r="IJ877" s="4"/>
      <c r="IK877" s="4"/>
      <c r="IL877" s="4"/>
      <c r="IM877" s="4"/>
      <c r="IN877" s="4"/>
      <c r="IO877" s="4"/>
      <c r="IP877" s="4"/>
      <c r="IQ877" s="4"/>
      <c r="IR877" s="4"/>
      <c r="IS877" s="4"/>
      <c r="IT877" s="4"/>
      <c r="IU877" s="4"/>
      <c r="IV877" s="4"/>
    </row>
    <row r="878" spans="1:256" s="209" customFormat="1">
      <c r="A878" s="121"/>
      <c r="B878" s="115"/>
      <c r="C878" s="116"/>
      <c r="D878" s="117"/>
      <c r="E878" s="118"/>
      <c r="F878" s="119"/>
      <c r="G878" s="120"/>
      <c r="H878" s="5"/>
      <c r="I878" s="39"/>
      <c r="J878" s="40"/>
      <c r="K878" s="41"/>
      <c r="L878" s="37"/>
      <c r="N878" s="38"/>
      <c r="O878" s="38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4"/>
      <c r="CM878" s="4"/>
      <c r="CN878" s="4"/>
      <c r="CO878" s="4"/>
      <c r="CP878" s="4"/>
      <c r="CQ878" s="4"/>
      <c r="CR878" s="4"/>
      <c r="CS878" s="4"/>
      <c r="CT878" s="4"/>
      <c r="CU878" s="4"/>
      <c r="CV878" s="4"/>
      <c r="CW878" s="4"/>
      <c r="CX878" s="4"/>
      <c r="CY878" s="4"/>
      <c r="CZ878" s="4"/>
      <c r="DA878" s="4"/>
      <c r="DB878" s="4"/>
      <c r="DC878" s="4"/>
      <c r="DD878" s="4"/>
      <c r="DE878" s="4"/>
      <c r="DF878" s="4"/>
      <c r="DG878" s="4"/>
      <c r="DH878" s="4"/>
      <c r="DI878" s="4"/>
      <c r="DJ878" s="4"/>
      <c r="DK878" s="4"/>
      <c r="DL878" s="4"/>
      <c r="DM878" s="4"/>
      <c r="DN878" s="4"/>
      <c r="DO878" s="4"/>
      <c r="DP878" s="4"/>
      <c r="DQ878" s="4"/>
      <c r="DR878" s="4"/>
      <c r="DS878" s="4"/>
      <c r="DT878" s="4"/>
      <c r="DU878" s="4"/>
      <c r="DV878" s="4"/>
      <c r="DW878" s="4"/>
      <c r="DX878" s="4"/>
      <c r="DY878" s="4"/>
      <c r="DZ878" s="4"/>
      <c r="EA878" s="4"/>
      <c r="EB878" s="4"/>
      <c r="EC878" s="4"/>
      <c r="ED878" s="4"/>
      <c r="EE878" s="4"/>
      <c r="EF878" s="4"/>
      <c r="EG878" s="4"/>
      <c r="EH878" s="4"/>
      <c r="EI878" s="4"/>
      <c r="EJ878" s="4"/>
      <c r="EK878" s="4"/>
      <c r="EL878" s="4"/>
      <c r="EM878" s="4"/>
      <c r="EN878" s="4"/>
      <c r="EO878" s="4"/>
      <c r="EP878" s="4"/>
      <c r="EQ878" s="4"/>
      <c r="ER878" s="4"/>
      <c r="ES878" s="4"/>
      <c r="ET878" s="4"/>
      <c r="EU878" s="4"/>
      <c r="EV878" s="4"/>
      <c r="EW878" s="4"/>
      <c r="EX878" s="4"/>
      <c r="EY878" s="4"/>
      <c r="EZ878" s="4"/>
      <c r="FA878" s="4"/>
      <c r="FB878" s="4"/>
      <c r="FC878" s="4"/>
      <c r="FD878" s="4"/>
      <c r="FE878" s="4"/>
      <c r="FF878" s="4"/>
      <c r="FG878" s="4"/>
      <c r="FH878" s="4"/>
      <c r="FI878" s="4"/>
      <c r="FJ878" s="4"/>
      <c r="FK878" s="4"/>
      <c r="FL878" s="4"/>
      <c r="FM878" s="4"/>
      <c r="FN878" s="4"/>
      <c r="FO878" s="4"/>
      <c r="FP878" s="4"/>
      <c r="FQ878" s="4"/>
      <c r="FR878" s="4"/>
      <c r="FS878" s="4"/>
      <c r="FT878" s="4"/>
      <c r="FU878" s="4"/>
      <c r="FV878" s="4"/>
      <c r="FW878" s="4"/>
      <c r="FX878" s="4"/>
      <c r="FY878" s="4"/>
      <c r="FZ878" s="4"/>
      <c r="GA878" s="4"/>
      <c r="GB878" s="4"/>
      <c r="GC878" s="4"/>
      <c r="GD878" s="4"/>
      <c r="GE878" s="4"/>
      <c r="GF878" s="4"/>
      <c r="GG878" s="4"/>
      <c r="GH878" s="4"/>
      <c r="GI878" s="4"/>
      <c r="GJ878" s="4"/>
      <c r="GK878" s="4"/>
      <c r="GL878" s="4"/>
      <c r="GM878" s="4"/>
      <c r="GN878" s="4"/>
      <c r="GO878" s="4"/>
      <c r="GP878" s="4"/>
      <c r="GQ878" s="4"/>
      <c r="GR878" s="4"/>
      <c r="GS878" s="4"/>
      <c r="GT878" s="4"/>
      <c r="GU878" s="4"/>
      <c r="GV878" s="4"/>
      <c r="GW878" s="4"/>
      <c r="GX878" s="4"/>
      <c r="GY878" s="4"/>
      <c r="GZ878" s="4"/>
      <c r="HA878" s="4"/>
      <c r="HB878" s="4"/>
      <c r="HC878" s="4"/>
      <c r="HD878" s="4"/>
      <c r="HE878" s="4"/>
      <c r="HF878" s="4"/>
      <c r="HG878" s="4"/>
      <c r="HH878" s="4"/>
      <c r="HI878" s="4"/>
      <c r="HJ878" s="4"/>
      <c r="HK878" s="4"/>
      <c r="HL878" s="4"/>
      <c r="HM878" s="4"/>
      <c r="HN878" s="4"/>
      <c r="HO878" s="4"/>
      <c r="HP878" s="4"/>
      <c r="HQ878" s="4"/>
      <c r="HR878" s="4"/>
      <c r="HS878" s="4"/>
      <c r="HT878" s="4"/>
      <c r="HU878" s="4"/>
      <c r="HV878" s="4"/>
      <c r="HW878" s="4"/>
      <c r="HX878" s="4"/>
      <c r="HY878" s="4"/>
      <c r="HZ878" s="4"/>
      <c r="IA878" s="4"/>
      <c r="IB878" s="4"/>
      <c r="IC878" s="4"/>
      <c r="ID878" s="4"/>
      <c r="IE878" s="4"/>
      <c r="IF878" s="4"/>
      <c r="IG878" s="4"/>
      <c r="IH878" s="4"/>
      <c r="II878" s="4"/>
      <c r="IJ878" s="4"/>
      <c r="IK878" s="4"/>
      <c r="IL878" s="4"/>
      <c r="IM878" s="4"/>
      <c r="IN878" s="4"/>
      <c r="IO878" s="4"/>
      <c r="IP878" s="4"/>
      <c r="IQ878" s="4"/>
      <c r="IR878" s="4"/>
      <c r="IS878" s="4"/>
      <c r="IT878" s="4"/>
      <c r="IU878" s="4"/>
      <c r="IV878" s="4"/>
    </row>
    <row r="880" spans="1:256" s="209" customFormat="1">
      <c r="A880" s="121"/>
      <c r="B880" s="115"/>
      <c r="C880" s="116"/>
      <c r="D880" s="117"/>
      <c r="E880" s="118"/>
      <c r="F880" s="119"/>
      <c r="G880" s="120"/>
      <c r="H880" s="5"/>
      <c r="I880" s="39"/>
      <c r="J880" s="40"/>
      <c r="K880" s="41"/>
      <c r="L880" s="37"/>
      <c r="N880" s="38"/>
      <c r="O880" s="38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4"/>
      <c r="CM880" s="4"/>
      <c r="CN880" s="4"/>
      <c r="CO880" s="4"/>
      <c r="CP880" s="4"/>
      <c r="CQ880" s="4"/>
      <c r="CR880" s="4"/>
      <c r="CS880" s="4"/>
      <c r="CT880" s="4"/>
      <c r="CU880" s="4"/>
      <c r="CV880" s="4"/>
      <c r="CW880" s="4"/>
      <c r="CX880" s="4"/>
      <c r="CY880" s="4"/>
      <c r="CZ880" s="4"/>
      <c r="DA880" s="4"/>
      <c r="DB880" s="4"/>
      <c r="DC880" s="4"/>
      <c r="DD880" s="4"/>
      <c r="DE880" s="4"/>
      <c r="DF880" s="4"/>
      <c r="DG880" s="4"/>
      <c r="DH880" s="4"/>
      <c r="DI880" s="4"/>
      <c r="DJ880" s="4"/>
      <c r="DK880" s="4"/>
      <c r="DL880" s="4"/>
      <c r="DM880" s="4"/>
      <c r="DN880" s="4"/>
      <c r="DO880" s="4"/>
      <c r="DP880" s="4"/>
      <c r="DQ880" s="4"/>
      <c r="DR880" s="4"/>
      <c r="DS880" s="4"/>
      <c r="DT880" s="4"/>
      <c r="DU880" s="4"/>
      <c r="DV880" s="4"/>
      <c r="DW880" s="4"/>
      <c r="DX880" s="4"/>
      <c r="DY880" s="4"/>
      <c r="DZ880" s="4"/>
      <c r="EA880" s="4"/>
      <c r="EB880" s="4"/>
      <c r="EC880" s="4"/>
      <c r="ED880" s="4"/>
      <c r="EE880" s="4"/>
      <c r="EF880" s="4"/>
      <c r="EG880" s="4"/>
      <c r="EH880" s="4"/>
      <c r="EI880" s="4"/>
      <c r="EJ880" s="4"/>
      <c r="EK880" s="4"/>
      <c r="EL880" s="4"/>
      <c r="EM880" s="4"/>
      <c r="EN880" s="4"/>
      <c r="EO880" s="4"/>
      <c r="EP880" s="4"/>
      <c r="EQ880" s="4"/>
      <c r="ER880" s="4"/>
      <c r="ES880" s="4"/>
      <c r="ET880" s="4"/>
      <c r="EU880" s="4"/>
      <c r="EV880" s="4"/>
      <c r="EW880" s="4"/>
      <c r="EX880" s="4"/>
      <c r="EY880" s="4"/>
      <c r="EZ880" s="4"/>
      <c r="FA880" s="4"/>
      <c r="FB880" s="4"/>
      <c r="FC880" s="4"/>
      <c r="FD880" s="4"/>
      <c r="FE880" s="4"/>
      <c r="FF880" s="4"/>
      <c r="FG880" s="4"/>
      <c r="FH880" s="4"/>
      <c r="FI880" s="4"/>
      <c r="FJ880" s="4"/>
      <c r="FK880" s="4"/>
      <c r="FL880" s="4"/>
      <c r="FM880" s="4"/>
      <c r="FN880" s="4"/>
      <c r="FO880" s="4"/>
      <c r="FP880" s="4"/>
      <c r="FQ880" s="4"/>
      <c r="FR880" s="4"/>
      <c r="FS880" s="4"/>
      <c r="FT880" s="4"/>
      <c r="FU880" s="4"/>
      <c r="FV880" s="4"/>
      <c r="FW880" s="4"/>
      <c r="FX880" s="4"/>
      <c r="FY880" s="4"/>
      <c r="FZ880" s="4"/>
      <c r="GA880" s="4"/>
      <c r="GB880" s="4"/>
      <c r="GC880" s="4"/>
      <c r="GD880" s="4"/>
      <c r="GE880" s="4"/>
      <c r="GF880" s="4"/>
      <c r="GG880" s="4"/>
      <c r="GH880" s="4"/>
      <c r="GI880" s="4"/>
      <c r="GJ880" s="4"/>
      <c r="GK880" s="4"/>
      <c r="GL880" s="4"/>
      <c r="GM880" s="4"/>
      <c r="GN880" s="4"/>
      <c r="GO880" s="4"/>
      <c r="GP880" s="4"/>
      <c r="GQ880" s="4"/>
      <c r="GR880" s="4"/>
      <c r="GS880" s="4"/>
      <c r="GT880" s="4"/>
      <c r="GU880" s="4"/>
      <c r="GV880" s="4"/>
      <c r="GW880" s="4"/>
      <c r="GX880" s="4"/>
      <c r="GY880" s="4"/>
      <c r="GZ880" s="4"/>
      <c r="HA880" s="4"/>
      <c r="HB880" s="4"/>
      <c r="HC880" s="4"/>
      <c r="HD880" s="4"/>
      <c r="HE880" s="4"/>
      <c r="HF880" s="4"/>
      <c r="HG880" s="4"/>
      <c r="HH880" s="4"/>
      <c r="HI880" s="4"/>
      <c r="HJ880" s="4"/>
      <c r="HK880" s="4"/>
      <c r="HL880" s="4"/>
      <c r="HM880" s="4"/>
      <c r="HN880" s="4"/>
      <c r="HO880" s="4"/>
      <c r="HP880" s="4"/>
      <c r="HQ880" s="4"/>
      <c r="HR880" s="4"/>
      <c r="HS880" s="4"/>
      <c r="HT880" s="4"/>
      <c r="HU880" s="4"/>
      <c r="HV880" s="4"/>
      <c r="HW880" s="4"/>
      <c r="HX880" s="4"/>
      <c r="HY880" s="4"/>
      <c r="HZ880" s="4"/>
      <c r="IA880" s="4"/>
      <c r="IB880" s="4"/>
      <c r="IC880" s="4"/>
      <c r="ID880" s="4"/>
      <c r="IE880" s="4"/>
      <c r="IF880" s="4"/>
      <c r="IG880" s="4"/>
      <c r="IH880" s="4"/>
      <c r="II880" s="4"/>
      <c r="IJ880" s="4"/>
      <c r="IK880" s="4"/>
      <c r="IL880" s="4"/>
      <c r="IM880" s="4"/>
      <c r="IN880" s="4"/>
      <c r="IO880" s="4"/>
      <c r="IP880" s="4"/>
      <c r="IQ880" s="4"/>
      <c r="IR880" s="4"/>
      <c r="IS880" s="4"/>
      <c r="IT880" s="4"/>
      <c r="IU880" s="4"/>
      <c r="IV880" s="4"/>
    </row>
    <row r="882" spans="1:256" s="209" customFormat="1">
      <c r="A882" s="121"/>
      <c r="B882" s="115"/>
      <c r="C882" s="116"/>
      <c r="D882" s="117"/>
      <c r="E882" s="118"/>
      <c r="F882" s="119"/>
      <c r="G882" s="120"/>
      <c r="H882" s="5"/>
      <c r="I882" s="39"/>
      <c r="J882" s="40"/>
      <c r="K882" s="41"/>
      <c r="L882" s="37"/>
      <c r="N882" s="38"/>
      <c r="O882" s="38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4"/>
      <c r="CM882" s="4"/>
      <c r="CN882" s="4"/>
      <c r="CO882" s="4"/>
      <c r="CP882" s="4"/>
      <c r="CQ882" s="4"/>
      <c r="CR882" s="4"/>
      <c r="CS882" s="4"/>
      <c r="CT882" s="4"/>
      <c r="CU882" s="4"/>
      <c r="CV882" s="4"/>
      <c r="CW882" s="4"/>
      <c r="CX882" s="4"/>
      <c r="CY882" s="4"/>
      <c r="CZ882" s="4"/>
      <c r="DA882" s="4"/>
      <c r="DB882" s="4"/>
      <c r="DC882" s="4"/>
      <c r="DD882" s="4"/>
      <c r="DE882" s="4"/>
      <c r="DF882" s="4"/>
      <c r="DG882" s="4"/>
      <c r="DH882" s="4"/>
      <c r="DI882" s="4"/>
      <c r="DJ882" s="4"/>
      <c r="DK882" s="4"/>
      <c r="DL882" s="4"/>
      <c r="DM882" s="4"/>
      <c r="DN882" s="4"/>
      <c r="DO882" s="4"/>
      <c r="DP882" s="4"/>
      <c r="DQ882" s="4"/>
      <c r="DR882" s="4"/>
      <c r="DS882" s="4"/>
      <c r="DT882" s="4"/>
      <c r="DU882" s="4"/>
      <c r="DV882" s="4"/>
      <c r="DW882" s="4"/>
      <c r="DX882" s="4"/>
      <c r="DY882" s="4"/>
      <c r="DZ882" s="4"/>
      <c r="EA882" s="4"/>
      <c r="EB882" s="4"/>
      <c r="EC882" s="4"/>
      <c r="ED882" s="4"/>
      <c r="EE882" s="4"/>
      <c r="EF882" s="4"/>
      <c r="EG882" s="4"/>
      <c r="EH882" s="4"/>
      <c r="EI882" s="4"/>
      <c r="EJ882" s="4"/>
      <c r="EK882" s="4"/>
      <c r="EL882" s="4"/>
      <c r="EM882" s="4"/>
      <c r="EN882" s="4"/>
      <c r="EO882" s="4"/>
      <c r="EP882" s="4"/>
      <c r="EQ882" s="4"/>
      <c r="ER882" s="4"/>
      <c r="ES882" s="4"/>
      <c r="ET882" s="4"/>
      <c r="EU882" s="4"/>
      <c r="EV882" s="4"/>
      <c r="EW882" s="4"/>
      <c r="EX882" s="4"/>
      <c r="EY882" s="4"/>
      <c r="EZ882" s="4"/>
      <c r="FA882" s="4"/>
      <c r="FB882" s="4"/>
      <c r="FC882" s="4"/>
      <c r="FD882" s="4"/>
      <c r="FE882" s="4"/>
      <c r="FF882" s="4"/>
      <c r="FG882" s="4"/>
      <c r="FH882" s="4"/>
      <c r="FI882" s="4"/>
      <c r="FJ882" s="4"/>
      <c r="FK882" s="4"/>
      <c r="FL882" s="4"/>
      <c r="FM882" s="4"/>
      <c r="FN882" s="4"/>
      <c r="FO882" s="4"/>
      <c r="FP882" s="4"/>
      <c r="FQ882" s="4"/>
      <c r="FR882" s="4"/>
      <c r="FS882" s="4"/>
      <c r="FT882" s="4"/>
      <c r="FU882" s="4"/>
      <c r="FV882" s="4"/>
      <c r="FW882" s="4"/>
      <c r="FX882" s="4"/>
      <c r="FY882" s="4"/>
      <c r="FZ882" s="4"/>
      <c r="GA882" s="4"/>
      <c r="GB882" s="4"/>
      <c r="GC882" s="4"/>
      <c r="GD882" s="4"/>
      <c r="GE882" s="4"/>
      <c r="GF882" s="4"/>
      <c r="GG882" s="4"/>
      <c r="GH882" s="4"/>
      <c r="GI882" s="4"/>
      <c r="GJ882" s="4"/>
      <c r="GK882" s="4"/>
      <c r="GL882" s="4"/>
      <c r="GM882" s="4"/>
      <c r="GN882" s="4"/>
      <c r="GO882" s="4"/>
      <c r="GP882" s="4"/>
      <c r="GQ882" s="4"/>
      <c r="GR882" s="4"/>
      <c r="GS882" s="4"/>
      <c r="GT882" s="4"/>
      <c r="GU882" s="4"/>
      <c r="GV882" s="4"/>
      <c r="GW882" s="4"/>
      <c r="GX882" s="4"/>
      <c r="GY882" s="4"/>
      <c r="GZ882" s="4"/>
      <c r="HA882" s="4"/>
      <c r="HB882" s="4"/>
      <c r="HC882" s="4"/>
      <c r="HD882" s="4"/>
      <c r="HE882" s="4"/>
      <c r="HF882" s="4"/>
      <c r="HG882" s="4"/>
      <c r="HH882" s="4"/>
      <c r="HI882" s="4"/>
      <c r="HJ882" s="4"/>
      <c r="HK882" s="4"/>
      <c r="HL882" s="4"/>
      <c r="HM882" s="4"/>
      <c r="HN882" s="4"/>
      <c r="HO882" s="4"/>
      <c r="HP882" s="4"/>
      <c r="HQ882" s="4"/>
      <c r="HR882" s="4"/>
      <c r="HS882" s="4"/>
      <c r="HT882" s="4"/>
      <c r="HU882" s="4"/>
      <c r="HV882" s="4"/>
      <c r="HW882" s="4"/>
      <c r="HX882" s="4"/>
      <c r="HY882" s="4"/>
      <c r="HZ882" s="4"/>
      <c r="IA882" s="4"/>
      <c r="IB882" s="4"/>
      <c r="IC882" s="4"/>
      <c r="ID882" s="4"/>
      <c r="IE882" s="4"/>
      <c r="IF882" s="4"/>
      <c r="IG882" s="4"/>
      <c r="IH882" s="4"/>
      <c r="II882" s="4"/>
      <c r="IJ882" s="4"/>
      <c r="IK882" s="4"/>
      <c r="IL882" s="4"/>
      <c r="IM882" s="4"/>
      <c r="IN882" s="4"/>
      <c r="IO882" s="4"/>
      <c r="IP882" s="4"/>
      <c r="IQ882" s="4"/>
      <c r="IR882" s="4"/>
      <c r="IS882" s="4"/>
      <c r="IT882" s="4"/>
      <c r="IU882" s="4"/>
      <c r="IV882" s="4"/>
    </row>
    <row r="884" spans="1:256" s="209" customFormat="1">
      <c r="A884" s="121"/>
      <c r="B884" s="115"/>
      <c r="C884" s="116"/>
      <c r="D884" s="117"/>
      <c r="E884" s="118"/>
      <c r="F884" s="119"/>
      <c r="G884" s="120"/>
      <c r="H884" s="5"/>
      <c r="I884" s="39"/>
      <c r="J884" s="40"/>
      <c r="K884" s="41"/>
      <c r="L884" s="37"/>
      <c r="N884" s="38"/>
      <c r="O884" s="38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4"/>
      <c r="CM884" s="4"/>
      <c r="CN884" s="4"/>
      <c r="CO884" s="4"/>
      <c r="CP884" s="4"/>
      <c r="CQ884" s="4"/>
      <c r="CR884" s="4"/>
      <c r="CS884" s="4"/>
      <c r="CT884" s="4"/>
      <c r="CU884" s="4"/>
      <c r="CV884" s="4"/>
      <c r="CW884" s="4"/>
      <c r="CX884" s="4"/>
      <c r="CY884" s="4"/>
      <c r="CZ884" s="4"/>
      <c r="DA884" s="4"/>
      <c r="DB884" s="4"/>
      <c r="DC884" s="4"/>
      <c r="DD884" s="4"/>
      <c r="DE884" s="4"/>
      <c r="DF884" s="4"/>
      <c r="DG884" s="4"/>
      <c r="DH884" s="4"/>
      <c r="DI884" s="4"/>
      <c r="DJ884" s="4"/>
      <c r="DK884" s="4"/>
      <c r="DL884" s="4"/>
      <c r="DM884" s="4"/>
      <c r="DN884" s="4"/>
      <c r="DO884" s="4"/>
      <c r="DP884" s="4"/>
      <c r="DQ884" s="4"/>
      <c r="DR884" s="4"/>
      <c r="DS884" s="4"/>
      <c r="DT884" s="4"/>
      <c r="DU884" s="4"/>
      <c r="DV884" s="4"/>
      <c r="DW884" s="4"/>
      <c r="DX884" s="4"/>
      <c r="DY884" s="4"/>
      <c r="DZ884" s="4"/>
      <c r="EA884" s="4"/>
      <c r="EB884" s="4"/>
      <c r="EC884" s="4"/>
      <c r="ED884" s="4"/>
      <c r="EE884" s="4"/>
      <c r="EF884" s="4"/>
      <c r="EG884" s="4"/>
      <c r="EH884" s="4"/>
      <c r="EI884" s="4"/>
      <c r="EJ884" s="4"/>
      <c r="EK884" s="4"/>
      <c r="EL884" s="4"/>
      <c r="EM884" s="4"/>
      <c r="EN884" s="4"/>
      <c r="EO884" s="4"/>
      <c r="EP884" s="4"/>
      <c r="EQ884" s="4"/>
      <c r="ER884" s="4"/>
      <c r="ES884" s="4"/>
      <c r="ET884" s="4"/>
      <c r="EU884" s="4"/>
      <c r="EV884" s="4"/>
      <c r="EW884" s="4"/>
      <c r="EX884" s="4"/>
      <c r="EY884" s="4"/>
      <c r="EZ884" s="4"/>
      <c r="FA884" s="4"/>
      <c r="FB884" s="4"/>
      <c r="FC884" s="4"/>
      <c r="FD884" s="4"/>
      <c r="FE884" s="4"/>
      <c r="FF884" s="4"/>
      <c r="FG884" s="4"/>
      <c r="FH884" s="4"/>
      <c r="FI884" s="4"/>
      <c r="FJ884" s="4"/>
      <c r="FK884" s="4"/>
      <c r="FL884" s="4"/>
      <c r="FM884" s="4"/>
      <c r="FN884" s="4"/>
      <c r="FO884" s="4"/>
      <c r="FP884" s="4"/>
      <c r="FQ884" s="4"/>
      <c r="FR884" s="4"/>
      <c r="FS884" s="4"/>
      <c r="FT884" s="4"/>
      <c r="FU884" s="4"/>
      <c r="FV884" s="4"/>
      <c r="FW884" s="4"/>
      <c r="FX884" s="4"/>
      <c r="FY884" s="4"/>
      <c r="FZ884" s="4"/>
      <c r="GA884" s="4"/>
      <c r="GB884" s="4"/>
      <c r="GC884" s="4"/>
      <c r="GD884" s="4"/>
      <c r="GE884" s="4"/>
      <c r="GF884" s="4"/>
      <c r="GG884" s="4"/>
      <c r="GH884" s="4"/>
      <c r="GI884" s="4"/>
      <c r="GJ884" s="4"/>
      <c r="GK884" s="4"/>
      <c r="GL884" s="4"/>
      <c r="GM884" s="4"/>
      <c r="GN884" s="4"/>
      <c r="GO884" s="4"/>
      <c r="GP884" s="4"/>
      <c r="GQ884" s="4"/>
      <c r="GR884" s="4"/>
      <c r="GS884" s="4"/>
      <c r="GT884" s="4"/>
      <c r="GU884" s="4"/>
      <c r="GV884" s="4"/>
      <c r="GW884" s="4"/>
      <c r="GX884" s="4"/>
      <c r="GY884" s="4"/>
      <c r="GZ884" s="4"/>
      <c r="HA884" s="4"/>
      <c r="HB884" s="4"/>
      <c r="HC884" s="4"/>
      <c r="HD884" s="4"/>
      <c r="HE884" s="4"/>
      <c r="HF884" s="4"/>
      <c r="HG884" s="4"/>
      <c r="HH884" s="4"/>
      <c r="HI884" s="4"/>
      <c r="HJ884" s="4"/>
      <c r="HK884" s="4"/>
      <c r="HL884" s="4"/>
      <c r="HM884" s="4"/>
      <c r="HN884" s="4"/>
      <c r="HO884" s="4"/>
      <c r="HP884" s="4"/>
      <c r="HQ884" s="4"/>
      <c r="HR884" s="4"/>
      <c r="HS884" s="4"/>
      <c r="HT884" s="4"/>
      <c r="HU884" s="4"/>
      <c r="HV884" s="4"/>
      <c r="HW884" s="4"/>
      <c r="HX884" s="4"/>
      <c r="HY884" s="4"/>
      <c r="HZ884" s="4"/>
      <c r="IA884" s="4"/>
      <c r="IB884" s="4"/>
      <c r="IC884" s="4"/>
      <c r="ID884" s="4"/>
      <c r="IE884" s="4"/>
      <c r="IF884" s="4"/>
      <c r="IG884" s="4"/>
      <c r="IH884" s="4"/>
      <c r="II884" s="4"/>
      <c r="IJ884" s="4"/>
      <c r="IK884" s="4"/>
      <c r="IL884" s="4"/>
      <c r="IM884" s="4"/>
      <c r="IN884" s="4"/>
      <c r="IO884" s="4"/>
      <c r="IP884" s="4"/>
      <c r="IQ884" s="4"/>
      <c r="IR884" s="4"/>
      <c r="IS884" s="4"/>
      <c r="IT884" s="4"/>
      <c r="IU884" s="4"/>
      <c r="IV884" s="4"/>
    </row>
    <row r="886" spans="1:256" s="209" customFormat="1">
      <c r="A886" s="121"/>
      <c r="B886" s="115"/>
      <c r="C886" s="116"/>
      <c r="D886" s="117"/>
      <c r="E886" s="118"/>
      <c r="F886" s="119"/>
      <c r="G886" s="120"/>
      <c r="H886" s="5"/>
      <c r="I886" s="39"/>
      <c r="J886" s="40"/>
      <c r="K886" s="41"/>
      <c r="L886" s="37"/>
      <c r="N886" s="38"/>
      <c r="O886" s="38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4"/>
      <c r="CM886" s="4"/>
      <c r="CN886" s="4"/>
      <c r="CO886" s="4"/>
      <c r="CP886" s="4"/>
      <c r="CQ886" s="4"/>
      <c r="CR886" s="4"/>
      <c r="CS886" s="4"/>
      <c r="CT886" s="4"/>
      <c r="CU886" s="4"/>
      <c r="CV886" s="4"/>
      <c r="CW886" s="4"/>
      <c r="CX886" s="4"/>
      <c r="CY886" s="4"/>
      <c r="CZ886" s="4"/>
      <c r="DA886" s="4"/>
      <c r="DB886" s="4"/>
      <c r="DC886" s="4"/>
      <c r="DD886" s="4"/>
      <c r="DE886" s="4"/>
      <c r="DF886" s="4"/>
      <c r="DG886" s="4"/>
      <c r="DH886" s="4"/>
      <c r="DI886" s="4"/>
      <c r="DJ886" s="4"/>
      <c r="DK886" s="4"/>
      <c r="DL886" s="4"/>
      <c r="DM886" s="4"/>
      <c r="DN886" s="4"/>
      <c r="DO886" s="4"/>
      <c r="DP886" s="4"/>
      <c r="DQ886" s="4"/>
      <c r="DR886" s="4"/>
      <c r="DS886" s="4"/>
      <c r="DT886" s="4"/>
      <c r="DU886" s="4"/>
      <c r="DV886" s="4"/>
      <c r="DW886" s="4"/>
      <c r="DX886" s="4"/>
      <c r="DY886" s="4"/>
      <c r="DZ886" s="4"/>
      <c r="EA886" s="4"/>
      <c r="EB886" s="4"/>
      <c r="EC886" s="4"/>
      <c r="ED886" s="4"/>
      <c r="EE886" s="4"/>
      <c r="EF886" s="4"/>
      <c r="EG886" s="4"/>
      <c r="EH886" s="4"/>
      <c r="EI886" s="4"/>
      <c r="EJ886" s="4"/>
      <c r="EK886" s="4"/>
      <c r="EL886" s="4"/>
      <c r="EM886" s="4"/>
      <c r="EN886" s="4"/>
      <c r="EO886" s="4"/>
      <c r="EP886" s="4"/>
      <c r="EQ886" s="4"/>
      <c r="ER886" s="4"/>
      <c r="ES886" s="4"/>
      <c r="ET886" s="4"/>
      <c r="EU886" s="4"/>
      <c r="EV886" s="4"/>
      <c r="EW886" s="4"/>
      <c r="EX886" s="4"/>
      <c r="EY886" s="4"/>
      <c r="EZ886" s="4"/>
      <c r="FA886" s="4"/>
      <c r="FB886" s="4"/>
      <c r="FC886" s="4"/>
      <c r="FD886" s="4"/>
      <c r="FE886" s="4"/>
      <c r="FF886" s="4"/>
      <c r="FG886" s="4"/>
      <c r="FH886" s="4"/>
      <c r="FI886" s="4"/>
      <c r="FJ886" s="4"/>
      <c r="FK886" s="4"/>
      <c r="FL886" s="4"/>
      <c r="FM886" s="4"/>
      <c r="FN886" s="4"/>
      <c r="FO886" s="4"/>
      <c r="FP886" s="4"/>
      <c r="FQ886" s="4"/>
      <c r="FR886" s="4"/>
      <c r="FS886" s="4"/>
      <c r="FT886" s="4"/>
      <c r="FU886" s="4"/>
      <c r="FV886" s="4"/>
      <c r="FW886" s="4"/>
      <c r="FX886" s="4"/>
      <c r="FY886" s="4"/>
      <c r="FZ886" s="4"/>
      <c r="GA886" s="4"/>
      <c r="GB886" s="4"/>
      <c r="GC886" s="4"/>
      <c r="GD886" s="4"/>
      <c r="GE886" s="4"/>
      <c r="GF886" s="4"/>
      <c r="GG886" s="4"/>
      <c r="GH886" s="4"/>
      <c r="GI886" s="4"/>
      <c r="GJ886" s="4"/>
      <c r="GK886" s="4"/>
      <c r="GL886" s="4"/>
      <c r="GM886" s="4"/>
      <c r="GN886" s="4"/>
      <c r="GO886" s="4"/>
      <c r="GP886" s="4"/>
      <c r="GQ886" s="4"/>
      <c r="GR886" s="4"/>
      <c r="GS886" s="4"/>
      <c r="GT886" s="4"/>
      <c r="GU886" s="4"/>
      <c r="GV886" s="4"/>
      <c r="GW886" s="4"/>
      <c r="GX886" s="4"/>
      <c r="GY886" s="4"/>
      <c r="GZ886" s="4"/>
      <c r="HA886" s="4"/>
      <c r="HB886" s="4"/>
      <c r="HC886" s="4"/>
      <c r="HD886" s="4"/>
      <c r="HE886" s="4"/>
      <c r="HF886" s="4"/>
      <c r="HG886" s="4"/>
      <c r="HH886" s="4"/>
      <c r="HI886" s="4"/>
      <c r="HJ886" s="4"/>
      <c r="HK886" s="4"/>
      <c r="HL886" s="4"/>
      <c r="HM886" s="4"/>
      <c r="HN886" s="4"/>
      <c r="HO886" s="4"/>
      <c r="HP886" s="4"/>
      <c r="HQ886" s="4"/>
      <c r="HR886" s="4"/>
      <c r="HS886" s="4"/>
      <c r="HT886" s="4"/>
      <c r="HU886" s="4"/>
      <c r="HV886" s="4"/>
      <c r="HW886" s="4"/>
      <c r="HX886" s="4"/>
      <c r="HY886" s="4"/>
      <c r="HZ886" s="4"/>
      <c r="IA886" s="4"/>
      <c r="IB886" s="4"/>
      <c r="IC886" s="4"/>
      <c r="ID886" s="4"/>
      <c r="IE886" s="4"/>
      <c r="IF886" s="4"/>
      <c r="IG886" s="4"/>
      <c r="IH886" s="4"/>
      <c r="II886" s="4"/>
      <c r="IJ886" s="4"/>
      <c r="IK886" s="4"/>
      <c r="IL886" s="4"/>
      <c r="IM886" s="4"/>
      <c r="IN886" s="4"/>
      <c r="IO886" s="4"/>
      <c r="IP886" s="4"/>
      <c r="IQ886" s="4"/>
      <c r="IR886" s="4"/>
      <c r="IS886" s="4"/>
      <c r="IT886" s="4"/>
      <c r="IU886" s="4"/>
      <c r="IV886" s="4"/>
    </row>
    <row r="888" spans="1:256" s="209" customFormat="1">
      <c r="A888" s="121"/>
      <c r="B888" s="115"/>
      <c r="C888" s="116"/>
      <c r="D888" s="117"/>
      <c r="E888" s="118"/>
      <c r="F888" s="119"/>
      <c r="G888" s="120"/>
      <c r="H888" s="5"/>
      <c r="I888" s="39"/>
      <c r="J888" s="40"/>
      <c r="K888" s="41"/>
      <c r="L888" s="37"/>
      <c r="N888" s="38"/>
      <c r="O888" s="38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4"/>
      <c r="CM888" s="4"/>
      <c r="CN888" s="4"/>
      <c r="CO888" s="4"/>
      <c r="CP888" s="4"/>
      <c r="CQ888" s="4"/>
      <c r="CR888" s="4"/>
      <c r="CS888" s="4"/>
      <c r="CT888" s="4"/>
      <c r="CU888" s="4"/>
      <c r="CV888" s="4"/>
      <c r="CW888" s="4"/>
      <c r="CX888" s="4"/>
      <c r="CY888" s="4"/>
      <c r="CZ888" s="4"/>
      <c r="DA888" s="4"/>
      <c r="DB888" s="4"/>
      <c r="DC888" s="4"/>
      <c r="DD888" s="4"/>
      <c r="DE888" s="4"/>
      <c r="DF888" s="4"/>
      <c r="DG888" s="4"/>
      <c r="DH888" s="4"/>
      <c r="DI888" s="4"/>
      <c r="DJ888" s="4"/>
      <c r="DK888" s="4"/>
      <c r="DL888" s="4"/>
      <c r="DM888" s="4"/>
      <c r="DN888" s="4"/>
      <c r="DO888" s="4"/>
      <c r="DP888" s="4"/>
      <c r="DQ888" s="4"/>
      <c r="DR888" s="4"/>
      <c r="DS888" s="4"/>
      <c r="DT888" s="4"/>
      <c r="DU888" s="4"/>
      <c r="DV888" s="4"/>
      <c r="DW888" s="4"/>
      <c r="DX888" s="4"/>
      <c r="DY888" s="4"/>
      <c r="DZ888" s="4"/>
      <c r="EA888" s="4"/>
      <c r="EB888" s="4"/>
      <c r="EC888" s="4"/>
      <c r="ED888" s="4"/>
      <c r="EE888" s="4"/>
      <c r="EF888" s="4"/>
      <c r="EG888" s="4"/>
      <c r="EH888" s="4"/>
      <c r="EI888" s="4"/>
      <c r="EJ888" s="4"/>
      <c r="EK888" s="4"/>
      <c r="EL888" s="4"/>
      <c r="EM888" s="4"/>
      <c r="EN888" s="4"/>
      <c r="EO888" s="4"/>
      <c r="EP888" s="4"/>
      <c r="EQ888" s="4"/>
      <c r="ER888" s="4"/>
      <c r="ES888" s="4"/>
      <c r="ET888" s="4"/>
      <c r="EU888" s="4"/>
      <c r="EV888" s="4"/>
      <c r="EW888" s="4"/>
      <c r="EX888" s="4"/>
      <c r="EY888" s="4"/>
      <c r="EZ888" s="4"/>
      <c r="FA888" s="4"/>
      <c r="FB888" s="4"/>
      <c r="FC888" s="4"/>
      <c r="FD888" s="4"/>
      <c r="FE888" s="4"/>
      <c r="FF888" s="4"/>
      <c r="FG888" s="4"/>
      <c r="FH888" s="4"/>
      <c r="FI888" s="4"/>
      <c r="FJ888" s="4"/>
      <c r="FK888" s="4"/>
      <c r="FL888" s="4"/>
      <c r="FM888" s="4"/>
      <c r="FN888" s="4"/>
      <c r="FO888" s="4"/>
      <c r="FP888" s="4"/>
      <c r="FQ888" s="4"/>
      <c r="FR888" s="4"/>
      <c r="FS888" s="4"/>
      <c r="FT888" s="4"/>
      <c r="FU888" s="4"/>
      <c r="FV888" s="4"/>
      <c r="FW888" s="4"/>
      <c r="FX888" s="4"/>
      <c r="FY888" s="4"/>
      <c r="FZ888" s="4"/>
      <c r="GA888" s="4"/>
      <c r="GB888" s="4"/>
      <c r="GC888" s="4"/>
      <c r="GD888" s="4"/>
      <c r="GE888" s="4"/>
      <c r="GF888" s="4"/>
      <c r="GG888" s="4"/>
      <c r="GH888" s="4"/>
      <c r="GI888" s="4"/>
      <c r="GJ888" s="4"/>
      <c r="GK888" s="4"/>
      <c r="GL888" s="4"/>
      <c r="GM888" s="4"/>
      <c r="GN888" s="4"/>
      <c r="GO888" s="4"/>
      <c r="GP888" s="4"/>
      <c r="GQ888" s="4"/>
      <c r="GR888" s="4"/>
      <c r="GS888" s="4"/>
      <c r="GT888" s="4"/>
      <c r="GU888" s="4"/>
      <c r="GV888" s="4"/>
      <c r="GW888" s="4"/>
      <c r="GX888" s="4"/>
      <c r="GY888" s="4"/>
      <c r="GZ888" s="4"/>
      <c r="HA888" s="4"/>
      <c r="HB888" s="4"/>
      <c r="HC888" s="4"/>
      <c r="HD888" s="4"/>
      <c r="HE888" s="4"/>
      <c r="HF888" s="4"/>
      <c r="HG888" s="4"/>
      <c r="HH888" s="4"/>
      <c r="HI888" s="4"/>
      <c r="HJ888" s="4"/>
      <c r="HK888" s="4"/>
      <c r="HL888" s="4"/>
      <c r="HM888" s="4"/>
      <c r="HN888" s="4"/>
      <c r="HO888" s="4"/>
      <c r="HP888" s="4"/>
      <c r="HQ888" s="4"/>
      <c r="HR888" s="4"/>
      <c r="HS888" s="4"/>
      <c r="HT888" s="4"/>
      <c r="HU888" s="4"/>
      <c r="HV888" s="4"/>
      <c r="HW888" s="4"/>
      <c r="HX888" s="4"/>
      <c r="HY888" s="4"/>
      <c r="HZ888" s="4"/>
      <c r="IA888" s="4"/>
      <c r="IB888" s="4"/>
      <c r="IC888" s="4"/>
      <c r="ID888" s="4"/>
      <c r="IE888" s="4"/>
      <c r="IF888" s="4"/>
      <c r="IG888" s="4"/>
      <c r="IH888" s="4"/>
      <c r="II888" s="4"/>
      <c r="IJ888" s="4"/>
      <c r="IK888" s="4"/>
      <c r="IL888" s="4"/>
      <c r="IM888" s="4"/>
      <c r="IN888" s="4"/>
      <c r="IO888" s="4"/>
      <c r="IP888" s="4"/>
      <c r="IQ888" s="4"/>
      <c r="IR888" s="4"/>
      <c r="IS888" s="4"/>
      <c r="IT888" s="4"/>
      <c r="IU888" s="4"/>
      <c r="IV888" s="4"/>
    </row>
    <row r="890" spans="1:256" s="209" customFormat="1">
      <c r="A890" s="121"/>
      <c r="B890" s="115"/>
      <c r="C890" s="116"/>
      <c r="D890" s="117"/>
      <c r="E890" s="118"/>
      <c r="F890" s="119"/>
      <c r="G890" s="120"/>
      <c r="H890" s="5"/>
      <c r="I890" s="39"/>
      <c r="J890" s="40"/>
      <c r="K890" s="41"/>
      <c r="L890" s="37"/>
      <c r="N890" s="38"/>
      <c r="O890" s="38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4"/>
      <c r="CM890" s="4"/>
      <c r="CN890" s="4"/>
      <c r="CO890" s="4"/>
      <c r="CP890" s="4"/>
      <c r="CQ890" s="4"/>
      <c r="CR890" s="4"/>
      <c r="CS890" s="4"/>
      <c r="CT890" s="4"/>
      <c r="CU890" s="4"/>
      <c r="CV890" s="4"/>
      <c r="CW890" s="4"/>
      <c r="CX890" s="4"/>
      <c r="CY890" s="4"/>
      <c r="CZ890" s="4"/>
      <c r="DA890" s="4"/>
      <c r="DB890" s="4"/>
      <c r="DC890" s="4"/>
      <c r="DD890" s="4"/>
      <c r="DE890" s="4"/>
      <c r="DF890" s="4"/>
      <c r="DG890" s="4"/>
      <c r="DH890" s="4"/>
      <c r="DI890" s="4"/>
      <c r="DJ890" s="4"/>
      <c r="DK890" s="4"/>
      <c r="DL890" s="4"/>
      <c r="DM890" s="4"/>
      <c r="DN890" s="4"/>
      <c r="DO890" s="4"/>
      <c r="DP890" s="4"/>
      <c r="DQ890" s="4"/>
      <c r="DR890" s="4"/>
      <c r="DS890" s="4"/>
      <c r="DT890" s="4"/>
      <c r="DU890" s="4"/>
      <c r="DV890" s="4"/>
      <c r="DW890" s="4"/>
      <c r="DX890" s="4"/>
      <c r="DY890" s="4"/>
      <c r="DZ890" s="4"/>
      <c r="EA890" s="4"/>
      <c r="EB890" s="4"/>
      <c r="EC890" s="4"/>
      <c r="ED890" s="4"/>
      <c r="EE890" s="4"/>
      <c r="EF890" s="4"/>
      <c r="EG890" s="4"/>
      <c r="EH890" s="4"/>
      <c r="EI890" s="4"/>
      <c r="EJ890" s="4"/>
      <c r="EK890" s="4"/>
      <c r="EL890" s="4"/>
      <c r="EM890" s="4"/>
      <c r="EN890" s="4"/>
      <c r="EO890" s="4"/>
      <c r="EP890" s="4"/>
      <c r="EQ890" s="4"/>
      <c r="ER890" s="4"/>
      <c r="ES890" s="4"/>
      <c r="ET890" s="4"/>
      <c r="EU890" s="4"/>
      <c r="EV890" s="4"/>
      <c r="EW890" s="4"/>
      <c r="EX890" s="4"/>
      <c r="EY890" s="4"/>
      <c r="EZ890" s="4"/>
      <c r="FA890" s="4"/>
      <c r="FB890" s="4"/>
      <c r="FC890" s="4"/>
      <c r="FD890" s="4"/>
      <c r="FE890" s="4"/>
      <c r="FF890" s="4"/>
      <c r="FG890" s="4"/>
      <c r="FH890" s="4"/>
      <c r="FI890" s="4"/>
      <c r="FJ890" s="4"/>
      <c r="FK890" s="4"/>
      <c r="FL890" s="4"/>
      <c r="FM890" s="4"/>
      <c r="FN890" s="4"/>
      <c r="FO890" s="4"/>
      <c r="FP890" s="4"/>
      <c r="FQ890" s="4"/>
      <c r="FR890" s="4"/>
      <c r="FS890" s="4"/>
      <c r="FT890" s="4"/>
      <c r="FU890" s="4"/>
      <c r="FV890" s="4"/>
      <c r="FW890" s="4"/>
      <c r="FX890" s="4"/>
      <c r="FY890" s="4"/>
      <c r="FZ890" s="4"/>
      <c r="GA890" s="4"/>
      <c r="GB890" s="4"/>
      <c r="GC890" s="4"/>
      <c r="GD890" s="4"/>
      <c r="GE890" s="4"/>
      <c r="GF890" s="4"/>
      <c r="GG890" s="4"/>
      <c r="GH890" s="4"/>
      <c r="GI890" s="4"/>
      <c r="GJ890" s="4"/>
      <c r="GK890" s="4"/>
      <c r="GL890" s="4"/>
      <c r="GM890" s="4"/>
      <c r="GN890" s="4"/>
      <c r="GO890" s="4"/>
      <c r="GP890" s="4"/>
      <c r="GQ890" s="4"/>
      <c r="GR890" s="4"/>
      <c r="GS890" s="4"/>
      <c r="GT890" s="4"/>
      <c r="GU890" s="4"/>
      <c r="GV890" s="4"/>
      <c r="GW890" s="4"/>
      <c r="GX890" s="4"/>
      <c r="GY890" s="4"/>
      <c r="GZ890" s="4"/>
      <c r="HA890" s="4"/>
      <c r="HB890" s="4"/>
      <c r="HC890" s="4"/>
      <c r="HD890" s="4"/>
      <c r="HE890" s="4"/>
      <c r="HF890" s="4"/>
      <c r="HG890" s="4"/>
      <c r="HH890" s="4"/>
      <c r="HI890" s="4"/>
      <c r="HJ890" s="4"/>
      <c r="HK890" s="4"/>
      <c r="HL890" s="4"/>
      <c r="HM890" s="4"/>
      <c r="HN890" s="4"/>
      <c r="HO890" s="4"/>
      <c r="HP890" s="4"/>
      <c r="HQ890" s="4"/>
      <c r="HR890" s="4"/>
      <c r="HS890" s="4"/>
      <c r="HT890" s="4"/>
      <c r="HU890" s="4"/>
      <c r="HV890" s="4"/>
      <c r="HW890" s="4"/>
      <c r="HX890" s="4"/>
      <c r="HY890" s="4"/>
      <c r="HZ890" s="4"/>
      <c r="IA890" s="4"/>
      <c r="IB890" s="4"/>
      <c r="IC890" s="4"/>
      <c r="ID890" s="4"/>
      <c r="IE890" s="4"/>
      <c r="IF890" s="4"/>
      <c r="IG890" s="4"/>
      <c r="IH890" s="4"/>
      <c r="II890" s="4"/>
      <c r="IJ890" s="4"/>
      <c r="IK890" s="4"/>
      <c r="IL890" s="4"/>
      <c r="IM890" s="4"/>
      <c r="IN890" s="4"/>
      <c r="IO890" s="4"/>
      <c r="IP890" s="4"/>
      <c r="IQ890" s="4"/>
      <c r="IR890" s="4"/>
      <c r="IS890" s="4"/>
      <c r="IT890" s="4"/>
      <c r="IU890" s="4"/>
      <c r="IV890" s="4"/>
    </row>
    <row r="891" spans="1:256" s="209" customFormat="1">
      <c r="A891" s="121"/>
      <c r="B891" s="115"/>
      <c r="C891" s="116"/>
      <c r="D891" s="117"/>
      <c r="E891" s="118"/>
      <c r="F891" s="119"/>
      <c r="G891" s="120"/>
      <c r="H891" s="5"/>
      <c r="I891" s="39"/>
      <c r="J891" s="40"/>
      <c r="K891" s="41"/>
      <c r="L891" s="37"/>
      <c r="N891" s="38"/>
      <c r="O891" s="38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4"/>
      <c r="CM891" s="4"/>
      <c r="CN891" s="4"/>
      <c r="CO891" s="4"/>
      <c r="CP891" s="4"/>
      <c r="CQ891" s="4"/>
      <c r="CR891" s="4"/>
      <c r="CS891" s="4"/>
      <c r="CT891" s="4"/>
      <c r="CU891" s="4"/>
      <c r="CV891" s="4"/>
      <c r="CW891" s="4"/>
      <c r="CX891" s="4"/>
      <c r="CY891" s="4"/>
      <c r="CZ891" s="4"/>
      <c r="DA891" s="4"/>
      <c r="DB891" s="4"/>
      <c r="DC891" s="4"/>
      <c r="DD891" s="4"/>
      <c r="DE891" s="4"/>
      <c r="DF891" s="4"/>
      <c r="DG891" s="4"/>
      <c r="DH891" s="4"/>
      <c r="DI891" s="4"/>
      <c r="DJ891" s="4"/>
      <c r="DK891" s="4"/>
      <c r="DL891" s="4"/>
      <c r="DM891" s="4"/>
      <c r="DN891" s="4"/>
      <c r="DO891" s="4"/>
      <c r="DP891" s="4"/>
      <c r="DQ891" s="4"/>
      <c r="DR891" s="4"/>
      <c r="DS891" s="4"/>
      <c r="DT891" s="4"/>
      <c r="DU891" s="4"/>
      <c r="DV891" s="4"/>
      <c r="DW891" s="4"/>
      <c r="DX891" s="4"/>
      <c r="DY891" s="4"/>
      <c r="DZ891" s="4"/>
      <c r="EA891" s="4"/>
      <c r="EB891" s="4"/>
      <c r="EC891" s="4"/>
      <c r="ED891" s="4"/>
      <c r="EE891" s="4"/>
      <c r="EF891" s="4"/>
      <c r="EG891" s="4"/>
      <c r="EH891" s="4"/>
      <c r="EI891" s="4"/>
      <c r="EJ891" s="4"/>
      <c r="EK891" s="4"/>
      <c r="EL891" s="4"/>
      <c r="EM891" s="4"/>
      <c r="EN891" s="4"/>
      <c r="EO891" s="4"/>
      <c r="EP891" s="4"/>
      <c r="EQ891" s="4"/>
      <c r="ER891" s="4"/>
      <c r="ES891" s="4"/>
      <c r="ET891" s="4"/>
      <c r="EU891" s="4"/>
      <c r="EV891" s="4"/>
      <c r="EW891" s="4"/>
      <c r="EX891" s="4"/>
      <c r="EY891" s="4"/>
      <c r="EZ891" s="4"/>
      <c r="FA891" s="4"/>
      <c r="FB891" s="4"/>
      <c r="FC891" s="4"/>
      <c r="FD891" s="4"/>
      <c r="FE891" s="4"/>
      <c r="FF891" s="4"/>
      <c r="FG891" s="4"/>
      <c r="FH891" s="4"/>
      <c r="FI891" s="4"/>
      <c r="FJ891" s="4"/>
      <c r="FK891" s="4"/>
      <c r="FL891" s="4"/>
      <c r="FM891" s="4"/>
      <c r="FN891" s="4"/>
      <c r="FO891" s="4"/>
      <c r="FP891" s="4"/>
      <c r="FQ891" s="4"/>
      <c r="FR891" s="4"/>
      <c r="FS891" s="4"/>
      <c r="FT891" s="4"/>
      <c r="FU891" s="4"/>
      <c r="FV891" s="4"/>
      <c r="FW891" s="4"/>
      <c r="FX891" s="4"/>
      <c r="FY891" s="4"/>
      <c r="FZ891" s="4"/>
      <c r="GA891" s="4"/>
      <c r="GB891" s="4"/>
      <c r="GC891" s="4"/>
      <c r="GD891" s="4"/>
      <c r="GE891" s="4"/>
      <c r="GF891" s="4"/>
      <c r="GG891" s="4"/>
      <c r="GH891" s="4"/>
      <c r="GI891" s="4"/>
      <c r="GJ891" s="4"/>
      <c r="GK891" s="4"/>
      <c r="GL891" s="4"/>
      <c r="GM891" s="4"/>
      <c r="GN891" s="4"/>
      <c r="GO891" s="4"/>
      <c r="GP891" s="4"/>
      <c r="GQ891" s="4"/>
      <c r="GR891" s="4"/>
      <c r="GS891" s="4"/>
      <c r="GT891" s="4"/>
      <c r="GU891" s="4"/>
      <c r="GV891" s="4"/>
      <c r="GW891" s="4"/>
      <c r="GX891" s="4"/>
      <c r="GY891" s="4"/>
      <c r="GZ891" s="4"/>
      <c r="HA891" s="4"/>
      <c r="HB891" s="4"/>
      <c r="HC891" s="4"/>
      <c r="HD891" s="4"/>
      <c r="HE891" s="4"/>
      <c r="HF891" s="4"/>
      <c r="HG891" s="4"/>
      <c r="HH891" s="4"/>
      <c r="HI891" s="4"/>
      <c r="HJ891" s="4"/>
      <c r="HK891" s="4"/>
      <c r="HL891" s="4"/>
      <c r="HM891" s="4"/>
      <c r="HN891" s="4"/>
      <c r="HO891" s="4"/>
      <c r="HP891" s="4"/>
      <c r="HQ891" s="4"/>
      <c r="HR891" s="4"/>
      <c r="HS891" s="4"/>
      <c r="HT891" s="4"/>
      <c r="HU891" s="4"/>
      <c r="HV891" s="4"/>
      <c r="HW891" s="4"/>
      <c r="HX891" s="4"/>
      <c r="HY891" s="4"/>
      <c r="HZ891" s="4"/>
      <c r="IA891" s="4"/>
      <c r="IB891" s="4"/>
      <c r="IC891" s="4"/>
      <c r="ID891" s="4"/>
      <c r="IE891" s="4"/>
      <c r="IF891" s="4"/>
      <c r="IG891" s="4"/>
      <c r="IH891" s="4"/>
      <c r="II891" s="4"/>
      <c r="IJ891" s="4"/>
      <c r="IK891" s="4"/>
      <c r="IL891" s="4"/>
      <c r="IM891" s="4"/>
      <c r="IN891" s="4"/>
      <c r="IO891" s="4"/>
      <c r="IP891" s="4"/>
      <c r="IQ891" s="4"/>
      <c r="IR891" s="4"/>
      <c r="IS891" s="4"/>
      <c r="IT891" s="4"/>
      <c r="IU891" s="4"/>
      <c r="IV891" s="4"/>
    </row>
    <row r="893" spans="1:256" s="209" customFormat="1">
      <c r="A893" s="121"/>
      <c r="B893" s="115"/>
      <c r="C893" s="116"/>
      <c r="D893" s="117"/>
      <c r="E893" s="118"/>
      <c r="F893" s="119"/>
      <c r="G893" s="120"/>
      <c r="H893" s="5"/>
      <c r="I893" s="39"/>
      <c r="J893" s="40"/>
      <c r="K893" s="41"/>
      <c r="L893" s="37"/>
      <c r="N893" s="38"/>
      <c r="O893" s="38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4"/>
      <c r="CM893" s="4"/>
      <c r="CN893" s="4"/>
      <c r="CO893" s="4"/>
      <c r="CP893" s="4"/>
      <c r="CQ893" s="4"/>
      <c r="CR893" s="4"/>
      <c r="CS893" s="4"/>
      <c r="CT893" s="4"/>
      <c r="CU893" s="4"/>
      <c r="CV893" s="4"/>
      <c r="CW893" s="4"/>
      <c r="CX893" s="4"/>
      <c r="CY893" s="4"/>
      <c r="CZ893" s="4"/>
      <c r="DA893" s="4"/>
      <c r="DB893" s="4"/>
      <c r="DC893" s="4"/>
      <c r="DD893" s="4"/>
      <c r="DE893" s="4"/>
      <c r="DF893" s="4"/>
      <c r="DG893" s="4"/>
      <c r="DH893" s="4"/>
      <c r="DI893" s="4"/>
      <c r="DJ893" s="4"/>
      <c r="DK893" s="4"/>
      <c r="DL893" s="4"/>
      <c r="DM893" s="4"/>
      <c r="DN893" s="4"/>
      <c r="DO893" s="4"/>
      <c r="DP893" s="4"/>
      <c r="DQ893" s="4"/>
      <c r="DR893" s="4"/>
      <c r="DS893" s="4"/>
      <c r="DT893" s="4"/>
      <c r="DU893" s="4"/>
      <c r="DV893" s="4"/>
      <c r="DW893" s="4"/>
      <c r="DX893" s="4"/>
      <c r="DY893" s="4"/>
      <c r="DZ893" s="4"/>
      <c r="EA893" s="4"/>
      <c r="EB893" s="4"/>
      <c r="EC893" s="4"/>
      <c r="ED893" s="4"/>
      <c r="EE893" s="4"/>
      <c r="EF893" s="4"/>
      <c r="EG893" s="4"/>
      <c r="EH893" s="4"/>
      <c r="EI893" s="4"/>
      <c r="EJ893" s="4"/>
      <c r="EK893" s="4"/>
      <c r="EL893" s="4"/>
      <c r="EM893" s="4"/>
      <c r="EN893" s="4"/>
      <c r="EO893" s="4"/>
      <c r="EP893" s="4"/>
      <c r="EQ893" s="4"/>
      <c r="ER893" s="4"/>
      <c r="ES893" s="4"/>
      <c r="ET893" s="4"/>
      <c r="EU893" s="4"/>
      <c r="EV893" s="4"/>
      <c r="EW893" s="4"/>
      <c r="EX893" s="4"/>
      <c r="EY893" s="4"/>
      <c r="EZ893" s="4"/>
      <c r="FA893" s="4"/>
      <c r="FB893" s="4"/>
      <c r="FC893" s="4"/>
      <c r="FD893" s="4"/>
      <c r="FE893" s="4"/>
      <c r="FF893" s="4"/>
      <c r="FG893" s="4"/>
      <c r="FH893" s="4"/>
      <c r="FI893" s="4"/>
      <c r="FJ893" s="4"/>
      <c r="FK893" s="4"/>
      <c r="FL893" s="4"/>
      <c r="FM893" s="4"/>
      <c r="FN893" s="4"/>
      <c r="FO893" s="4"/>
      <c r="FP893" s="4"/>
      <c r="FQ893" s="4"/>
      <c r="FR893" s="4"/>
      <c r="FS893" s="4"/>
      <c r="FT893" s="4"/>
      <c r="FU893" s="4"/>
      <c r="FV893" s="4"/>
      <c r="FW893" s="4"/>
      <c r="FX893" s="4"/>
      <c r="FY893" s="4"/>
      <c r="FZ893" s="4"/>
      <c r="GA893" s="4"/>
      <c r="GB893" s="4"/>
      <c r="GC893" s="4"/>
      <c r="GD893" s="4"/>
      <c r="GE893" s="4"/>
      <c r="GF893" s="4"/>
      <c r="GG893" s="4"/>
      <c r="GH893" s="4"/>
      <c r="GI893" s="4"/>
      <c r="GJ893" s="4"/>
      <c r="GK893" s="4"/>
      <c r="GL893" s="4"/>
      <c r="GM893" s="4"/>
      <c r="GN893" s="4"/>
      <c r="GO893" s="4"/>
      <c r="GP893" s="4"/>
      <c r="GQ893" s="4"/>
      <c r="GR893" s="4"/>
      <c r="GS893" s="4"/>
      <c r="GT893" s="4"/>
      <c r="GU893" s="4"/>
      <c r="GV893" s="4"/>
      <c r="GW893" s="4"/>
      <c r="GX893" s="4"/>
      <c r="GY893" s="4"/>
      <c r="GZ893" s="4"/>
      <c r="HA893" s="4"/>
      <c r="HB893" s="4"/>
      <c r="HC893" s="4"/>
      <c r="HD893" s="4"/>
      <c r="HE893" s="4"/>
      <c r="HF893" s="4"/>
      <c r="HG893" s="4"/>
      <c r="HH893" s="4"/>
      <c r="HI893" s="4"/>
      <c r="HJ893" s="4"/>
      <c r="HK893" s="4"/>
      <c r="HL893" s="4"/>
      <c r="HM893" s="4"/>
      <c r="HN893" s="4"/>
      <c r="HO893" s="4"/>
      <c r="HP893" s="4"/>
      <c r="HQ893" s="4"/>
      <c r="HR893" s="4"/>
      <c r="HS893" s="4"/>
      <c r="HT893" s="4"/>
      <c r="HU893" s="4"/>
      <c r="HV893" s="4"/>
      <c r="HW893" s="4"/>
      <c r="HX893" s="4"/>
      <c r="HY893" s="4"/>
      <c r="HZ893" s="4"/>
      <c r="IA893" s="4"/>
      <c r="IB893" s="4"/>
      <c r="IC893" s="4"/>
      <c r="ID893" s="4"/>
      <c r="IE893" s="4"/>
      <c r="IF893" s="4"/>
      <c r="IG893" s="4"/>
      <c r="IH893" s="4"/>
      <c r="II893" s="4"/>
      <c r="IJ893" s="4"/>
      <c r="IK893" s="4"/>
      <c r="IL893" s="4"/>
      <c r="IM893" s="4"/>
      <c r="IN893" s="4"/>
      <c r="IO893" s="4"/>
      <c r="IP893" s="4"/>
      <c r="IQ893" s="4"/>
      <c r="IR893" s="4"/>
      <c r="IS893" s="4"/>
      <c r="IT893" s="4"/>
      <c r="IU893" s="4"/>
      <c r="IV893" s="4"/>
    </row>
    <row r="895" spans="1:256" s="209" customFormat="1">
      <c r="A895" s="121"/>
      <c r="B895" s="115"/>
      <c r="C895" s="116"/>
      <c r="D895" s="117"/>
      <c r="E895" s="118"/>
      <c r="F895" s="119"/>
      <c r="G895" s="120"/>
      <c r="H895" s="5"/>
      <c r="I895" s="39"/>
      <c r="J895" s="40"/>
      <c r="K895" s="41"/>
      <c r="L895" s="37"/>
      <c r="N895" s="38"/>
      <c r="O895" s="38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4"/>
      <c r="CM895" s="4"/>
      <c r="CN895" s="4"/>
      <c r="CO895" s="4"/>
      <c r="CP895" s="4"/>
      <c r="CQ895" s="4"/>
      <c r="CR895" s="4"/>
      <c r="CS895" s="4"/>
      <c r="CT895" s="4"/>
      <c r="CU895" s="4"/>
      <c r="CV895" s="4"/>
      <c r="CW895" s="4"/>
      <c r="CX895" s="4"/>
      <c r="CY895" s="4"/>
      <c r="CZ895" s="4"/>
      <c r="DA895" s="4"/>
      <c r="DB895" s="4"/>
      <c r="DC895" s="4"/>
      <c r="DD895" s="4"/>
      <c r="DE895" s="4"/>
      <c r="DF895" s="4"/>
      <c r="DG895" s="4"/>
      <c r="DH895" s="4"/>
      <c r="DI895" s="4"/>
      <c r="DJ895" s="4"/>
      <c r="DK895" s="4"/>
      <c r="DL895" s="4"/>
      <c r="DM895" s="4"/>
      <c r="DN895" s="4"/>
      <c r="DO895" s="4"/>
      <c r="DP895" s="4"/>
      <c r="DQ895" s="4"/>
      <c r="DR895" s="4"/>
      <c r="DS895" s="4"/>
      <c r="DT895" s="4"/>
      <c r="DU895" s="4"/>
      <c r="DV895" s="4"/>
      <c r="DW895" s="4"/>
      <c r="DX895" s="4"/>
      <c r="DY895" s="4"/>
      <c r="DZ895" s="4"/>
      <c r="EA895" s="4"/>
      <c r="EB895" s="4"/>
      <c r="EC895" s="4"/>
      <c r="ED895" s="4"/>
      <c r="EE895" s="4"/>
      <c r="EF895" s="4"/>
      <c r="EG895" s="4"/>
      <c r="EH895" s="4"/>
      <c r="EI895" s="4"/>
      <c r="EJ895" s="4"/>
      <c r="EK895" s="4"/>
      <c r="EL895" s="4"/>
      <c r="EM895" s="4"/>
      <c r="EN895" s="4"/>
      <c r="EO895" s="4"/>
      <c r="EP895" s="4"/>
      <c r="EQ895" s="4"/>
      <c r="ER895" s="4"/>
      <c r="ES895" s="4"/>
      <c r="ET895" s="4"/>
      <c r="EU895" s="4"/>
      <c r="EV895" s="4"/>
      <c r="EW895" s="4"/>
      <c r="EX895" s="4"/>
      <c r="EY895" s="4"/>
      <c r="EZ895" s="4"/>
      <c r="FA895" s="4"/>
      <c r="FB895" s="4"/>
      <c r="FC895" s="4"/>
      <c r="FD895" s="4"/>
      <c r="FE895" s="4"/>
      <c r="FF895" s="4"/>
      <c r="FG895" s="4"/>
      <c r="FH895" s="4"/>
      <c r="FI895" s="4"/>
      <c r="FJ895" s="4"/>
      <c r="FK895" s="4"/>
      <c r="FL895" s="4"/>
      <c r="FM895" s="4"/>
      <c r="FN895" s="4"/>
      <c r="FO895" s="4"/>
      <c r="FP895" s="4"/>
      <c r="FQ895" s="4"/>
      <c r="FR895" s="4"/>
      <c r="FS895" s="4"/>
      <c r="FT895" s="4"/>
      <c r="FU895" s="4"/>
      <c r="FV895" s="4"/>
      <c r="FW895" s="4"/>
      <c r="FX895" s="4"/>
      <c r="FY895" s="4"/>
      <c r="FZ895" s="4"/>
      <c r="GA895" s="4"/>
      <c r="GB895" s="4"/>
      <c r="GC895" s="4"/>
      <c r="GD895" s="4"/>
      <c r="GE895" s="4"/>
      <c r="GF895" s="4"/>
      <c r="GG895" s="4"/>
      <c r="GH895" s="4"/>
      <c r="GI895" s="4"/>
      <c r="GJ895" s="4"/>
      <c r="GK895" s="4"/>
      <c r="GL895" s="4"/>
      <c r="GM895" s="4"/>
      <c r="GN895" s="4"/>
      <c r="GO895" s="4"/>
      <c r="GP895" s="4"/>
      <c r="GQ895" s="4"/>
      <c r="GR895" s="4"/>
      <c r="GS895" s="4"/>
      <c r="GT895" s="4"/>
      <c r="GU895" s="4"/>
      <c r="GV895" s="4"/>
      <c r="GW895" s="4"/>
      <c r="GX895" s="4"/>
      <c r="GY895" s="4"/>
      <c r="GZ895" s="4"/>
      <c r="HA895" s="4"/>
      <c r="HB895" s="4"/>
      <c r="HC895" s="4"/>
      <c r="HD895" s="4"/>
      <c r="HE895" s="4"/>
      <c r="HF895" s="4"/>
      <c r="HG895" s="4"/>
      <c r="HH895" s="4"/>
      <c r="HI895" s="4"/>
      <c r="HJ895" s="4"/>
      <c r="HK895" s="4"/>
      <c r="HL895" s="4"/>
      <c r="HM895" s="4"/>
      <c r="HN895" s="4"/>
      <c r="HO895" s="4"/>
      <c r="HP895" s="4"/>
      <c r="HQ895" s="4"/>
      <c r="HR895" s="4"/>
      <c r="HS895" s="4"/>
      <c r="HT895" s="4"/>
      <c r="HU895" s="4"/>
      <c r="HV895" s="4"/>
      <c r="HW895" s="4"/>
      <c r="HX895" s="4"/>
      <c r="HY895" s="4"/>
      <c r="HZ895" s="4"/>
      <c r="IA895" s="4"/>
      <c r="IB895" s="4"/>
      <c r="IC895" s="4"/>
      <c r="ID895" s="4"/>
      <c r="IE895" s="4"/>
      <c r="IF895" s="4"/>
      <c r="IG895" s="4"/>
      <c r="IH895" s="4"/>
      <c r="II895" s="4"/>
      <c r="IJ895" s="4"/>
      <c r="IK895" s="4"/>
      <c r="IL895" s="4"/>
      <c r="IM895" s="4"/>
      <c r="IN895" s="4"/>
      <c r="IO895" s="4"/>
      <c r="IP895" s="4"/>
      <c r="IQ895" s="4"/>
      <c r="IR895" s="4"/>
      <c r="IS895" s="4"/>
      <c r="IT895" s="4"/>
      <c r="IU895" s="4"/>
      <c r="IV895" s="4"/>
    </row>
    <row r="897" spans="1:256" s="209" customFormat="1">
      <c r="A897" s="121"/>
      <c r="B897" s="115"/>
      <c r="C897" s="116"/>
      <c r="D897" s="117"/>
      <c r="E897" s="118"/>
      <c r="F897" s="119"/>
      <c r="G897" s="120"/>
      <c r="H897" s="5"/>
      <c r="I897" s="39"/>
      <c r="J897" s="40"/>
      <c r="K897" s="41"/>
      <c r="L897" s="37"/>
      <c r="N897" s="38"/>
      <c r="O897" s="38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4"/>
      <c r="CM897" s="4"/>
      <c r="CN897" s="4"/>
      <c r="CO897" s="4"/>
      <c r="CP897" s="4"/>
      <c r="CQ897" s="4"/>
      <c r="CR897" s="4"/>
      <c r="CS897" s="4"/>
      <c r="CT897" s="4"/>
      <c r="CU897" s="4"/>
      <c r="CV897" s="4"/>
      <c r="CW897" s="4"/>
      <c r="CX897" s="4"/>
      <c r="CY897" s="4"/>
      <c r="CZ897" s="4"/>
      <c r="DA897" s="4"/>
      <c r="DB897" s="4"/>
      <c r="DC897" s="4"/>
      <c r="DD897" s="4"/>
      <c r="DE897" s="4"/>
      <c r="DF897" s="4"/>
      <c r="DG897" s="4"/>
      <c r="DH897" s="4"/>
      <c r="DI897" s="4"/>
      <c r="DJ897" s="4"/>
      <c r="DK897" s="4"/>
      <c r="DL897" s="4"/>
      <c r="DM897" s="4"/>
      <c r="DN897" s="4"/>
      <c r="DO897" s="4"/>
      <c r="DP897" s="4"/>
      <c r="DQ897" s="4"/>
      <c r="DR897" s="4"/>
      <c r="DS897" s="4"/>
      <c r="DT897" s="4"/>
      <c r="DU897" s="4"/>
      <c r="DV897" s="4"/>
      <c r="DW897" s="4"/>
      <c r="DX897" s="4"/>
      <c r="DY897" s="4"/>
      <c r="DZ897" s="4"/>
      <c r="EA897" s="4"/>
      <c r="EB897" s="4"/>
      <c r="EC897" s="4"/>
      <c r="ED897" s="4"/>
      <c r="EE897" s="4"/>
      <c r="EF897" s="4"/>
      <c r="EG897" s="4"/>
      <c r="EH897" s="4"/>
      <c r="EI897" s="4"/>
      <c r="EJ897" s="4"/>
      <c r="EK897" s="4"/>
      <c r="EL897" s="4"/>
      <c r="EM897" s="4"/>
      <c r="EN897" s="4"/>
      <c r="EO897" s="4"/>
      <c r="EP897" s="4"/>
      <c r="EQ897" s="4"/>
      <c r="ER897" s="4"/>
      <c r="ES897" s="4"/>
      <c r="ET897" s="4"/>
      <c r="EU897" s="4"/>
      <c r="EV897" s="4"/>
      <c r="EW897" s="4"/>
      <c r="EX897" s="4"/>
      <c r="EY897" s="4"/>
      <c r="EZ897" s="4"/>
      <c r="FA897" s="4"/>
      <c r="FB897" s="4"/>
      <c r="FC897" s="4"/>
      <c r="FD897" s="4"/>
      <c r="FE897" s="4"/>
      <c r="FF897" s="4"/>
      <c r="FG897" s="4"/>
      <c r="FH897" s="4"/>
      <c r="FI897" s="4"/>
      <c r="FJ897" s="4"/>
      <c r="FK897" s="4"/>
      <c r="FL897" s="4"/>
      <c r="FM897" s="4"/>
      <c r="FN897" s="4"/>
      <c r="FO897" s="4"/>
      <c r="FP897" s="4"/>
      <c r="FQ897" s="4"/>
      <c r="FR897" s="4"/>
      <c r="FS897" s="4"/>
      <c r="FT897" s="4"/>
      <c r="FU897" s="4"/>
      <c r="FV897" s="4"/>
      <c r="FW897" s="4"/>
      <c r="FX897" s="4"/>
      <c r="FY897" s="4"/>
      <c r="FZ897" s="4"/>
      <c r="GA897" s="4"/>
      <c r="GB897" s="4"/>
      <c r="GC897" s="4"/>
      <c r="GD897" s="4"/>
      <c r="GE897" s="4"/>
      <c r="GF897" s="4"/>
      <c r="GG897" s="4"/>
      <c r="GH897" s="4"/>
      <c r="GI897" s="4"/>
      <c r="GJ897" s="4"/>
      <c r="GK897" s="4"/>
      <c r="GL897" s="4"/>
      <c r="GM897" s="4"/>
      <c r="GN897" s="4"/>
      <c r="GO897" s="4"/>
      <c r="GP897" s="4"/>
      <c r="GQ897" s="4"/>
      <c r="GR897" s="4"/>
      <c r="GS897" s="4"/>
      <c r="GT897" s="4"/>
      <c r="GU897" s="4"/>
      <c r="GV897" s="4"/>
      <c r="GW897" s="4"/>
      <c r="GX897" s="4"/>
      <c r="GY897" s="4"/>
      <c r="GZ897" s="4"/>
      <c r="HA897" s="4"/>
      <c r="HB897" s="4"/>
      <c r="HC897" s="4"/>
      <c r="HD897" s="4"/>
      <c r="HE897" s="4"/>
      <c r="HF897" s="4"/>
      <c r="HG897" s="4"/>
      <c r="HH897" s="4"/>
      <c r="HI897" s="4"/>
      <c r="HJ897" s="4"/>
      <c r="HK897" s="4"/>
      <c r="HL897" s="4"/>
      <c r="HM897" s="4"/>
      <c r="HN897" s="4"/>
      <c r="HO897" s="4"/>
      <c r="HP897" s="4"/>
      <c r="HQ897" s="4"/>
      <c r="HR897" s="4"/>
      <c r="HS897" s="4"/>
      <c r="HT897" s="4"/>
      <c r="HU897" s="4"/>
      <c r="HV897" s="4"/>
      <c r="HW897" s="4"/>
      <c r="HX897" s="4"/>
      <c r="HY897" s="4"/>
      <c r="HZ897" s="4"/>
      <c r="IA897" s="4"/>
      <c r="IB897" s="4"/>
      <c r="IC897" s="4"/>
      <c r="ID897" s="4"/>
      <c r="IE897" s="4"/>
      <c r="IF897" s="4"/>
      <c r="IG897" s="4"/>
      <c r="IH897" s="4"/>
      <c r="II897" s="4"/>
      <c r="IJ897" s="4"/>
      <c r="IK897" s="4"/>
      <c r="IL897" s="4"/>
      <c r="IM897" s="4"/>
      <c r="IN897" s="4"/>
      <c r="IO897" s="4"/>
      <c r="IP897" s="4"/>
      <c r="IQ897" s="4"/>
      <c r="IR897" s="4"/>
      <c r="IS897" s="4"/>
      <c r="IT897" s="4"/>
      <c r="IU897" s="4"/>
      <c r="IV897" s="4"/>
    </row>
    <row r="899" spans="1:256" s="209" customFormat="1">
      <c r="A899" s="121"/>
      <c r="B899" s="115"/>
      <c r="C899" s="116"/>
      <c r="D899" s="117"/>
      <c r="E899" s="118"/>
      <c r="F899" s="119"/>
      <c r="G899" s="120"/>
      <c r="H899" s="5"/>
      <c r="I899" s="39"/>
      <c r="J899" s="40"/>
      <c r="K899" s="41"/>
      <c r="L899" s="37"/>
      <c r="N899" s="38"/>
      <c r="O899" s="38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4"/>
      <c r="CM899" s="4"/>
      <c r="CN899" s="4"/>
      <c r="CO899" s="4"/>
      <c r="CP899" s="4"/>
      <c r="CQ899" s="4"/>
      <c r="CR899" s="4"/>
      <c r="CS899" s="4"/>
      <c r="CT899" s="4"/>
      <c r="CU899" s="4"/>
      <c r="CV899" s="4"/>
      <c r="CW899" s="4"/>
      <c r="CX899" s="4"/>
      <c r="CY899" s="4"/>
      <c r="CZ899" s="4"/>
      <c r="DA899" s="4"/>
      <c r="DB899" s="4"/>
      <c r="DC899" s="4"/>
      <c r="DD899" s="4"/>
      <c r="DE899" s="4"/>
      <c r="DF899" s="4"/>
      <c r="DG899" s="4"/>
      <c r="DH899" s="4"/>
      <c r="DI899" s="4"/>
      <c r="DJ899" s="4"/>
      <c r="DK899" s="4"/>
      <c r="DL899" s="4"/>
      <c r="DM899" s="4"/>
      <c r="DN899" s="4"/>
      <c r="DO899" s="4"/>
      <c r="DP899" s="4"/>
      <c r="DQ899" s="4"/>
      <c r="DR899" s="4"/>
      <c r="DS899" s="4"/>
      <c r="DT899" s="4"/>
      <c r="DU899" s="4"/>
      <c r="DV899" s="4"/>
      <c r="DW899" s="4"/>
      <c r="DX899" s="4"/>
      <c r="DY899" s="4"/>
      <c r="DZ899" s="4"/>
      <c r="EA899" s="4"/>
      <c r="EB899" s="4"/>
      <c r="EC899" s="4"/>
      <c r="ED899" s="4"/>
      <c r="EE899" s="4"/>
      <c r="EF899" s="4"/>
      <c r="EG899" s="4"/>
      <c r="EH899" s="4"/>
      <c r="EI899" s="4"/>
      <c r="EJ899" s="4"/>
      <c r="EK899" s="4"/>
      <c r="EL899" s="4"/>
      <c r="EM899" s="4"/>
      <c r="EN899" s="4"/>
      <c r="EO899" s="4"/>
      <c r="EP899" s="4"/>
      <c r="EQ899" s="4"/>
      <c r="ER899" s="4"/>
      <c r="ES899" s="4"/>
      <c r="ET899" s="4"/>
      <c r="EU899" s="4"/>
      <c r="EV899" s="4"/>
      <c r="EW899" s="4"/>
      <c r="EX899" s="4"/>
      <c r="EY899" s="4"/>
      <c r="EZ899" s="4"/>
      <c r="FA899" s="4"/>
      <c r="FB899" s="4"/>
      <c r="FC899" s="4"/>
      <c r="FD899" s="4"/>
      <c r="FE899" s="4"/>
      <c r="FF899" s="4"/>
      <c r="FG899" s="4"/>
      <c r="FH899" s="4"/>
      <c r="FI899" s="4"/>
      <c r="FJ899" s="4"/>
      <c r="FK899" s="4"/>
      <c r="FL899" s="4"/>
      <c r="FM899" s="4"/>
      <c r="FN899" s="4"/>
      <c r="FO899" s="4"/>
      <c r="FP899" s="4"/>
      <c r="FQ899" s="4"/>
      <c r="FR899" s="4"/>
      <c r="FS899" s="4"/>
      <c r="FT899" s="4"/>
      <c r="FU899" s="4"/>
      <c r="FV899" s="4"/>
      <c r="FW899" s="4"/>
      <c r="FX899" s="4"/>
      <c r="FY899" s="4"/>
      <c r="FZ899" s="4"/>
      <c r="GA899" s="4"/>
      <c r="GB899" s="4"/>
      <c r="GC899" s="4"/>
      <c r="GD899" s="4"/>
      <c r="GE899" s="4"/>
      <c r="GF899" s="4"/>
      <c r="GG899" s="4"/>
      <c r="GH899" s="4"/>
      <c r="GI899" s="4"/>
      <c r="GJ899" s="4"/>
      <c r="GK899" s="4"/>
      <c r="GL899" s="4"/>
      <c r="GM899" s="4"/>
      <c r="GN899" s="4"/>
      <c r="GO899" s="4"/>
      <c r="GP899" s="4"/>
      <c r="GQ899" s="4"/>
      <c r="GR899" s="4"/>
      <c r="GS899" s="4"/>
      <c r="GT899" s="4"/>
      <c r="GU899" s="4"/>
      <c r="GV899" s="4"/>
      <c r="GW899" s="4"/>
      <c r="GX899" s="4"/>
      <c r="GY899" s="4"/>
      <c r="GZ899" s="4"/>
      <c r="HA899" s="4"/>
      <c r="HB899" s="4"/>
      <c r="HC899" s="4"/>
      <c r="HD899" s="4"/>
      <c r="HE899" s="4"/>
      <c r="HF899" s="4"/>
      <c r="HG899" s="4"/>
      <c r="HH899" s="4"/>
      <c r="HI899" s="4"/>
      <c r="HJ899" s="4"/>
      <c r="HK899" s="4"/>
      <c r="HL899" s="4"/>
      <c r="HM899" s="4"/>
      <c r="HN899" s="4"/>
      <c r="HO899" s="4"/>
      <c r="HP899" s="4"/>
      <c r="HQ899" s="4"/>
      <c r="HR899" s="4"/>
      <c r="HS899" s="4"/>
      <c r="HT899" s="4"/>
      <c r="HU899" s="4"/>
      <c r="HV899" s="4"/>
      <c r="HW899" s="4"/>
      <c r="HX899" s="4"/>
      <c r="HY899" s="4"/>
      <c r="HZ899" s="4"/>
      <c r="IA899" s="4"/>
      <c r="IB899" s="4"/>
      <c r="IC899" s="4"/>
      <c r="ID899" s="4"/>
      <c r="IE899" s="4"/>
      <c r="IF899" s="4"/>
      <c r="IG899" s="4"/>
      <c r="IH899" s="4"/>
      <c r="II899" s="4"/>
      <c r="IJ899" s="4"/>
      <c r="IK899" s="4"/>
      <c r="IL899" s="4"/>
      <c r="IM899" s="4"/>
      <c r="IN899" s="4"/>
      <c r="IO899" s="4"/>
      <c r="IP899" s="4"/>
      <c r="IQ899" s="4"/>
      <c r="IR899" s="4"/>
      <c r="IS899" s="4"/>
      <c r="IT899" s="4"/>
      <c r="IU899" s="4"/>
      <c r="IV899" s="4"/>
    </row>
    <row r="901" spans="1:256" s="209" customFormat="1">
      <c r="A901" s="121"/>
      <c r="B901" s="115"/>
      <c r="C901" s="116"/>
      <c r="D901" s="117"/>
      <c r="E901" s="118"/>
      <c r="F901" s="119"/>
      <c r="G901" s="120"/>
      <c r="H901" s="5"/>
      <c r="I901" s="39"/>
      <c r="J901" s="40"/>
      <c r="K901" s="41"/>
      <c r="L901" s="37"/>
      <c r="N901" s="38"/>
      <c r="O901" s="38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4"/>
      <c r="CM901" s="4"/>
      <c r="CN901" s="4"/>
      <c r="CO901" s="4"/>
      <c r="CP901" s="4"/>
      <c r="CQ901" s="4"/>
      <c r="CR901" s="4"/>
      <c r="CS901" s="4"/>
      <c r="CT901" s="4"/>
      <c r="CU901" s="4"/>
      <c r="CV901" s="4"/>
      <c r="CW901" s="4"/>
      <c r="CX901" s="4"/>
      <c r="CY901" s="4"/>
      <c r="CZ901" s="4"/>
      <c r="DA901" s="4"/>
      <c r="DB901" s="4"/>
      <c r="DC901" s="4"/>
      <c r="DD901" s="4"/>
      <c r="DE901" s="4"/>
      <c r="DF901" s="4"/>
      <c r="DG901" s="4"/>
      <c r="DH901" s="4"/>
      <c r="DI901" s="4"/>
      <c r="DJ901" s="4"/>
      <c r="DK901" s="4"/>
      <c r="DL901" s="4"/>
      <c r="DM901" s="4"/>
      <c r="DN901" s="4"/>
      <c r="DO901" s="4"/>
      <c r="DP901" s="4"/>
      <c r="DQ901" s="4"/>
      <c r="DR901" s="4"/>
      <c r="DS901" s="4"/>
      <c r="DT901" s="4"/>
      <c r="DU901" s="4"/>
      <c r="DV901" s="4"/>
      <c r="DW901" s="4"/>
      <c r="DX901" s="4"/>
      <c r="DY901" s="4"/>
      <c r="DZ901" s="4"/>
      <c r="EA901" s="4"/>
      <c r="EB901" s="4"/>
      <c r="EC901" s="4"/>
      <c r="ED901" s="4"/>
      <c r="EE901" s="4"/>
      <c r="EF901" s="4"/>
      <c r="EG901" s="4"/>
      <c r="EH901" s="4"/>
      <c r="EI901" s="4"/>
      <c r="EJ901" s="4"/>
      <c r="EK901" s="4"/>
      <c r="EL901" s="4"/>
      <c r="EM901" s="4"/>
      <c r="EN901" s="4"/>
      <c r="EO901" s="4"/>
      <c r="EP901" s="4"/>
      <c r="EQ901" s="4"/>
      <c r="ER901" s="4"/>
      <c r="ES901" s="4"/>
      <c r="ET901" s="4"/>
      <c r="EU901" s="4"/>
      <c r="EV901" s="4"/>
      <c r="EW901" s="4"/>
      <c r="EX901" s="4"/>
      <c r="EY901" s="4"/>
      <c r="EZ901" s="4"/>
      <c r="FA901" s="4"/>
      <c r="FB901" s="4"/>
      <c r="FC901" s="4"/>
      <c r="FD901" s="4"/>
      <c r="FE901" s="4"/>
      <c r="FF901" s="4"/>
      <c r="FG901" s="4"/>
      <c r="FH901" s="4"/>
      <c r="FI901" s="4"/>
      <c r="FJ901" s="4"/>
      <c r="FK901" s="4"/>
      <c r="FL901" s="4"/>
      <c r="FM901" s="4"/>
      <c r="FN901" s="4"/>
      <c r="FO901" s="4"/>
      <c r="FP901" s="4"/>
      <c r="FQ901" s="4"/>
      <c r="FR901" s="4"/>
      <c r="FS901" s="4"/>
      <c r="FT901" s="4"/>
      <c r="FU901" s="4"/>
      <c r="FV901" s="4"/>
      <c r="FW901" s="4"/>
      <c r="FX901" s="4"/>
      <c r="FY901" s="4"/>
      <c r="FZ901" s="4"/>
      <c r="GA901" s="4"/>
      <c r="GB901" s="4"/>
      <c r="GC901" s="4"/>
      <c r="GD901" s="4"/>
      <c r="GE901" s="4"/>
      <c r="GF901" s="4"/>
      <c r="GG901" s="4"/>
      <c r="GH901" s="4"/>
      <c r="GI901" s="4"/>
      <c r="GJ901" s="4"/>
      <c r="GK901" s="4"/>
      <c r="GL901" s="4"/>
      <c r="GM901" s="4"/>
      <c r="GN901" s="4"/>
      <c r="GO901" s="4"/>
      <c r="GP901" s="4"/>
      <c r="GQ901" s="4"/>
      <c r="GR901" s="4"/>
      <c r="GS901" s="4"/>
      <c r="GT901" s="4"/>
      <c r="GU901" s="4"/>
      <c r="GV901" s="4"/>
      <c r="GW901" s="4"/>
      <c r="GX901" s="4"/>
      <c r="GY901" s="4"/>
      <c r="GZ901" s="4"/>
      <c r="HA901" s="4"/>
      <c r="HB901" s="4"/>
      <c r="HC901" s="4"/>
      <c r="HD901" s="4"/>
      <c r="HE901" s="4"/>
      <c r="HF901" s="4"/>
      <c r="HG901" s="4"/>
      <c r="HH901" s="4"/>
      <c r="HI901" s="4"/>
      <c r="HJ901" s="4"/>
      <c r="HK901" s="4"/>
      <c r="HL901" s="4"/>
      <c r="HM901" s="4"/>
      <c r="HN901" s="4"/>
      <c r="HO901" s="4"/>
      <c r="HP901" s="4"/>
      <c r="HQ901" s="4"/>
      <c r="HR901" s="4"/>
      <c r="HS901" s="4"/>
      <c r="HT901" s="4"/>
      <c r="HU901" s="4"/>
      <c r="HV901" s="4"/>
      <c r="HW901" s="4"/>
      <c r="HX901" s="4"/>
      <c r="HY901" s="4"/>
      <c r="HZ901" s="4"/>
      <c r="IA901" s="4"/>
      <c r="IB901" s="4"/>
      <c r="IC901" s="4"/>
      <c r="ID901" s="4"/>
      <c r="IE901" s="4"/>
      <c r="IF901" s="4"/>
      <c r="IG901" s="4"/>
      <c r="IH901" s="4"/>
      <c r="II901" s="4"/>
      <c r="IJ901" s="4"/>
      <c r="IK901" s="4"/>
      <c r="IL901" s="4"/>
      <c r="IM901" s="4"/>
      <c r="IN901" s="4"/>
      <c r="IO901" s="4"/>
      <c r="IP901" s="4"/>
      <c r="IQ901" s="4"/>
      <c r="IR901" s="4"/>
      <c r="IS901" s="4"/>
      <c r="IT901" s="4"/>
      <c r="IU901" s="4"/>
      <c r="IV901" s="4"/>
    </row>
    <row r="903" spans="1:256" s="209" customFormat="1">
      <c r="A903" s="121"/>
      <c r="B903" s="115"/>
      <c r="C903" s="116"/>
      <c r="D903" s="117"/>
      <c r="E903" s="118"/>
      <c r="F903" s="119"/>
      <c r="G903" s="120"/>
      <c r="H903" s="5"/>
      <c r="I903" s="39"/>
      <c r="J903" s="40"/>
      <c r="K903" s="41"/>
      <c r="L903" s="37"/>
      <c r="N903" s="38"/>
      <c r="O903" s="38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4"/>
      <c r="CM903" s="4"/>
      <c r="CN903" s="4"/>
      <c r="CO903" s="4"/>
      <c r="CP903" s="4"/>
      <c r="CQ903" s="4"/>
      <c r="CR903" s="4"/>
      <c r="CS903" s="4"/>
      <c r="CT903" s="4"/>
      <c r="CU903" s="4"/>
      <c r="CV903" s="4"/>
      <c r="CW903" s="4"/>
      <c r="CX903" s="4"/>
      <c r="CY903" s="4"/>
      <c r="CZ903" s="4"/>
      <c r="DA903" s="4"/>
      <c r="DB903" s="4"/>
      <c r="DC903" s="4"/>
      <c r="DD903" s="4"/>
      <c r="DE903" s="4"/>
      <c r="DF903" s="4"/>
      <c r="DG903" s="4"/>
      <c r="DH903" s="4"/>
      <c r="DI903" s="4"/>
      <c r="DJ903" s="4"/>
      <c r="DK903" s="4"/>
      <c r="DL903" s="4"/>
      <c r="DM903" s="4"/>
      <c r="DN903" s="4"/>
      <c r="DO903" s="4"/>
      <c r="DP903" s="4"/>
      <c r="DQ903" s="4"/>
      <c r="DR903" s="4"/>
      <c r="DS903" s="4"/>
      <c r="DT903" s="4"/>
      <c r="DU903" s="4"/>
      <c r="DV903" s="4"/>
      <c r="DW903" s="4"/>
      <c r="DX903" s="4"/>
      <c r="DY903" s="4"/>
      <c r="DZ903" s="4"/>
      <c r="EA903" s="4"/>
      <c r="EB903" s="4"/>
      <c r="EC903" s="4"/>
      <c r="ED903" s="4"/>
      <c r="EE903" s="4"/>
      <c r="EF903" s="4"/>
      <c r="EG903" s="4"/>
      <c r="EH903" s="4"/>
      <c r="EI903" s="4"/>
      <c r="EJ903" s="4"/>
      <c r="EK903" s="4"/>
      <c r="EL903" s="4"/>
      <c r="EM903" s="4"/>
      <c r="EN903" s="4"/>
      <c r="EO903" s="4"/>
      <c r="EP903" s="4"/>
      <c r="EQ903" s="4"/>
      <c r="ER903" s="4"/>
      <c r="ES903" s="4"/>
      <c r="ET903" s="4"/>
      <c r="EU903" s="4"/>
      <c r="EV903" s="4"/>
      <c r="EW903" s="4"/>
      <c r="EX903" s="4"/>
      <c r="EY903" s="4"/>
      <c r="EZ903" s="4"/>
      <c r="FA903" s="4"/>
      <c r="FB903" s="4"/>
      <c r="FC903" s="4"/>
      <c r="FD903" s="4"/>
      <c r="FE903" s="4"/>
      <c r="FF903" s="4"/>
      <c r="FG903" s="4"/>
      <c r="FH903" s="4"/>
      <c r="FI903" s="4"/>
      <c r="FJ903" s="4"/>
      <c r="FK903" s="4"/>
      <c r="FL903" s="4"/>
      <c r="FM903" s="4"/>
      <c r="FN903" s="4"/>
      <c r="FO903" s="4"/>
      <c r="FP903" s="4"/>
      <c r="FQ903" s="4"/>
      <c r="FR903" s="4"/>
      <c r="FS903" s="4"/>
      <c r="FT903" s="4"/>
      <c r="FU903" s="4"/>
      <c r="FV903" s="4"/>
      <c r="FW903" s="4"/>
      <c r="FX903" s="4"/>
      <c r="FY903" s="4"/>
      <c r="FZ903" s="4"/>
      <c r="GA903" s="4"/>
      <c r="GB903" s="4"/>
      <c r="GC903" s="4"/>
      <c r="GD903" s="4"/>
      <c r="GE903" s="4"/>
      <c r="GF903" s="4"/>
      <c r="GG903" s="4"/>
      <c r="GH903" s="4"/>
      <c r="GI903" s="4"/>
      <c r="GJ903" s="4"/>
      <c r="GK903" s="4"/>
      <c r="GL903" s="4"/>
      <c r="GM903" s="4"/>
      <c r="GN903" s="4"/>
      <c r="GO903" s="4"/>
      <c r="GP903" s="4"/>
      <c r="GQ903" s="4"/>
      <c r="GR903" s="4"/>
      <c r="GS903" s="4"/>
      <c r="GT903" s="4"/>
      <c r="GU903" s="4"/>
      <c r="GV903" s="4"/>
      <c r="GW903" s="4"/>
      <c r="GX903" s="4"/>
      <c r="GY903" s="4"/>
      <c r="GZ903" s="4"/>
      <c r="HA903" s="4"/>
      <c r="HB903" s="4"/>
      <c r="HC903" s="4"/>
      <c r="HD903" s="4"/>
      <c r="HE903" s="4"/>
      <c r="HF903" s="4"/>
      <c r="HG903" s="4"/>
      <c r="HH903" s="4"/>
      <c r="HI903" s="4"/>
      <c r="HJ903" s="4"/>
      <c r="HK903" s="4"/>
      <c r="HL903" s="4"/>
      <c r="HM903" s="4"/>
      <c r="HN903" s="4"/>
      <c r="HO903" s="4"/>
      <c r="HP903" s="4"/>
      <c r="HQ903" s="4"/>
      <c r="HR903" s="4"/>
      <c r="HS903" s="4"/>
      <c r="HT903" s="4"/>
      <c r="HU903" s="4"/>
      <c r="HV903" s="4"/>
      <c r="HW903" s="4"/>
      <c r="HX903" s="4"/>
      <c r="HY903" s="4"/>
      <c r="HZ903" s="4"/>
      <c r="IA903" s="4"/>
      <c r="IB903" s="4"/>
      <c r="IC903" s="4"/>
      <c r="ID903" s="4"/>
      <c r="IE903" s="4"/>
      <c r="IF903" s="4"/>
      <c r="IG903" s="4"/>
      <c r="IH903" s="4"/>
      <c r="II903" s="4"/>
      <c r="IJ903" s="4"/>
      <c r="IK903" s="4"/>
      <c r="IL903" s="4"/>
      <c r="IM903" s="4"/>
      <c r="IN903" s="4"/>
      <c r="IO903" s="4"/>
      <c r="IP903" s="4"/>
      <c r="IQ903" s="4"/>
      <c r="IR903" s="4"/>
      <c r="IS903" s="4"/>
      <c r="IT903" s="4"/>
      <c r="IU903" s="4"/>
      <c r="IV903" s="4"/>
    </row>
    <row r="905" spans="1:256" s="209" customFormat="1">
      <c r="A905" s="121"/>
      <c r="B905" s="115"/>
      <c r="C905" s="116"/>
      <c r="D905" s="117"/>
      <c r="E905" s="118"/>
      <c r="F905" s="119"/>
      <c r="G905" s="120"/>
      <c r="H905" s="5"/>
      <c r="I905" s="39"/>
      <c r="J905" s="40"/>
      <c r="K905" s="41"/>
      <c r="L905" s="37"/>
      <c r="N905" s="38"/>
      <c r="O905" s="38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4"/>
      <c r="CM905" s="4"/>
      <c r="CN905" s="4"/>
      <c r="CO905" s="4"/>
      <c r="CP905" s="4"/>
      <c r="CQ905" s="4"/>
      <c r="CR905" s="4"/>
      <c r="CS905" s="4"/>
      <c r="CT905" s="4"/>
      <c r="CU905" s="4"/>
      <c r="CV905" s="4"/>
      <c r="CW905" s="4"/>
      <c r="CX905" s="4"/>
      <c r="CY905" s="4"/>
      <c r="CZ905" s="4"/>
      <c r="DA905" s="4"/>
      <c r="DB905" s="4"/>
      <c r="DC905" s="4"/>
      <c r="DD905" s="4"/>
      <c r="DE905" s="4"/>
      <c r="DF905" s="4"/>
      <c r="DG905" s="4"/>
      <c r="DH905" s="4"/>
      <c r="DI905" s="4"/>
      <c r="DJ905" s="4"/>
      <c r="DK905" s="4"/>
      <c r="DL905" s="4"/>
      <c r="DM905" s="4"/>
      <c r="DN905" s="4"/>
      <c r="DO905" s="4"/>
      <c r="DP905" s="4"/>
      <c r="DQ905" s="4"/>
      <c r="DR905" s="4"/>
      <c r="DS905" s="4"/>
      <c r="DT905" s="4"/>
      <c r="DU905" s="4"/>
      <c r="DV905" s="4"/>
      <c r="DW905" s="4"/>
      <c r="DX905" s="4"/>
      <c r="DY905" s="4"/>
      <c r="DZ905" s="4"/>
      <c r="EA905" s="4"/>
      <c r="EB905" s="4"/>
      <c r="EC905" s="4"/>
      <c r="ED905" s="4"/>
      <c r="EE905" s="4"/>
      <c r="EF905" s="4"/>
      <c r="EG905" s="4"/>
      <c r="EH905" s="4"/>
      <c r="EI905" s="4"/>
      <c r="EJ905" s="4"/>
      <c r="EK905" s="4"/>
      <c r="EL905" s="4"/>
      <c r="EM905" s="4"/>
      <c r="EN905" s="4"/>
      <c r="EO905" s="4"/>
      <c r="EP905" s="4"/>
      <c r="EQ905" s="4"/>
      <c r="ER905" s="4"/>
      <c r="ES905" s="4"/>
      <c r="ET905" s="4"/>
      <c r="EU905" s="4"/>
      <c r="EV905" s="4"/>
      <c r="EW905" s="4"/>
      <c r="EX905" s="4"/>
      <c r="EY905" s="4"/>
      <c r="EZ905" s="4"/>
      <c r="FA905" s="4"/>
      <c r="FB905" s="4"/>
      <c r="FC905" s="4"/>
      <c r="FD905" s="4"/>
      <c r="FE905" s="4"/>
      <c r="FF905" s="4"/>
      <c r="FG905" s="4"/>
      <c r="FH905" s="4"/>
      <c r="FI905" s="4"/>
      <c r="FJ905" s="4"/>
      <c r="FK905" s="4"/>
      <c r="FL905" s="4"/>
      <c r="FM905" s="4"/>
      <c r="FN905" s="4"/>
      <c r="FO905" s="4"/>
      <c r="FP905" s="4"/>
      <c r="FQ905" s="4"/>
      <c r="FR905" s="4"/>
      <c r="FS905" s="4"/>
      <c r="FT905" s="4"/>
      <c r="FU905" s="4"/>
      <c r="FV905" s="4"/>
      <c r="FW905" s="4"/>
      <c r="FX905" s="4"/>
      <c r="FY905" s="4"/>
      <c r="FZ905" s="4"/>
      <c r="GA905" s="4"/>
      <c r="GB905" s="4"/>
      <c r="GC905" s="4"/>
      <c r="GD905" s="4"/>
      <c r="GE905" s="4"/>
      <c r="GF905" s="4"/>
      <c r="GG905" s="4"/>
      <c r="GH905" s="4"/>
      <c r="GI905" s="4"/>
      <c r="GJ905" s="4"/>
      <c r="GK905" s="4"/>
      <c r="GL905" s="4"/>
      <c r="GM905" s="4"/>
      <c r="GN905" s="4"/>
      <c r="GO905" s="4"/>
      <c r="GP905" s="4"/>
      <c r="GQ905" s="4"/>
      <c r="GR905" s="4"/>
      <c r="GS905" s="4"/>
      <c r="GT905" s="4"/>
      <c r="GU905" s="4"/>
      <c r="GV905" s="4"/>
      <c r="GW905" s="4"/>
      <c r="GX905" s="4"/>
      <c r="GY905" s="4"/>
      <c r="GZ905" s="4"/>
      <c r="HA905" s="4"/>
      <c r="HB905" s="4"/>
      <c r="HC905" s="4"/>
      <c r="HD905" s="4"/>
      <c r="HE905" s="4"/>
      <c r="HF905" s="4"/>
      <c r="HG905" s="4"/>
      <c r="HH905" s="4"/>
      <c r="HI905" s="4"/>
      <c r="HJ905" s="4"/>
      <c r="HK905" s="4"/>
      <c r="HL905" s="4"/>
      <c r="HM905" s="4"/>
      <c r="HN905" s="4"/>
      <c r="HO905" s="4"/>
      <c r="HP905" s="4"/>
      <c r="HQ905" s="4"/>
      <c r="HR905" s="4"/>
      <c r="HS905" s="4"/>
      <c r="HT905" s="4"/>
      <c r="HU905" s="4"/>
      <c r="HV905" s="4"/>
      <c r="HW905" s="4"/>
      <c r="HX905" s="4"/>
      <c r="HY905" s="4"/>
      <c r="HZ905" s="4"/>
      <c r="IA905" s="4"/>
      <c r="IB905" s="4"/>
      <c r="IC905" s="4"/>
      <c r="ID905" s="4"/>
      <c r="IE905" s="4"/>
      <c r="IF905" s="4"/>
      <c r="IG905" s="4"/>
      <c r="IH905" s="4"/>
      <c r="II905" s="4"/>
      <c r="IJ905" s="4"/>
      <c r="IK905" s="4"/>
      <c r="IL905" s="4"/>
      <c r="IM905" s="4"/>
      <c r="IN905" s="4"/>
      <c r="IO905" s="4"/>
      <c r="IP905" s="4"/>
      <c r="IQ905" s="4"/>
      <c r="IR905" s="4"/>
      <c r="IS905" s="4"/>
      <c r="IT905" s="4"/>
      <c r="IU905" s="4"/>
      <c r="IV905" s="4"/>
    </row>
    <row r="907" spans="1:256" s="209" customFormat="1">
      <c r="A907" s="121"/>
      <c r="B907" s="115"/>
      <c r="C907" s="116"/>
      <c r="D907" s="117"/>
      <c r="E907" s="118"/>
      <c r="F907" s="119"/>
      <c r="G907" s="120"/>
      <c r="H907" s="5"/>
      <c r="I907" s="39"/>
      <c r="J907" s="40"/>
      <c r="K907" s="41"/>
      <c r="L907" s="37"/>
      <c r="N907" s="38"/>
      <c r="O907" s="38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4"/>
      <c r="CM907" s="4"/>
      <c r="CN907" s="4"/>
      <c r="CO907" s="4"/>
      <c r="CP907" s="4"/>
      <c r="CQ907" s="4"/>
      <c r="CR907" s="4"/>
      <c r="CS907" s="4"/>
      <c r="CT907" s="4"/>
      <c r="CU907" s="4"/>
      <c r="CV907" s="4"/>
      <c r="CW907" s="4"/>
      <c r="CX907" s="4"/>
      <c r="CY907" s="4"/>
      <c r="CZ907" s="4"/>
      <c r="DA907" s="4"/>
      <c r="DB907" s="4"/>
      <c r="DC907" s="4"/>
      <c r="DD907" s="4"/>
      <c r="DE907" s="4"/>
      <c r="DF907" s="4"/>
      <c r="DG907" s="4"/>
      <c r="DH907" s="4"/>
      <c r="DI907" s="4"/>
      <c r="DJ907" s="4"/>
      <c r="DK907" s="4"/>
      <c r="DL907" s="4"/>
      <c r="DM907" s="4"/>
      <c r="DN907" s="4"/>
      <c r="DO907" s="4"/>
      <c r="DP907" s="4"/>
      <c r="DQ907" s="4"/>
      <c r="DR907" s="4"/>
      <c r="DS907" s="4"/>
      <c r="DT907" s="4"/>
      <c r="DU907" s="4"/>
      <c r="DV907" s="4"/>
      <c r="DW907" s="4"/>
      <c r="DX907" s="4"/>
      <c r="DY907" s="4"/>
      <c r="DZ907" s="4"/>
      <c r="EA907" s="4"/>
      <c r="EB907" s="4"/>
      <c r="EC907" s="4"/>
      <c r="ED907" s="4"/>
      <c r="EE907" s="4"/>
      <c r="EF907" s="4"/>
      <c r="EG907" s="4"/>
      <c r="EH907" s="4"/>
      <c r="EI907" s="4"/>
      <c r="EJ907" s="4"/>
      <c r="EK907" s="4"/>
      <c r="EL907" s="4"/>
      <c r="EM907" s="4"/>
      <c r="EN907" s="4"/>
      <c r="EO907" s="4"/>
      <c r="EP907" s="4"/>
      <c r="EQ907" s="4"/>
      <c r="ER907" s="4"/>
      <c r="ES907" s="4"/>
      <c r="ET907" s="4"/>
      <c r="EU907" s="4"/>
      <c r="EV907" s="4"/>
      <c r="EW907" s="4"/>
      <c r="EX907" s="4"/>
      <c r="EY907" s="4"/>
      <c r="EZ907" s="4"/>
      <c r="FA907" s="4"/>
      <c r="FB907" s="4"/>
      <c r="FC907" s="4"/>
      <c r="FD907" s="4"/>
      <c r="FE907" s="4"/>
      <c r="FF907" s="4"/>
      <c r="FG907" s="4"/>
      <c r="FH907" s="4"/>
      <c r="FI907" s="4"/>
      <c r="FJ907" s="4"/>
      <c r="FK907" s="4"/>
      <c r="FL907" s="4"/>
      <c r="FM907" s="4"/>
      <c r="FN907" s="4"/>
      <c r="FO907" s="4"/>
      <c r="FP907" s="4"/>
      <c r="FQ907" s="4"/>
      <c r="FR907" s="4"/>
      <c r="FS907" s="4"/>
      <c r="FT907" s="4"/>
      <c r="FU907" s="4"/>
      <c r="FV907" s="4"/>
      <c r="FW907" s="4"/>
      <c r="FX907" s="4"/>
      <c r="FY907" s="4"/>
      <c r="FZ907" s="4"/>
      <c r="GA907" s="4"/>
      <c r="GB907" s="4"/>
      <c r="GC907" s="4"/>
      <c r="GD907" s="4"/>
      <c r="GE907" s="4"/>
      <c r="GF907" s="4"/>
      <c r="GG907" s="4"/>
      <c r="GH907" s="4"/>
      <c r="GI907" s="4"/>
      <c r="GJ907" s="4"/>
      <c r="GK907" s="4"/>
      <c r="GL907" s="4"/>
      <c r="GM907" s="4"/>
      <c r="GN907" s="4"/>
      <c r="GO907" s="4"/>
      <c r="GP907" s="4"/>
      <c r="GQ907" s="4"/>
      <c r="GR907" s="4"/>
      <c r="GS907" s="4"/>
      <c r="GT907" s="4"/>
      <c r="GU907" s="4"/>
      <c r="GV907" s="4"/>
      <c r="GW907" s="4"/>
      <c r="GX907" s="4"/>
      <c r="GY907" s="4"/>
      <c r="GZ907" s="4"/>
      <c r="HA907" s="4"/>
      <c r="HB907" s="4"/>
      <c r="HC907" s="4"/>
      <c r="HD907" s="4"/>
      <c r="HE907" s="4"/>
      <c r="HF907" s="4"/>
      <c r="HG907" s="4"/>
      <c r="HH907" s="4"/>
      <c r="HI907" s="4"/>
      <c r="HJ907" s="4"/>
      <c r="HK907" s="4"/>
      <c r="HL907" s="4"/>
      <c r="HM907" s="4"/>
      <c r="HN907" s="4"/>
      <c r="HO907" s="4"/>
      <c r="HP907" s="4"/>
      <c r="HQ907" s="4"/>
      <c r="HR907" s="4"/>
      <c r="HS907" s="4"/>
      <c r="HT907" s="4"/>
      <c r="HU907" s="4"/>
      <c r="HV907" s="4"/>
      <c r="HW907" s="4"/>
      <c r="HX907" s="4"/>
      <c r="HY907" s="4"/>
      <c r="HZ907" s="4"/>
      <c r="IA907" s="4"/>
      <c r="IB907" s="4"/>
      <c r="IC907" s="4"/>
      <c r="ID907" s="4"/>
      <c r="IE907" s="4"/>
      <c r="IF907" s="4"/>
      <c r="IG907" s="4"/>
      <c r="IH907" s="4"/>
      <c r="II907" s="4"/>
      <c r="IJ907" s="4"/>
      <c r="IK907" s="4"/>
      <c r="IL907" s="4"/>
      <c r="IM907" s="4"/>
      <c r="IN907" s="4"/>
      <c r="IO907" s="4"/>
      <c r="IP907" s="4"/>
      <c r="IQ907" s="4"/>
      <c r="IR907" s="4"/>
      <c r="IS907" s="4"/>
      <c r="IT907" s="4"/>
      <c r="IU907" s="4"/>
      <c r="IV907" s="4"/>
    </row>
    <row r="909" spans="1:256" s="209" customFormat="1">
      <c r="A909" s="121"/>
      <c r="B909" s="115"/>
      <c r="C909" s="116"/>
      <c r="D909" s="117"/>
      <c r="E909" s="118"/>
      <c r="F909" s="119"/>
      <c r="G909" s="120"/>
      <c r="H909" s="5"/>
      <c r="I909" s="39"/>
      <c r="J909" s="40"/>
      <c r="K909" s="41"/>
      <c r="L909" s="37"/>
      <c r="N909" s="38"/>
      <c r="O909" s="38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4"/>
      <c r="CM909" s="4"/>
      <c r="CN909" s="4"/>
      <c r="CO909" s="4"/>
      <c r="CP909" s="4"/>
      <c r="CQ909" s="4"/>
      <c r="CR909" s="4"/>
      <c r="CS909" s="4"/>
      <c r="CT909" s="4"/>
      <c r="CU909" s="4"/>
      <c r="CV909" s="4"/>
      <c r="CW909" s="4"/>
      <c r="CX909" s="4"/>
      <c r="CY909" s="4"/>
      <c r="CZ909" s="4"/>
      <c r="DA909" s="4"/>
      <c r="DB909" s="4"/>
      <c r="DC909" s="4"/>
      <c r="DD909" s="4"/>
      <c r="DE909" s="4"/>
      <c r="DF909" s="4"/>
      <c r="DG909" s="4"/>
      <c r="DH909" s="4"/>
      <c r="DI909" s="4"/>
      <c r="DJ909" s="4"/>
      <c r="DK909" s="4"/>
      <c r="DL909" s="4"/>
      <c r="DM909" s="4"/>
      <c r="DN909" s="4"/>
      <c r="DO909" s="4"/>
      <c r="DP909" s="4"/>
      <c r="DQ909" s="4"/>
      <c r="DR909" s="4"/>
      <c r="DS909" s="4"/>
      <c r="DT909" s="4"/>
      <c r="DU909" s="4"/>
      <c r="DV909" s="4"/>
      <c r="DW909" s="4"/>
      <c r="DX909" s="4"/>
      <c r="DY909" s="4"/>
      <c r="DZ909" s="4"/>
      <c r="EA909" s="4"/>
      <c r="EB909" s="4"/>
      <c r="EC909" s="4"/>
      <c r="ED909" s="4"/>
      <c r="EE909" s="4"/>
      <c r="EF909" s="4"/>
      <c r="EG909" s="4"/>
      <c r="EH909" s="4"/>
      <c r="EI909" s="4"/>
      <c r="EJ909" s="4"/>
      <c r="EK909" s="4"/>
      <c r="EL909" s="4"/>
      <c r="EM909" s="4"/>
      <c r="EN909" s="4"/>
      <c r="EO909" s="4"/>
      <c r="EP909" s="4"/>
      <c r="EQ909" s="4"/>
      <c r="ER909" s="4"/>
      <c r="ES909" s="4"/>
      <c r="ET909" s="4"/>
      <c r="EU909" s="4"/>
      <c r="EV909" s="4"/>
      <c r="EW909" s="4"/>
      <c r="EX909" s="4"/>
      <c r="EY909" s="4"/>
      <c r="EZ909" s="4"/>
      <c r="FA909" s="4"/>
      <c r="FB909" s="4"/>
      <c r="FC909" s="4"/>
      <c r="FD909" s="4"/>
      <c r="FE909" s="4"/>
      <c r="FF909" s="4"/>
      <c r="FG909" s="4"/>
      <c r="FH909" s="4"/>
      <c r="FI909" s="4"/>
      <c r="FJ909" s="4"/>
      <c r="FK909" s="4"/>
      <c r="FL909" s="4"/>
      <c r="FM909" s="4"/>
      <c r="FN909" s="4"/>
      <c r="FO909" s="4"/>
      <c r="FP909" s="4"/>
      <c r="FQ909" s="4"/>
      <c r="FR909" s="4"/>
      <c r="FS909" s="4"/>
      <c r="FT909" s="4"/>
      <c r="FU909" s="4"/>
      <c r="FV909" s="4"/>
      <c r="FW909" s="4"/>
      <c r="FX909" s="4"/>
      <c r="FY909" s="4"/>
      <c r="FZ909" s="4"/>
      <c r="GA909" s="4"/>
      <c r="GB909" s="4"/>
      <c r="GC909" s="4"/>
      <c r="GD909" s="4"/>
      <c r="GE909" s="4"/>
      <c r="GF909" s="4"/>
      <c r="GG909" s="4"/>
      <c r="GH909" s="4"/>
      <c r="GI909" s="4"/>
      <c r="GJ909" s="4"/>
      <c r="GK909" s="4"/>
      <c r="GL909" s="4"/>
      <c r="GM909" s="4"/>
      <c r="GN909" s="4"/>
      <c r="GO909" s="4"/>
      <c r="GP909" s="4"/>
      <c r="GQ909" s="4"/>
      <c r="GR909" s="4"/>
      <c r="GS909" s="4"/>
      <c r="GT909" s="4"/>
      <c r="GU909" s="4"/>
      <c r="GV909" s="4"/>
      <c r="GW909" s="4"/>
      <c r="GX909" s="4"/>
      <c r="GY909" s="4"/>
      <c r="GZ909" s="4"/>
      <c r="HA909" s="4"/>
      <c r="HB909" s="4"/>
      <c r="HC909" s="4"/>
      <c r="HD909" s="4"/>
      <c r="HE909" s="4"/>
      <c r="HF909" s="4"/>
      <c r="HG909" s="4"/>
      <c r="HH909" s="4"/>
      <c r="HI909" s="4"/>
      <c r="HJ909" s="4"/>
      <c r="HK909" s="4"/>
      <c r="HL909" s="4"/>
      <c r="HM909" s="4"/>
      <c r="HN909" s="4"/>
      <c r="HO909" s="4"/>
      <c r="HP909" s="4"/>
      <c r="HQ909" s="4"/>
      <c r="HR909" s="4"/>
      <c r="HS909" s="4"/>
      <c r="HT909" s="4"/>
      <c r="HU909" s="4"/>
      <c r="HV909" s="4"/>
      <c r="HW909" s="4"/>
      <c r="HX909" s="4"/>
      <c r="HY909" s="4"/>
      <c r="HZ909" s="4"/>
      <c r="IA909" s="4"/>
      <c r="IB909" s="4"/>
      <c r="IC909" s="4"/>
      <c r="ID909" s="4"/>
      <c r="IE909" s="4"/>
      <c r="IF909" s="4"/>
      <c r="IG909" s="4"/>
      <c r="IH909" s="4"/>
      <c r="II909" s="4"/>
      <c r="IJ909" s="4"/>
      <c r="IK909" s="4"/>
      <c r="IL909" s="4"/>
      <c r="IM909" s="4"/>
      <c r="IN909" s="4"/>
      <c r="IO909" s="4"/>
      <c r="IP909" s="4"/>
      <c r="IQ909" s="4"/>
      <c r="IR909" s="4"/>
      <c r="IS909" s="4"/>
      <c r="IT909" s="4"/>
      <c r="IU909" s="4"/>
      <c r="IV909" s="4"/>
    </row>
    <row r="911" spans="1:256" s="209" customFormat="1">
      <c r="A911" s="121"/>
      <c r="B911" s="115"/>
      <c r="C911" s="116"/>
      <c r="D911" s="117"/>
      <c r="E911" s="118"/>
      <c r="F911" s="119"/>
      <c r="G911" s="120"/>
      <c r="H911" s="5"/>
      <c r="I911" s="39"/>
      <c r="J911" s="40"/>
      <c r="K911" s="41"/>
      <c r="L911" s="37"/>
      <c r="N911" s="38"/>
      <c r="O911" s="38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4"/>
      <c r="CM911" s="4"/>
      <c r="CN911" s="4"/>
      <c r="CO911" s="4"/>
      <c r="CP911" s="4"/>
      <c r="CQ911" s="4"/>
      <c r="CR911" s="4"/>
      <c r="CS911" s="4"/>
      <c r="CT911" s="4"/>
      <c r="CU911" s="4"/>
      <c r="CV911" s="4"/>
      <c r="CW911" s="4"/>
      <c r="CX911" s="4"/>
      <c r="CY911" s="4"/>
      <c r="CZ911" s="4"/>
      <c r="DA911" s="4"/>
      <c r="DB911" s="4"/>
      <c r="DC911" s="4"/>
      <c r="DD911" s="4"/>
      <c r="DE911" s="4"/>
      <c r="DF911" s="4"/>
      <c r="DG911" s="4"/>
      <c r="DH911" s="4"/>
      <c r="DI911" s="4"/>
      <c r="DJ911" s="4"/>
      <c r="DK911" s="4"/>
      <c r="DL911" s="4"/>
      <c r="DM911" s="4"/>
      <c r="DN911" s="4"/>
      <c r="DO911" s="4"/>
      <c r="DP911" s="4"/>
      <c r="DQ911" s="4"/>
      <c r="DR911" s="4"/>
      <c r="DS911" s="4"/>
      <c r="DT911" s="4"/>
      <c r="DU911" s="4"/>
      <c r="DV911" s="4"/>
      <c r="DW911" s="4"/>
      <c r="DX911" s="4"/>
      <c r="DY911" s="4"/>
      <c r="DZ911" s="4"/>
      <c r="EA911" s="4"/>
      <c r="EB911" s="4"/>
      <c r="EC911" s="4"/>
      <c r="ED911" s="4"/>
      <c r="EE911" s="4"/>
      <c r="EF911" s="4"/>
      <c r="EG911" s="4"/>
      <c r="EH911" s="4"/>
      <c r="EI911" s="4"/>
      <c r="EJ911" s="4"/>
      <c r="EK911" s="4"/>
      <c r="EL911" s="4"/>
      <c r="EM911" s="4"/>
      <c r="EN911" s="4"/>
      <c r="EO911" s="4"/>
      <c r="EP911" s="4"/>
      <c r="EQ911" s="4"/>
      <c r="ER911" s="4"/>
      <c r="ES911" s="4"/>
      <c r="ET911" s="4"/>
      <c r="EU911" s="4"/>
      <c r="EV911" s="4"/>
      <c r="EW911" s="4"/>
      <c r="EX911" s="4"/>
      <c r="EY911" s="4"/>
      <c r="EZ911" s="4"/>
      <c r="FA911" s="4"/>
      <c r="FB911" s="4"/>
      <c r="FC911" s="4"/>
      <c r="FD911" s="4"/>
      <c r="FE911" s="4"/>
      <c r="FF911" s="4"/>
      <c r="FG911" s="4"/>
      <c r="FH911" s="4"/>
      <c r="FI911" s="4"/>
      <c r="FJ911" s="4"/>
      <c r="FK911" s="4"/>
      <c r="FL911" s="4"/>
      <c r="FM911" s="4"/>
      <c r="FN911" s="4"/>
      <c r="FO911" s="4"/>
      <c r="FP911" s="4"/>
      <c r="FQ911" s="4"/>
      <c r="FR911" s="4"/>
      <c r="FS911" s="4"/>
      <c r="FT911" s="4"/>
      <c r="FU911" s="4"/>
      <c r="FV911" s="4"/>
      <c r="FW911" s="4"/>
      <c r="FX911" s="4"/>
      <c r="FY911" s="4"/>
      <c r="FZ911" s="4"/>
      <c r="GA911" s="4"/>
      <c r="GB911" s="4"/>
      <c r="GC911" s="4"/>
      <c r="GD911" s="4"/>
      <c r="GE911" s="4"/>
      <c r="GF911" s="4"/>
      <c r="GG911" s="4"/>
      <c r="GH911" s="4"/>
      <c r="GI911" s="4"/>
      <c r="GJ911" s="4"/>
      <c r="GK911" s="4"/>
      <c r="GL911" s="4"/>
      <c r="GM911" s="4"/>
      <c r="GN911" s="4"/>
      <c r="GO911" s="4"/>
      <c r="GP911" s="4"/>
      <c r="GQ911" s="4"/>
      <c r="GR911" s="4"/>
      <c r="GS911" s="4"/>
      <c r="GT911" s="4"/>
      <c r="GU911" s="4"/>
      <c r="GV911" s="4"/>
      <c r="GW911" s="4"/>
      <c r="GX911" s="4"/>
      <c r="GY911" s="4"/>
      <c r="GZ911" s="4"/>
      <c r="HA911" s="4"/>
      <c r="HB911" s="4"/>
      <c r="HC911" s="4"/>
      <c r="HD911" s="4"/>
      <c r="HE911" s="4"/>
      <c r="HF911" s="4"/>
      <c r="HG911" s="4"/>
      <c r="HH911" s="4"/>
      <c r="HI911" s="4"/>
      <c r="HJ911" s="4"/>
      <c r="HK911" s="4"/>
      <c r="HL911" s="4"/>
      <c r="HM911" s="4"/>
      <c r="HN911" s="4"/>
      <c r="HO911" s="4"/>
      <c r="HP911" s="4"/>
      <c r="HQ911" s="4"/>
      <c r="HR911" s="4"/>
      <c r="HS911" s="4"/>
      <c r="HT911" s="4"/>
      <c r="HU911" s="4"/>
      <c r="HV911" s="4"/>
      <c r="HW911" s="4"/>
      <c r="HX911" s="4"/>
      <c r="HY911" s="4"/>
      <c r="HZ911" s="4"/>
      <c r="IA911" s="4"/>
      <c r="IB911" s="4"/>
      <c r="IC911" s="4"/>
      <c r="ID911" s="4"/>
      <c r="IE911" s="4"/>
      <c r="IF911" s="4"/>
      <c r="IG911" s="4"/>
      <c r="IH911" s="4"/>
      <c r="II911" s="4"/>
      <c r="IJ911" s="4"/>
      <c r="IK911" s="4"/>
      <c r="IL911" s="4"/>
      <c r="IM911" s="4"/>
      <c r="IN911" s="4"/>
      <c r="IO911" s="4"/>
      <c r="IP911" s="4"/>
      <c r="IQ911" s="4"/>
      <c r="IR911" s="4"/>
      <c r="IS911" s="4"/>
      <c r="IT911" s="4"/>
      <c r="IU911" s="4"/>
      <c r="IV911" s="4"/>
    </row>
    <row r="913" spans="1:256" s="209" customFormat="1">
      <c r="A913" s="121"/>
      <c r="B913" s="115"/>
      <c r="C913" s="116"/>
      <c r="D913" s="117"/>
      <c r="E913" s="118"/>
      <c r="F913" s="119"/>
      <c r="G913" s="120"/>
      <c r="H913" s="5"/>
      <c r="I913" s="39"/>
      <c r="J913" s="40"/>
      <c r="K913" s="41"/>
      <c r="L913" s="37"/>
      <c r="N913" s="38"/>
      <c r="O913" s="38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4"/>
      <c r="CM913" s="4"/>
      <c r="CN913" s="4"/>
      <c r="CO913" s="4"/>
      <c r="CP913" s="4"/>
      <c r="CQ913" s="4"/>
      <c r="CR913" s="4"/>
      <c r="CS913" s="4"/>
      <c r="CT913" s="4"/>
      <c r="CU913" s="4"/>
      <c r="CV913" s="4"/>
      <c r="CW913" s="4"/>
      <c r="CX913" s="4"/>
      <c r="CY913" s="4"/>
      <c r="CZ913" s="4"/>
      <c r="DA913" s="4"/>
      <c r="DB913" s="4"/>
      <c r="DC913" s="4"/>
      <c r="DD913" s="4"/>
      <c r="DE913" s="4"/>
      <c r="DF913" s="4"/>
      <c r="DG913" s="4"/>
      <c r="DH913" s="4"/>
      <c r="DI913" s="4"/>
      <c r="DJ913" s="4"/>
      <c r="DK913" s="4"/>
      <c r="DL913" s="4"/>
      <c r="DM913" s="4"/>
      <c r="DN913" s="4"/>
      <c r="DO913" s="4"/>
      <c r="DP913" s="4"/>
      <c r="DQ913" s="4"/>
      <c r="DR913" s="4"/>
      <c r="DS913" s="4"/>
      <c r="DT913" s="4"/>
      <c r="DU913" s="4"/>
      <c r="DV913" s="4"/>
      <c r="DW913" s="4"/>
      <c r="DX913" s="4"/>
      <c r="DY913" s="4"/>
      <c r="DZ913" s="4"/>
      <c r="EA913" s="4"/>
      <c r="EB913" s="4"/>
      <c r="EC913" s="4"/>
      <c r="ED913" s="4"/>
      <c r="EE913" s="4"/>
      <c r="EF913" s="4"/>
      <c r="EG913" s="4"/>
      <c r="EH913" s="4"/>
      <c r="EI913" s="4"/>
      <c r="EJ913" s="4"/>
      <c r="EK913" s="4"/>
      <c r="EL913" s="4"/>
      <c r="EM913" s="4"/>
      <c r="EN913" s="4"/>
      <c r="EO913" s="4"/>
      <c r="EP913" s="4"/>
      <c r="EQ913" s="4"/>
      <c r="ER913" s="4"/>
      <c r="ES913" s="4"/>
      <c r="ET913" s="4"/>
      <c r="EU913" s="4"/>
      <c r="EV913" s="4"/>
      <c r="EW913" s="4"/>
      <c r="EX913" s="4"/>
      <c r="EY913" s="4"/>
      <c r="EZ913" s="4"/>
      <c r="FA913" s="4"/>
      <c r="FB913" s="4"/>
      <c r="FC913" s="4"/>
      <c r="FD913" s="4"/>
      <c r="FE913" s="4"/>
      <c r="FF913" s="4"/>
      <c r="FG913" s="4"/>
      <c r="FH913" s="4"/>
      <c r="FI913" s="4"/>
      <c r="FJ913" s="4"/>
      <c r="FK913" s="4"/>
      <c r="FL913" s="4"/>
      <c r="FM913" s="4"/>
      <c r="FN913" s="4"/>
      <c r="FO913" s="4"/>
      <c r="FP913" s="4"/>
      <c r="FQ913" s="4"/>
      <c r="FR913" s="4"/>
      <c r="FS913" s="4"/>
      <c r="FT913" s="4"/>
      <c r="FU913" s="4"/>
      <c r="FV913" s="4"/>
      <c r="FW913" s="4"/>
      <c r="FX913" s="4"/>
      <c r="FY913" s="4"/>
      <c r="FZ913" s="4"/>
      <c r="GA913" s="4"/>
      <c r="GB913" s="4"/>
      <c r="GC913" s="4"/>
      <c r="GD913" s="4"/>
      <c r="GE913" s="4"/>
      <c r="GF913" s="4"/>
      <c r="GG913" s="4"/>
      <c r="GH913" s="4"/>
      <c r="GI913" s="4"/>
      <c r="GJ913" s="4"/>
      <c r="GK913" s="4"/>
      <c r="GL913" s="4"/>
      <c r="GM913" s="4"/>
      <c r="GN913" s="4"/>
      <c r="GO913" s="4"/>
      <c r="GP913" s="4"/>
      <c r="GQ913" s="4"/>
      <c r="GR913" s="4"/>
      <c r="GS913" s="4"/>
      <c r="GT913" s="4"/>
      <c r="GU913" s="4"/>
      <c r="GV913" s="4"/>
      <c r="GW913" s="4"/>
      <c r="GX913" s="4"/>
      <c r="GY913" s="4"/>
      <c r="GZ913" s="4"/>
      <c r="HA913" s="4"/>
      <c r="HB913" s="4"/>
      <c r="HC913" s="4"/>
      <c r="HD913" s="4"/>
      <c r="HE913" s="4"/>
      <c r="HF913" s="4"/>
      <c r="HG913" s="4"/>
      <c r="HH913" s="4"/>
      <c r="HI913" s="4"/>
      <c r="HJ913" s="4"/>
      <c r="HK913" s="4"/>
      <c r="HL913" s="4"/>
      <c r="HM913" s="4"/>
      <c r="HN913" s="4"/>
      <c r="HO913" s="4"/>
      <c r="HP913" s="4"/>
      <c r="HQ913" s="4"/>
      <c r="HR913" s="4"/>
      <c r="HS913" s="4"/>
      <c r="HT913" s="4"/>
      <c r="HU913" s="4"/>
      <c r="HV913" s="4"/>
      <c r="HW913" s="4"/>
      <c r="HX913" s="4"/>
      <c r="HY913" s="4"/>
      <c r="HZ913" s="4"/>
      <c r="IA913" s="4"/>
      <c r="IB913" s="4"/>
      <c r="IC913" s="4"/>
      <c r="ID913" s="4"/>
      <c r="IE913" s="4"/>
      <c r="IF913" s="4"/>
      <c r="IG913" s="4"/>
      <c r="IH913" s="4"/>
      <c r="II913" s="4"/>
      <c r="IJ913" s="4"/>
      <c r="IK913" s="4"/>
      <c r="IL913" s="4"/>
      <c r="IM913" s="4"/>
      <c r="IN913" s="4"/>
      <c r="IO913" s="4"/>
      <c r="IP913" s="4"/>
      <c r="IQ913" s="4"/>
      <c r="IR913" s="4"/>
      <c r="IS913" s="4"/>
      <c r="IT913" s="4"/>
      <c r="IU913" s="4"/>
      <c r="IV913" s="4"/>
    </row>
    <row r="915" spans="1:256" s="209" customFormat="1">
      <c r="A915" s="121"/>
      <c r="B915" s="115"/>
      <c r="C915" s="116"/>
      <c r="D915" s="117"/>
      <c r="E915" s="118"/>
      <c r="F915" s="119"/>
      <c r="G915" s="120"/>
      <c r="H915" s="5"/>
      <c r="I915" s="39"/>
      <c r="J915" s="40"/>
      <c r="K915" s="41"/>
      <c r="L915" s="37"/>
      <c r="N915" s="38"/>
      <c r="O915" s="38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4"/>
      <c r="CM915" s="4"/>
      <c r="CN915" s="4"/>
      <c r="CO915" s="4"/>
      <c r="CP915" s="4"/>
      <c r="CQ915" s="4"/>
      <c r="CR915" s="4"/>
      <c r="CS915" s="4"/>
      <c r="CT915" s="4"/>
      <c r="CU915" s="4"/>
      <c r="CV915" s="4"/>
      <c r="CW915" s="4"/>
      <c r="CX915" s="4"/>
      <c r="CY915" s="4"/>
      <c r="CZ915" s="4"/>
      <c r="DA915" s="4"/>
      <c r="DB915" s="4"/>
      <c r="DC915" s="4"/>
      <c r="DD915" s="4"/>
      <c r="DE915" s="4"/>
      <c r="DF915" s="4"/>
      <c r="DG915" s="4"/>
      <c r="DH915" s="4"/>
      <c r="DI915" s="4"/>
      <c r="DJ915" s="4"/>
      <c r="DK915" s="4"/>
      <c r="DL915" s="4"/>
      <c r="DM915" s="4"/>
      <c r="DN915" s="4"/>
      <c r="DO915" s="4"/>
      <c r="DP915" s="4"/>
      <c r="DQ915" s="4"/>
      <c r="DR915" s="4"/>
      <c r="DS915" s="4"/>
      <c r="DT915" s="4"/>
      <c r="DU915" s="4"/>
      <c r="DV915" s="4"/>
      <c r="DW915" s="4"/>
      <c r="DX915" s="4"/>
      <c r="DY915" s="4"/>
      <c r="DZ915" s="4"/>
      <c r="EA915" s="4"/>
      <c r="EB915" s="4"/>
      <c r="EC915" s="4"/>
      <c r="ED915" s="4"/>
      <c r="EE915" s="4"/>
      <c r="EF915" s="4"/>
      <c r="EG915" s="4"/>
      <c r="EH915" s="4"/>
      <c r="EI915" s="4"/>
      <c r="EJ915" s="4"/>
      <c r="EK915" s="4"/>
      <c r="EL915" s="4"/>
      <c r="EM915" s="4"/>
      <c r="EN915" s="4"/>
      <c r="EO915" s="4"/>
      <c r="EP915" s="4"/>
      <c r="EQ915" s="4"/>
      <c r="ER915" s="4"/>
      <c r="ES915" s="4"/>
      <c r="ET915" s="4"/>
      <c r="EU915" s="4"/>
      <c r="EV915" s="4"/>
      <c r="EW915" s="4"/>
      <c r="EX915" s="4"/>
      <c r="EY915" s="4"/>
      <c r="EZ915" s="4"/>
      <c r="FA915" s="4"/>
      <c r="FB915" s="4"/>
      <c r="FC915" s="4"/>
      <c r="FD915" s="4"/>
      <c r="FE915" s="4"/>
      <c r="FF915" s="4"/>
      <c r="FG915" s="4"/>
      <c r="FH915" s="4"/>
      <c r="FI915" s="4"/>
      <c r="FJ915" s="4"/>
      <c r="FK915" s="4"/>
      <c r="FL915" s="4"/>
      <c r="FM915" s="4"/>
      <c r="FN915" s="4"/>
      <c r="FO915" s="4"/>
      <c r="FP915" s="4"/>
      <c r="FQ915" s="4"/>
      <c r="FR915" s="4"/>
      <c r="FS915" s="4"/>
      <c r="FT915" s="4"/>
      <c r="FU915" s="4"/>
      <c r="FV915" s="4"/>
      <c r="FW915" s="4"/>
      <c r="FX915" s="4"/>
      <c r="FY915" s="4"/>
      <c r="FZ915" s="4"/>
      <c r="GA915" s="4"/>
      <c r="GB915" s="4"/>
      <c r="GC915" s="4"/>
      <c r="GD915" s="4"/>
      <c r="GE915" s="4"/>
      <c r="GF915" s="4"/>
      <c r="GG915" s="4"/>
      <c r="GH915" s="4"/>
      <c r="GI915" s="4"/>
      <c r="GJ915" s="4"/>
      <c r="GK915" s="4"/>
      <c r="GL915" s="4"/>
      <c r="GM915" s="4"/>
      <c r="GN915" s="4"/>
      <c r="GO915" s="4"/>
      <c r="GP915" s="4"/>
      <c r="GQ915" s="4"/>
      <c r="GR915" s="4"/>
      <c r="GS915" s="4"/>
      <c r="GT915" s="4"/>
      <c r="GU915" s="4"/>
      <c r="GV915" s="4"/>
      <c r="GW915" s="4"/>
      <c r="GX915" s="4"/>
      <c r="GY915" s="4"/>
      <c r="GZ915" s="4"/>
      <c r="HA915" s="4"/>
      <c r="HB915" s="4"/>
      <c r="HC915" s="4"/>
      <c r="HD915" s="4"/>
      <c r="HE915" s="4"/>
      <c r="HF915" s="4"/>
      <c r="HG915" s="4"/>
      <c r="HH915" s="4"/>
      <c r="HI915" s="4"/>
      <c r="HJ915" s="4"/>
      <c r="HK915" s="4"/>
      <c r="HL915" s="4"/>
      <c r="HM915" s="4"/>
      <c r="HN915" s="4"/>
      <c r="HO915" s="4"/>
      <c r="HP915" s="4"/>
      <c r="HQ915" s="4"/>
      <c r="HR915" s="4"/>
      <c r="HS915" s="4"/>
      <c r="HT915" s="4"/>
      <c r="HU915" s="4"/>
      <c r="HV915" s="4"/>
      <c r="HW915" s="4"/>
      <c r="HX915" s="4"/>
      <c r="HY915" s="4"/>
      <c r="HZ915" s="4"/>
      <c r="IA915" s="4"/>
      <c r="IB915" s="4"/>
      <c r="IC915" s="4"/>
      <c r="ID915" s="4"/>
      <c r="IE915" s="4"/>
      <c r="IF915" s="4"/>
      <c r="IG915" s="4"/>
      <c r="IH915" s="4"/>
      <c r="II915" s="4"/>
      <c r="IJ915" s="4"/>
      <c r="IK915" s="4"/>
      <c r="IL915" s="4"/>
      <c r="IM915" s="4"/>
      <c r="IN915" s="4"/>
      <c r="IO915" s="4"/>
      <c r="IP915" s="4"/>
      <c r="IQ915" s="4"/>
      <c r="IR915" s="4"/>
      <c r="IS915" s="4"/>
      <c r="IT915" s="4"/>
      <c r="IU915" s="4"/>
      <c r="IV915" s="4"/>
    </row>
    <row r="917" spans="1:256" s="209" customFormat="1">
      <c r="A917" s="121"/>
      <c r="B917" s="115"/>
      <c r="C917" s="116"/>
      <c r="D917" s="117"/>
      <c r="E917" s="118"/>
      <c r="F917" s="119"/>
      <c r="G917" s="120"/>
      <c r="H917" s="5"/>
      <c r="I917" s="39"/>
      <c r="J917" s="40"/>
      <c r="K917" s="41"/>
      <c r="L917" s="37"/>
      <c r="N917" s="38"/>
      <c r="O917" s="38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4"/>
      <c r="CM917" s="4"/>
      <c r="CN917" s="4"/>
      <c r="CO917" s="4"/>
      <c r="CP917" s="4"/>
      <c r="CQ917" s="4"/>
      <c r="CR917" s="4"/>
      <c r="CS917" s="4"/>
      <c r="CT917" s="4"/>
      <c r="CU917" s="4"/>
      <c r="CV917" s="4"/>
      <c r="CW917" s="4"/>
      <c r="CX917" s="4"/>
      <c r="CY917" s="4"/>
      <c r="CZ917" s="4"/>
      <c r="DA917" s="4"/>
      <c r="DB917" s="4"/>
      <c r="DC917" s="4"/>
      <c r="DD917" s="4"/>
      <c r="DE917" s="4"/>
      <c r="DF917" s="4"/>
      <c r="DG917" s="4"/>
      <c r="DH917" s="4"/>
      <c r="DI917" s="4"/>
      <c r="DJ917" s="4"/>
      <c r="DK917" s="4"/>
      <c r="DL917" s="4"/>
      <c r="DM917" s="4"/>
      <c r="DN917" s="4"/>
      <c r="DO917" s="4"/>
      <c r="DP917" s="4"/>
      <c r="DQ917" s="4"/>
      <c r="DR917" s="4"/>
      <c r="DS917" s="4"/>
      <c r="DT917" s="4"/>
      <c r="DU917" s="4"/>
      <c r="DV917" s="4"/>
      <c r="DW917" s="4"/>
      <c r="DX917" s="4"/>
      <c r="DY917" s="4"/>
      <c r="DZ917" s="4"/>
      <c r="EA917" s="4"/>
      <c r="EB917" s="4"/>
      <c r="EC917" s="4"/>
      <c r="ED917" s="4"/>
      <c r="EE917" s="4"/>
      <c r="EF917" s="4"/>
      <c r="EG917" s="4"/>
      <c r="EH917" s="4"/>
      <c r="EI917" s="4"/>
      <c r="EJ917" s="4"/>
      <c r="EK917" s="4"/>
      <c r="EL917" s="4"/>
      <c r="EM917" s="4"/>
      <c r="EN917" s="4"/>
      <c r="EO917" s="4"/>
      <c r="EP917" s="4"/>
      <c r="EQ917" s="4"/>
      <c r="ER917" s="4"/>
      <c r="ES917" s="4"/>
      <c r="ET917" s="4"/>
      <c r="EU917" s="4"/>
      <c r="EV917" s="4"/>
      <c r="EW917" s="4"/>
      <c r="EX917" s="4"/>
      <c r="EY917" s="4"/>
      <c r="EZ917" s="4"/>
      <c r="FA917" s="4"/>
      <c r="FB917" s="4"/>
      <c r="FC917" s="4"/>
      <c r="FD917" s="4"/>
      <c r="FE917" s="4"/>
      <c r="FF917" s="4"/>
      <c r="FG917" s="4"/>
      <c r="FH917" s="4"/>
      <c r="FI917" s="4"/>
      <c r="FJ917" s="4"/>
      <c r="FK917" s="4"/>
      <c r="FL917" s="4"/>
      <c r="FM917" s="4"/>
      <c r="FN917" s="4"/>
      <c r="FO917" s="4"/>
      <c r="FP917" s="4"/>
      <c r="FQ917" s="4"/>
      <c r="FR917" s="4"/>
      <c r="FS917" s="4"/>
      <c r="FT917" s="4"/>
      <c r="FU917" s="4"/>
      <c r="FV917" s="4"/>
      <c r="FW917" s="4"/>
      <c r="FX917" s="4"/>
      <c r="FY917" s="4"/>
      <c r="FZ917" s="4"/>
      <c r="GA917" s="4"/>
      <c r="GB917" s="4"/>
      <c r="GC917" s="4"/>
      <c r="GD917" s="4"/>
      <c r="GE917" s="4"/>
      <c r="GF917" s="4"/>
      <c r="GG917" s="4"/>
      <c r="GH917" s="4"/>
      <c r="GI917" s="4"/>
      <c r="GJ917" s="4"/>
      <c r="GK917" s="4"/>
      <c r="GL917" s="4"/>
      <c r="GM917" s="4"/>
      <c r="GN917" s="4"/>
      <c r="GO917" s="4"/>
      <c r="GP917" s="4"/>
      <c r="GQ917" s="4"/>
      <c r="GR917" s="4"/>
      <c r="GS917" s="4"/>
      <c r="GT917" s="4"/>
      <c r="GU917" s="4"/>
      <c r="GV917" s="4"/>
      <c r="GW917" s="4"/>
      <c r="GX917" s="4"/>
      <c r="GY917" s="4"/>
      <c r="GZ917" s="4"/>
      <c r="HA917" s="4"/>
      <c r="HB917" s="4"/>
      <c r="HC917" s="4"/>
      <c r="HD917" s="4"/>
      <c r="HE917" s="4"/>
      <c r="HF917" s="4"/>
      <c r="HG917" s="4"/>
      <c r="HH917" s="4"/>
      <c r="HI917" s="4"/>
      <c r="HJ917" s="4"/>
      <c r="HK917" s="4"/>
      <c r="HL917" s="4"/>
      <c r="HM917" s="4"/>
      <c r="HN917" s="4"/>
      <c r="HO917" s="4"/>
      <c r="HP917" s="4"/>
      <c r="HQ917" s="4"/>
      <c r="HR917" s="4"/>
      <c r="HS917" s="4"/>
      <c r="HT917" s="4"/>
      <c r="HU917" s="4"/>
      <c r="HV917" s="4"/>
      <c r="HW917" s="4"/>
      <c r="HX917" s="4"/>
      <c r="HY917" s="4"/>
      <c r="HZ917" s="4"/>
      <c r="IA917" s="4"/>
      <c r="IB917" s="4"/>
      <c r="IC917" s="4"/>
      <c r="ID917" s="4"/>
      <c r="IE917" s="4"/>
      <c r="IF917" s="4"/>
      <c r="IG917" s="4"/>
      <c r="IH917" s="4"/>
      <c r="II917" s="4"/>
      <c r="IJ917" s="4"/>
      <c r="IK917" s="4"/>
      <c r="IL917" s="4"/>
      <c r="IM917" s="4"/>
      <c r="IN917" s="4"/>
      <c r="IO917" s="4"/>
      <c r="IP917" s="4"/>
      <c r="IQ917" s="4"/>
      <c r="IR917" s="4"/>
      <c r="IS917" s="4"/>
      <c r="IT917" s="4"/>
      <c r="IU917" s="4"/>
      <c r="IV917" s="4"/>
    </row>
    <row r="919" spans="1:256" s="209" customFormat="1">
      <c r="A919" s="121"/>
      <c r="B919" s="115"/>
      <c r="C919" s="116"/>
      <c r="D919" s="117"/>
      <c r="E919" s="118"/>
      <c r="F919" s="119"/>
      <c r="G919" s="120"/>
      <c r="H919" s="5"/>
      <c r="I919" s="39"/>
      <c r="J919" s="40"/>
      <c r="K919" s="41"/>
      <c r="L919" s="37"/>
      <c r="N919" s="38"/>
      <c r="O919" s="38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4"/>
      <c r="CM919" s="4"/>
      <c r="CN919" s="4"/>
      <c r="CO919" s="4"/>
      <c r="CP919" s="4"/>
      <c r="CQ919" s="4"/>
      <c r="CR919" s="4"/>
      <c r="CS919" s="4"/>
      <c r="CT919" s="4"/>
      <c r="CU919" s="4"/>
      <c r="CV919" s="4"/>
      <c r="CW919" s="4"/>
      <c r="CX919" s="4"/>
      <c r="CY919" s="4"/>
      <c r="CZ919" s="4"/>
      <c r="DA919" s="4"/>
      <c r="DB919" s="4"/>
      <c r="DC919" s="4"/>
      <c r="DD919" s="4"/>
      <c r="DE919" s="4"/>
      <c r="DF919" s="4"/>
      <c r="DG919" s="4"/>
      <c r="DH919" s="4"/>
      <c r="DI919" s="4"/>
      <c r="DJ919" s="4"/>
      <c r="DK919" s="4"/>
      <c r="DL919" s="4"/>
      <c r="DM919" s="4"/>
      <c r="DN919" s="4"/>
      <c r="DO919" s="4"/>
      <c r="DP919" s="4"/>
      <c r="DQ919" s="4"/>
      <c r="DR919" s="4"/>
      <c r="DS919" s="4"/>
      <c r="DT919" s="4"/>
      <c r="DU919" s="4"/>
      <c r="DV919" s="4"/>
      <c r="DW919" s="4"/>
      <c r="DX919" s="4"/>
      <c r="DY919" s="4"/>
      <c r="DZ919" s="4"/>
      <c r="EA919" s="4"/>
      <c r="EB919" s="4"/>
      <c r="EC919" s="4"/>
      <c r="ED919" s="4"/>
      <c r="EE919" s="4"/>
      <c r="EF919" s="4"/>
      <c r="EG919" s="4"/>
      <c r="EH919" s="4"/>
      <c r="EI919" s="4"/>
      <c r="EJ919" s="4"/>
      <c r="EK919" s="4"/>
      <c r="EL919" s="4"/>
      <c r="EM919" s="4"/>
      <c r="EN919" s="4"/>
      <c r="EO919" s="4"/>
      <c r="EP919" s="4"/>
      <c r="EQ919" s="4"/>
      <c r="ER919" s="4"/>
      <c r="ES919" s="4"/>
      <c r="ET919" s="4"/>
      <c r="EU919" s="4"/>
      <c r="EV919" s="4"/>
      <c r="EW919" s="4"/>
      <c r="EX919" s="4"/>
      <c r="EY919" s="4"/>
      <c r="EZ919" s="4"/>
      <c r="FA919" s="4"/>
      <c r="FB919" s="4"/>
      <c r="FC919" s="4"/>
      <c r="FD919" s="4"/>
      <c r="FE919" s="4"/>
      <c r="FF919" s="4"/>
      <c r="FG919" s="4"/>
      <c r="FH919" s="4"/>
      <c r="FI919" s="4"/>
      <c r="FJ919" s="4"/>
      <c r="FK919" s="4"/>
      <c r="FL919" s="4"/>
      <c r="FM919" s="4"/>
      <c r="FN919" s="4"/>
      <c r="FO919" s="4"/>
      <c r="FP919" s="4"/>
      <c r="FQ919" s="4"/>
      <c r="FR919" s="4"/>
      <c r="FS919" s="4"/>
      <c r="FT919" s="4"/>
      <c r="FU919" s="4"/>
      <c r="FV919" s="4"/>
      <c r="FW919" s="4"/>
      <c r="FX919" s="4"/>
      <c r="FY919" s="4"/>
      <c r="FZ919" s="4"/>
      <c r="GA919" s="4"/>
      <c r="GB919" s="4"/>
      <c r="GC919" s="4"/>
      <c r="GD919" s="4"/>
      <c r="GE919" s="4"/>
      <c r="GF919" s="4"/>
      <c r="GG919" s="4"/>
      <c r="GH919" s="4"/>
      <c r="GI919" s="4"/>
      <c r="GJ919" s="4"/>
      <c r="GK919" s="4"/>
      <c r="GL919" s="4"/>
      <c r="GM919" s="4"/>
      <c r="GN919" s="4"/>
      <c r="GO919" s="4"/>
      <c r="GP919" s="4"/>
      <c r="GQ919" s="4"/>
      <c r="GR919" s="4"/>
      <c r="GS919" s="4"/>
      <c r="GT919" s="4"/>
      <c r="GU919" s="4"/>
      <c r="GV919" s="4"/>
      <c r="GW919" s="4"/>
      <c r="GX919" s="4"/>
      <c r="GY919" s="4"/>
      <c r="GZ919" s="4"/>
      <c r="HA919" s="4"/>
      <c r="HB919" s="4"/>
      <c r="HC919" s="4"/>
      <c r="HD919" s="4"/>
      <c r="HE919" s="4"/>
      <c r="HF919" s="4"/>
      <c r="HG919" s="4"/>
      <c r="HH919" s="4"/>
      <c r="HI919" s="4"/>
      <c r="HJ919" s="4"/>
      <c r="HK919" s="4"/>
      <c r="HL919" s="4"/>
      <c r="HM919" s="4"/>
      <c r="HN919" s="4"/>
      <c r="HO919" s="4"/>
      <c r="HP919" s="4"/>
      <c r="HQ919" s="4"/>
      <c r="HR919" s="4"/>
      <c r="HS919" s="4"/>
      <c r="HT919" s="4"/>
      <c r="HU919" s="4"/>
      <c r="HV919" s="4"/>
      <c r="HW919" s="4"/>
      <c r="HX919" s="4"/>
      <c r="HY919" s="4"/>
      <c r="HZ919" s="4"/>
      <c r="IA919" s="4"/>
      <c r="IB919" s="4"/>
      <c r="IC919" s="4"/>
      <c r="ID919" s="4"/>
      <c r="IE919" s="4"/>
      <c r="IF919" s="4"/>
      <c r="IG919" s="4"/>
      <c r="IH919" s="4"/>
      <c r="II919" s="4"/>
      <c r="IJ919" s="4"/>
      <c r="IK919" s="4"/>
      <c r="IL919" s="4"/>
      <c r="IM919" s="4"/>
      <c r="IN919" s="4"/>
      <c r="IO919" s="4"/>
      <c r="IP919" s="4"/>
      <c r="IQ919" s="4"/>
      <c r="IR919" s="4"/>
      <c r="IS919" s="4"/>
      <c r="IT919" s="4"/>
      <c r="IU919" s="4"/>
      <c r="IV919" s="4"/>
    </row>
    <row r="921" spans="1:256" s="209" customFormat="1">
      <c r="A921" s="121"/>
      <c r="B921" s="115"/>
      <c r="C921" s="116"/>
      <c r="D921" s="117"/>
      <c r="E921" s="118"/>
      <c r="F921" s="119"/>
      <c r="G921" s="120"/>
      <c r="H921" s="5"/>
      <c r="I921" s="39"/>
      <c r="J921" s="40"/>
      <c r="K921" s="41"/>
      <c r="L921" s="37"/>
      <c r="N921" s="38"/>
      <c r="O921" s="38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4"/>
      <c r="CM921" s="4"/>
      <c r="CN921" s="4"/>
      <c r="CO921" s="4"/>
      <c r="CP921" s="4"/>
      <c r="CQ921" s="4"/>
      <c r="CR921" s="4"/>
      <c r="CS921" s="4"/>
      <c r="CT921" s="4"/>
      <c r="CU921" s="4"/>
      <c r="CV921" s="4"/>
      <c r="CW921" s="4"/>
      <c r="CX921" s="4"/>
      <c r="CY921" s="4"/>
      <c r="CZ921" s="4"/>
      <c r="DA921" s="4"/>
      <c r="DB921" s="4"/>
      <c r="DC921" s="4"/>
      <c r="DD921" s="4"/>
      <c r="DE921" s="4"/>
      <c r="DF921" s="4"/>
      <c r="DG921" s="4"/>
      <c r="DH921" s="4"/>
      <c r="DI921" s="4"/>
      <c r="DJ921" s="4"/>
      <c r="DK921" s="4"/>
      <c r="DL921" s="4"/>
      <c r="DM921" s="4"/>
      <c r="DN921" s="4"/>
      <c r="DO921" s="4"/>
      <c r="DP921" s="4"/>
      <c r="DQ921" s="4"/>
      <c r="DR921" s="4"/>
      <c r="DS921" s="4"/>
      <c r="DT921" s="4"/>
      <c r="DU921" s="4"/>
      <c r="DV921" s="4"/>
      <c r="DW921" s="4"/>
      <c r="DX921" s="4"/>
      <c r="DY921" s="4"/>
      <c r="DZ921" s="4"/>
      <c r="EA921" s="4"/>
      <c r="EB921" s="4"/>
      <c r="EC921" s="4"/>
      <c r="ED921" s="4"/>
      <c r="EE921" s="4"/>
      <c r="EF921" s="4"/>
      <c r="EG921" s="4"/>
      <c r="EH921" s="4"/>
      <c r="EI921" s="4"/>
      <c r="EJ921" s="4"/>
      <c r="EK921" s="4"/>
      <c r="EL921" s="4"/>
      <c r="EM921" s="4"/>
      <c r="EN921" s="4"/>
      <c r="EO921" s="4"/>
      <c r="EP921" s="4"/>
      <c r="EQ921" s="4"/>
      <c r="ER921" s="4"/>
      <c r="ES921" s="4"/>
      <c r="ET921" s="4"/>
      <c r="EU921" s="4"/>
      <c r="EV921" s="4"/>
      <c r="EW921" s="4"/>
      <c r="EX921" s="4"/>
      <c r="EY921" s="4"/>
      <c r="EZ921" s="4"/>
      <c r="FA921" s="4"/>
      <c r="FB921" s="4"/>
      <c r="FC921" s="4"/>
      <c r="FD921" s="4"/>
      <c r="FE921" s="4"/>
      <c r="FF921" s="4"/>
      <c r="FG921" s="4"/>
      <c r="FH921" s="4"/>
      <c r="FI921" s="4"/>
      <c r="FJ921" s="4"/>
      <c r="FK921" s="4"/>
      <c r="FL921" s="4"/>
      <c r="FM921" s="4"/>
      <c r="FN921" s="4"/>
      <c r="FO921" s="4"/>
      <c r="FP921" s="4"/>
      <c r="FQ921" s="4"/>
      <c r="FR921" s="4"/>
      <c r="FS921" s="4"/>
      <c r="FT921" s="4"/>
      <c r="FU921" s="4"/>
      <c r="FV921" s="4"/>
      <c r="FW921" s="4"/>
      <c r="FX921" s="4"/>
      <c r="FY921" s="4"/>
      <c r="FZ921" s="4"/>
      <c r="GA921" s="4"/>
      <c r="GB921" s="4"/>
      <c r="GC921" s="4"/>
      <c r="GD921" s="4"/>
      <c r="GE921" s="4"/>
      <c r="GF921" s="4"/>
      <c r="GG921" s="4"/>
      <c r="GH921" s="4"/>
      <c r="GI921" s="4"/>
      <c r="GJ921" s="4"/>
      <c r="GK921" s="4"/>
      <c r="GL921" s="4"/>
      <c r="GM921" s="4"/>
      <c r="GN921" s="4"/>
      <c r="GO921" s="4"/>
      <c r="GP921" s="4"/>
      <c r="GQ921" s="4"/>
      <c r="GR921" s="4"/>
      <c r="GS921" s="4"/>
      <c r="GT921" s="4"/>
      <c r="GU921" s="4"/>
      <c r="GV921" s="4"/>
      <c r="GW921" s="4"/>
      <c r="GX921" s="4"/>
      <c r="GY921" s="4"/>
      <c r="GZ921" s="4"/>
      <c r="HA921" s="4"/>
      <c r="HB921" s="4"/>
      <c r="HC921" s="4"/>
      <c r="HD921" s="4"/>
      <c r="HE921" s="4"/>
      <c r="HF921" s="4"/>
      <c r="HG921" s="4"/>
      <c r="HH921" s="4"/>
      <c r="HI921" s="4"/>
      <c r="HJ921" s="4"/>
      <c r="HK921" s="4"/>
      <c r="HL921" s="4"/>
      <c r="HM921" s="4"/>
      <c r="HN921" s="4"/>
      <c r="HO921" s="4"/>
      <c r="HP921" s="4"/>
      <c r="HQ921" s="4"/>
      <c r="HR921" s="4"/>
      <c r="HS921" s="4"/>
      <c r="HT921" s="4"/>
      <c r="HU921" s="4"/>
      <c r="HV921" s="4"/>
      <c r="HW921" s="4"/>
      <c r="HX921" s="4"/>
      <c r="HY921" s="4"/>
      <c r="HZ921" s="4"/>
      <c r="IA921" s="4"/>
      <c r="IB921" s="4"/>
      <c r="IC921" s="4"/>
      <c r="ID921" s="4"/>
      <c r="IE921" s="4"/>
      <c r="IF921" s="4"/>
      <c r="IG921" s="4"/>
      <c r="IH921" s="4"/>
      <c r="II921" s="4"/>
      <c r="IJ921" s="4"/>
      <c r="IK921" s="4"/>
      <c r="IL921" s="4"/>
      <c r="IM921" s="4"/>
      <c r="IN921" s="4"/>
      <c r="IO921" s="4"/>
      <c r="IP921" s="4"/>
      <c r="IQ921" s="4"/>
      <c r="IR921" s="4"/>
      <c r="IS921" s="4"/>
      <c r="IT921" s="4"/>
      <c r="IU921" s="4"/>
      <c r="IV921" s="4"/>
    </row>
    <row r="923" spans="1:256" s="209" customFormat="1">
      <c r="A923" s="121"/>
      <c r="B923" s="115"/>
      <c r="C923" s="116"/>
      <c r="D923" s="117"/>
      <c r="E923" s="118"/>
      <c r="F923" s="119"/>
      <c r="G923" s="120"/>
      <c r="H923" s="5"/>
      <c r="I923" s="39"/>
      <c r="J923" s="40"/>
      <c r="K923" s="41"/>
      <c r="L923" s="37"/>
      <c r="N923" s="38"/>
      <c r="O923" s="38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4"/>
      <c r="CM923" s="4"/>
      <c r="CN923" s="4"/>
      <c r="CO923" s="4"/>
      <c r="CP923" s="4"/>
      <c r="CQ923" s="4"/>
      <c r="CR923" s="4"/>
      <c r="CS923" s="4"/>
      <c r="CT923" s="4"/>
      <c r="CU923" s="4"/>
      <c r="CV923" s="4"/>
      <c r="CW923" s="4"/>
      <c r="CX923" s="4"/>
      <c r="CY923" s="4"/>
      <c r="CZ923" s="4"/>
      <c r="DA923" s="4"/>
      <c r="DB923" s="4"/>
      <c r="DC923" s="4"/>
      <c r="DD923" s="4"/>
      <c r="DE923" s="4"/>
      <c r="DF923" s="4"/>
      <c r="DG923" s="4"/>
      <c r="DH923" s="4"/>
      <c r="DI923" s="4"/>
      <c r="DJ923" s="4"/>
      <c r="DK923" s="4"/>
      <c r="DL923" s="4"/>
      <c r="DM923" s="4"/>
      <c r="DN923" s="4"/>
      <c r="DO923" s="4"/>
      <c r="DP923" s="4"/>
      <c r="DQ923" s="4"/>
      <c r="DR923" s="4"/>
      <c r="DS923" s="4"/>
      <c r="DT923" s="4"/>
      <c r="DU923" s="4"/>
      <c r="DV923" s="4"/>
      <c r="DW923" s="4"/>
      <c r="DX923" s="4"/>
      <c r="DY923" s="4"/>
      <c r="DZ923" s="4"/>
      <c r="EA923" s="4"/>
      <c r="EB923" s="4"/>
      <c r="EC923" s="4"/>
      <c r="ED923" s="4"/>
      <c r="EE923" s="4"/>
      <c r="EF923" s="4"/>
      <c r="EG923" s="4"/>
      <c r="EH923" s="4"/>
      <c r="EI923" s="4"/>
      <c r="EJ923" s="4"/>
      <c r="EK923" s="4"/>
      <c r="EL923" s="4"/>
      <c r="EM923" s="4"/>
      <c r="EN923" s="4"/>
      <c r="EO923" s="4"/>
      <c r="EP923" s="4"/>
      <c r="EQ923" s="4"/>
      <c r="ER923" s="4"/>
      <c r="ES923" s="4"/>
      <c r="ET923" s="4"/>
      <c r="EU923" s="4"/>
      <c r="EV923" s="4"/>
      <c r="EW923" s="4"/>
      <c r="EX923" s="4"/>
      <c r="EY923" s="4"/>
      <c r="EZ923" s="4"/>
      <c r="FA923" s="4"/>
      <c r="FB923" s="4"/>
      <c r="FC923" s="4"/>
      <c r="FD923" s="4"/>
      <c r="FE923" s="4"/>
      <c r="FF923" s="4"/>
      <c r="FG923" s="4"/>
      <c r="FH923" s="4"/>
      <c r="FI923" s="4"/>
      <c r="FJ923" s="4"/>
      <c r="FK923" s="4"/>
      <c r="FL923" s="4"/>
      <c r="FM923" s="4"/>
      <c r="FN923" s="4"/>
      <c r="FO923" s="4"/>
      <c r="FP923" s="4"/>
      <c r="FQ923" s="4"/>
      <c r="FR923" s="4"/>
      <c r="FS923" s="4"/>
      <c r="FT923" s="4"/>
      <c r="FU923" s="4"/>
      <c r="FV923" s="4"/>
      <c r="FW923" s="4"/>
      <c r="FX923" s="4"/>
      <c r="FY923" s="4"/>
      <c r="FZ923" s="4"/>
      <c r="GA923" s="4"/>
      <c r="GB923" s="4"/>
      <c r="GC923" s="4"/>
      <c r="GD923" s="4"/>
      <c r="GE923" s="4"/>
      <c r="GF923" s="4"/>
      <c r="GG923" s="4"/>
      <c r="GH923" s="4"/>
      <c r="GI923" s="4"/>
      <c r="GJ923" s="4"/>
      <c r="GK923" s="4"/>
      <c r="GL923" s="4"/>
      <c r="GM923" s="4"/>
      <c r="GN923" s="4"/>
      <c r="GO923" s="4"/>
      <c r="GP923" s="4"/>
      <c r="GQ923" s="4"/>
      <c r="GR923" s="4"/>
      <c r="GS923" s="4"/>
      <c r="GT923" s="4"/>
      <c r="GU923" s="4"/>
      <c r="GV923" s="4"/>
      <c r="GW923" s="4"/>
      <c r="GX923" s="4"/>
      <c r="GY923" s="4"/>
      <c r="GZ923" s="4"/>
      <c r="HA923" s="4"/>
      <c r="HB923" s="4"/>
      <c r="HC923" s="4"/>
      <c r="HD923" s="4"/>
      <c r="HE923" s="4"/>
      <c r="HF923" s="4"/>
      <c r="HG923" s="4"/>
      <c r="HH923" s="4"/>
      <c r="HI923" s="4"/>
      <c r="HJ923" s="4"/>
      <c r="HK923" s="4"/>
      <c r="HL923" s="4"/>
      <c r="HM923" s="4"/>
      <c r="HN923" s="4"/>
      <c r="HO923" s="4"/>
      <c r="HP923" s="4"/>
      <c r="HQ923" s="4"/>
      <c r="HR923" s="4"/>
      <c r="HS923" s="4"/>
      <c r="HT923" s="4"/>
      <c r="HU923" s="4"/>
      <c r="HV923" s="4"/>
      <c r="HW923" s="4"/>
      <c r="HX923" s="4"/>
      <c r="HY923" s="4"/>
      <c r="HZ923" s="4"/>
      <c r="IA923" s="4"/>
      <c r="IB923" s="4"/>
      <c r="IC923" s="4"/>
      <c r="ID923" s="4"/>
      <c r="IE923" s="4"/>
      <c r="IF923" s="4"/>
      <c r="IG923" s="4"/>
      <c r="IH923" s="4"/>
      <c r="II923" s="4"/>
      <c r="IJ923" s="4"/>
      <c r="IK923" s="4"/>
      <c r="IL923" s="4"/>
      <c r="IM923" s="4"/>
      <c r="IN923" s="4"/>
      <c r="IO923" s="4"/>
      <c r="IP923" s="4"/>
      <c r="IQ923" s="4"/>
      <c r="IR923" s="4"/>
      <c r="IS923" s="4"/>
      <c r="IT923" s="4"/>
      <c r="IU923" s="4"/>
      <c r="IV923" s="4"/>
    </row>
    <row r="925" spans="1:256" s="209" customFormat="1">
      <c r="A925" s="121"/>
      <c r="B925" s="115"/>
      <c r="C925" s="116"/>
      <c r="D925" s="117"/>
      <c r="E925" s="118"/>
      <c r="F925" s="119"/>
      <c r="G925" s="120"/>
      <c r="H925" s="5"/>
      <c r="I925" s="39"/>
      <c r="J925" s="40"/>
      <c r="K925" s="41"/>
      <c r="L925" s="37"/>
      <c r="N925" s="38"/>
      <c r="O925" s="38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4"/>
      <c r="CM925" s="4"/>
      <c r="CN925" s="4"/>
      <c r="CO925" s="4"/>
      <c r="CP925" s="4"/>
      <c r="CQ925" s="4"/>
      <c r="CR925" s="4"/>
      <c r="CS925" s="4"/>
      <c r="CT925" s="4"/>
      <c r="CU925" s="4"/>
      <c r="CV925" s="4"/>
      <c r="CW925" s="4"/>
      <c r="CX925" s="4"/>
      <c r="CY925" s="4"/>
      <c r="CZ925" s="4"/>
      <c r="DA925" s="4"/>
      <c r="DB925" s="4"/>
      <c r="DC925" s="4"/>
      <c r="DD925" s="4"/>
      <c r="DE925" s="4"/>
      <c r="DF925" s="4"/>
      <c r="DG925" s="4"/>
      <c r="DH925" s="4"/>
      <c r="DI925" s="4"/>
      <c r="DJ925" s="4"/>
      <c r="DK925" s="4"/>
      <c r="DL925" s="4"/>
      <c r="DM925" s="4"/>
      <c r="DN925" s="4"/>
      <c r="DO925" s="4"/>
      <c r="DP925" s="4"/>
      <c r="DQ925" s="4"/>
      <c r="DR925" s="4"/>
      <c r="DS925" s="4"/>
      <c r="DT925" s="4"/>
      <c r="DU925" s="4"/>
      <c r="DV925" s="4"/>
      <c r="DW925" s="4"/>
      <c r="DX925" s="4"/>
      <c r="DY925" s="4"/>
      <c r="DZ925" s="4"/>
      <c r="EA925" s="4"/>
      <c r="EB925" s="4"/>
      <c r="EC925" s="4"/>
      <c r="ED925" s="4"/>
      <c r="EE925" s="4"/>
      <c r="EF925" s="4"/>
      <c r="EG925" s="4"/>
      <c r="EH925" s="4"/>
      <c r="EI925" s="4"/>
      <c r="EJ925" s="4"/>
      <c r="EK925" s="4"/>
      <c r="EL925" s="4"/>
      <c r="EM925" s="4"/>
      <c r="EN925" s="4"/>
      <c r="EO925" s="4"/>
      <c r="EP925" s="4"/>
      <c r="EQ925" s="4"/>
      <c r="ER925" s="4"/>
      <c r="ES925" s="4"/>
      <c r="ET925" s="4"/>
      <c r="EU925" s="4"/>
      <c r="EV925" s="4"/>
      <c r="EW925" s="4"/>
      <c r="EX925" s="4"/>
      <c r="EY925" s="4"/>
      <c r="EZ925" s="4"/>
      <c r="FA925" s="4"/>
      <c r="FB925" s="4"/>
      <c r="FC925" s="4"/>
      <c r="FD925" s="4"/>
      <c r="FE925" s="4"/>
      <c r="FF925" s="4"/>
      <c r="FG925" s="4"/>
      <c r="FH925" s="4"/>
      <c r="FI925" s="4"/>
      <c r="FJ925" s="4"/>
      <c r="FK925" s="4"/>
      <c r="FL925" s="4"/>
      <c r="FM925" s="4"/>
      <c r="FN925" s="4"/>
      <c r="FO925" s="4"/>
      <c r="FP925" s="4"/>
      <c r="FQ925" s="4"/>
      <c r="FR925" s="4"/>
      <c r="FS925" s="4"/>
      <c r="FT925" s="4"/>
      <c r="FU925" s="4"/>
      <c r="FV925" s="4"/>
      <c r="FW925" s="4"/>
      <c r="FX925" s="4"/>
      <c r="FY925" s="4"/>
      <c r="FZ925" s="4"/>
      <c r="GA925" s="4"/>
      <c r="GB925" s="4"/>
      <c r="GC925" s="4"/>
      <c r="GD925" s="4"/>
      <c r="GE925" s="4"/>
      <c r="GF925" s="4"/>
      <c r="GG925" s="4"/>
      <c r="GH925" s="4"/>
      <c r="GI925" s="4"/>
      <c r="GJ925" s="4"/>
      <c r="GK925" s="4"/>
      <c r="GL925" s="4"/>
      <c r="GM925" s="4"/>
      <c r="GN925" s="4"/>
      <c r="GO925" s="4"/>
      <c r="GP925" s="4"/>
      <c r="GQ925" s="4"/>
      <c r="GR925" s="4"/>
      <c r="GS925" s="4"/>
      <c r="GT925" s="4"/>
      <c r="GU925" s="4"/>
      <c r="GV925" s="4"/>
      <c r="GW925" s="4"/>
      <c r="GX925" s="4"/>
      <c r="GY925" s="4"/>
      <c r="GZ925" s="4"/>
      <c r="HA925" s="4"/>
      <c r="HB925" s="4"/>
      <c r="HC925" s="4"/>
      <c r="HD925" s="4"/>
      <c r="HE925" s="4"/>
      <c r="HF925" s="4"/>
      <c r="HG925" s="4"/>
      <c r="HH925" s="4"/>
      <c r="HI925" s="4"/>
      <c r="HJ925" s="4"/>
      <c r="HK925" s="4"/>
      <c r="HL925" s="4"/>
      <c r="HM925" s="4"/>
      <c r="HN925" s="4"/>
      <c r="HO925" s="4"/>
      <c r="HP925" s="4"/>
      <c r="HQ925" s="4"/>
      <c r="HR925" s="4"/>
      <c r="HS925" s="4"/>
      <c r="HT925" s="4"/>
      <c r="HU925" s="4"/>
      <c r="HV925" s="4"/>
      <c r="HW925" s="4"/>
      <c r="HX925" s="4"/>
      <c r="HY925" s="4"/>
      <c r="HZ925" s="4"/>
      <c r="IA925" s="4"/>
      <c r="IB925" s="4"/>
      <c r="IC925" s="4"/>
      <c r="ID925" s="4"/>
      <c r="IE925" s="4"/>
      <c r="IF925" s="4"/>
      <c r="IG925" s="4"/>
      <c r="IH925" s="4"/>
      <c r="II925" s="4"/>
      <c r="IJ925" s="4"/>
      <c r="IK925" s="4"/>
      <c r="IL925" s="4"/>
      <c r="IM925" s="4"/>
      <c r="IN925" s="4"/>
      <c r="IO925" s="4"/>
      <c r="IP925" s="4"/>
      <c r="IQ925" s="4"/>
      <c r="IR925" s="4"/>
      <c r="IS925" s="4"/>
      <c r="IT925" s="4"/>
      <c r="IU925" s="4"/>
      <c r="IV925" s="4"/>
    </row>
    <row r="926" spans="1:256" s="209" customFormat="1">
      <c r="A926" s="121"/>
      <c r="B926" s="115"/>
      <c r="C926" s="116"/>
      <c r="D926" s="117"/>
      <c r="E926" s="118"/>
      <c r="F926" s="119"/>
      <c r="G926" s="120"/>
      <c r="H926" s="5"/>
      <c r="I926" s="39"/>
      <c r="J926" s="40"/>
      <c r="K926" s="41"/>
      <c r="L926" s="37"/>
      <c r="N926" s="38"/>
      <c r="O926" s="38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4"/>
      <c r="CM926" s="4"/>
      <c r="CN926" s="4"/>
      <c r="CO926" s="4"/>
      <c r="CP926" s="4"/>
      <c r="CQ926" s="4"/>
      <c r="CR926" s="4"/>
      <c r="CS926" s="4"/>
      <c r="CT926" s="4"/>
      <c r="CU926" s="4"/>
      <c r="CV926" s="4"/>
      <c r="CW926" s="4"/>
      <c r="CX926" s="4"/>
      <c r="CY926" s="4"/>
      <c r="CZ926" s="4"/>
      <c r="DA926" s="4"/>
      <c r="DB926" s="4"/>
      <c r="DC926" s="4"/>
      <c r="DD926" s="4"/>
      <c r="DE926" s="4"/>
      <c r="DF926" s="4"/>
      <c r="DG926" s="4"/>
      <c r="DH926" s="4"/>
      <c r="DI926" s="4"/>
      <c r="DJ926" s="4"/>
      <c r="DK926" s="4"/>
      <c r="DL926" s="4"/>
      <c r="DM926" s="4"/>
      <c r="DN926" s="4"/>
      <c r="DO926" s="4"/>
      <c r="DP926" s="4"/>
      <c r="DQ926" s="4"/>
      <c r="DR926" s="4"/>
      <c r="DS926" s="4"/>
      <c r="DT926" s="4"/>
      <c r="DU926" s="4"/>
      <c r="DV926" s="4"/>
      <c r="DW926" s="4"/>
      <c r="DX926" s="4"/>
      <c r="DY926" s="4"/>
      <c r="DZ926" s="4"/>
      <c r="EA926" s="4"/>
      <c r="EB926" s="4"/>
      <c r="EC926" s="4"/>
      <c r="ED926" s="4"/>
      <c r="EE926" s="4"/>
      <c r="EF926" s="4"/>
      <c r="EG926" s="4"/>
      <c r="EH926" s="4"/>
      <c r="EI926" s="4"/>
      <c r="EJ926" s="4"/>
      <c r="EK926" s="4"/>
      <c r="EL926" s="4"/>
      <c r="EM926" s="4"/>
      <c r="EN926" s="4"/>
      <c r="EO926" s="4"/>
      <c r="EP926" s="4"/>
      <c r="EQ926" s="4"/>
      <c r="ER926" s="4"/>
      <c r="ES926" s="4"/>
      <c r="ET926" s="4"/>
      <c r="EU926" s="4"/>
      <c r="EV926" s="4"/>
      <c r="EW926" s="4"/>
      <c r="EX926" s="4"/>
      <c r="EY926" s="4"/>
      <c r="EZ926" s="4"/>
      <c r="FA926" s="4"/>
      <c r="FB926" s="4"/>
      <c r="FC926" s="4"/>
      <c r="FD926" s="4"/>
      <c r="FE926" s="4"/>
      <c r="FF926" s="4"/>
      <c r="FG926" s="4"/>
      <c r="FH926" s="4"/>
      <c r="FI926" s="4"/>
      <c r="FJ926" s="4"/>
      <c r="FK926" s="4"/>
      <c r="FL926" s="4"/>
      <c r="FM926" s="4"/>
      <c r="FN926" s="4"/>
      <c r="FO926" s="4"/>
      <c r="FP926" s="4"/>
      <c r="FQ926" s="4"/>
      <c r="FR926" s="4"/>
      <c r="FS926" s="4"/>
      <c r="FT926" s="4"/>
      <c r="FU926" s="4"/>
      <c r="FV926" s="4"/>
      <c r="FW926" s="4"/>
      <c r="FX926" s="4"/>
      <c r="FY926" s="4"/>
      <c r="FZ926" s="4"/>
      <c r="GA926" s="4"/>
      <c r="GB926" s="4"/>
      <c r="GC926" s="4"/>
      <c r="GD926" s="4"/>
      <c r="GE926" s="4"/>
      <c r="GF926" s="4"/>
      <c r="GG926" s="4"/>
      <c r="GH926" s="4"/>
      <c r="GI926" s="4"/>
      <c r="GJ926" s="4"/>
      <c r="GK926" s="4"/>
      <c r="GL926" s="4"/>
      <c r="GM926" s="4"/>
      <c r="GN926" s="4"/>
      <c r="GO926" s="4"/>
      <c r="GP926" s="4"/>
      <c r="GQ926" s="4"/>
      <c r="GR926" s="4"/>
      <c r="GS926" s="4"/>
      <c r="GT926" s="4"/>
      <c r="GU926" s="4"/>
      <c r="GV926" s="4"/>
      <c r="GW926" s="4"/>
      <c r="GX926" s="4"/>
      <c r="GY926" s="4"/>
      <c r="GZ926" s="4"/>
      <c r="HA926" s="4"/>
      <c r="HB926" s="4"/>
      <c r="HC926" s="4"/>
      <c r="HD926" s="4"/>
      <c r="HE926" s="4"/>
      <c r="HF926" s="4"/>
      <c r="HG926" s="4"/>
      <c r="HH926" s="4"/>
      <c r="HI926" s="4"/>
      <c r="HJ926" s="4"/>
      <c r="HK926" s="4"/>
      <c r="HL926" s="4"/>
      <c r="HM926" s="4"/>
      <c r="HN926" s="4"/>
      <c r="HO926" s="4"/>
      <c r="HP926" s="4"/>
      <c r="HQ926" s="4"/>
      <c r="HR926" s="4"/>
      <c r="HS926" s="4"/>
      <c r="HT926" s="4"/>
      <c r="HU926" s="4"/>
      <c r="HV926" s="4"/>
      <c r="HW926" s="4"/>
      <c r="HX926" s="4"/>
      <c r="HY926" s="4"/>
      <c r="HZ926" s="4"/>
      <c r="IA926" s="4"/>
      <c r="IB926" s="4"/>
      <c r="IC926" s="4"/>
      <c r="ID926" s="4"/>
      <c r="IE926" s="4"/>
      <c r="IF926" s="4"/>
      <c r="IG926" s="4"/>
      <c r="IH926" s="4"/>
      <c r="II926" s="4"/>
      <c r="IJ926" s="4"/>
      <c r="IK926" s="4"/>
      <c r="IL926" s="4"/>
      <c r="IM926" s="4"/>
      <c r="IN926" s="4"/>
      <c r="IO926" s="4"/>
      <c r="IP926" s="4"/>
      <c r="IQ926" s="4"/>
      <c r="IR926" s="4"/>
      <c r="IS926" s="4"/>
      <c r="IT926" s="4"/>
      <c r="IU926" s="4"/>
      <c r="IV926" s="4"/>
    </row>
    <row r="927" spans="1:256" s="209" customFormat="1">
      <c r="A927" s="121"/>
      <c r="B927" s="115"/>
      <c r="C927" s="116"/>
      <c r="D927" s="117"/>
      <c r="E927" s="118"/>
      <c r="F927" s="119"/>
      <c r="G927" s="120"/>
      <c r="H927" s="5"/>
      <c r="I927" s="39"/>
      <c r="J927" s="40"/>
      <c r="K927" s="41"/>
      <c r="L927" s="37"/>
      <c r="N927" s="38"/>
      <c r="O927" s="38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4"/>
      <c r="CM927" s="4"/>
      <c r="CN927" s="4"/>
      <c r="CO927" s="4"/>
      <c r="CP927" s="4"/>
      <c r="CQ927" s="4"/>
      <c r="CR927" s="4"/>
      <c r="CS927" s="4"/>
      <c r="CT927" s="4"/>
      <c r="CU927" s="4"/>
      <c r="CV927" s="4"/>
      <c r="CW927" s="4"/>
      <c r="CX927" s="4"/>
      <c r="CY927" s="4"/>
      <c r="CZ927" s="4"/>
      <c r="DA927" s="4"/>
      <c r="DB927" s="4"/>
      <c r="DC927" s="4"/>
      <c r="DD927" s="4"/>
      <c r="DE927" s="4"/>
      <c r="DF927" s="4"/>
      <c r="DG927" s="4"/>
      <c r="DH927" s="4"/>
      <c r="DI927" s="4"/>
      <c r="DJ927" s="4"/>
      <c r="DK927" s="4"/>
      <c r="DL927" s="4"/>
      <c r="DM927" s="4"/>
      <c r="DN927" s="4"/>
      <c r="DO927" s="4"/>
      <c r="DP927" s="4"/>
      <c r="DQ927" s="4"/>
      <c r="DR927" s="4"/>
      <c r="DS927" s="4"/>
      <c r="DT927" s="4"/>
      <c r="DU927" s="4"/>
      <c r="DV927" s="4"/>
      <c r="DW927" s="4"/>
      <c r="DX927" s="4"/>
      <c r="DY927" s="4"/>
      <c r="DZ927" s="4"/>
      <c r="EA927" s="4"/>
      <c r="EB927" s="4"/>
      <c r="EC927" s="4"/>
      <c r="ED927" s="4"/>
      <c r="EE927" s="4"/>
      <c r="EF927" s="4"/>
      <c r="EG927" s="4"/>
      <c r="EH927" s="4"/>
      <c r="EI927" s="4"/>
      <c r="EJ927" s="4"/>
      <c r="EK927" s="4"/>
      <c r="EL927" s="4"/>
      <c r="EM927" s="4"/>
      <c r="EN927" s="4"/>
      <c r="EO927" s="4"/>
      <c r="EP927" s="4"/>
      <c r="EQ927" s="4"/>
      <c r="ER927" s="4"/>
      <c r="ES927" s="4"/>
      <c r="ET927" s="4"/>
      <c r="EU927" s="4"/>
      <c r="EV927" s="4"/>
      <c r="EW927" s="4"/>
      <c r="EX927" s="4"/>
      <c r="EY927" s="4"/>
      <c r="EZ927" s="4"/>
      <c r="FA927" s="4"/>
      <c r="FB927" s="4"/>
      <c r="FC927" s="4"/>
      <c r="FD927" s="4"/>
      <c r="FE927" s="4"/>
      <c r="FF927" s="4"/>
      <c r="FG927" s="4"/>
      <c r="FH927" s="4"/>
      <c r="FI927" s="4"/>
      <c r="FJ927" s="4"/>
      <c r="FK927" s="4"/>
      <c r="FL927" s="4"/>
      <c r="FM927" s="4"/>
      <c r="FN927" s="4"/>
      <c r="FO927" s="4"/>
      <c r="FP927" s="4"/>
      <c r="FQ927" s="4"/>
      <c r="FR927" s="4"/>
      <c r="FS927" s="4"/>
      <c r="FT927" s="4"/>
      <c r="FU927" s="4"/>
      <c r="FV927" s="4"/>
      <c r="FW927" s="4"/>
      <c r="FX927" s="4"/>
      <c r="FY927" s="4"/>
      <c r="FZ927" s="4"/>
      <c r="GA927" s="4"/>
      <c r="GB927" s="4"/>
      <c r="GC927" s="4"/>
      <c r="GD927" s="4"/>
      <c r="GE927" s="4"/>
      <c r="GF927" s="4"/>
      <c r="GG927" s="4"/>
      <c r="GH927" s="4"/>
      <c r="GI927" s="4"/>
      <c r="GJ927" s="4"/>
      <c r="GK927" s="4"/>
      <c r="GL927" s="4"/>
      <c r="GM927" s="4"/>
      <c r="GN927" s="4"/>
      <c r="GO927" s="4"/>
      <c r="GP927" s="4"/>
      <c r="GQ927" s="4"/>
      <c r="GR927" s="4"/>
      <c r="GS927" s="4"/>
      <c r="GT927" s="4"/>
      <c r="GU927" s="4"/>
      <c r="GV927" s="4"/>
      <c r="GW927" s="4"/>
      <c r="GX927" s="4"/>
      <c r="GY927" s="4"/>
      <c r="GZ927" s="4"/>
      <c r="HA927" s="4"/>
      <c r="HB927" s="4"/>
      <c r="HC927" s="4"/>
      <c r="HD927" s="4"/>
      <c r="HE927" s="4"/>
      <c r="HF927" s="4"/>
      <c r="HG927" s="4"/>
      <c r="HH927" s="4"/>
      <c r="HI927" s="4"/>
      <c r="HJ927" s="4"/>
      <c r="HK927" s="4"/>
      <c r="HL927" s="4"/>
      <c r="HM927" s="4"/>
      <c r="HN927" s="4"/>
      <c r="HO927" s="4"/>
      <c r="HP927" s="4"/>
      <c r="HQ927" s="4"/>
      <c r="HR927" s="4"/>
      <c r="HS927" s="4"/>
      <c r="HT927" s="4"/>
      <c r="HU927" s="4"/>
      <c r="HV927" s="4"/>
      <c r="HW927" s="4"/>
      <c r="HX927" s="4"/>
      <c r="HY927" s="4"/>
      <c r="HZ927" s="4"/>
      <c r="IA927" s="4"/>
      <c r="IB927" s="4"/>
      <c r="IC927" s="4"/>
      <c r="ID927" s="4"/>
      <c r="IE927" s="4"/>
      <c r="IF927" s="4"/>
      <c r="IG927" s="4"/>
      <c r="IH927" s="4"/>
      <c r="II927" s="4"/>
      <c r="IJ927" s="4"/>
      <c r="IK927" s="4"/>
      <c r="IL927" s="4"/>
      <c r="IM927" s="4"/>
      <c r="IN927" s="4"/>
      <c r="IO927" s="4"/>
      <c r="IP927" s="4"/>
      <c r="IQ927" s="4"/>
      <c r="IR927" s="4"/>
      <c r="IS927" s="4"/>
      <c r="IT927" s="4"/>
      <c r="IU927" s="4"/>
      <c r="IV927" s="4"/>
    </row>
    <row r="929" spans="1:256" s="209" customFormat="1">
      <c r="A929" s="121"/>
      <c r="B929" s="115"/>
      <c r="C929" s="116"/>
      <c r="D929" s="117"/>
      <c r="E929" s="118"/>
      <c r="F929" s="119"/>
      <c r="G929" s="120"/>
      <c r="H929" s="5"/>
      <c r="I929" s="39"/>
      <c r="J929" s="40"/>
      <c r="K929" s="41"/>
      <c r="L929" s="37"/>
      <c r="N929" s="38"/>
      <c r="O929" s="38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4"/>
      <c r="CM929" s="4"/>
      <c r="CN929" s="4"/>
      <c r="CO929" s="4"/>
      <c r="CP929" s="4"/>
      <c r="CQ929" s="4"/>
      <c r="CR929" s="4"/>
      <c r="CS929" s="4"/>
      <c r="CT929" s="4"/>
      <c r="CU929" s="4"/>
      <c r="CV929" s="4"/>
      <c r="CW929" s="4"/>
      <c r="CX929" s="4"/>
      <c r="CY929" s="4"/>
      <c r="CZ929" s="4"/>
      <c r="DA929" s="4"/>
      <c r="DB929" s="4"/>
      <c r="DC929" s="4"/>
      <c r="DD929" s="4"/>
      <c r="DE929" s="4"/>
      <c r="DF929" s="4"/>
      <c r="DG929" s="4"/>
      <c r="DH929" s="4"/>
      <c r="DI929" s="4"/>
      <c r="DJ929" s="4"/>
      <c r="DK929" s="4"/>
      <c r="DL929" s="4"/>
      <c r="DM929" s="4"/>
      <c r="DN929" s="4"/>
      <c r="DO929" s="4"/>
      <c r="DP929" s="4"/>
      <c r="DQ929" s="4"/>
      <c r="DR929" s="4"/>
      <c r="DS929" s="4"/>
      <c r="DT929" s="4"/>
      <c r="DU929" s="4"/>
      <c r="DV929" s="4"/>
      <c r="DW929" s="4"/>
      <c r="DX929" s="4"/>
      <c r="DY929" s="4"/>
      <c r="DZ929" s="4"/>
      <c r="EA929" s="4"/>
      <c r="EB929" s="4"/>
      <c r="EC929" s="4"/>
      <c r="ED929" s="4"/>
      <c r="EE929" s="4"/>
      <c r="EF929" s="4"/>
      <c r="EG929" s="4"/>
      <c r="EH929" s="4"/>
      <c r="EI929" s="4"/>
      <c r="EJ929" s="4"/>
      <c r="EK929" s="4"/>
      <c r="EL929" s="4"/>
      <c r="EM929" s="4"/>
      <c r="EN929" s="4"/>
      <c r="EO929" s="4"/>
      <c r="EP929" s="4"/>
      <c r="EQ929" s="4"/>
      <c r="ER929" s="4"/>
      <c r="ES929" s="4"/>
      <c r="ET929" s="4"/>
      <c r="EU929" s="4"/>
      <c r="EV929" s="4"/>
      <c r="EW929" s="4"/>
      <c r="EX929" s="4"/>
      <c r="EY929" s="4"/>
      <c r="EZ929" s="4"/>
      <c r="FA929" s="4"/>
      <c r="FB929" s="4"/>
      <c r="FC929" s="4"/>
      <c r="FD929" s="4"/>
      <c r="FE929" s="4"/>
      <c r="FF929" s="4"/>
      <c r="FG929" s="4"/>
      <c r="FH929" s="4"/>
      <c r="FI929" s="4"/>
      <c r="FJ929" s="4"/>
      <c r="FK929" s="4"/>
      <c r="FL929" s="4"/>
      <c r="FM929" s="4"/>
      <c r="FN929" s="4"/>
      <c r="FO929" s="4"/>
      <c r="FP929" s="4"/>
      <c r="FQ929" s="4"/>
      <c r="FR929" s="4"/>
      <c r="FS929" s="4"/>
      <c r="FT929" s="4"/>
      <c r="FU929" s="4"/>
      <c r="FV929" s="4"/>
      <c r="FW929" s="4"/>
      <c r="FX929" s="4"/>
      <c r="FY929" s="4"/>
      <c r="FZ929" s="4"/>
      <c r="GA929" s="4"/>
      <c r="GB929" s="4"/>
      <c r="GC929" s="4"/>
      <c r="GD929" s="4"/>
      <c r="GE929" s="4"/>
      <c r="GF929" s="4"/>
      <c r="GG929" s="4"/>
      <c r="GH929" s="4"/>
      <c r="GI929" s="4"/>
      <c r="GJ929" s="4"/>
      <c r="GK929" s="4"/>
      <c r="GL929" s="4"/>
      <c r="GM929" s="4"/>
      <c r="GN929" s="4"/>
      <c r="GO929" s="4"/>
      <c r="GP929" s="4"/>
      <c r="GQ929" s="4"/>
      <c r="GR929" s="4"/>
      <c r="GS929" s="4"/>
      <c r="GT929" s="4"/>
      <c r="GU929" s="4"/>
      <c r="GV929" s="4"/>
      <c r="GW929" s="4"/>
      <c r="GX929" s="4"/>
      <c r="GY929" s="4"/>
      <c r="GZ929" s="4"/>
      <c r="HA929" s="4"/>
      <c r="HB929" s="4"/>
      <c r="HC929" s="4"/>
      <c r="HD929" s="4"/>
      <c r="HE929" s="4"/>
      <c r="HF929" s="4"/>
      <c r="HG929" s="4"/>
      <c r="HH929" s="4"/>
      <c r="HI929" s="4"/>
      <c r="HJ929" s="4"/>
      <c r="HK929" s="4"/>
      <c r="HL929" s="4"/>
      <c r="HM929" s="4"/>
      <c r="HN929" s="4"/>
      <c r="HO929" s="4"/>
      <c r="HP929" s="4"/>
      <c r="HQ929" s="4"/>
      <c r="HR929" s="4"/>
      <c r="HS929" s="4"/>
      <c r="HT929" s="4"/>
      <c r="HU929" s="4"/>
      <c r="HV929" s="4"/>
      <c r="HW929" s="4"/>
      <c r="HX929" s="4"/>
      <c r="HY929" s="4"/>
      <c r="HZ929" s="4"/>
      <c r="IA929" s="4"/>
      <c r="IB929" s="4"/>
      <c r="IC929" s="4"/>
      <c r="ID929" s="4"/>
      <c r="IE929" s="4"/>
      <c r="IF929" s="4"/>
      <c r="IG929" s="4"/>
      <c r="IH929" s="4"/>
      <c r="II929" s="4"/>
      <c r="IJ929" s="4"/>
      <c r="IK929" s="4"/>
      <c r="IL929" s="4"/>
      <c r="IM929" s="4"/>
      <c r="IN929" s="4"/>
      <c r="IO929" s="4"/>
      <c r="IP929" s="4"/>
      <c r="IQ929" s="4"/>
      <c r="IR929" s="4"/>
      <c r="IS929" s="4"/>
      <c r="IT929" s="4"/>
      <c r="IU929" s="4"/>
      <c r="IV929" s="4"/>
    </row>
    <row r="931" spans="1:256" s="209" customFormat="1">
      <c r="A931" s="121"/>
      <c r="B931" s="115"/>
      <c r="C931" s="116"/>
      <c r="D931" s="117"/>
      <c r="E931" s="118"/>
      <c r="F931" s="119"/>
      <c r="G931" s="120"/>
      <c r="H931" s="5"/>
      <c r="I931" s="39"/>
      <c r="J931" s="40"/>
      <c r="K931" s="41"/>
      <c r="L931" s="37"/>
      <c r="N931" s="38"/>
      <c r="O931" s="38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4"/>
      <c r="CM931" s="4"/>
      <c r="CN931" s="4"/>
      <c r="CO931" s="4"/>
      <c r="CP931" s="4"/>
      <c r="CQ931" s="4"/>
      <c r="CR931" s="4"/>
      <c r="CS931" s="4"/>
      <c r="CT931" s="4"/>
      <c r="CU931" s="4"/>
      <c r="CV931" s="4"/>
      <c r="CW931" s="4"/>
      <c r="CX931" s="4"/>
      <c r="CY931" s="4"/>
      <c r="CZ931" s="4"/>
      <c r="DA931" s="4"/>
      <c r="DB931" s="4"/>
      <c r="DC931" s="4"/>
      <c r="DD931" s="4"/>
      <c r="DE931" s="4"/>
      <c r="DF931" s="4"/>
      <c r="DG931" s="4"/>
      <c r="DH931" s="4"/>
      <c r="DI931" s="4"/>
      <c r="DJ931" s="4"/>
      <c r="DK931" s="4"/>
      <c r="DL931" s="4"/>
      <c r="DM931" s="4"/>
      <c r="DN931" s="4"/>
      <c r="DO931" s="4"/>
      <c r="DP931" s="4"/>
      <c r="DQ931" s="4"/>
      <c r="DR931" s="4"/>
      <c r="DS931" s="4"/>
      <c r="DT931" s="4"/>
      <c r="DU931" s="4"/>
      <c r="DV931" s="4"/>
      <c r="DW931" s="4"/>
      <c r="DX931" s="4"/>
      <c r="DY931" s="4"/>
      <c r="DZ931" s="4"/>
      <c r="EA931" s="4"/>
      <c r="EB931" s="4"/>
      <c r="EC931" s="4"/>
      <c r="ED931" s="4"/>
      <c r="EE931" s="4"/>
      <c r="EF931" s="4"/>
      <c r="EG931" s="4"/>
      <c r="EH931" s="4"/>
      <c r="EI931" s="4"/>
      <c r="EJ931" s="4"/>
      <c r="EK931" s="4"/>
      <c r="EL931" s="4"/>
      <c r="EM931" s="4"/>
      <c r="EN931" s="4"/>
      <c r="EO931" s="4"/>
      <c r="EP931" s="4"/>
      <c r="EQ931" s="4"/>
      <c r="ER931" s="4"/>
      <c r="ES931" s="4"/>
      <c r="ET931" s="4"/>
      <c r="EU931" s="4"/>
      <c r="EV931" s="4"/>
      <c r="EW931" s="4"/>
      <c r="EX931" s="4"/>
      <c r="EY931" s="4"/>
      <c r="EZ931" s="4"/>
      <c r="FA931" s="4"/>
      <c r="FB931" s="4"/>
      <c r="FC931" s="4"/>
      <c r="FD931" s="4"/>
      <c r="FE931" s="4"/>
      <c r="FF931" s="4"/>
      <c r="FG931" s="4"/>
      <c r="FH931" s="4"/>
      <c r="FI931" s="4"/>
      <c r="FJ931" s="4"/>
      <c r="FK931" s="4"/>
      <c r="FL931" s="4"/>
      <c r="FM931" s="4"/>
      <c r="FN931" s="4"/>
      <c r="FO931" s="4"/>
      <c r="FP931" s="4"/>
      <c r="FQ931" s="4"/>
      <c r="FR931" s="4"/>
      <c r="FS931" s="4"/>
      <c r="FT931" s="4"/>
      <c r="FU931" s="4"/>
      <c r="FV931" s="4"/>
      <c r="FW931" s="4"/>
      <c r="FX931" s="4"/>
      <c r="FY931" s="4"/>
      <c r="FZ931" s="4"/>
      <c r="GA931" s="4"/>
      <c r="GB931" s="4"/>
      <c r="GC931" s="4"/>
      <c r="GD931" s="4"/>
      <c r="GE931" s="4"/>
      <c r="GF931" s="4"/>
      <c r="GG931" s="4"/>
      <c r="GH931" s="4"/>
      <c r="GI931" s="4"/>
      <c r="GJ931" s="4"/>
      <c r="GK931" s="4"/>
      <c r="GL931" s="4"/>
      <c r="GM931" s="4"/>
      <c r="GN931" s="4"/>
      <c r="GO931" s="4"/>
      <c r="GP931" s="4"/>
      <c r="GQ931" s="4"/>
      <c r="GR931" s="4"/>
      <c r="GS931" s="4"/>
      <c r="GT931" s="4"/>
      <c r="GU931" s="4"/>
      <c r="GV931" s="4"/>
      <c r="GW931" s="4"/>
      <c r="GX931" s="4"/>
      <c r="GY931" s="4"/>
      <c r="GZ931" s="4"/>
      <c r="HA931" s="4"/>
      <c r="HB931" s="4"/>
      <c r="HC931" s="4"/>
      <c r="HD931" s="4"/>
      <c r="HE931" s="4"/>
      <c r="HF931" s="4"/>
      <c r="HG931" s="4"/>
      <c r="HH931" s="4"/>
      <c r="HI931" s="4"/>
      <c r="HJ931" s="4"/>
      <c r="HK931" s="4"/>
      <c r="HL931" s="4"/>
      <c r="HM931" s="4"/>
      <c r="HN931" s="4"/>
      <c r="HO931" s="4"/>
      <c r="HP931" s="4"/>
      <c r="HQ931" s="4"/>
      <c r="HR931" s="4"/>
      <c r="HS931" s="4"/>
      <c r="HT931" s="4"/>
      <c r="HU931" s="4"/>
      <c r="HV931" s="4"/>
      <c r="HW931" s="4"/>
      <c r="HX931" s="4"/>
      <c r="HY931" s="4"/>
      <c r="HZ931" s="4"/>
      <c r="IA931" s="4"/>
      <c r="IB931" s="4"/>
      <c r="IC931" s="4"/>
      <c r="ID931" s="4"/>
      <c r="IE931" s="4"/>
      <c r="IF931" s="4"/>
      <c r="IG931" s="4"/>
      <c r="IH931" s="4"/>
      <c r="II931" s="4"/>
      <c r="IJ931" s="4"/>
      <c r="IK931" s="4"/>
      <c r="IL931" s="4"/>
      <c r="IM931" s="4"/>
      <c r="IN931" s="4"/>
      <c r="IO931" s="4"/>
      <c r="IP931" s="4"/>
      <c r="IQ931" s="4"/>
      <c r="IR931" s="4"/>
      <c r="IS931" s="4"/>
      <c r="IT931" s="4"/>
      <c r="IU931" s="4"/>
      <c r="IV931" s="4"/>
    </row>
    <row r="933" spans="1:256" s="209" customFormat="1">
      <c r="A933" s="121"/>
      <c r="B933" s="115"/>
      <c r="C933" s="116"/>
      <c r="D933" s="117"/>
      <c r="E933" s="118"/>
      <c r="F933" s="119"/>
      <c r="G933" s="120"/>
      <c r="H933" s="5"/>
      <c r="I933" s="39"/>
      <c r="J933" s="40"/>
      <c r="K933" s="41"/>
      <c r="L933" s="37"/>
      <c r="N933" s="38"/>
      <c r="O933" s="38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4"/>
      <c r="CM933" s="4"/>
      <c r="CN933" s="4"/>
      <c r="CO933" s="4"/>
      <c r="CP933" s="4"/>
      <c r="CQ933" s="4"/>
      <c r="CR933" s="4"/>
      <c r="CS933" s="4"/>
      <c r="CT933" s="4"/>
      <c r="CU933" s="4"/>
      <c r="CV933" s="4"/>
      <c r="CW933" s="4"/>
      <c r="CX933" s="4"/>
      <c r="CY933" s="4"/>
      <c r="CZ933" s="4"/>
      <c r="DA933" s="4"/>
      <c r="DB933" s="4"/>
      <c r="DC933" s="4"/>
      <c r="DD933" s="4"/>
      <c r="DE933" s="4"/>
      <c r="DF933" s="4"/>
      <c r="DG933" s="4"/>
      <c r="DH933" s="4"/>
      <c r="DI933" s="4"/>
      <c r="DJ933" s="4"/>
      <c r="DK933" s="4"/>
      <c r="DL933" s="4"/>
      <c r="DM933" s="4"/>
      <c r="DN933" s="4"/>
      <c r="DO933" s="4"/>
      <c r="DP933" s="4"/>
      <c r="DQ933" s="4"/>
      <c r="DR933" s="4"/>
      <c r="DS933" s="4"/>
      <c r="DT933" s="4"/>
      <c r="DU933" s="4"/>
      <c r="DV933" s="4"/>
      <c r="DW933" s="4"/>
      <c r="DX933" s="4"/>
      <c r="DY933" s="4"/>
      <c r="DZ933" s="4"/>
      <c r="EA933" s="4"/>
      <c r="EB933" s="4"/>
      <c r="EC933" s="4"/>
      <c r="ED933" s="4"/>
      <c r="EE933" s="4"/>
      <c r="EF933" s="4"/>
      <c r="EG933" s="4"/>
      <c r="EH933" s="4"/>
      <c r="EI933" s="4"/>
      <c r="EJ933" s="4"/>
      <c r="EK933" s="4"/>
      <c r="EL933" s="4"/>
      <c r="EM933" s="4"/>
      <c r="EN933" s="4"/>
      <c r="EO933" s="4"/>
      <c r="EP933" s="4"/>
      <c r="EQ933" s="4"/>
      <c r="ER933" s="4"/>
      <c r="ES933" s="4"/>
      <c r="ET933" s="4"/>
      <c r="EU933" s="4"/>
      <c r="EV933" s="4"/>
      <c r="EW933" s="4"/>
      <c r="EX933" s="4"/>
      <c r="EY933" s="4"/>
      <c r="EZ933" s="4"/>
      <c r="FA933" s="4"/>
      <c r="FB933" s="4"/>
      <c r="FC933" s="4"/>
      <c r="FD933" s="4"/>
      <c r="FE933" s="4"/>
      <c r="FF933" s="4"/>
      <c r="FG933" s="4"/>
      <c r="FH933" s="4"/>
      <c r="FI933" s="4"/>
      <c r="FJ933" s="4"/>
      <c r="FK933" s="4"/>
      <c r="FL933" s="4"/>
      <c r="FM933" s="4"/>
      <c r="FN933" s="4"/>
      <c r="FO933" s="4"/>
      <c r="FP933" s="4"/>
      <c r="FQ933" s="4"/>
      <c r="FR933" s="4"/>
      <c r="FS933" s="4"/>
      <c r="FT933" s="4"/>
      <c r="FU933" s="4"/>
      <c r="FV933" s="4"/>
      <c r="FW933" s="4"/>
      <c r="FX933" s="4"/>
      <c r="FY933" s="4"/>
      <c r="FZ933" s="4"/>
      <c r="GA933" s="4"/>
      <c r="GB933" s="4"/>
      <c r="GC933" s="4"/>
      <c r="GD933" s="4"/>
      <c r="GE933" s="4"/>
      <c r="GF933" s="4"/>
      <c r="GG933" s="4"/>
      <c r="GH933" s="4"/>
      <c r="GI933" s="4"/>
      <c r="GJ933" s="4"/>
      <c r="GK933" s="4"/>
      <c r="GL933" s="4"/>
      <c r="GM933" s="4"/>
      <c r="GN933" s="4"/>
      <c r="GO933" s="4"/>
      <c r="GP933" s="4"/>
      <c r="GQ933" s="4"/>
      <c r="GR933" s="4"/>
      <c r="GS933" s="4"/>
      <c r="GT933" s="4"/>
      <c r="GU933" s="4"/>
      <c r="GV933" s="4"/>
      <c r="GW933" s="4"/>
      <c r="GX933" s="4"/>
      <c r="GY933" s="4"/>
      <c r="GZ933" s="4"/>
      <c r="HA933" s="4"/>
      <c r="HB933" s="4"/>
      <c r="HC933" s="4"/>
      <c r="HD933" s="4"/>
      <c r="HE933" s="4"/>
      <c r="HF933" s="4"/>
      <c r="HG933" s="4"/>
      <c r="HH933" s="4"/>
      <c r="HI933" s="4"/>
      <c r="HJ933" s="4"/>
      <c r="HK933" s="4"/>
      <c r="HL933" s="4"/>
      <c r="HM933" s="4"/>
      <c r="HN933" s="4"/>
      <c r="HO933" s="4"/>
      <c r="HP933" s="4"/>
      <c r="HQ933" s="4"/>
      <c r="HR933" s="4"/>
      <c r="HS933" s="4"/>
      <c r="HT933" s="4"/>
      <c r="HU933" s="4"/>
      <c r="HV933" s="4"/>
      <c r="HW933" s="4"/>
      <c r="HX933" s="4"/>
      <c r="HY933" s="4"/>
      <c r="HZ933" s="4"/>
      <c r="IA933" s="4"/>
      <c r="IB933" s="4"/>
      <c r="IC933" s="4"/>
      <c r="ID933" s="4"/>
      <c r="IE933" s="4"/>
      <c r="IF933" s="4"/>
      <c r="IG933" s="4"/>
      <c r="IH933" s="4"/>
      <c r="II933" s="4"/>
      <c r="IJ933" s="4"/>
      <c r="IK933" s="4"/>
      <c r="IL933" s="4"/>
      <c r="IM933" s="4"/>
      <c r="IN933" s="4"/>
      <c r="IO933" s="4"/>
      <c r="IP933" s="4"/>
      <c r="IQ933" s="4"/>
      <c r="IR933" s="4"/>
      <c r="IS933" s="4"/>
      <c r="IT933" s="4"/>
      <c r="IU933" s="4"/>
      <c r="IV933" s="4"/>
    </row>
    <row r="935" spans="1:256" s="209" customFormat="1">
      <c r="A935" s="121"/>
      <c r="B935" s="115"/>
      <c r="C935" s="116"/>
      <c r="D935" s="117"/>
      <c r="E935" s="118"/>
      <c r="F935" s="119"/>
      <c r="G935" s="120"/>
      <c r="H935" s="5"/>
      <c r="I935" s="39"/>
      <c r="J935" s="40"/>
      <c r="K935" s="41"/>
      <c r="L935" s="37"/>
      <c r="N935" s="38"/>
      <c r="O935" s="38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4"/>
      <c r="CM935" s="4"/>
      <c r="CN935" s="4"/>
      <c r="CO935" s="4"/>
      <c r="CP935" s="4"/>
      <c r="CQ935" s="4"/>
      <c r="CR935" s="4"/>
      <c r="CS935" s="4"/>
      <c r="CT935" s="4"/>
      <c r="CU935" s="4"/>
      <c r="CV935" s="4"/>
      <c r="CW935" s="4"/>
      <c r="CX935" s="4"/>
      <c r="CY935" s="4"/>
      <c r="CZ935" s="4"/>
      <c r="DA935" s="4"/>
      <c r="DB935" s="4"/>
      <c r="DC935" s="4"/>
      <c r="DD935" s="4"/>
      <c r="DE935" s="4"/>
      <c r="DF935" s="4"/>
      <c r="DG935" s="4"/>
      <c r="DH935" s="4"/>
      <c r="DI935" s="4"/>
      <c r="DJ935" s="4"/>
      <c r="DK935" s="4"/>
      <c r="DL935" s="4"/>
      <c r="DM935" s="4"/>
      <c r="DN935" s="4"/>
      <c r="DO935" s="4"/>
      <c r="DP935" s="4"/>
      <c r="DQ935" s="4"/>
      <c r="DR935" s="4"/>
      <c r="DS935" s="4"/>
      <c r="DT935" s="4"/>
      <c r="DU935" s="4"/>
      <c r="DV935" s="4"/>
      <c r="DW935" s="4"/>
      <c r="DX935" s="4"/>
      <c r="DY935" s="4"/>
      <c r="DZ935" s="4"/>
      <c r="EA935" s="4"/>
      <c r="EB935" s="4"/>
      <c r="EC935" s="4"/>
      <c r="ED935" s="4"/>
      <c r="EE935" s="4"/>
      <c r="EF935" s="4"/>
      <c r="EG935" s="4"/>
      <c r="EH935" s="4"/>
      <c r="EI935" s="4"/>
      <c r="EJ935" s="4"/>
      <c r="EK935" s="4"/>
      <c r="EL935" s="4"/>
      <c r="EM935" s="4"/>
      <c r="EN935" s="4"/>
      <c r="EO935" s="4"/>
      <c r="EP935" s="4"/>
      <c r="EQ935" s="4"/>
      <c r="ER935" s="4"/>
      <c r="ES935" s="4"/>
      <c r="ET935" s="4"/>
      <c r="EU935" s="4"/>
      <c r="EV935" s="4"/>
      <c r="EW935" s="4"/>
      <c r="EX935" s="4"/>
      <c r="EY935" s="4"/>
      <c r="EZ935" s="4"/>
      <c r="FA935" s="4"/>
      <c r="FB935" s="4"/>
      <c r="FC935" s="4"/>
      <c r="FD935" s="4"/>
      <c r="FE935" s="4"/>
      <c r="FF935" s="4"/>
      <c r="FG935" s="4"/>
      <c r="FH935" s="4"/>
      <c r="FI935" s="4"/>
      <c r="FJ935" s="4"/>
      <c r="FK935" s="4"/>
      <c r="FL935" s="4"/>
      <c r="FM935" s="4"/>
      <c r="FN935" s="4"/>
      <c r="FO935" s="4"/>
      <c r="FP935" s="4"/>
      <c r="FQ935" s="4"/>
      <c r="FR935" s="4"/>
      <c r="FS935" s="4"/>
      <c r="FT935" s="4"/>
      <c r="FU935" s="4"/>
      <c r="FV935" s="4"/>
      <c r="FW935" s="4"/>
      <c r="FX935" s="4"/>
      <c r="FY935" s="4"/>
      <c r="FZ935" s="4"/>
      <c r="GA935" s="4"/>
      <c r="GB935" s="4"/>
      <c r="GC935" s="4"/>
      <c r="GD935" s="4"/>
      <c r="GE935" s="4"/>
      <c r="GF935" s="4"/>
      <c r="GG935" s="4"/>
      <c r="GH935" s="4"/>
      <c r="GI935" s="4"/>
      <c r="GJ935" s="4"/>
      <c r="GK935" s="4"/>
      <c r="GL935" s="4"/>
      <c r="GM935" s="4"/>
      <c r="GN935" s="4"/>
      <c r="GO935" s="4"/>
      <c r="GP935" s="4"/>
      <c r="GQ935" s="4"/>
      <c r="GR935" s="4"/>
      <c r="GS935" s="4"/>
      <c r="GT935" s="4"/>
      <c r="GU935" s="4"/>
      <c r="GV935" s="4"/>
      <c r="GW935" s="4"/>
      <c r="GX935" s="4"/>
      <c r="GY935" s="4"/>
      <c r="GZ935" s="4"/>
      <c r="HA935" s="4"/>
      <c r="HB935" s="4"/>
      <c r="HC935" s="4"/>
      <c r="HD935" s="4"/>
      <c r="HE935" s="4"/>
      <c r="HF935" s="4"/>
      <c r="HG935" s="4"/>
      <c r="HH935" s="4"/>
      <c r="HI935" s="4"/>
      <c r="HJ935" s="4"/>
      <c r="HK935" s="4"/>
      <c r="HL935" s="4"/>
      <c r="HM935" s="4"/>
      <c r="HN935" s="4"/>
      <c r="HO935" s="4"/>
      <c r="HP935" s="4"/>
      <c r="HQ935" s="4"/>
      <c r="HR935" s="4"/>
      <c r="HS935" s="4"/>
      <c r="HT935" s="4"/>
      <c r="HU935" s="4"/>
      <c r="HV935" s="4"/>
      <c r="HW935" s="4"/>
      <c r="HX935" s="4"/>
      <c r="HY935" s="4"/>
      <c r="HZ935" s="4"/>
      <c r="IA935" s="4"/>
      <c r="IB935" s="4"/>
      <c r="IC935" s="4"/>
      <c r="ID935" s="4"/>
      <c r="IE935" s="4"/>
      <c r="IF935" s="4"/>
      <c r="IG935" s="4"/>
      <c r="IH935" s="4"/>
      <c r="II935" s="4"/>
      <c r="IJ935" s="4"/>
      <c r="IK935" s="4"/>
      <c r="IL935" s="4"/>
      <c r="IM935" s="4"/>
      <c r="IN935" s="4"/>
      <c r="IO935" s="4"/>
      <c r="IP935" s="4"/>
      <c r="IQ935" s="4"/>
      <c r="IR935" s="4"/>
      <c r="IS935" s="4"/>
      <c r="IT935" s="4"/>
      <c r="IU935" s="4"/>
      <c r="IV935" s="4"/>
    </row>
    <row r="936" spans="1:256" s="209" customFormat="1">
      <c r="A936" s="121"/>
      <c r="B936" s="115"/>
      <c r="C936" s="116"/>
      <c r="D936" s="117"/>
      <c r="E936" s="118"/>
      <c r="F936" s="119"/>
      <c r="G936" s="120"/>
      <c r="H936" s="5"/>
      <c r="I936" s="39"/>
      <c r="J936" s="40"/>
      <c r="K936" s="41"/>
      <c r="L936" s="37"/>
      <c r="N936" s="38"/>
      <c r="O936" s="38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4"/>
      <c r="CM936" s="4"/>
      <c r="CN936" s="4"/>
      <c r="CO936" s="4"/>
      <c r="CP936" s="4"/>
      <c r="CQ936" s="4"/>
      <c r="CR936" s="4"/>
      <c r="CS936" s="4"/>
      <c r="CT936" s="4"/>
      <c r="CU936" s="4"/>
      <c r="CV936" s="4"/>
      <c r="CW936" s="4"/>
      <c r="CX936" s="4"/>
      <c r="CY936" s="4"/>
      <c r="CZ936" s="4"/>
      <c r="DA936" s="4"/>
      <c r="DB936" s="4"/>
      <c r="DC936" s="4"/>
      <c r="DD936" s="4"/>
      <c r="DE936" s="4"/>
      <c r="DF936" s="4"/>
      <c r="DG936" s="4"/>
      <c r="DH936" s="4"/>
      <c r="DI936" s="4"/>
      <c r="DJ936" s="4"/>
      <c r="DK936" s="4"/>
      <c r="DL936" s="4"/>
      <c r="DM936" s="4"/>
      <c r="DN936" s="4"/>
      <c r="DO936" s="4"/>
      <c r="DP936" s="4"/>
      <c r="DQ936" s="4"/>
      <c r="DR936" s="4"/>
      <c r="DS936" s="4"/>
      <c r="DT936" s="4"/>
      <c r="DU936" s="4"/>
      <c r="DV936" s="4"/>
      <c r="DW936" s="4"/>
      <c r="DX936" s="4"/>
      <c r="DY936" s="4"/>
      <c r="DZ936" s="4"/>
      <c r="EA936" s="4"/>
      <c r="EB936" s="4"/>
      <c r="EC936" s="4"/>
      <c r="ED936" s="4"/>
      <c r="EE936" s="4"/>
      <c r="EF936" s="4"/>
      <c r="EG936" s="4"/>
      <c r="EH936" s="4"/>
      <c r="EI936" s="4"/>
      <c r="EJ936" s="4"/>
      <c r="EK936" s="4"/>
      <c r="EL936" s="4"/>
      <c r="EM936" s="4"/>
      <c r="EN936" s="4"/>
      <c r="EO936" s="4"/>
      <c r="EP936" s="4"/>
      <c r="EQ936" s="4"/>
      <c r="ER936" s="4"/>
      <c r="ES936" s="4"/>
      <c r="ET936" s="4"/>
      <c r="EU936" s="4"/>
      <c r="EV936" s="4"/>
      <c r="EW936" s="4"/>
      <c r="EX936" s="4"/>
      <c r="EY936" s="4"/>
      <c r="EZ936" s="4"/>
      <c r="FA936" s="4"/>
      <c r="FB936" s="4"/>
      <c r="FC936" s="4"/>
      <c r="FD936" s="4"/>
      <c r="FE936" s="4"/>
      <c r="FF936" s="4"/>
      <c r="FG936" s="4"/>
      <c r="FH936" s="4"/>
      <c r="FI936" s="4"/>
      <c r="FJ936" s="4"/>
      <c r="FK936" s="4"/>
      <c r="FL936" s="4"/>
      <c r="FM936" s="4"/>
      <c r="FN936" s="4"/>
      <c r="FO936" s="4"/>
      <c r="FP936" s="4"/>
      <c r="FQ936" s="4"/>
      <c r="FR936" s="4"/>
      <c r="FS936" s="4"/>
      <c r="FT936" s="4"/>
      <c r="FU936" s="4"/>
      <c r="FV936" s="4"/>
      <c r="FW936" s="4"/>
      <c r="FX936" s="4"/>
      <c r="FY936" s="4"/>
      <c r="FZ936" s="4"/>
      <c r="GA936" s="4"/>
      <c r="GB936" s="4"/>
      <c r="GC936" s="4"/>
      <c r="GD936" s="4"/>
      <c r="GE936" s="4"/>
      <c r="GF936" s="4"/>
      <c r="GG936" s="4"/>
      <c r="GH936" s="4"/>
      <c r="GI936" s="4"/>
      <c r="GJ936" s="4"/>
      <c r="GK936" s="4"/>
      <c r="GL936" s="4"/>
      <c r="GM936" s="4"/>
      <c r="GN936" s="4"/>
      <c r="GO936" s="4"/>
      <c r="GP936" s="4"/>
      <c r="GQ936" s="4"/>
      <c r="GR936" s="4"/>
      <c r="GS936" s="4"/>
      <c r="GT936" s="4"/>
      <c r="GU936" s="4"/>
      <c r="GV936" s="4"/>
      <c r="GW936" s="4"/>
      <c r="GX936" s="4"/>
      <c r="GY936" s="4"/>
      <c r="GZ936" s="4"/>
      <c r="HA936" s="4"/>
      <c r="HB936" s="4"/>
      <c r="HC936" s="4"/>
      <c r="HD936" s="4"/>
      <c r="HE936" s="4"/>
      <c r="HF936" s="4"/>
      <c r="HG936" s="4"/>
      <c r="HH936" s="4"/>
      <c r="HI936" s="4"/>
      <c r="HJ936" s="4"/>
      <c r="HK936" s="4"/>
      <c r="HL936" s="4"/>
      <c r="HM936" s="4"/>
      <c r="HN936" s="4"/>
      <c r="HO936" s="4"/>
      <c r="HP936" s="4"/>
      <c r="HQ936" s="4"/>
      <c r="HR936" s="4"/>
      <c r="HS936" s="4"/>
      <c r="HT936" s="4"/>
      <c r="HU936" s="4"/>
      <c r="HV936" s="4"/>
      <c r="HW936" s="4"/>
      <c r="HX936" s="4"/>
      <c r="HY936" s="4"/>
      <c r="HZ936" s="4"/>
      <c r="IA936" s="4"/>
      <c r="IB936" s="4"/>
      <c r="IC936" s="4"/>
      <c r="ID936" s="4"/>
      <c r="IE936" s="4"/>
      <c r="IF936" s="4"/>
      <c r="IG936" s="4"/>
      <c r="IH936" s="4"/>
      <c r="II936" s="4"/>
      <c r="IJ936" s="4"/>
      <c r="IK936" s="4"/>
      <c r="IL936" s="4"/>
      <c r="IM936" s="4"/>
      <c r="IN936" s="4"/>
      <c r="IO936" s="4"/>
      <c r="IP936" s="4"/>
      <c r="IQ936" s="4"/>
      <c r="IR936" s="4"/>
      <c r="IS936" s="4"/>
      <c r="IT936" s="4"/>
      <c r="IU936" s="4"/>
      <c r="IV936" s="4"/>
    </row>
    <row r="937" spans="1:256" s="209" customFormat="1">
      <c r="A937" s="121"/>
      <c r="B937" s="115"/>
      <c r="C937" s="116"/>
      <c r="D937" s="117"/>
      <c r="E937" s="118"/>
      <c r="F937" s="119"/>
      <c r="G937" s="120"/>
      <c r="H937" s="5"/>
      <c r="I937" s="39"/>
      <c r="J937" s="40"/>
      <c r="K937" s="41"/>
      <c r="L937" s="37"/>
      <c r="N937" s="38"/>
      <c r="O937" s="38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4"/>
      <c r="CM937" s="4"/>
      <c r="CN937" s="4"/>
      <c r="CO937" s="4"/>
      <c r="CP937" s="4"/>
      <c r="CQ937" s="4"/>
      <c r="CR937" s="4"/>
      <c r="CS937" s="4"/>
      <c r="CT937" s="4"/>
      <c r="CU937" s="4"/>
      <c r="CV937" s="4"/>
      <c r="CW937" s="4"/>
      <c r="CX937" s="4"/>
      <c r="CY937" s="4"/>
      <c r="CZ937" s="4"/>
      <c r="DA937" s="4"/>
      <c r="DB937" s="4"/>
      <c r="DC937" s="4"/>
      <c r="DD937" s="4"/>
      <c r="DE937" s="4"/>
      <c r="DF937" s="4"/>
      <c r="DG937" s="4"/>
      <c r="DH937" s="4"/>
      <c r="DI937" s="4"/>
      <c r="DJ937" s="4"/>
      <c r="DK937" s="4"/>
      <c r="DL937" s="4"/>
      <c r="DM937" s="4"/>
      <c r="DN937" s="4"/>
      <c r="DO937" s="4"/>
      <c r="DP937" s="4"/>
      <c r="DQ937" s="4"/>
      <c r="DR937" s="4"/>
      <c r="DS937" s="4"/>
      <c r="DT937" s="4"/>
      <c r="DU937" s="4"/>
      <c r="DV937" s="4"/>
      <c r="DW937" s="4"/>
      <c r="DX937" s="4"/>
      <c r="DY937" s="4"/>
      <c r="DZ937" s="4"/>
      <c r="EA937" s="4"/>
      <c r="EB937" s="4"/>
      <c r="EC937" s="4"/>
      <c r="ED937" s="4"/>
      <c r="EE937" s="4"/>
      <c r="EF937" s="4"/>
      <c r="EG937" s="4"/>
      <c r="EH937" s="4"/>
      <c r="EI937" s="4"/>
      <c r="EJ937" s="4"/>
      <c r="EK937" s="4"/>
      <c r="EL937" s="4"/>
      <c r="EM937" s="4"/>
      <c r="EN937" s="4"/>
      <c r="EO937" s="4"/>
      <c r="EP937" s="4"/>
      <c r="EQ937" s="4"/>
      <c r="ER937" s="4"/>
      <c r="ES937" s="4"/>
      <c r="ET937" s="4"/>
      <c r="EU937" s="4"/>
      <c r="EV937" s="4"/>
      <c r="EW937" s="4"/>
      <c r="EX937" s="4"/>
      <c r="EY937" s="4"/>
      <c r="EZ937" s="4"/>
      <c r="FA937" s="4"/>
      <c r="FB937" s="4"/>
      <c r="FC937" s="4"/>
      <c r="FD937" s="4"/>
      <c r="FE937" s="4"/>
      <c r="FF937" s="4"/>
      <c r="FG937" s="4"/>
      <c r="FH937" s="4"/>
      <c r="FI937" s="4"/>
      <c r="FJ937" s="4"/>
      <c r="FK937" s="4"/>
      <c r="FL937" s="4"/>
      <c r="FM937" s="4"/>
      <c r="FN937" s="4"/>
      <c r="FO937" s="4"/>
      <c r="FP937" s="4"/>
      <c r="FQ937" s="4"/>
      <c r="FR937" s="4"/>
      <c r="FS937" s="4"/>
      <c r="FT937" s="4"/>
      <c r="FU937" s="4"/>
      <c r="FV937" s="4"/>
      <c r="FW937" s="4"/>
      <c r="FX937" s="4"/>
      <c r="FY937" s="4"/>
      <c r="FZ937" s="4"/>
      <c r="GA937" s="4"/>
      <c r="GB937" s="4"/>
      <c r="GC937" s="4"/>
      <c r="GD937" s="4"/>
      <c r="GE937" s="4"/>
      <c r="GF937" s="4"/>
      <c r="GG937" s="4"/>
      <c r="GH937" s="4"/>
      <c r="GI937" s="4"/>
      <c r="GJ937" s="4"/>
      <c r="GK937" s="4"/>
      <c r="GL937" s="4"/>
      <c r="GM937" s="4"/>
      <c r="GN937" s="4"/>
      <c r="GO937" s="4"/>
      <c r="GP937" s="4"/>
      <c r="GQ937" s="4"/>
      <c r="GR937" s="4"/>
      <c r="GS937" s="4"/>
      <c r="GT937" s="4"/>
      <c r="GU937" s="4"/>
      <c r="GV937" s="4"/>
      <c r="GW937" s="4"/>
      <c r="GX937" s="4"/>
      <c r="GY937" s="4"/>
      <c r="GZ937" s="4"/>
      <c r="HA937" s="4"/>
      <c r="HB937" s="4"/>
      <c r="HC937" s="4"/>
      <c r="HD937" s="4"/>
      <c r="HE937" s="4"/>
      <c r="HF937" s="4"/>
      <c r="HG937" s="4"/>
      <c r="HH937" s="4"/>
      <c r="HI937" s="4"/>
      <c r="HJ937" s="4"/>
      <c r="HK937" s="4"/>
      <c r="HL937" s="4"/>
      <c r="HM937" s="4"/>
      <c r="HN937" s="4"/>
      <c r="HO937" s="4"/>
      <c r="HP937" s="4"/>
      <c r="HQ937" s="4"/>
      <c r="HR937" s="4"/>
      <c r="HS937" s="4"/>
      <c r="HT937" s="4"/>
      <c r="HU937" s="4"/>
      <c r="HV937" s="4"/>
      <c r="HW937" s="4"/>
      <c r="HX937" s="4"/>
      <c r="HY937" s="4"/>
      <c r="HZ937" s="4"/>
      <c r="IA937" s="4"/>
      <c r="IB937" s="4"/>
      <c r="IC937" s="4"/>
      <c r="ID937" s="4"/>
      <c r="IE937" s="4"/>
      <c r="IF937" s="4"/>
      <c r="IG937" s="4"/>
      <c r="IH937" s="4"/>
      <c r="II937" s="4"/>
      <c r="IJ937" s="4"/>
      <c r="IK937" s="4"/>
      <c r="IL937" s="4"/>
      <c r="IM937" s="4"/>
      <c r="IN937" s="4"/>
      <c r="IO937" s="4"/>
      <c r="IP937" s="4"/>
      <c r="IQ937" s="4"/>
      <c r="IR937" s="4"/>
      <c r="IS937" s="4"/>
      <c r="IT937" s="4"/>
      <c r="IU937" s="4"/>
      <c r="IV937" s="4"/>
    </row>
    <row r="939" spans="1:256" s="209" customFormat="1">
      <c r="A939" s="121"/>
      <c r="B939" s="115"/>
      <c r="C939" s="116"/>
      <c r="D939" s="117"/>
      <c r="E939" s="118"/>
      <c r="F939" s="119"/>
      <c r="G939" s="120"/>
      <c r="H939" s="5"/>
      <c r="I939" s="39"/>
      <c r="J939" s="40"/>
      <c r="K939" s="41"/>
      <c r="L939" s="37"/>
      <c r="N939" s="38"/>
      <c r="O939" s="38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4"/>
      <c r="CM939" s="4"/>
      <c r="CN939" s="4"/>
      <c r="CO939" s="4"/>
      <c r="CP939" s="4"/>
      <c r="CQ939" s="4"/>
      <c r="CR939" s="4"/>
      <c r="CS939" s="4"/>
      <c r="CT939" s="4"/>
      <c r="CU939" s="4"/>
      <c r="CV939" s="4"/>
      <c r="CW939" s="4"/>
      <c r="CX939" s="4"/>
      <c r="CY939" s="4"/>
      <c r="CZ939" s="4"/>
      <c r="DA939" s="4"/>
      <c r="DB939" s="4"/>
      <c r="DC939" s="4"/>
      <c r="DD939" s="4"/>
      <c r="DE939" s="4"/>
      <c r="DF939" s="4"/>
      <c r="DG939" s="4"/>
      <c r="DH939" s="4"/>
      <c r="DI939" s="4"/>
      <c r="DJ939" s="4"/>
      <c r="DK939" s="4"/>
      <c r="DL939" s="4"/>
      <c r="DM939" s="4"/>
      <c r="DN939" s="4"/>
      <c r="DO939" s="4"/>
      <c r="DP939" s="4"/>
      <c r="DQ939" s="4"/>
      <c r="DR939" s="4"/>
      <c r="DS939" s="4"/>
      <c r="DT939" s="4"/>
      <c r="DU939" s="4"/>
      <c r="DV939" s="4"/>
      <c r="DW939" s="4"/>
      <c r="DX939" s="4"/>
      <c r="DY939" s="4"/>
      <c r="DZ939" s="4"/>
      <c r="EA939" s="4"/>
      <c r="EB939" s="4"/>
      <c r="EC939" s="4"/>
      <c r="ED939" s="4"/>
      <c r="EE939" s="4"/>
      <c r="EF939" s="4"/>
      <c r="EG939" s="4"/>
      <c r="EH939" s="4"/>
      <c r="EI939" s="4"/>
      <c r="EJ939" s="4"/>
      <c r="EK939" s="4"/>
      <c r="EL939" s="4"/>
      <c r="EM939" s="4"/>
      <c r="EN939" s="4"/>
      <c r="EO939" s="4"/>
      <c r="EP939" s="4"/>
      <c r="EQ939" s="4"/>
      <c r="ER939" s="4"/>
      <c r="ES939" s="4"/>
      <c r="ET939" s="4"/>
      <c r="EU939" s="4"/>
      <c r="EV939" s="4"/>
      <c r="EW939" s="4"/>
      <c r="EX939" s="4"/>
      <c r="EY939" s="4"/>
      <c r="EZ939" s="4"/>
      <c r="FA939" s="4"/>
      <c r="FB939" s="4"/>
      <c r="FC939" s="4"/>
      <c r="FD939" s="4"/>
      <c r="FE939" s="4"/>
      <c r="FF939" s="4"/>
      <c r="FG939" s="4"/>
      <c r="FH939" s="4"/>
      <c r="FI939" s="4"/>
      <c r="FJ939" s="4"/>
      <c r="FK939" s="4"/>
      <c r="FL939" s="4"/>
      <c r="FM939" s="4"/>
      <c r="FN939" s="4"/>
      <c r="FO939" s="4"/>
      <c r="FP939" s="4"/>
      <c r="FQ939" s="4"/>
      <c r="FR939" s="4"/>
      <c r="FS939" s="4"/>
      <c r="FT939" s="4"/>
      <c r="FU939" s="4"/>
      <c r="FV939" s="4"/>
      <c r="FW939" s="4"/>
      <c r="FX939" s="4"/>
      <c r="FY939" s="4"/>
      <c r="FZ939" s="4"/>
      <c r="GA939" s="4"/>
      <c r="GB939" s="4"/>
      <c r="GC939" s="4"/>
      <c r="GD939" s="4"/>
      <c r="GE939" s="4"/>
      <c r="GF939" s="4"/>
      <c r="GG939" s="4"/>
      <c r="GH939" s="4"/>
      <c r="GI939" s="4"/>
      <c r="GJ939" s="4"/>
      <c r="GK939" s="4"/>
      <c r="GL939" s="4"/>
      <c r="GM939" s="4"/>
      <c r="GN939" s="4"/>
      <c r="GO939" s="4"/>
      <c r="GP939" s="4"/>
      <c r="GQ939" s="4"/>
      <c r="GR939" s="4"/>
      <c r="GS939" s="4"/>
      <c r="GT939" s="4"/>
      <c r="GU939" s="4"/>
      <c r="GV939" s="4"/>
      <c r="GW939" s="4"/>
      <c r="GX939" s="4"/>
      <c r="GY939" s="4"/>
      <c r="GZ939" s="4"/>
      <c r="HA939" s="4"/>
      <c r="HB939" s="4"/>
      <c r="HC939" s="4"/>
      <c r="HD939" s="4"/>
      <c r="HE939" s="4"/>
      <c r="HF939" s="4"/>
      <c r="HG939" s="4"/>
      <c r="HH939" s="4"/>
      <c r="HI939" s="4"/>
      <c r="HJ939" s="4"/>
      <c r="HK939" s="4"/>
      <c r="HL939" s="4"/>
      <c r="HM939" s="4"/>
      <c r="HN939" s="4"/>
      <c r="HO939" s="4"/>
      <c r="HP939" s="4"/>
      <c r="HQ939" s="4"/>
      <c r="HR939" s="4"/>
      <c r="HS939" s="4"/>
      <c r="HT939" s="4"/>
      <c r="HU939" s="4"/>
      <c r="HV939" s="4"/>
      <c r="HW939" s="4"/>
      <c r="HX939" s="4"/>
      <c r="HY939" s="4"/>
      <c r="HZ939" s="4"/>
      <c r="IA939" s="4"/>
      <c r="IB939" s="4"/>
      <c r="IC939" s="4"/>
      <c r="ID939" s="4"/>
      <c r="IE939" s="4"/>
      <c r="IF939" s="4"/>
      <c r="IG939" s="4"/>
      <c r="IH939" s="4"/>
      <c r="II939" s="4"/>
      <c r="IJ939" s="4"/>
      <c r="IK939" s="4"/>
      <c r="IL939" s="4"/>
      <c r="IM939" s="4"/>
      <c r="IN939" s="4"/>
      <c r="IO939" s="4"/>
      <c r="IP939" s="4"/>
      <c r="IQ939" s="4"/>
      <c r="IR939" s="4"/>
      <c r="IS939" s="4"/>
      <c r="IT939" s="4"/>
      <c r="IU939" s="4"/>
      <c r="IV939" s="4"/>
    </row>
    <row r="941" spans="1:256" s="209" customFormat="1">
      <c r="A941" s="121"/>
      <c r="B941" s="115"/>
      <c r="C941" s="116"/>
      <c r="D941" s="117"/>
      <c r="E941" s="118"/>
      <c r="F941" s="119"/>
      <c r="G941" s="120"/>
      <c r="H941" s="5"/>
      <c r="I941" s="39"/>
      <c r="J941" s="40"/>
      <c r="K941" s="41"/>
      <c r="L941" s="37"/>
      <c r="N941" s="38"/>
      <c r="O941" s="38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4"/>
      <c r="CM941" s="4"/>
      <c r="CN941" s="4"/>
      <c r="CO941" s="4"/>
      <c r="CP941" s="4"/>
      <c r="CQ941" s="4"/>
      <c r="CR941" s="4"/>
      <c r="CS941" s="4"/>
      <c r="CT941" s="4"/>
      <c r="CU941" s="4"/>
      <c r="CV941" s="4"/>
      <c r="CW941" s="4"/>
      <c r="CX941" s="4"/>
      <c r="CY941" s="4"/>
      <c r="CZ941" s="4"/>
      <c r="DA941" s="4"/>
      <c r="DB941" s="4"/>
      <c r="DC941" s="4"/>
      <c r="DD941" s="4"/>
      <c r="DE941" s="4"/>
      <c r="DF941" s="4"/>
      <c r="DG941" s="4"/>
      <c r="DH941" s="4"/>
      <c r="DI941" s="4"/>
      <c r="DJ941" s="4"/>
      <c r="DK941" s="4"/>
      <c r="DL941" s="4"/>
      <c r="DM941" s="4"/>
      <c r="DN941" s="4"/>
      <c r="DO941" s="4"/>
      <c r="DP941" s="4"/>
      <c r="DQ941" s="4"/>
      <c r="DR941" s="4"/>
      <c r="DS941" s="4"/>
      <c r="DT941" s="4"/>
      <c r="DU941" s="4"/>
      <c r="DV941" s="4"/>
      <c r="DW941" s="4"/>
      <c r="DX941" s="4"/>
      <c r="DY941" s="4"/>
      <c r="DZ941" s="4"/>
      <c r="EA941" s="4"/>
      <c r="EB941" s="4"/>
      <c r="EC941" s="4"/>
      <c r="ED941" s="4"/>
      <c r="EE941" s="4"/>
      <c r="EF941" s="4"/>
      <c r="EG941" s="4"/>
      <c r="EH941" s="4"/>
      <c r="EI941" s="4"/>
      <c r="EJ941" s="4"/>
      <c r="EK941" s="4"/>
      <c r="EL941" s="4"/>
      <c r="EM941" s="4"/>
      <c r="EN941" s="4"/>
      <c r="EO941" s="4"/>
      <c r="EP941" s="4"/>
      <c r="EQ941" s="4"/>
      <c r="ER941" s="4"/>
      <c r="ES941" s="4"/>
      <c r="ET941" s="4"/>
      <c r="EU941" s="4"/>
      <c r="EV941" s="4"/>
      <c r="EW941" s="4"/>
      <c r="EX941" s="4"/>
      <c r="EY941" s="4"/>
      <c r="EZ941" s="4"/>
      <c r="FA941" s="4"/>
      <c r="FB941" s="4"/>
      <c r="FC941" s="4"/>
      <c r="FD941" s="4"/>
      <c r="FE941" s="4"/>
      <c r="FF941" s="4"/>
      <c r="FG941" s="4"/>
      <c r="FH941" s="4"/>
      <c r="FI941" s="4"/>
      <c r="FJ941" s="4"/>
      <c r="FK941" s="4"/>
      <c r="FL941" s="4"/>
      <c r="FM941" s="4"/>
      <c r="FN941" s="4"/>
      <c r="FO941" s="4"/>
      <c r="FP941" s="4"/>
      <c r="FQ941" s="4"/>
      <c r="FR941" s="4"/>
      <c r="FS941" s="4"/>
      <c r="FT941" s="4"/>
      <c r="FU941" s="4"/>
      <c r="FV941" s="4"/>
      <c r="FW941" s="4"/>
      <c r="FX941" s="4"/>
      <c r="FY941" s="4"/>
      <c r="FZ941" s="4"/>
      <c r="GA941" s="4"/>
      <c r="GB941" s="4"/>
      <c r="GC941" s="4"/>
      <c r="GD941" s="4"/>
      <c r="GE941" s="4"/>
      <c r="GF941" s="4"/>
      <c r="GG941" s="4"/>
      <c r="GH941" s="4"/>
      <c r="GI941" s="4"/>
      <c r="GJ941" s="4"/>
      <c r="GK941" s="4"/>
      <c r="GL941" s="4"/>
      <c r="GM941" s="4"/>
      <c r="GN941" s="4"/>
      <c r="GO941" s="4"/>
      <c r="GP941" s="4"/>
      <c r="GQ941" s="4"/>
      <c r="GR941" s="4"/>
      <c r="GS941" s="4"/>
      <c r="GT941" s="4"/>
      <c r="GU941" s="4"/>
      <c r="GV941" s="4"/>
      <c r="GW941" s="4"/>
      <c r="GX941" s="4"/>
      <c r="GY941" s="4"/>
      <c r="GZ941" s="4"/>
      <c r="HA941" s="4"/>
      <c r="HB941" s="4"/>
      <c r="HC941" s="4"/>
      <c r="HD941" s="4"/>
      <c r="HE941" s="4"/>
      <c r="HF941" s="4"/>
      <c r="HG941" s="4"/>
      <c r="HH941" s="4"/>
      <c r="HI941" s="4"/>
      <c r="HJ941" s="4"/>
      <c r="HK941" s="4"/>
      <c r="HL941" s="4"/>
      <c r="HM941" s="4"/>
      <c r="HN941" s="4"/>
      <c r="HO941" s="4"/>
      <c r="HP941" s="4"/>
      <c r="HQ941" s="4"/>
      <c r="HR941" s="4"/>
      <c r="HS941" s="4"/>
      <c r="HT941" s="4"/>
      <c r="HU941" s="4"/>
      <c r="HV941" s="4"/>
      <c r="HW941" s="4"/>
      <c r="HX941" s="4"/>
      <c r="HY941" s="4"/>
      <c r="HZ941" s="4"/>
      <c r="IA941" s="4"/>
      <c r="IB941" s="4"/>
      <c r="IC941" s="4"/>
      <c r="ID941" s="4"/>
      <c r="IE941" s="4"/>
      <c r="IF941" s="4"/>
      <c r="IG941" s="4"/>
      <c r="IH941" s="4"/>
      <c r="II941" s="4"/>
      <c r="IJ941" s="4"/>
      <c r="IK941" s="4"/>
      <c r="IL941" s="4"/>
      <c r="IM941" s="4"/>
      <c r="IN941" s="4"/>
      <c r="IO941" s="4"/>
      <c r="IP941" s="4"/>
      <c r="IQ941" s="4"/>
      <c r="IR941" s="4"/>
      <c r="IS941" s="4"/>
      <c r="IT941" s="4"/>
      <c r="IU941" s="4"/>
      <c r="IV941" s="4"/>
    </row>
    <row r="943" spans="1:256" s="209" customFormat="1">
      <c r="A943" s="121"/>
      <c r="B943" s="115"/>
      <c r="C943" s="116"/>
      <c r="D943" s="117"/>
      <c r="E943" s="118"/>
      <c r="F943" s="119"/>
      <c r="G943" s="120"/>
      <c r="H943" s="5"/>
      <c r="I943" s="39"/>
      <c r="J943" s="40"/>
      <c r="K943" s="41"/>
      <c r="L943" s="37"/>
      <c r="N943" s="38"/>
      <c r="O943" s="38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4"/>
      <c r="CM943" s="4"/>
      <c r="CN943" s="4"/>
      <c r="CO943" s="4"/>
      <c r="CP943" s="4"/>
      <c r="CQ943" s="4"/>
      <c r="CR943" s="4"/>
      <c r="CS943" s="4"/>
      <c r="CT943" s="4"/>
      <c r="CU943" s="4"/>
      <c r="CV943" s="4"/>
      <c r="CW943" s="4"/>
      <c r="CX943" s="4"/>
      <c r="CY943" s="4"/>
      <c r="CZ943" s="4"/>
      <c r="DA943" s="4"/>
      <c r="DB943" s="4"/>
      <c r="DC943" s="4"/>
      <c r="DD943" s="4"/>
      <c r="DE943" s="4"/>
      <c r="DF943" s="4"/>
      <c r="DG943" s="4"/>
      <c r="DH943" s="4"/>
      <c r="DI943" s="4"/>
      <c r="DJ943" s="4"/>
      <c r="DK943" s="4"/>
      <c r="DL943" s="4"/>
      <c r="DM943" s="4"/>
      <c r="DN943" s="4"/>
      <c r="DO943" s="4"/>
      <c r="DP943" s="4"/>
      <c r="DQ943" s="4"/>
      <c r="DR943" s="4"/>
      <c r="DS943" s="4"/>
      <c r="DT943" s="4"/>
      <c r="DU943" s="4"/>
      <c r="DV943" s="4"/>
      <c r="DW943" s="4"/>
      <c r="DX943" s="4"/>
      <c r="DY943" s="4"/>
      <c r="DZ943" s="4"/>
      <c r="EA943" s="4"/>
      <c r="EB943" s="4"/>
      <c r="EC943" s="4"/>
      <c r="ED943" s="4"/>
      <c r="EE943" s="4"/>
      <c r="EF943" s="4"/>
      <c r="EG943" s="4"/>
      <c r="EH943" s="4"/>
      <c r="EI943" s="4"/>
      <c r="EJ943" s="4"/>
      <c r="EK943" s="4"/>
      <c r="EL943" s="4"/>
      <c r="EM943" s="4"/>
      <c r="EN943" s="4"/>
      <c r="EO943" s="4"/>
      <c r="EP943" s="4"/>
      <c r="EQ943" s="4"/>
      <c r="ER943" s="4"/>
      <c r="ES943" s="4"/>
      <c r="ET943" s="4"/>
      <c r="EU943" s="4"/>
      <c r="EV943" s="4"/>
      <c r="EW943" s="4"/>
      <c r="EX943" s="4"/>
      <c r="EY943" s="4"/>
      <c r="EZ943" s="4"/>
      <c r="FA943" s="4"/>
      <c r="FB943" s="4"/>
      <c r="FC943" s="4"/>
      <c r="FD943" s="4"/>
      <c r="FE943" s="4"/>
      <c r="FF943" s="4"/>
      <c r="FG943" s="4"/>
      <c r="FH943" s="4"/>
      <c r="FI943" s="4"/>
      <c r="FJ943" s="4"/>
      <c r="FK943" s="4"/>
      <c r="FL943" s="4"/>
      <c r="FM943" s="4"/>
      <c r="FN943" s="4"/>
      <c r="FO943" s="4"/>
      <c r="FP943" s="4"/>
      <c r="FQ943" s="4"/>
      <c r="FR943" s="4"/>
      <c r="FS943" s="4"/>
      <c r="FT943" s="4"/>
      <c r="FU943" s="4"/>
      <c r="FV943" s="4"/>
      <c r="FW943" s="4"/>
      <c r="FX943" s="4"/>
      <c r="FY943" s="4"/>
      <c r="FZ943" s="4"/>
      <c r="GA943" s="4"/>
      <c r="GB943" s="4"/>
      <c r="GC943" s="4"/>
      <c r="GD943" s="4"/>
      <c r="GE943" s="4"/>
      <c r="GF943" s="4"/>
      <c r="GG943" s="4"/>
      <c r="GH943" s="4"/>
      <c r="GI943" s="4"/>
      <c r="GJ943" s="4"/>
      <c r="GK943" s="4"/>
      <c r="GL943" s="4"/>
      <c r="GM943" s="4"/>
      <c r="GN943" s="4"/>
      <c r="GO943" s="4"/>
      <c r="GP943" s="4"/>
      <c r="GQ943" s="4"/>
      <c r="GR943" s="4"/>
      <c r="GS943" s="4"/>
      <c r="GT943" s="4"/>
      <c r="GU943" s="4"/>
      <c r="GV943" s="4"/>
      <c r="GW943" s="4"/>
      <c r="GX943" s="4"/>
      <c r="GY943" s="4"/>
      <c r="GZ943" s="4"/>
      <c r="HA943" s="4"/>
      <c r="HB943" s="4"/>
      <c r="HC943" s="4"/>
      <c r="HD943" s="4"/>
      <c r="HE943" s="4"/>
      <c r="HF943" s="4"/>
      <c r="HG943" s="4"/>
      <c r="HH943" s="4"/>
      <c r="HI943" s="4"/>
      <c r="HJ943" s="4"/>
      <c r="HK943" s="4"/>
      <c r="HL943" s="4"/>
      <c r="HM943" s="4"/>
      <c r="HN943" s="4"/>
      <c r="HO943" s="4"/>
      <c r="HP943" s="4"/>
      <c r="HQ943" s="4"/>
      <c r="HR943" s="4"/>
      <c r="HS943" s="4"/>
      <c r="HT943" s="4"/>
      <c r="HU943" s="4"/>
      <c r="HV943" s="4"/>
      <c r="HW943" s="4"/>
      <c r="HX943" s="4"/>
      <c r="HY943" s="4"/>
      <c r="HZ943" s="4"/>
      <c r="IA943" s="4"/>
      <c r="IB943" s="4"/>
      <c r="IC943" s="4"/>
      <c r="ID943" s="4"/>
      <c r="IE943" s="4"/>
      <c r="IF943" s="4"/>
      <c r="IG943" s="4"/>
      <c r="IH943" s="4"/>
      <c r="II943" s="4"/>
      <c r="IJ943" s="4"/>
      <c r="IK943" s="4"/>
      <c r="IL943" s="4"/>
      <c r="IM943" s="4"/>
      <c r="IN943" s="4"/>
      <c r="IO943" s="4"/>
      <c r="IP943" s="4"/>
      <c r="IQ943" s="4"/>
      <c r="IR943" s="4"/>
      <c r="IS943" s="4"/>
      <c r="IT943" s="4"/>
      <c r="IU943" s="4"/>
      <c r="IV943" s="4"/>
    </row>
    <row r="945" spans="1:256" s="209" customFormat="1">
      <c r="A945" s="121"/>
      <c r="B945" s="115"/>
      <c r="C945" s="116"/>
      <c r="D945" s="117"/>
      <c r="E945" s="118"/>
      <c r="F945" s="119"/>
      <c r="G945" s="120"/>
      <c r="H945" s="5"/>
      <c r="I945" s="39"/>
      <c r="J945" s="40"/>
      <c r="K945" s="41"/>
      <c r="L945" s="37"/>
      <c r="N945" s="38"/>
      <c r="O945" s="38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4"/>
      <c r="CM945" s="4"/>
      <c r="CN945" s="4"/>
      <c r="CO945" s="4"/>
      <c r="CP945" s="4"/>
      <c r="CQ945" s="4"/>
      <c r="CR945" s="4"/>
      <c r="CS945" s="4"/>
      <c r="CT945" s="4"/>
      <c r="CU945" s="4"/>
      <c r="CV945" s="4"/>
      <c r="CW945" s="4"/>
      <c r="CX945" s="4"/>
      <c r="CY945" s="4"/>
      <c r="CZ945" s="4"/>
      <c r="DA945" s="4"/>
      <c r="DB945" s="4"/>
      <c r="DC945" s="4"/>
      <c r="DD945" s="4"/>
      <c r="DE945" s="4"/>
      <c r="DF945" s="4"/>
      <c r="DG945" s="4"/>
      <c r="DH945" s="4"/>
      <c r="DI945" s="4"/>
      <c r="DJ945" s="4"/>
      <c r="DK945" s="4"/>
      <c r="DL945" s="4"/>
      <c r="DM945" s="4"/>
      <c r="DN945" s="4"/>
      <c r="DO945" s="4"/>
      <c r="DP945" s="4"/>
      <c r="DQ945" s="4"/>
      <c r="DR945" s="4"/>
      <c r="DS945" s="4"/>
      <c r="DT945" s="4"/>
      <c r="DU945" s="4"/>
      <c r="DV945" s="4"/>
      <c r="DW945" s="4"/>
      <c r="DX945" s="4"/>
      <c r="DY945" s="4"/>
      <c r="DZ945" s="4"/>
      <c r="EA945" s="4"/>
      <c r="EB945" s="4"/>
      <c r="EC945" s="4"/>
      <c r="ED945" s="4"/>
      <c r="EE945" s="4"/>
      <c r="EF945" s="4"/>
      <c r="EG945" s="4"/>
      <c r="EH945" s="4"/>
      <c r="EI945" s="4"/>
      <c r="EJ945" s="4"/>
      <c r="EK945" s="4"/>
      <c r="EL945" s="4"/>
      <c r="EM945" s="4"/>
      <c r="EN945" s="4"/>
      <c r="EO945" s="4"/>
      <c r="EP945" s="4"/>
      <c r="EQ945" s="4"/>
      <c r="ER945" s="4"/>
      <c r="ES945" s="4"/>
      <c r="ET945" s="4"/>
      <c r="EU945" s="4"/>
      <c r="EV945" s="4"/>
      <c r="EW945" s="4"/>
      <c r="EX945" s="4"/>
      <c r="EY945" s="4"/>
      <c r="EZ945" s="4"/>
      <c r="FA945" s="4"/>
      <c r="FB945" s="4"/>
      <c r="FC945" s="4"/>
      <c r="FD945" s="4"/>
      <c r="FE945" s="4"/>
      <c r="FF945" s="4"/>
      <c r="FG945" s="4"/>
      <c r="FH945" s="4"/>
      <c r="FI945" s="4"/>
      <c r="FJ945" s="4"/>
      <c r="FK945" s="4"/>
      <c r="FL945" s="4"/>
      <c r="FM945" s="4"/>
      <c r="FN945" s="4"/>
      <c r="FO945" s="4"/>
      <c r="FP945" s="4"/>
      <c r="FQ945" s="4"/>
      <c r="FR945" s="4"/>
      <c r="FS945" s="4"/>
      <c r="FT945" s="4"/>
      <c r="FU945" s="4"/>
      <c r="FV945" s="4"/>
      <c r="FW945" s="4"/>
      <c r="FX945" s="4"/>
      <c r="FY945" s="4"/>
      <c r="FZ945" s="4"/>
      <c r="GA945" s="4"/>
      <c r="GB945" s="4"/>
      <c r="GC945" s="4"/>
      <c r="GD945" s="4"/>
      <c r="GE945" s="4"/>
      <c r="GF945" s="4"/>
      <c r="GG945" s="4"/>
      <c r="GH945" s="4"/>
      <c r="GI945" s="4"/>
      <c r="GJ945" s="4"/>
      <c r="GK945" s="4"/>
      <c r="GL945" s="4"/>
      <c r="GM945" s="4"/>
      <c r="GN945" s="4"/>
      <c r="GO945" s="4"/>
      <c r="GP945" s="4"/>
      <c r="GQ945" s="4"/>
      <c r="GR945" s="4"/>
      <c r="GS945" s="4"/>
      <c r="GT945" s="4"/>
      <c r="GU945" s="4"/>
      <c r="GV945" s="4"/>
      <c r="GW945" s="4"/>
      <c r="GX945" s="4"/>
      <c r="GY945" s="4"/>
      <c r="GZ945" s="4"/>
      <c r="HA945" s="4"/>
      <c r="HB945" s="4"/>
      <c r="HC945" s="4"/>
      <c r="HD945" s="4"/>
      <c r="HE945" s="4"/>
      <c r="HF945" s="4"/>
      <c r="HG945" s="4"/>
      <c r="HH945" s="4"/>
      <c r="HI945" s="4"/>
      <c r="HJ945" s="4"/>
      <c r="HK945" s="4"/>
      <c r="HL945" s="4"/>
      <c r="HM945" s="4"/>
      <c r="HN945" s="4"/>
      <c r="HO945" s="4"/>
      <c r="HP945" s="4"/>
      <c r="HQ945" s="4"/>
      <c r="HR945" s="4"/>
      <c r="HS945" s="4"/>
      <c r="HT945" s="4"/>
      <c r="HU945" s="4"/>
      <c r="HV945" s="4"/>
      <c r="HW945" s="4"/>
      <c r="HX945" s="4"/>
      <c r="HY945" s="4"/>
      <c r="HZ945" s="4"/>
      <c r="IA945" s="4"/>
      <c r="IB945" s="4"/>
      <c r="IC945" s="4"/>
      <c r="ID945" s="4"/>
      <c r="IE945" s="4"/>
      <c r="IF945" s="4"/>
      <c r="IG945" s="4"/>
      <c r="IH945" s="4"/>
      <c r="II945" s="4"/>
      <c r="IJ945" s="4"/>
      <c r="IK945" s="4"/>
      <c r="IL945" s="4"/>
      <c r="IM945" s="4"/>
      <c r="IN945" s="4"/>
      <c r="IO945" s="4"/>
      <c r="IP945" s="4"/>
      <c r="IQ945" s="4"/>
      <c r="IR945" s="4"/>
      <c r="IS945" s="4"/>
      <c r="IT945" s="4"/>
      <c r="IU945" s="4"/>
      <c r="IV945" s="4"/>
    </row>
    <row r="946" spans="1:256" s="209" customFormat="1">
      <c r="A946" s="121"/>
      <c r="B946" s="115"/>
      <c r="C946" s="116"/>
      <c r="D946" s="117"/>
      <c r="E946" s="118"/>
      <c r="F946" s="119"/>
      <c r="G946" s="120"/>
      <c r="H946" s="5"/>
      <c r="I946" s="39"/>
      <c r="J946" s="40"/>
      <c r="K946" s="41"/>
      <c r="L946" s="37"/>
      <c r="N946" s="38"/>
      <c r="O946" s="38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4"/>
      <c r="CM946" s="4"/>
      <c r="CN946" s="4"/>
      <c r="CO946" s="4"/>
      <c r="CP946" s="4"/>
      <c r="CQ946" s="4"/>
      <c r="CR946" s="4"/>
      <c r="CS946" s="4"/>
      <c r="CT946" s="4"/>
      <c r="CU946" s="4"/>
      <c r="CV946" s="4"/>
      <c r="CW946" s="4"/>
      <c r="CX946" s="4"/>
      <c r="CY946" s="4"/>
      <c r="CZ946" s="4"/>
      <c r="DA946" s="4"/>
      <c r="DB946" s="4"/>
      <c r="DC946" s="4"/>
      <c r="DD946" s="4"/>
      <c r="DE946" s="4"/>
      <c r="DF946" s="4"/>
      <c r="DG946" s="4"/>
      <c r="DH946" s="4"/>
      <c r="DI946" s="4"/>
      <c r="DJ946" s="4"/>
      <c r="DK946" s="4"/>
      <c r="DL946" s="4"/>
      <c r="DM946" s="4"/>
      <c r="DN946" s="4"/>
      <c r="DO946" s="4"/>
      <c r="DP946" s="4"/>
      <c r="DQ946" s="4"/>
      <c r="DR946" s="4"/>
      <c r="DS946" s="4"/>
      <c r="DT946" s="4"/>
      <c r="DU946" s="4"/>
      <c r="DV946" s="4"/>
      <c r="DW946" s="4"/>
      <c r="DX946" s="4"/>
      <c r="DY946" s="4"/>
      <c r="DZ946" s="4"/>
      <c r="EA946" s="4"/>
      <c r="EB946" s="4"/>
      <c r="EC946" s="4"/>
      <c r="ED946" s="4"/>
      <c r="EE946" s="4"/>
      <c r="EF946" s="4"/>
      <c r="EG946" s="4"/>
      <c r="EH946" s="4"/>
      <c r="EI946" s="4"/>
      <c r="EJ946" s="4"/>
      <c r="EK946" s="4"/>
      <c r="EL946" s="4"/>
      <c r="EM946" s="4"/>
      <c r="EN946" s="4"/>
      <c r="EO946" s="4"/>
      <c r="EP946" s="4"/>
      <c r="EQ946" s="4"/>
      <c r="ER946" s="4"/>
      <c r="ES946" s="4"/>
      <c r="ET946" s="4"/>
      <c r="EU946" s="4"/>
      <c r="EV946" s="4"/>
      <c r="EW946" s="4"/>
      <c r="EX946" s="4"/>
      <c r="EY946" s="4"/>
      <c r="EZ946" s="4"/>
      <c r="FA946" s="4"/>
      <c r="FB946" s="4"/>
      <c r="FC946" s="4"/>
      <c r="FD946" s="4"/>
      <c r="FE946" s="4"/>
      <c r="FF946" s="4"/>
      <c r="FG946" s="4"/>
      <c r="FH946" s="4"/>
      <c r="FI946" s="4"/>
      <c r="FJ946" s="4"/>
      <c r="FK946" s="4"/>
      <c r="FL946" s="4"/>
      <c r="FM946" s="4"/>
      <c r="FN946" s="4"/>
      <c r="FO946" s="4"/>
      <c r="FP946" s="4"/>
      <c r="FQ946" s="4"/>
      <c r="FR946" s="4"/>
      <c r="FS946" s="4"/>
      <c r="FT946" s="4"/>
      <c r="FU946" s="4"/>
      <c r="FV946" s="4"/>
      <c r="FW946" s="4"/>
      <c r="FX946" s="4"/>
      <c r="FY946" s="4"/>
      <c r="FZ946" s="4"/>
      <c r="GA946" s="4"/>
      <c r="GB946" s="4"/>
      <c r="GC946" s="4"/>
      <c r="GD946" s="4"/>
      <c r="GE946" s="4"/>
      <c r="GF946" s="4"/>
      <c r="GG946" s="4"/>
      <c r="GH946" s="4"/>
      <c r="GI946" s="4"/>
      <c r="GJ946" s="4"/>
      <c r="GK946" s="4"/>
      <c r="GL946" s="4"/>
      <c r="GM946" s="4"/>
      <c r="GN946" s="4"/>
      <c r="GO946" s="4"/>
      <c r="GP946" s="4"/>
      <c r="GQ946" s="4"/>
      <c r="GR946" s="4"/>
      <c r="GS946" s="4"/>
      <c r="GT946" s="4"/>
      <c r="GU946" s="4"/>
      <c r="GV946" s="4"/>
      <c r="GW946" s="4"/>
      <c r="GX946" s="4"/>
      <c r="GY946" s="4"/>
      <c r="GZ946" s="4"/>
      <c r="HA946" s="4"/>
      <c r="HB946" s="4"/>
      <c r="HC946" s="4"/>
      <c r="HD946" s="4"/>
      <c r="HE946" s="4"/>
      <c r="HF946" s="4"/>
      <c r="HG946" s="4"/>
      <c r="HH946" s="4"/>
      <c r="HI946" s="4"/>
      <c r="HJ946" s="4"/>
      <c r="HK946" s="4"/>
      <c r="HL946" s="4"/>
      <c r="HM946" s="4"/>
      <c r="HN946" s="4"/>
      <c r="HO946" s="4"/>
      <c r="HP946" s="4"/>
      <c r="HQ946" s="4"/>
      <c r="HR946" s="4"/>
      <c r="HS946" s="4"/>
      <c r="HT946" s="4"/>
      <c r="HU946" s="4"/>
      <c r="HV946" s="4"/>
      <c r="HW946" s="4"/>
      <c r="HX946" s="4"/>
      <c r="HY946" s="4"/>
      <c r="HZ946" s="4"/>
      <c r="IA946" s="4"/>
      <c r="IB946" s="4"/>
      <c r="IC946" s="4"/>
      <c r="ID946" s="4"/>
      <c r="IE946" s="4"/>
      <c r="IF946" s="4"/>
      <c r="IG946" s="4"/>
      <c r="IH946" s="4"/>
      <c r="II946" s="4"/>
      <c r="IJ946" s="4"/>
      <c r="IK946" s="4"/>
      <c r="IL946" s="4"/>
      <c r="IM946" s="4"/>
      <c r="IN946" s="4"/>
      <c r="IO946" s="4"/>
      <c r="IP946" s="4"/>
      <c r="IQ946" s="4"/>
      <c r="IR946" s="4"/>
      <c r="IS946" s="4"/>
      <c r="IT946" s="4"/>
      <c r="IU946" s="4"/>
      <c r="IV946" s="4"/>
    </row>
    <row r="947" spans="1:256" s="209" customFormat="1">
      <c r="A947" s="121"/>
      <c r="B947" s="115"/>
      <c r="C947" s="116"/>
      <c r="D947" s="117"/>
      <c r="E947" s="118"/>
      <c r="F947" s="119"/>
      <c r="G947" s="120"/>
      <c r="H947" s="5"/>
      <c r="I947" s="39"/>
      <c r="J947" s="40"/>
      <c r="K947" s="41"/>
      <c r="L947" s="37"/>
      <c r="N947" s="38"/>
      <c r="O947" s="38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4"/>
      <c r="CM947" s="4"/>
      <c r="CN947" s="4"/>
      <c r="CO947" s="4"/>
      <c r="CP947" s="4"/>
      <c r="CQ947" s="4"/>
      <c r="CR947" s="4"/>
      <c r="CS947" s="4"/>
      <c r="CT947" s="4"/>
      <c r="CU947" s="4"/>
      <c r="CV947" s="4"/>
      <c r="CW947" s="4"/>
      <c r="CX947" s="4"/>
      <c r="CY947" s="4"/>
      <c r="CZ947" s="4"/>
      <c r="DA947" s="4"/>
      <c r="DB947" s="4"/>
      <c r="DC947" s="4"/>
      <c r="DD947" s="4"/>
      <c r="DE947" s="4"/>
      <c r="DF947" s="4"/>
      <c r="DG947" s="4"/>
      <c r="DH947" s="4"/>
      <c r="DI947" s="4"/>
      <c r="DJ947" s="4"/>
      <c r="DK947" s="4"/>
      <c r="DL947" s="4"/>
      <c r="DM947" s="4"/>
      <c r="DN947" s="4"/>
      <c r="DO947" s="4"/>
      <c r="DP947" s="4"/>
      <c r="DQ947" s="4"/>
      <c r="DR947" s="4"/>
      <c r="DS947" s="4"/>
      <c r="DT947" s="4"/>
      <c r="DU947" s="4"/>
      <c r="DV947" s="4"/>
      <c r="DW947" s="4"/>
      <c r="DX947" s="4"/>
      <c r="DY947" s="4"/>
      <c r="DZ947" s="4"/>
      <c r="EA947" s="4"/>
      <c r="EB947" s="4"/>
      <c r="EC947" s="4"/>
      <c r="ED947" s="4"/>
      <c r="EE947" s="4"/>
      <c r="EF947" s="4"/>
      <c r="EG947" s="4"/>
      <c r="EH947" s="4"/>
      <c r="EI947" s="4"/>
      <c r="EJ947" s="4"/>
      <c r="EK947" s="4"/>
      <c r="EL947" s="4"/>
      <c r="EM947" s="4"/>
      <c r="EN947" s="4"/>
      <c r="EO947" s="4"/>
      <c r="EP947" s="4"/>
      <c r="EQ947" s="4"/>
      <c r="ER947" s="4"/>
      <c r="ES947" s="4"/>
      <c r="ET947" s="4"/>
      <c r="EU947" s="4"/>
      <c r="EV947" s="4"/>
      <c r="EW947" s="4"/>
      <c r="EX947" s="4"/>
      <c r="EY947" s="4"/>
      <c r="EZ947" s="4"/>
      <c r="FA947" s="4"/>
      <c r="FB947" s="4"/>
      <c r="FC947" s="4"/>
      <c r="FD947" s="4"/>
      <c r="FE947" s="4"/>
      <c r="FF947" s="4"/>
      <c r="FG947" s="4"/>
      <c r="FH947" s="4"/>
      <c r="FI947" s="4"/>
      <c r="FJ947" s="4"/>
      <c r="FK947" s="4"/>
      <c r="FL947" s="4"/>
      <c r="FM947" s="4"/>
      <c r="FN947" s="4"/>
      <c r="FO947" s="4"/>
      <c r="FP947" s="4"/>
      <c r="FQ947" s="4"/>
      <c r="FR947" s="4"/>
      <c r="FS947" s="4"/>
      <c r="FT947" s="4"/>
      <c r="FU947" s="4"/>
      <c r="FV947" s="4"/>
      <c r="FW947" s="4"/>
      <c r="FX947" s="4"/>
      <c r="FY947" s="4"/>
      <c r="FZ947" s="4"/>
      <c r="GA947" s="4"/>
      <c r="GB947" s="4"/>
      <c r="GC947" s="4"/>
      <c r="GD947" s="4"/>
      <c r="GE947" s="4"/>
      <c r="GF947" s="4"/>
      <c r="GG947" s="4"/>
      <c r="GH947" s="4"/>
      <c r="GI947" s="4"/>
      <c r="GJ947" s="4"/>
      <c r="GK947" s="4"/>
      <c r="GL947" s="4"/>
      <c r="GM947" s="4"/>
      <c r="GN947" s="4"/>
      <c r="GO947" s="4"/>
      <c r="GP947" s="4"/>
      <c r="GQ947" s="4"/>
      <c r="GR947" s="4"/>
      <c r="GS947" s="4"/>
      <c r="GT947" s="4"/>
      <c r="GU947" s="4"/>
      <c r="GV947" s="4"/>
      <c r="GW947" s="4"/>
      <c r="GX947" s="4"/>
      <c r="GY947" s="4"/>
      <c r="GZ947" s="4"/>
      <c r="HA947" s="4"/>
      <c r="HB947" s="4"/>
      <c r="HC947" s="4"/>
      <c r="HD947" s="4"/>
      <c r="HE947" s="4"/>
      <c r="HF947" s="4"/>
      <c r="HG947" s="4"/>
      <c r="HH947" s="4"/>
      <c r="HI947" s="4"/>
      <c r="HJ947" s="4"/>
      <c r="HK947" s="4"/>
      <c r="HL947" s="4"/>
      <c r="HM947" s="4"/>
      <c r="HN947" s="4"/>
      <c r="HO947" s="4"/>
      <c r="HP947" s="4"/>
      <c r="HQ947" s="4"/>
      <c r="HR947" s="4"/>
      <c r="HS947" s="4"/>
      <c r="HT947" s="4"/>
      <c r="HU947" s="4"/>
      <c r="HV947" s="4"/>
      <c r="HW947" s="4"/>
      <c r="HX947" s="4"/>
      <c r="HY947" s="4"/>
      <c r="HZ947" s="4"/>
      <c r="IA947" s="4"/>
      <c r="IB947" s="4"/>
      <c r="IC947" s="4"/>
      <c r="ID947" s="4"/>
      <c r="IE947" s="4"/>
      <c r="IF947" s="4"/>
      <c r="IG947" s="4"/>
      <c r="IH947" s="4"/>
      <c r="II947" s="4"/>
      <c r="IJ947" s="4"/>
      <c r="IK947" s="4"/>
      <c r="IL947" s="4"/>
      <c r="IM947" s="4"/>
      <c r="IN947" s="4"/>
      <c r="IO947" s="4"/>
      <c r="IP947" s="4"/>
      <c r="IQ947" s="4"/>
      <c r="IR947" s="4"/>
      <c r="IS947" s="4"/>
      <c r="IT947" s="4"/>
      <c r="IU947" s="4"/>
      <c r="IV947" s="4"/>
    </row>
    <row r="948" spans="1:256" s="209" customFormat="1">
      <c r="A948" s="121"/>
      <c r="B948" s="115"/>
      <c r="C948" s="116"/>
      <c r="D948" s="117"/>
      <c r="E948" s="118"/>
      <c r="F948" s="119"/>
      <c r="G948" s="120"/>
      <c r="H948" s="5"/>
      <c r="I948" s="39"/>
      <c r="J948" s="40"/>
      <c r="K948" s="41"/>
      <c r="L948" s="37"/>
      <c r="N948" s="38"/>
      <c r="O948" s="38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4"/>
      <c r="CM948" s="4"/>
      <c r="CN948" s="4"/>
      <c r="CO948" s="4"/>
      <c r="CP948" s="4"/>
      <c r="CQ948" s="4"/>
      <c r="CR948" s="4"/>
      <c r="CS948" s="4"/>
      <c r="CT948" s="4"/>
      <c r="CU948" s="4"/>
      <c r="CV948" s="4"/>
      <c r="CW948" s="4"/>
      <c r="CX948" s="4"/>
      <c r="CY948" s="4"/>
      <c r="CZ948" s="4"/>
      <c r="DA948" s="4"/>
      <c r="DB948" s="4"/>
      <c r="DC948" s="4"/>
      <c r="DD948" s="4"/>
      <c r="DE948" s="4"/>
      <c r="DF948" s="4"/>
      <c r="DG948" s="4"/>
      <c r="DH948" s="4"/>
      <c r="DI948" s="4"/>
      <c r="DJ948" s="4"/>
      <c r="DK948" s="4"/>
      <c r="DL948" s="4"/>
      <c r="DM948" s="4"/>
      <c r="DN948" s="4"/>
      <c r="DO948" s="4"/>
      <c r="DP948" s="4"/>
      <c r="DQ948" s="4"/>
      <c r="DR948" s="4"/>
      <c r="DS948" s="4"/>
      <c r="DT948" s="4"/>
      <c r="DU948" s="4"/>
      <c r="DV948" s="4"/>
      <c r="DW948" s="4"/>
      <c r="DX948" s="4"/>
      <c r="DY948" s="4"/>
      <c r="DZ948" s="4"/>
      <c r="EA948" s="4"/>
      <c r="EB948" s="4"/>
      <c r="EC948" s="4"/>
      <c r="ED948" s="4"/>
      <c r="EE948" s="4"/>
      <c r="EF948" s="4"/>
      <c r="EG948" s="4"/>
      <c r="EH948" s="4"/>
      <c r="EI948" s="4"/>
      <c r="EJ948" s="4"/>
      <c r="EK948" s="4"/>
      <c r="EL948" s="4"/>
      <c r="EM948" s="4"/>
      <c r="EN948" s="4"/>
      <c r="EO948" s="4"/>
      <c r="EP948" s="4"/>
      <c r="EQ948" s="4"/>
      <c r="ER948" s="4"/>
      <c r="ES948" s="4"/>
      <c r="ET948" s="4"/>
      <c r="EU948" s="4"/>
      <c r="EV948" s="4"/>
      <c r="EW948" s="4"/>
      <c r="EX948" s="4"/>
      <c r="EY948" s="4"/>
      <c r="EZ948" s="4"/>
      <c r="FA948" s="4"/>
      <c r="FB948" s="4"/>
      <c r="FC948" s="4"/>
      <c r="FD948" s="4"/>
      <c r="FE948" s="4"/>
      <c r="FF948" s="4"/>
      <c r="FG948" s="4"/>
      <c r="FH948" s="4"/>
      <c r="FI948" s="4"/>
      <c r="FJ948" s="4"/>
      <c r="FK948" s="4"/>
      <c r="FL948" s="4"/>
      <c r="FM948" s="4"/>
      <c r="FN948" s="4"/>
      <c r="FO948" s="4"/>
      <c r="FP948" s="4"/>
      <c r="FQ948" s="4"/>
      <c r="FR948" s="4"/>
      <c r="FS948" s="4"/>
      <c r="FT948" s="4"/>
      <c r="FU948" s="4"/>
      <c r="FV948" s="4"/>
      <c r="FW948" s="4"/>
      <c r="FX948" s="4"/>
      <c r="FY948" s="4"/>
      <c r="FZ948" s="4"/>
      <c r="GA948" s="4"/>
      <c r="GB948" s="4"/>
      <c r="GC948" s="4"/>
      <c r="GD948" s="4"/>
      <c r="GE948" s="4"/>
      <c r="GF948" s="4"/>
      <c r="GG948" s="4"/>
      <c r="GH948" s="4"/>
      <c r="GI948" s="4"/>
      <c r="GJ948" s="4"/>
      <c r="GK948" s="4"/>
      <c r="GL948" s="4"/>
      <c r="GM948" s="4"/>
      <c r="GN948" s="4"/>
      <c r="GO948" s="4"/>
      <c r="GP948" s="4"/>
      <c r="GQ948" s="4"/>
      <c r="GR948" s="4"/>
      <c r="GS948" s="4"/>
      <c r="GT948" s="4"/>
      <c r="GU948" s="4"/>
      <c r="GV948" s="4"/>
      <c r="GW948" s="4"/>
      <c r="GX948" s="4"/>
      <c r="GY948" s="4"/>
      <c r="GZ948" s="4"/>
      <c r="HA948" s="4"/>
      <c r="HB948" s="4"/>
      <c r="HC948" s="4"/>
      <c r="HD948" s="4"/>
      <c r="HE948" s="4"/>
      <c r="HF948" s="4"/>
      <c r="HG948" s="4"/>
      <c r="HH948" s="4"/>
      <c r="HI948" s="4"/>
      <c r="HJ948" s="4"/>
      <c r="HK948" s="4"/>
      <c r="HL948" s="4"/>
      <c r="HM948" s="4"/>
      <c r="HN948" s="4"/>
      <c r="HO948" s="4"/>
      <c r="HP948" s="4"/>
      <c r="HQ948" s="4"/>
      <c r="HR948" s="4"/>
      <c r="HS948" s="4"/>
      <c r="HT948" s="4"/>
      <c r="HU948" s="4"/>
      <c r="HV948" s="4"/>
      <c r="HW948" s="4"/>
      <c r="HX948" s="4"/>
      <c r="HY948" s="4"/>
      <c r="HZ948" s="4"/>
      <c r="IA948" s="4"/>
      <c r="IB948" s="4"/>
      <c r="IC948" s="4"/>
      <c r="ID948" s="4"/>
      <c r="IE948" s="4"/>
      <c r="IF948" s="4"/>
      <c r="IG948" s="4"/>
      <c r="IH948" s="4"/>
      <c r="II948" s="4"/>
      <c r="IJ948" s="4"/>
      <c r="IK948" s="4"/>
      <c r="IL948" s="4"/>
      <c r="IM948" s="4"/>
      <c r="IN948" s="4"/>
      <c r="IO948" s="4"/>
      <c r="IP948" s="4"/>
      <c r="IQ948" s="4"/>
      <c r="IR948" s="4"/>
      <c r="IS948" s="4"/>
      <c r="IT948" s="4"/>
      <c r="IU948" s="4"/>
      <c r="IV948" s="4"/>
    </row>
    <row r="949" spans="1:256" s="209" customFormat="1">
      <c r="A949" s="121"/>
      <c r="B949" s="115"/>
      <c r="C949" s="116"/>
      <c r="D949" s="117"/>
      <c r="E949" s="118"/>
      <c r="F949" s="119"/>
      <c r="G949" s="120"/>
      <c r="H949" s="5"/>
      <c r="I949" s="39"/>
      <c r="J949" s="40"/>
      <c r="K949" s="41"/>
      <c r="L949" s="37"/>
      <c r="N949" s="38"/>
      <c r="O949" s="38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4"/>
      <c r="CM949" s="4"/>
      <c r="CN949" s="4"/>
      <c r="CO949" s="4"/>
      <c r="CP949" s="4"/>
      <c r="CQ949" s="4"/>
      <c r="CR949" s="4"/>
      <c r="CS949" s="4"/>
      <c r="CT949" s="4"/>
      <c r="CU949" s="4"/>
      <c r="CV949" s="4"/>
      <c r="CW949" s="4"/>
      <c r="CX949" s="4"/>
      <c r="CY949" s="4"/>
      <c r="CZ949" s="4"/>
      <c r="DA949" s="4"/>
      <c r="DB949" s="4"/>
      <c r="DC949" s="4"/>
      <c r="DD949" s="4"/>
      <c r="DE949" s="4"/>
      <c r="DF949" s="4"/>
      <c r="DG949" s="4"/>
      <c r="DH949" s="4"/>
      <c r="DI949" s="4"/>
      <c r="DJ949" s="4"/>
      <c r="DK949" s="4"/>
      <c r="DL949" s="4"/>
      <c r="DM949" s="4"/>
      <c r="DN949" s="4"/>
      <c r="DO949" s="4"/>
      <c r="DP949" s="4"/>
      <c r="DQ949" s="4"/>
      <c r="DR949" s="4"/>
      <c r="DS949" s="4"/>
      <c r="DT949" s="4"/>
      <c r="DU949" s="4"/>
      <c r="DV949" s="4"/>
      <c r="DW949" s="4"/>
      <c r="DX949" s="4"/>
      <c r="DY949" s="4"/>
      <c r="DZ949" s="4"/>
      <c r="EA949" s="4"/>
      <c r="EB949" s="4"/>
      <c r="EC949" s="4"/>
      <c r="ED949" s="4"/>
      <c r="EE949" s="4"/>
      <c r="EF949" s="4"/>
      <c r="EG949" s="4"/>
      <c r="EH949" s="4"/>
      <c r="EI949" s="4"/>
      <c r="EJ949" s="4"/>
      <c r="EK949" s="4"/>
      <c r="EL949" s="4"/>
      <c r="EM949" s="4"/>
      <c r="EN949" s="4"/>
      <c r="EO949" s="4"/>
      <c r="EP949" s="4"/>
      <c r="EQ949" s="4"/>
      <c r="ER949" s="4"/>
      <c r="ES949" s="4"/>
      <c r="ET949" s="4"/>
      <c r="EU949" s="4"/>
      <c r="EV949" s="4"/>
      <c r="EW949" s="4"/>
      <c r="EX949" s="4"/>
      <c r="EY949" s="4"/>
      <c r="EZ949" s="4"/>
      <c r="FA949" s="4"/>
      <c r="FB949" s="4"/>
      <c r="FC949" s="4"/>
      <c r="FD949" s="4"/>
      <c r="FE949" s="4"/>
      <c r="FF949" s="4"/>
      <c r="FG949" s="4"/>
      <c r="FH949" s="4"/>
      <c r="FI949" s="4"/>
      <c r="FJ949" s="4"/>
      <c r="FK949" s="4"/>
      <c r="FL949" s="4"/>
      <c r="FM949" s="4"/>
      <c r="FN949" s="4"/>
      <c r="FO949" s="4"/>
      <c r="FP949" s="4"/>
      <c r="FQ949" s="4"/>
      <c r="FR949" s="4"/>
      <c r="FS949" s="4"/>
      <c r="FT949" s="4"/>
      <c r="FU949" s="4"/>
      <c r="FV949" s="4"/>
      <c r="FW949" s="4"/>
      <c r="FX949" s="4"/>
      <c r="FY949" s="4"/>
      <c r="FZ949" s="4"/>
      <c r="GA949" s="4"/>
      <c r="GB949" s="4"/>
      <c r="GC949" s="4"/>
      <c r="GD949" s="4"/>
      <c r="GE949" s="4"/>
      <c r="GF949" s="4"/>
      <c r="GG949" s="4"/>
      <c r="GH949" s="4"/>
      <c r="GI949" s="4"/>
      <c r="GJ949" s="4"/>
      <c r="GK949" s="4"/>
      <c r="GL949" s="4"/>
      <c r="GM949" s="4"/>
      <c r="GN949" s="4"/>
      <c r="GO949" s="4"/>
      <c r="GP949" s="4"/>
      <c r="GQ949" s="4"/>
      <c r="GR949" s="4"/>
      <c r="GS949" s="4"/>
      <c r="GT949" s="4"/>
      <c r="GU949" s="4"/>
      <c r="GV949" s="4"/>
      <c r="GW949" s="4"/>
      <c r="GX949" s="4"/>
      <c r="GY949" s="4"/>
      <c r="GZ949" s="4"/>
      <c r="HA949" s="4"/>
      <c r="HB949" s="4"/>
      <c r="HC949" s="4"/>
      <c r="HD949" s="4"/>
      <c r="HE949" s="4"/>
      <c r="HF949" s="4"/>
      <c r="HG949" s="4"/>
      <c r="HH949" s="4"/>
      <c r="HI949" s="4"/>
      <c r="HJ949" s="4"/>
      <c r="HK949" s="4"/>
      <c r="HL949" s="4"/>
      <c r="HM949" s="4"/>
      <c r="HN949" s="4"/>
      <c r="HO949" s="4"/>
      <c r="HP949" s="4"/>
      <c r="HQ949" s="4"/>
      <c r="HR949" s="4"/>
      <c r="HS949" s="4"/>
      <c r="HT949" s="4"/>
      <c r="HU949" s="4"/>
      <c r="HV949" s="4"/>
      <c r="HW949" s="4"/>
      <c r="HX949" s="4"/>
      <c r="HY949" s="4"/>
      <c r="HZ949" s="4"/>
      <c r="IA949" s="4"/>
      <c r="IB949" s="4"/>
      <c r="IC949" s="4"/>
      <c r="ID949" s="4"/>
      <c r="IE949" s="4"/>
      <c r="IF949" s="4"/>
      <c r="IG949" s="4"/>
      <c r="IH949" s="4"/>
      <c r="II949" s="4"/>
      <c r="IJ949" s="4"/>
      <c r="IK949" s="4"/>
      <c r="IL949" s="4"/>
      <c r="IM949" s="4"/>
      <c r="IN949" s="4"/>
      <c r="IO949" s="4"/>
      <c r="IP949" s="4"/>
      <c r="IQ949" s="4"/>
      <c r="IR949" s="4"/>
      <c r="IS949" s="4"/>
      <c r="IT949" s="4"/>
      <c r="IU949" s="4"/>
      <c r="IV949" s="4"/>
    </row>
    <row r="950" spans="1:256" s="209" customFormat="1">
      <c r="A950" s="121"/>
      <c r="B950" s="115"/>
      <c r="C950" s="116"/>
      <c r="D950" s="117"/>
      <c r="E950" s="118"/>
      <c r="F950" s="119"/>
      <c r="G950" s="120"/>
      <c r="H950" s="5"/>
      <c r="I950" s="39"/>
      <c r="J950" s="40"/>
      <c r="K950" s="41"/>
      <c r="L950" s="37"/>
      <c r="N950" s="38"/>
      <c r="O950" s="38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4"/>
      <c r="CM950" s="4"/>
      <c r="CN950" s="4"/>
      <c r="CO950" s="4"/>
      <c r="CP950" s="4"/>
      <c r="CQ950" s="4"/>
      <c r="CR950" s="4"/>
      <c r="CS950" s="4"/>
      <c r="CT950" s="4"/>
      <c r="CU950" s="4"/>
      <c r="CV950" s="4"/>
      <c r="CW950" s="4"/>
      <c r="CX950" s="4"/>
      <c r="CY950" s="4"/>
      <c r="CZ950" s="4"/>
      <c r="DA950" s="4"/>
      <c r="DB950" s="4"/>
      <c r="DC950" s="4"/>
      <c r="DD950" s="4"/>
      <c r="DE950" s="4"/>
      <c r="DF950" s="4"/>
      <c r="DG950" s="4"/>
      <c r="DH950" s="4"/>
      <c r="DI950" s="4"/>
      <c r="DJ950" s="4"/>
      <c r="DK950" s="4"/>
      <c r="DL950" s="4"/>
      <c r="DM950" s="4"/>
      <c r="DN950" s="4"/>
      <c r="DO950" s="4"/>
      <c r="DP950" s="4"/>
      <c r="DQ950" s="4"/>
      <c r="DR950" s="4"/>
      <c r="DS950" s="4"/>
      <c r="DT950" s="4"/>
      <c r="DU950" s="4"/>
      <c r="DV950" s="4"/>
      <c r="DW950" s="4"/>
      <c r="DX950" s="4"/>
      <c r="DY950" s="4"/>
      <c r="DZ950" s="4"/>
      <c r="EA950" s="4"/>
      <c r="EB950" s="4"/>
      <c r="EC950" s="4"/>
      <c r="ED950" s="4"/>
      <c r="EE950" s="4"/>
      <c r="EF950" s="4"/>
      <c r="EG950" s="4"/>
      <c r="EH950" s="4"/>
      <c r="EI950" s="4"/>
      <c r="EJ950" s="4"/>
      <c r="EK950" s="4"/>
      <c r="EL950" s="4"/>
      <c r="EM950" s="4"/>
      <c r="EN950" s="4"/>
      <c r="EO950" s="4"/>
      <c r="EP950" s="4"/>
      <c r="EQ950" s="4"/>
      <c r="ER950" s="4"/>
      <c r="ES950" s="4"/>
      <c r="ET950" s="4"/>
      <c r="EU950" s="4"/>
      <c r="EV950" s="4"/>
      <c r="EW950" s="4"/>
      <c r="EX950" s="4"/>
      <c r="EY950" s="4"/>
      <c r="EZ950" s="4"/>
      <c r="FA950" s="4"/>
      <c r="FB950" s="4"/>
      <c r="FC950" s="4"/>
      <c r="FD950" s="4"/>
      <c r="FE950" s="4"/>
      <c r="FF950" s="4"/>
      <c r="FG950" s="4"/>
      <c r="FH950" s="4"/>
      <c r="FI950" s="4"/>
      <c r="FJ950" s="4"/>
      <c r="FK950" s="4"/>
      <c r="FL950" s="4"/>
      <c r="FM950" s="4"/>
      <c r="FN950" s="4"/>
      <c r="FO950" s="4"/>
      <c r="FP950" s="4"/>
      <c r="FQ950" s="4"/>
      <c r="FR950" s="4"/>
      <c r="FS950" s="4"/>
      <c r="FT950" s="4"/>
      <c r="FU950" s="4"/>
      <c r="FV950" s="4"/>
      <c r="FW950" s="4"/>
      <c r="FX950" s="4"/>
      <c r="FY950" s="4"/>
      <c r="FZ950" s="4"/>
      <c r="GA950" s="4"/>
      <c r="GB950" s="4"/>
      <c r="GC950" s="4"/>
      <c r="GD950" s="4"/>
      <c r="GE950" s="4"/>
      <c r="GF950" s="4"/>
      <c r="GG950" s="4"/>
      <c r="GH950" s="4"/>
      <c r="GI950" s="4"/>
      <c r="GJ950" s="4"/>
      <c r="GK950" s="4"/>
      <c r="GL950" s="4"/>
      <c r="GM950" s="4"/>
      <c r="GN950" s="4"/>
      <c r="GO950" s="4"/>
      <c r="GP950" s="4"/>
      <c r="GQ950" s="4"/>
      <c r="GR950" s="4"/>
      <c r="GS950" s="4"/>
      <c r="GT950" s="4"/>
      <c r="GU950" s="4"/>
      <c r="GV950" s="4"/>
      <c r="GW950" s="4"/>
      <c r="GX950" s="4"/>
      <c r="GY950" s="4"/>
      <c r="GZ950" s="4"/>
      <c r="HA950" s="4"/>
      <c r="HB950" s="4"/>
      <c r="HC950" s="4"/>
      <c r="HD950" s="4"/>
      <c r="HE950" s="4"/>
      <c r="HF950" s="4"/>
      <c r="HG950" s="4"/>
      <c r="HH950" s="4"/>
      <c r="HI950" s="4"/>
      <c r="HJ950" s="4"/>
      <c r="HK950" s="4"/>
      <c r="HL950" s="4"/>
      <c r="HM950" s="4"/>
      <c r="HN950" s="4"/>
      <c r="HO950" s="4"/>
      <c r="HP950" s="4"/>
      <c r="HQ950" s="4"/>
      <c r="HR950" s="4"/>
      <c r="HS950" s="4"/>
      <c r="HT950" s="4"/>
      <c r="HU950" s="4"/>
      <c r="HV950" s="4"/>
      <c r="HW950" s="4"/>
      <c r="HX950" s="4"/>
      <c r="HY950" s="4"/>
      <c r="HZ950" s="4"/>
      <c r="IA950" s="4"/>
      <c r="IB950" s="4"/>
      <c r="IC950" s="4"/>
      <c r="ID950" s="4"/>
      <c r="IE950" s="4"/>
      <c r="IF950" s="4"/>
      <c r="IG950" s="4"/>
      <c r="IH950" s="4"/>
      <c r="II950" s="4"/>
      <c r="IJ950" s="4"/>
      <c r="IK950" s="4"/>
      <c r="IL950" s="4"/>
      <c r="IM950" s="4"/>
      <c r="IN950" s="4"/>
      <c r="IO950" s="4"/>
      <c r="IP950" s="4"/>
      <c r="IQ950" s="4"/>
      <c r="IR950" s="4"/>
      <c r="IS950" s="4"/>
      <c r="IT950" s="4"/>
      <c r="IU950" s="4"/>
      <c r="IV950" s="4"/>
    </row>
    <row r="951" spans="1:256" s="209" customFormat="1">
      <c r="A951" s="121"/>
      <c r="B951" s="115"/>
      <c r="C951" s="116"/>
      <c r="D951" s="117"/>
      <c r="E951" s="118"/>
      <c r="F951" s="119"/>
      <c r="G951" s="120"/>
      <c r="H951" s="5"/>
      <c r="I951" s="39"/>
      <c r="J951" s="40"/>
      <c r="K951" s="41"/>
      <c r="L951" s="37"/>
      <c r="N951" s="38"/>
      <c r="O951" s="38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4"/>
      <c r="CM951" s="4"/>
      <c r="CN951" s="4"/>
      <c r="CO951" s="4"/>
      <c r="CP951" s="4"/>
      <c r="CQ951" s="4"/>
      <c r="CR951" s="4"/>
      <c r="CS951" s="4"/>
      <c r="CT951" s="4"/>
      <c r="CU951" s="4"/>
      <c r="CV951" s="4"/>
      <c r="CW951" s="4"/>
      <c r="CX951" s="4"/>
      <c r="CY951" s="4"/>
      <c r="CZ951" s="4"/>
      <c r="DA951" s="4"/>
      <c r="DB951" s="4"/>
      <c r="DC951" s="4"/>
      <c r="DD951" s="4"/>
      <c r="DE951" s="4"/>
      <c r="DF951" s="4"/>
      <c r="DG951" s="4"/>
      <c r="DH951" s="4"/>
      <c r="DI951" s="4"/>
      <c r="DJ951" s="4"/>
      <c r="DK951" s="4"/>
      <c r="DL951" s="4"/>
      <c r="DM951" s="4"/>
      <c r="DN951" s="4"/>
      <c r="DO951" s="4"/>
      <c r="DP951" s="4"/>
      <c r="DQ951" s="4"/>
      <c r="DR951" s="4"/>
      <c r="DS951" s="4"/>
      <c r="DT951" s="4"/>
      <c r="DU951" s="4"/>
      <c r="DV951" s="4"/>
      <c r="DW951" s="4"/>
      <c r="DX951" s="4"/>
      <c r="DY951" s="4"/>
      <c r="DZ951" s="4"/>
      <c r="EA951" s="4"/>
      <c r="EB951" s="4"/>
      <c r="EC951" s="4"/>
      <c r="ED951" s="4"/>
      <c r="EE951" s="4"/>
      <c r="EF951" s="4"/>
      <c r="EG951" s="4"/>
      <c r="EH951" s="4"/>
      <c r="EI951" s="4"/>
      <c r="EJ951" s="4"/>
      <c r="EK951" s="4"/>
      <c r="EL951" s="4"/>
      <c r="EM951" s="4"/>
      <c r="EN951" s="4"/>
      <c r="EO951" s="4"/>
      <c r="EP951" s="4"/>
      <c r="EQ951" s="4"/>
      <c r="ER951" s="4"/>
      <c r="ES951" s="4"/>
      <c r="ET951" s="4"/>
      <c r="EU951" s="4"/>
      <c r="EV951" s="4"/>
      <c r="EW951" s="4"/>
      <c r="EX951" s="4"/>
      <c r="EY951" s="4"/>
      <c r="EZ951" s="4"/>
      <c r="FA951" s="4"/>
      <c r="FB951" s="4"/>
      <c r="FC951" s="4"/>
      <c r="FD951" s="4"/>
      <c r="FE951" s="4"/>
      <c r="FF951" s="4"/>
      <c r="FG951" s="4"/>
      <c r="FH951" s="4"/>
      <c r="FI951" s="4"/>
      <c r="FJ951" s="4"/>
      <c r="FK951" s="4"/>
      <c r="FL951" s="4"/>
      <c r="FM951" s="4"/>
      <c r="FN951" s="4"/>
      <c r="FO951" s="4"/>
      <c r="FP951" s="4"/>
      <c r="FQ951" s="4"/>
      <c r="FR951" s="4"/>
      <c r="FS951" s="4"/>
      <c r="FT951" s="4"/>
      <c r="FU951" s="4"/>
      <c r="FV951" s="4"/>
      <c r="FW951" s="4"/>
      <c r="FX951" s="4"/>
      <c r="FY951" s="4"/>
      <c r="FZ951" s="4"/>
      <c r="GA951" s="4"/>
      <c r="GB951" s="4"/>
      <c r="GC951" s="4"/>
      <c r="GD951" s="4"/>
      <c r="GE951" s="4"/>
      <c r="GF951" s="4"/>
      <c r="GG951" s="4"/>
      <c r="GH951" s="4"/>
      <c r="GI951" s="4"/>
      <c r="GJ951" s="4"/>
      <c r="GK951" s="4"/>
      <c r="GL951" s="4"/>
      <c r="GM951" s="4"/>
      <c r="GN951" s="4"/>
      <c r="GO951" s="4"/>
      <c r="GP951" s="4"/>
      <c r="GQ951" s="4"/>
      <c r="GR951" s="4"/>
      <c r="GS951" s="4"/>
      <c r="GT951" s="4"/>
      <c r="GU951" s="4"/>
      <c r="GV951" s="4"/>
      <c r="GW951" s="4"/>
      <c r="GX951" s="4"/>
      <c r="GY951" s="4"/>
      <c r="GZ951" s="4"/>
      <c r="HA951" s="4"/>
      <c r="HB951" s="4"/>
      <c r="HC951" s="4"/>
      <c r="HD951" s="4"/>
      <c r="HE951" s="4"/>
      <c r="HF951" s="4"/>
      <c r="HG951" s="4"/>
      <c r="HH951" s="4"/>
      <c r="HI951" s="4"/>
      <c r="HJ951" s="4"/>
      <c r="HK951" s="4"/>
      <c r="HL951" s="4"/>
      <c r="HM951" s="4"/>
      <c r="HN951" s="4"/>
      <c r="HO951" s="4"/>
      <c r="HP951" s="4"/>
      <c r="HQ951" s="4"/>
      <c r="HR951" s="4"/>
      <c r="HS951" s="4"/>
      <c r="HT951" s="4"/>
      <c r="HU951" s="4"/>
      <c r="HV951" s="4"/>
      <c r="HW951" s="4"/>
      <c r="HX951" s="4"/>
      <c r="HY951" s="4"/>
      <c r="HZ951" s="4"/>
      <c r="IA951" s="4"/>
      <c r="IB951" s="4"/>
      <c r="IC951" s="4"/>
      <c r="ID951" s="4"/>
      <c r="IE951" s="4"/>
      <c r="IF951" s="4"/>
      <c r="IG951" s="4"/>
      <c r="IH951" s="4"/>
      <c r="II951" s="4"/>
      <c r="IJ951" s="4"/>
      <c r="IK951" s="4"/>
      <c r="IL951" s="4"/>
      <c r="IM951" s="4"/>
      <c r="IN951" s="4"/>
      <c r="IO951" s="4"/>
      <c r="IP951" s="4"/>
      <c r="IQ951" s="4"/>
      <c r="IR951" s="4"/>
      <c r="IS951" s="4"/>
      <c r="IT951" s="4"/>
      <c r="IU951" s="4"/>
      <c r="IV951" s="4"/>
    </row>
    <row r="952" spans="1:256" s="209" customFormat="1">
      <c r="A952" s="121"/>
      <c r="B952" s="115"/>
      <c r="C952" s="116"/>
      <c r="D952" s="117"/>
      <c r="E952" s="118"/>
      <c r="F952" s="119"/>
      <c r="G952" s="120"/>
      <c r="H952" s="5"/>
      <c r="I952" s="39"/>
      <c r="J952" s="40"/>
      <c r="K952" s="41"/>
      <c r="L952" s="37"/>
      <c r="N952" s="38"/>
      <c r="O952" s="38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4"/>
      <c r="CM952" s="4"/>
      <c r="CN952" s="4"/>
      <c r="CO952" s="4"/>
      <c r="CP952" s="4"/>
      <c r="CQ952" s="4"/>
      <c r="CR952" s="4"/>
      <c r="CS952" s="4"/>
      <c r="CT952" s="4"/>
      <c r="CU952" s="4"/>
      <c r="CV952" s="4"/>
      <c r="CW952" s="4"/>
      <c r="CX952" s="4"/>
      <c r="CY952" s="4"/>
      <c r="CZ952" s="4"/>
      <c r="DA952" s="4"/>
      <c r="DB952" s="4"/>
      <c r="DC952" s="4"/>
      <c r="DD952" s="4"/>
      <c r="DE952" s="4"/>
      <c r="DF952" s="4"/>
      <c r="DG952" s="4"/>
      <c r="DH952" s="4"/>
      <c r="DI952" s="4"/>
      <c r="DJ952" s="4"/>
      <c r="DK952" s="4"/>
      <c r="DL952" s="4"/>
      <c r="DM952" s="4"/>
      <c r="DN952" s="4"/>
      <c r="DO952" s="4"/>
      <c r="DP952" s="4"/>
      <c r="DQ952" s="4"/>
      <c r="DR952" s="4"/>
      <c r="DS952" s="4"/>
      <c r="DT952" s="4"/>
      <c r="DU952" s="4"/>
      <c r="DV952" s="4"/>
      <c r="DW952" s="4"/>
      <c r="DX952" s="4"/>
      <c r="DY952" s="4"/>
      <c r="DZ952" s="4"/>
      <c r="EA952" s="4"/>
      <c r="EB952" s="4"/>
      <c r="EC952" s="4"/>
      <c r="ED952" s="4"/>
      <c r="EE952" s="4"/>
      <c r="EF952" s="4"/>
      <c r="EG952" s="4"/>
      <c r="EH952" s="4"/>
      <c r="EI952" s="4"/>
      <c r="EJ952" s="4"/>
      <c r="EK952" s="4"/>
      <c r="EL952" s="4"/>
      <c r="EM952" s="4"/>
      <c r="EN952" s="4"/>
      <c r="EO952" s="4"/>
      <c r="EP952" s="4"/>
      <c r="EQ952" s="4"/>
      <c r="ER952" s="4"/>
      <c r="ES952" s="4"/>
      <c r="ET952" s="4"/>
      <c r="EU952" s="4"/>
      <c r="EV952" s="4"/>
      <c r="EW952" s="4"/>
      <c r="EX952" s="4"/>
      <c r="EY952" s="4"/>
      <c r="EZ952" s="4"/>
      <c r="FA952" s="4"/>
      <c r="FB952" s="4"/>
      <c r="FC952" s="4"/>
      <c r="FD952" s="4"/>
      <c r="FE952" s="4"/>
      <c r="FF952" s="4"/>
      <c r="FG952" s="4"/>
      <c r="FH952" s="4"/>
      <c r="FI952" s="4"/>
      <c r="FJ952" s="4"/>
      <c r="FK952" s="4"/>
      <c r="FL952" s="4"/>
      <c r="FM952" s="4"/>
      <c r="FN952" s="4"/>
      <c r="FO952" s="4"/>
      <c r="FP952" s="4"/>
      <c r="FQ952" s="4"/>
      <c r="FR952" s="4"/>
      <c r="FS952" s="4"/>
      <c r="FT952" s="4"/>
      <c r="FU952" s="4"/>
      <c r="FV952" s="4"/>
      <c r="FW952" s="4"/>
      <c r="FX952" s="4"/>
      <c r="FY952" s="4"/>
      <c r="FZ952" s="4"/>
      <c r="GA952" s="4"/>
      <c r="GB952" s="4"/>
      <c r="GC952" s="4"/>
      <c r="GD952" s="4"/>
      <c r="GE952" s="4"/>
      <c r="GF952" s="4"/>
      <c r="GG952" s="4"/>
      <c r="GH952" s="4"/>
      <c r="GI952" s="4"/>
      <c r="GJ952" s="4"/>
      <c r="GK952" s="4"/>
      <c r="GL952" s="4"/>
      <c r="GM952" s="4"/>
      <c r="GN952" s="4"/>
      <c r="GO952" s="4"/>
      <c r="GP952" s="4"/>
      <c r="GQ952" s="4"/>
      <c r="GR952" s="4"/>
      <c r="GS952" s="4"/>
      <c r="GT952" s="4"/>
      <c r="GU952" s="4"/>
      <c r="GV952" s="4"/>
      <c r="GW952" s="4"/>
      <c r="GX952" s="4"/>
      <c r="GY952" s="4"/>
      <c r="GZ952" s="4"/>
      <c r="HA952" s="4"/>
      <c r="HB952" s="4"/>
      <c r="HC952" s="4"/>
      <c r="HD952" s="4"/>
      <c r="HE952" s="4"/>
      <c r="HF952" s="4"/>
      <c r="HG952" s="4"/>
      <c r="HH952" s="4"/>
      <c r="HI952" s="4"/>
      <c r="HJ952" s="4"/>
      <c r="HK952" s="4"/>
      <c r="HL952" s="4"/>
      <c r="HM952" s="4"/>
      <c r="HN952" s="4"/>
      <c r="HO952" s="4"/>
      <c r="HP952" s="4"/>
      <c r="HQ952" s="4"/>
      <c r="HR952" s="4"/>
      <c r="HS952" s="4"/>
      <c r="HT952" s="4"/>
      <c r="HU952" s="4"/>
      <c r="HV952" s="4"/>
      <c r="HW952" s="4"/>
      <c r="HX952" s="4"/>
      <c r="HY952" s="4"/>
      <c r="HZ952" s="4"/>
      <c r="IA952" s="4"/>
      <c r="IB952" s="4"/>
      <c r="IC952" s="4"/>
      <c r="ID952" s="4"/>
      <c r="IE952" s="4"/>
      <c r="IF952" s="4"/>
      <c r="IG952" s="4"/>
      <c r="IH952" s="4"/>
      <c r="II952" s="4"/>
      <c r="IJ952" s="4"/>
      <c r="IK952" s="4"/>
      <c r="IL952" s="4"/>
      <c r="IM952" s="4"/>
      <c r="IN952" s="4"/>
      <c r="IO952" s="4"/>
      <c r="IP952" s="4"/>
      <c r="IQ952" s="4"/>
      <c r="IR952" s="4"/>
      <c r="IS952" s="4"/>
      <c r="IT952" s="4"/>
      <c r="IU952" s="4"/>
      <c r="IV952" s="4"/>
    </row>
    <row r="953" spans="1:256" s="209" customFormat="1">
      <c r="A953" s="121"/>
      <c r="B953" s="115"/>
      <c r="C953" s="116"/>
      <c r="D953" s="117"/>
      <c r="E953" s="118"/>
      <c r="F953" s="119"/>
      <c r="G953" s="120"/>
      <c r="H953" s="5"/>
      <c r="I953" s="39"/>
      <c r="J953" s="40"/>
      <c r="K953" s="41"/>
      <c r="L953" s="37"/>
      <c r="N953" s="38"/>
      <c r="O953" s="38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4"/>
      <c r="CM953" s="4"/>
      <c r="CN953" s="4"/>
      <c r="CO953" s="4"/>
      <c r="CP953" s="4"/>
      <c r="CQ953" s="4"/>
      <c r="CR953" s="4"/>
      <c r="CS953" s="4"/>
      <c r="CT953" s="4"/>
      <c r="CU953" s="4"/>
      <c r="CV953" s="4"/>
      <c r="CW953" s="4"/>
      <c r="CX953" s="4"/>
      <c r="CY953" s="4"/>
      <c r="CZ953" s="4"/>
      <c r="DA953" s="4"/>
      <c r="DB953" s="4"/>
      <c r="DC953" s="4"/>
      <c r="DD953" s="4"/>
      <c r="DE953" s="4"/>
      <c r="DF953" s="4"/>
      <c r="DG953" s="4"/>
      <c r="DH953" s="4"/>
      <c r="DI953" s="4"/>
      <c r="DJ953" s="4"/>
      <c r="DK953" s="4"/>
      <c r="DL953" s="4"/>
      <c r="DM953" s="4"/>
      <c r="DN953" s="4"/>
      <c r="DO953" s="4"/>
      <c r="DP953" s="4"/>
      <c r="DQ953" s="4"/>
      <c r="DR953" s="4"/>
      <c r="DS953" s="4"/>
      <c r="DT953" s="4"/>
      <c r="DU953" s="4"/>
      <c r="DV953" s="4"/>
      <c r="DW953" s="4"/>
      <c r="DX953" s="4"/>
      <c r="DY953" s="4"/>
      <c r="DZ953" s="4"/>
      <c r="EA953" s="4"/>
      <c r="EB953" s="4"/>
      <c r="EC953" s="4"/>
      <c r="ED953" s="4"/>
      <c r="EE953" s="4"/>
      <c r="EF953" s="4"/>
      <c r="EG953" s="4"/>
      <c r="EH953" s="4"/>
      <c r="EI953" s="4"/>
      <c r="EJ953" s="4"/>
      <c r="EK953" s="4"/>
      <c r="EL953" s="4"/>
      <c r="EM953" s="4"/>
      <c r="EN953" s="4"/>
      <c r="EO953" s="4"/>
      <c r="EP953" s="4"/>
      <c r="EQ953" s="4"/>
      <c r="ER953" s="4"/>
      <c r="ES953" s="4"/>
      <c r="ET953" s="4"/>
      <c r="EU953" s="4"/>
      <c r="EV953" s="4"/>
      <c r="EW953" s="4"/>
      <c r="EX953" s="4"/>
      <c r="EY953" s="4"/>
      <c r="EZ953" s="4"/>
      <c r="FA953" s="4"/>
      <c r="FB953" s="4"/>
      <c r="FC953" s="4"/>
      <c r="FD953" s="4"/>
      <c r="FE953" s="4"/>
      <c r="FF953" s="4"/>
      <c r="FG953" s="4"/>
      <c r="FH953" s="4"/>
      <c r="FI953" s="4"/>
      <c r="FJ953" s="4"/>
      <c r="FK953" s="4"/>
      <c r="FL953" s="4"/>
      <c r="FM953" s="4"/>
      <c r="FN953" s="4"/>
      <c r="FO953" s="4"/>
      <c r="FP953" s="4"/>
      <c r="FQ953" s="4"/>
      <c r="FR953" s="4"/>
      <c r="FS953" s="4"/>
      <c r="FT953" s="4"/>
      <c r="FU953" s="4"/>
      <c r="FV953" s="4"/>
      <c r="FW953" s="4"/>
      <c r="FX953" s="4"/>
      <c r="FY953" s="4"/>
      <c r="FZ953" s="4"/>
      <c r="GA953" s="4"/>
      <c r="GB953" s="4"/>
      <c r="GC953" s="4"/>
      <c r="GD953" s="4"/>
      <c r="GE953" s="4"/>
      <c r="GF953" s="4"/>
      <c r="GG953" s="4"/>
      <c r="GH953" s="4"/>
      <c r="GI953" s="4"/>
      <c r="GJ953" s="4"/>
      <c r="GK953" s="4"/>
      <c r="GL953" s="4"/>
      <c r="GM953" s="4"/>
      <c r="GN953" s="4"/>
      <c r="GO953" s="4"/>
      <c r="GP953" s="4"/>
      <c r="GQ953" s="4"/>
      <c r="GR953" s="4"/>
      <c r="GS953" s="4"/>
      <c r="GT953" s="4"/>
      <c r="GU953" s="4"/>
      <c r="GV953" s="4"/>
      <c r="GW953" s="4"/>
      <c r="GX953" s="4"/>
      <c r="GY953" s="4"/>
      <c r="GZ953" s="4"/>
      <c r="HA953" s="4"/>
      <c r="HB953" s="4"/>
      <c r="HC953" s="4"/>
      <c r="HD953" s="4"/>
      <c r="HE953" s="4"/>
      <c r="HF953" s="4"/>
      <c r="HG953" s="4"/>
      <c r="HH953" s="4"/>
      <c r="HI953" s="4"/>
      <c r="HJ953" s="4"/>
      <c r="HK953" s="4"/>
      <c r="HL953" s="4"/>
      <c r="HM953" s="4"/>
      <c r="HN953" s="4"/>
      <c r="HO953" s="4"/>
      <c r="HP953" s="4"/>
      <c r="HQ953" s="4"/>
      <c r="HR953" s="4"/>
      <c r="HS953" s="4"/>
      <c r="HT953" s="4"/>
      <c r="HU953" s="4"/>
      <c r="HV953" s="4"/>
      <c r="HW953" s="4"/>
      <c r="HX953" s="4"/>
      <c r="HY953" s="4"/>
      <c r="HZ953" s="4"/>
      <c r="IA953" s="4"/>
      <c r="IB953" s="4"/>
      <c r="IC953" s="4"/>
      <c r="ID953" s="4"/>
      <c r="IE953" s="4"/>
      <c r="IF953" s="4"/>
      <c r="IG953" s="4"/>
      <c r="IH953" s="4"/>
      <c r="II953" s="4"/>
      <c r="IJ953" s="4"/>
      <c r="IK953" s="4"/>
      <c r="IL953" s="4"/>
      <c r="IM953" s="4"/>
      <c r="IN953" s="4"/>
      <c r="IO953" s="4"/>
      <c r="IP953" s="4"/>
      <c r="IQ953" s="4"/>
      <c r="IR953" s="4"/>
      <c r="IS953" s="4"/>
      <c r="IT953" s="4"/>
      <c r="IU953" s="4"/>
      <c r="IV953" s="4"/>
    </row>
    <row r="954" spans="1:256" s="209" customFormat="1">
      <c r="A954" s="121"/>
      <c r="B954" s="115"/>
      <c r="C954" s="116"/>
      <c r="D954" s="117"/>
      <c r="E954" s="118"/>
      <c r="F954" s="119"/>
      <c r="G954" s="120"/>
      <c r="H954" s="5"/>
      <c r="I954" s="39"/>
      <c r="J954" s="40"/>
      <c r="K954" s="41"/>
      <c r="L954" s="37"/>
      <c r="N954" s="38"/>
      <c r="O954" s="38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4"/>
      <c r="CM954" s="4"/>
      <c r="CN954" s="4"/>
      <c r="CO954" s="4"/>
      <c r="CP954" s="4"/>
      <c r="CQ954" s="4"/>
      <c r="CR954" s="4"/>
      <c r="CS954" s="4"/>
      <c r="CT954" s="4"/>
      <c r="CU954" s="4"/>
      <c r="CV954" s="4"/>
      <c r="CW954" s="4"/>
      <c r="CX954" s="4"/>
      <c r="CY954" s="4"/>
      <c r="CZ954" s="4"/>
      <c r="DA954" s="4"/>
      <c r="DB954" s="4"/>
      <c r="DC954" s="4"/>
      <c r="DD954" s="4"/>
      <c r="DE954" s="4"/>
      <c r="DF954" s="4"/>
      <c r="DG954" s="4"/>
      <c r="DH954" s="4"/>
      <c r="DI954" s="4"/>
      <c r="DJ954" s="4"/>
      <c r="DK954" s="4"/>
      <c r="DL954" s="4"/>
      <c r="DM954" s="4"/>
      <c r="DN954" s="4"/>
      <c r="DO954" s="4"/>
      <c r="DP954" s="4"/>
      <c r="DQ954" s="4"/>
      <c r="DR954" s="4"/>
      <c r="DS954" s="4"/>
      <c r="DT954" s="4"/>
      <c r="DU954" s="4"/>
      <c r="DV954" s="4"/>
      <c r="DW954" s="4"/>
      <c r="DX954" s="4"/>
      <c r="DY954" s="4"/>
      <c r="DZ954" s="4"/>
      <c r="EA954" s="4"/>
      <c r="EB954" s="4"/>
      <c r="EC954" s="4"/>
      <c r="ED954" s="4"/>
      <c r="EE954" s="4"/>
      <c r="EF954" s="4"/>
      <c r="EG954" s="4"/>
      <c r="EH954" s="4"/>
      <c r="EI954" s="4"/>
      <c r="EJ954" s="4"/>
      <c r="EK954" s="4"/>
      <c r="EL954" s="4"/>
      <c r="EM954" s="4"/>
      <c r="EN954" s="4"/>
      <c r="EO954" s="4"/>
      <c r="EP954" s="4"/>
      <c r="EQ954" s="4"/>
      <c r="ER954" s="4"/>
      <c r="ES954" s="4"/>
      <c r="ET954" s="4"/>
      <c r="EU954" s="4"/>
      <c r="EV954" s="4"/>
      <c r="EW954" s="4"/>
      <c r="EX954" s="4"/>
      <c r="EY954" s="4"/>
      <c r="EZ954" s="4"/>
      <c r="FA954" s="4"/>
      <c r="FB954" s="4"/>
      <c r="FC954" s="4"/>
      <c r="FD954" s="4"/>
      <c r="FE954" s="4"/>
      <c r="FF954" s="4"/>
      <c r="FG954" s="4"/>
      <c r="FH954" s="4"/>
      <c r="FI954" s="4"/>
      <c r="FJ954" s="4"/>
      <c r="FK954" s="4"/>
      <c r="FL954" s="4"/>
      <c r="FM954" s="4"/>
      <c r="FN954" s="4"/>
      <c r="FO954" s="4"/>
      <c r="FP954" s="4"/>
      <c r="FQ954" s="4"/>
      <c r="FR954" s="4"/>
      <c r="FS954" s="4"/>
      <c r="FT954" s="4"/>
      <c r="FU954" s="4"/>
      <c r="FV954" s="4"/>
      <c r="FW954" s="4"/>
      <c r="FX954" s="4"/>
      <c r="FY954" s="4"/>
      <c r="FZ954" s="4"/>
      <c r="GA954" s="4"/>
      <c r="GB954" s="4"/>
      <c r="GC954" s="4"/>
      <c r="GD954" s="4"/>
      <c r="GE954" s="4"/>
      <c r="GF954" s="4"/>
      <c r="GG954" s="4"/>
      <c r="GH954" s="4"/>
      <c r="GI954" s="4"/>
      <c r="GJ954" s="4"/>
      <c r="GK954" s="4"/>
      <c r="GL954" s="4"/>
      <c r="GM954" s="4"/>
      <c r="GN954" s="4"/>
      <c r="GO954" s="4"/>
      <c r="GP954" s="4"/>
      <c r="GQ954" s="4"/>
      <c r="GR954" s="4"/>
      <c r="GS954" s="4"/>
      <c r="GT954" s="4"/>
      <c r="GU954" s="4"/>
      <c r="GV954" s="4"/>
      <c r="GW954" s="4"/>
      <c r="GX954" s="4"/>
      <c r="GY954" s="4"/>
      <c r="GZ954" s="4"/>
      <c r="HA954" s="4"/>
      <c r="HB954" s="4"/>
      <c r="HC954" s="4"/>
      <c r="HD954" s="4"/>
      <c r="HE954" s="4"/>
      <c r="HF954" s="4"/>
      <c r="HG954" s="4"/>
      <c r="HH954" s="4"/>
      <c r="HI954" s="4"/>
      <c r="HJ954" s="4"/>
      <c r="HK954" s="4"/>
      <c r="HL954" s="4"/>
      <c r="HM954" s="4"/>
      <c r="HN954" s="4"/>
      <c r="HO954" s="4"/>
      <c r="HP954" s="4"/>
      <c r="HQ954" s="4"/>
      <c r="HR954" s="4"/>
      <c r="HS954" s="4"/>
      <c r="HT954" s="4"/>
      <c r="HU954" s="4"/>
      <c r="HV954" s="4"/>
      <c r="HW954" s="4"/>
      <c r="HX954" s="4"/>
      <c r="HY954" s="4"/>
      <c r="HZ954" s="4"/>
      <c r="IA954" s="4"/>
      <c r="IB954" s="4"/>
      <c r="IC954" s="4"/>
      <c r="ID954" s="4"/>
      <c r="IE954" s="4"/>
      <c r="IF954" s="4"/>
      <c r="IG954" s="4"/>
      <c r="IH954" s="4"/>
      <c r="II954" s="4"/>
      <c r="IJ954" s="4"/>
      <c r="IK954" s="4"/>
      <c r="IL954" s="4"/>
      <c r="IM954" s="4"/>
      <c r="IN954" s="4"/>
      <c r="IO954" s="4"/>
      <c r="IP954" s="4"/>
      <c r="IQ954" s="4"/>
      <c r="IR954" s="4"/>
      <c r="IS954" s="4"/>
      <c r="IT954" s="4"/>
      <c r="IU954" s="4"/>
      <c r="IV954" s="4"/>
    </row>
    <row r="956" spans="1:256" s="209" customFormat="1">
      <c r="A956" s="121"/>
      <c r="B956" s="115"/>
      <c r="C956" s="116"/>
      <c r="D956" s="117"/>
      <c r="E956" s="118"/>
      <c r="F956" s="119"/>
      <c r="G956" s="120"/>
      <c r="H956" s="5"/>
      <c r="I956" s="39"/>
      <c r="J956" s="40"/>
      <c r="K956" s="41"/>
      <c r="L956" s="37"/>
      <c r="N956" s="38"/>
      <c r="O956" s="38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4"/>
      <c r="CM956" s="4"/>
      <c r="CN956" s="4"/>
      <c r="CO956" s="4"/>
      <c r="CP956" s="4"/>
      <c r="CQ956" s="4"/>
      <c r="CR956" s="4"/>
      <c r="CS956" s="4"/>
      <c r="CT956" s="4"/>
      <c r="CU956" s="4"/>
      <c r="CV956" s="4"/>
      <c r="CW956" s="4"/>
      <c r="CX956" s="4"/>
      <c r="CY956" s="4"/>
      <c r="CZ956" s="4"/>
      <c r="DA956" s="4"/>
      <c r="DB956" s="4"/>
      <c r="DC956" s="4"/>
      <c r="DD956" s="4"/>
      <c r="DE956" s="4"/>
      <c r="DF956" s="4"/>
      <c r="DG956" s="4"/>
      <c r="DH956" s="4"/>
      <c r="DI956" s="4"/>
      <c r="DJ956" s="4"/>
      <c r="DK956" s="4"/>
      <c r="DL956" s="4"/>
      <c r="DM956" s="4"/>
      <c r="DN956" s="4"/>
      <c r="DO956" s="4"/>
      <c r="DP956" s="4"/>
      <c r="DQ956" s="4"/>
      <c r="DR956" s="4"/>
      <c r="DS956" s="4"/>
      <c r="DT956" s="4"/>
      <c r="DU956" s="4"/>
      <c r="DV956" s="4"/>
      <c r="DW956" s="4"/>
      <c r="DX956" s="4"/>
      <c r="DY956" s="4"/>
      <c r="DZ956" s="4"/>
      <c r="EA956" s="4"/>
      <c r="EB956" s="4"/>
      <c r="EC956" s="4"/>
      <c r="ED956" s="4"/>
      <c r="EE956" s="4"/>
      <c r="EF956" s="4"/>
      <c r="EG956" s="4"/>
      <c r="EH956" s="4"/>
      <c r="EI956" s="4"/>
      <c r="EJ956" s="4"/>
      <c r="EK956" s="4"/>
      <c r="EL956" s="4"/>
      <c r="EM956" s="4"/>
      <c r="EN956" s="4"/>
      <c r="EO956" s="4"/>
      <c r="EP956" s="4"/>
      <c r="EQ956" s="4"/>
      <c r="ER956" s="4"/>
      <c r="ES956" s="4"/>
      <c r="ET956" s="4"/>
      <c r="EU956" s="4"/>
      <c r="EV956" s="4"/>
      <c r="EW956" s="4"/>
      <c r="EX956" s="4"/>
      <c r="EY956" s="4"/>
      <c r="EZ956" s="4"/>
      <c r="FA956" s="4"/>
      <c r="FB956" s="4"/>
      <c r="FC956" s="4"/>
      <c r="FD956" s="4"/>
      <c r="FE956" s="4"/>
      <c r="FF956" s="4"/>
      <c r="FG956" s="4"/>
      <c r="FH956" s="4"/>
      <c r="FI956" s="4"/>
      <c r="FJ956" s="4"/>
      <c r="FK956" s="4"/>
      <c r="FL956" s="4"/>
      <c r="FM956" s="4"/>
      <c r="FN956" s="4"/>
      <c r="FO956" s="4"/>
      <c r="FP956" s="4"/>
      <c r="FQ956" s="4"/>
      <c r="FR956" s="4"/>
      <c r="FS956" s="4"/>
      <c r="FT956" s="4"/>
      <c r="FU956" s="4"/>
      <c r="FV956" s="4"/>
      <c r="FW956" s="4"/>
      <c r="FX956" s="4"/>
      <c r="FY956" s="4"/>
      <c r="FZ956" s="4"/>
      <c r="GA956" s="4"/>
      <c r="GB956" s="4"/>
      <c r="GC956" s="4"/>
      <c r="GD956" s="4"/>
      <c r="GE956" s="4"/>
      <c r="GF956" s="4"/>
      <c r="GG956" s="4"/>
      <c r="GH956" s="4"/>
      <c r="GI956" s="4"/>
      <c r="GJ956" s="4"/>
      <c r="GK956" s="4"/>
      <c r="GL956" s="4"/>
      <c r="GM956" s="4"/>
      <c r="GN956" s="4"/>
      <c r="GO956" s="4"/>
      <c r="GP956" s="4"/>
      <c r="GQ956" s="4"/>
      <c r="GR956" s="4"/>
      <c r="GS956" s="4"/>
      <c r="GT956" s="4"/>
      <c r="GU956" s="4"/>
      <c r="GV956" s="4"/>
      <c r="GW956" s="4"/>
      <c r="GX956" s="4"/>
      <c r="GY956" s="4"/>
      <c r="GZ956" s="4"/>
      <c r="HA956" s="4"/>
      <c r="HB956" s="4"/>
      <c r="HC956" s="4"/>
      <c r="HD956" s="4"/>
      <c r="HE956" s="4"/>
      <c r="HF956" s="4"/>
      <c r="HG956" s="4"/>
      <c r="HH956" s="4"/>
      <c r="HI956" s="4"/>
      <c r="HJ956" s="4"/>
      <c r="HK956" s="4"/>
      <c r="HL956" s="4"/>
      <c r="HM956" s="4"/>
      <c r="HN956" s="4"/>
      <c r="HO956" s="4"/>
      <c r="HP956" s="4"/>
      <c r="HQ956" s="4"/>
      <c r="HR956" s="4"/>
      <c r="HS956" s="4"/>
      <c r="HT956" s="4"/>
      <c r="HU956" s="4"/>
      <c r="HV956" s="4"/>
      <c r="HW956" s="4"/>
      <c r="HX956" s="4"/>
      <c r="HY956" s="4"/>
      <c r="HZ956" s="4"/>
      <c r="IA956" s="4"/>
      <c r="IB956" s="4"/>
      <c r="IC956" s="4"/>
      <c r="ID956" s="4"/>
      <c r="IE956" s="4"/>
      <c r="IF956" s="4"/>
      <c r="IG956" s="4"/>
      <c r="IH956" s="4"/>
      <c r="II956" s="4"/>
      <c r="IJ956" s="4"/>
      <c r="IK956" s="4"/>
      <c r="IL956" s="4"/>
      <c r="IM956" s="4"/>
      <c r="IN956" s="4"/>
      <c r="IO956" s="4"/>
      <c r="IP956" s="4"/>
      <c r="IQ956" s="4"/>
      <c r="IR956" s="4"/>
      <c r="IS956" s="4"/>
      <c r="IT956" s="4"/>
      <c r="IU956" s="4"/>
      <c r="IV956" s="4"/>
    </row>
    <row r="957" spans="1:256" s="209" customFormat="1">
      <c r="A957" s="121"/>
      <c r="B957" s="115"/>
      <c r="C957" s="116"/>
      <c r="D957" s="117"/>
      <c r="E957" s="118"/>
      <c r="F957" s="119"/>
      <c r="G957" s="120"/>
      <c r="H957" s="5"/>
      <c r="I957" s="39"/>
      <c r="J957" s="40"/>
      <c r="K957" s="41"/>
      <c r="L957" s="37"/>
      <c r="N957" s="38"/>
      <c r="O957" s="38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4"/>
      <c r="CM957" s="4"/>
      <c r="CN957" s="4"/>
      <c r="CO957" s="4"/>
      <c r="CP957" s="4"/>
      <c r="CQ957" s="4"/>
      <c r="CR957" s="4"/>
      <c r="CS957" s="4"/>
      <c r="CT957" s="4"/>
      <c r="CU957" s="4"/>
      <c r="CV957" s="4"/>
      <c r="CW957" s="4"/>
      <c r="CX957" s="4"/>
      <c r="CY957" s="4"/>
      <c r="CZ957" s="4"/>
      <c r="DA957" s="4"/>
      <c r="DB957" s="4"/>
      <c r="DC957" s="4"/>
      <c r="DD957" s="4"/>
      <c r="DE957" s="4"/>
      <c r="DF957" s="4"/>
      <c r="DG957" s="4"/>
      <c r="DH957" s="4"/>
      <c r="DI957" s="4"/>
      <c r="DJ957" s="4"/>
      <c r="DK957" s="4"/>
      <c r="DL957" s="4"/>
      <c r="DM957" s="4"/>
      <c r="DN957" s="4"/>
      <c r="DO957" s="4"/>
      <c r="DP957" s="4"/>
      <c r="DQ957" s="4"/>
      <c r="DR957" s="4"/>
      <c r="DS957" s="4"/>
      <c r="DT957" s="4"/>
      <c r="DU957" s="4"/>
      <c r="DV957" s="4"/>
      <c r="DW957" s="4"/>
      <c r="DX957" s="4"/>
      <c r="DY957" s="4"/>
      <c r="DZ957" s="4"/>
      <c r="EA957" s="4"/>
      <c r="EB957" s="4"/>
      <c r="EC957" s="4"/>
      <c r="ED957" s="4"/>
      <c r="EE957" s="4"/>
      <c r="EF957" s="4"/>
      <c r="EG957" s="4"/>
      <c r="EH957" s="4"/>
      <c r="EI957" s="4"/>
      <c r="EJ957" s="4"/>
      <c r="EK957" s="4"/>
      <c r="EL957" s="4"/>
      <c r="EM957" s="4"/>
      <c r="EN957" s="4"/>
      <c r="EO957" s="4"/>
      <c r="EP957" s="4"/>
      <c r="EQ957" s="4"/>
      <c r="ER957" s="4"/>
      <c r="ES957" s="4"/>
      <c r="ET957" s="4"/>
      <c r="EU957" s="4"/>
      <c r="EV957" s="4"/>
      <c r="EW957" s="4"/>
      <c r="EX957" s="4"/>
      <c r="EY957" s="4"/>
      <c r="EZ957" s="4"/>
      <c r="FA957" s="4"/>
      <c r="FB957" s="4"/>
      <c r="FC957" s="4"/>
      <c r="FD957" s="4"/>
      <c r="FE957" s="4"/>
      <c r="FF957" s="4"/>
      <c r="FG957" s="4"/>
      <c r="FH957" s="4"/>
      <c r="FI957" s="4"/>
      <c r="FJ957" s="4"/>
      <c r="FK957" s="4"/>
      <c r="FL957" s="4"/>
      <c r="FM957" s="4"/>
      <c r="FN957" s="4"/>
      <c r="FO957" s="4"/>
      <c r="FP957" s="4"/>
      <c r="FQ957" s="4"/>
      <c r="FR957" s="4"/>
      <c r="FS957" s="4"/>
      <c r="FT957" s="4"/>
      <c r="FU957" s="4"/>
      <c r="FV957" s="4"/>
      <c r="FW957" s="4"/>
      <c r="FX957" s="4"/>
      <c r="FY957" s="4"/>
      <c r="FZ957" s="4"/>
      <c r="GA957" s="4"/>
      <c r="GB957" s="4"/>
      <c r="GC957" s="4"/>
      <c r="GD957" s="4"/>
      <c r="GE957" s="4"/>
      <c r="GF957" s="4"/>
      <c r="GG957" s="4"/>
      <c r="GH957" s="4"/>
      <c r="GI957" s="4"/>
      <c r="GJ957" s="4"/>
      <c r="GK957" s="4"/>
      <c r="GL957" s="4"/>
      <c r="GM957" s="4"/>
      <c r="GN957" s="4"/>
      <c r="GO957" s="4"/>
      <c r="GP957" s="4"/>
      <c r="GQ957" s="4"/>
      <c r="GR957" s="4"/>
      <c r="GS957" s="4"/>
      <c r="GT957" s="4"/>
      <c r="GU957" s="4"/>
      <c r="GV957" s="4"/>
      <c r="GW957" s="4"/>
      <c r="GX957" s="4"/>
      <c r="GY957" s="4"/>
      <c r="GZ957" s="4"/>
      <c r="HA957" s="4"/>
      <c r="HB957" s="4"/>
      <c r="HC957" s="4"/>
      <c r="HD957" s="4"/>
      <c r="HE957" s="4"/>
      <c r="HF957" s="4"/>
      <c r="HG957" s="4"/>
      <c r="HH957" s="4"/>
      <c r="HI957" s="4"/>
      <c r="HJ957" s="4"/>
      <c r="HK957" s="4"/>
      <c r="HL957" s="4"/>
      <c r="HM957" s="4"/>
      <c r="HN957" s="4"/>
      <c r="HO957" s="4"/>
      <c r="HP957" s="4"/>
      <c r="HQ957" s="4"/>
      <c r="HR957" s="4"/>
      <c r="HS957" s="4"/>
      <c r="HT957" s="4"/>
      <c r="HU957" s="4"/>
      <c r="HV957" s="4"/>
      <c r="HW957" s="4"/>
      <c r="HX957" s="4"/>
      <c r="HY957" s="4"/>
      <c r="HZ957" s="4"/>
      <c r="IA957" s="4"/>
      <c r="IB957" s="4"/>
      <c r="IC957" s="4"/>
      <c r="ID957" s="4"/>
      <c r="IE957" s="4"/>
      <c r="IF957" s="4"/>
      <c r="IG957" s="4"/>
      <c r="IH957" s="4"/>
      <c r="II957" s="4"/>
      <c r="IJ957" s="4"/>
      <c r="IK957" s="4"/>
      <c r="IL957" s="4"/>
      <c r="IM957" s="4"/>
      <c r="IN957" s="4"/>
      <c r="IO957" s="4"/>
      <c r="IP957" s="4"/>
      <c r="IQ957" s="4"/>
      <c r="IR957" s="4"/>
      <c r="IS957" s="4"/>
      <c r="IT957" s="4"/>
      <c r="IU957" s="4"/>
      <c r="IV957" s="4"/>
    </row>
    <row r="958" spans="1:256" s="209" customFormat="1">
      <c r="A958" s="121"/>
      <c r="B958" s="115"/>
      <c r="C958" s="116"/>
      <c r="D958" s="117"/>
      <c r="E958" s="118"/>
      <c r="F958" s="119"/>
      <c r="G958" s="120"/>
      <c r="H958" s="5"/>
      <c r="I958" s="39"/>
      <c r="J958" s="40"/>
      <c r="K958" s="41"/>
      <c r="L958" s="37"/>
      <c r="N958" s="38"/>
      <c r="O958" s="38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4"/>
      <c r="CM958" s="4"/>
      <c r="CN958" s="4"/>
      <c r="CO958" s="4"/>
      <c r="CP958" s="4"/>
      <c r="CQ958" s="4"/>
      <c r="CR958" s="4"/>
      <c r="CS958" s="4"/>
      <c r="CT958" s="4"/>
      <c r="CU958" s="4"/>
      <c r="CV958" s="4"/>
      <c r="CW958" s="4"/>
      <c r="CX958" s="4"/>
      <c r="CY958" s="4"/>
      <c r="CZ958" s="4"/>
      <c r="DA958" s="4"/>
      <c r="DB958" s="4"/>
      <c r="DC958" s="4"/>
      <c r="DD958" s="4"/>
      <c r="DE958" s="4"/>
      <c r="DF958" s="4"/>
      <c r="DG958" s="4"/>
      <c r="DH958" s="4"/>
      <c r="DI958" s="4"/>
      <c r="DJ958" s="4"/>
      <c r="DK958" s="4"/>
      <c r="DL958" s="4"/>
      <c r="DM958" s="4"/>
      <c r="DN958" s="4"/>
      <c r="DO958" s="4"/>
      <c r="DP958" s="4"/>
      <c r="DQ958" s="4"/>
      <c r="DR958" s="4"/>
      <c r="DS958" s="4"/>
      <c r="DT958" s="4"/>
      <c r="DU958" s="4"/>
      <c r="DV958" s="4"/>
      <c r="DW958" s="4"/>
      <c r="DX958" s="4"/>
      <c r="DY958" s="4"/>
      <c r="DZ958" s="4"/>
      <c r="EA958" s="4"/>
      <c r="EB958" s="4"/>
      <c r="EC958" s="4"/>
      <c r="ED958" s="4"/>
      <c r="EE958" s="4"/>
      <c r="EF958" s="4"/>
      <c r="EG958" s="4"/>
      <c r="EH958" s="4"/>
      <c r="EI958" s="4"/>
      <c r="EJ958" s="4"/>
      <c r="EK958" s="4"/>
      <c r="EL958" s="4"/>
      <c r="EM958" s="4"/>
      <c r="EN958" s="4"/>
      <c r="EO958" s="4"/>
      <c r="EP958" s="4"/>
      <c r="EQ958" s="4"/>
      <c r="ER958" s="4"/>
      <c r="ES958" s="4"/>
      <c r="ET958" s="4"/>
      <c r="EU958" s="4"/>
      <c r="EV958" s="4"/>
      <c r="EW958" s="4"/>
      <c r="EX958" s="4"/>
      <c r="EY958" s="4"/>
      <c r="EZ958" s="4"/>
      <c r="FA958" s="4"/>
      <c r="FB958" s="4"/>
      <c r="FC958" s="4"/>
      <c r="FD958" s="4"/>
      <c r="FE958" s="4"/>
      <c r="FF958" s="4"/>
      <c r="FG958" s="4"/>
      <c r="FH958" s="4"/>
      <c r="FI958" s="4"/>
      <c r="FJ958" s="4"/>
      <c r="FK958" s="4"/>
      <c r="FL958" s="4"/>
      <c r="FM958" s="4"/>
      <c r="FN958" s="4"/>
      <c r="FO958" s="4"/>
      <c r="FP958" s="4"/>
      <c r="FQ958" s="4"/>
      <c r="FR958" s="4"/>
      <c r="FS958" s="4"/>
      <c r="FT958" s="4"/>
      <c r="FU958" s="4"/>
      <c r="FV958" s="4"/>
      <c r="FW958" s="4"/>
      <c r="FX958" s="4"/>
      <c r="FY958" s="4"/>
      <c r="FZ958" s="4"/>
      <c r="GA958" s="4"/>
      <c r="GB958" s="4"/>
      <c r="GC958" s="4"/>
      <c r="GD958" s="4"/>
      <c r="GE958" s="4"/>
      <c r="GF958" s="4"/>
      <c r="GG958" s="4"/>
      <c r="GH958" s="4"/>
      <c r="GI958" s="4"/>
      <c r="GJ958" s="4"/>
      <c r="GK958" s="4"/>
      <c r="GL958" s="4"/>
      <c r="GM958" s="4"/>
      <c r="GN958" s="4"/>
      <c r="GO958" s="4"/>
      <c r="GP958" s="4"/>
      <c r="GQ958" s="4"/>
      <c r="GR958" s="4"/>
      <c r="GS958" s="4"/>
      <c r="GT958" s="4"/>
      <c r="GU958" s="4"/>
      <c r="GV958" s="4"/>
      <c r="GW958" s="4"/>
      <c r="GX958" s="4"/>
      <c r="GY958" s="4"/>
      <c r="GZ958" s="4"/>
      <c r="HA958" s="4"/>
      <c r="HB958" s="4"/>
      <c r="HC958" s="4"/>
      <c r="HD958" s="4"/>
      <c r="HE958" s="4"/>
      <c r="HF958" s="4"/>
      <c r="HG958" s="4"/>
      <c r="HH958" s="4"/>
      <c r="HI958" s="4"/>
      <c r="HJ958" s="4"/>
      <c r="HK958" s="4"/>
      <c r="HL958" s="4"/>
      <c r="HM958" s="4"/>
      <c r="HN958" s="4"/>
      <c r="HO958" s="4"/>
      <c r="HP958" s="4"/>
      <c r="HQ958" s="4"/>
      <c r="HR958" s="4"/>
      <c r="HS958" s="4"/>
      <c r="HT958" s="4"/>
      <c r="HU958" s="4"/>
      <c r="HV958" s="4"/>
      <c r="HW958" s="4"/>
      <c r="HX958" s="4"/>
      <c r="HY958" s="4"/>
      <c r="HZ958" s="4"/>
      <c r="IA958" s="4"/>
      <c r="IB958" s="4"/>
      <c r="IC958" s="4"/>
      <c r="ID958" s="4"/>
      <c r="IE958" s="4"/>
      <c r="IF958" s="4"/>
      <c r="IG958" s="4"/>
      <c r="IH958" s="4"/>
      <c r="II958" s="4"/>
      <c r="IJ958" s="4"/>
      <c r="IK958" s="4"/>
      <c r="IL958" s="4"/>
      <c r="IM958" s="4"/>
      <c r="IN958" s="4"/>
      <c r="IO958" s="4"/>
      <c r="IP958" s="4"/>
      <c r="IQ958" s="4"/>
      <c r="IR958" s="4"/>
      <c r="IS958" s="4"/>
      <c r="IT958" s="4"/>
      <c r="IU958" s="4"/>
      <c r="IV958" s="4"/>
    </row>
    <row r="959" spans="1:256" s="209" customFormat="1">
      <c r="A959" s="121"/>
      <c r="B959" s="115"/>
      <c r="C959" s="116"/>
      <c r="D959" s="117"/>
      <c r="E959" s="118"/>
      <c r="F959" s="119"/>
      <c r="G959" s="120"/>
      <c r="H959" s="5"/>
      <c r="I959" s="39"/>
      <c r="J959" s="40"/>
      <c r="K959" s="41"/>
      <c r="L959" s="37"/>
      <c r="N959" s="38"/>
      <c r="O959" s="38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4"/>
      <c r="CM959" s="4"/>
      <c r="CN959" s="4"/>
      <c r="CO959" s="4"/>
      <c r="CP959" s="4"/>
      <c r="CQ959" s="4"/>
      <c r="CR959" s="4"/>
      <c r="CS959" s="4"/>
      <c r="CT959" s="4"/>
      <c r="CU959" s="4"/>
      <c r="CV959" s="4"/>
      <c r="CW959" s="4"/>
      <c r="CX959" s="4"/>
      <c r="CY959" s="4"/>
      <c r="CZ959" s="4"/>
      <c r="DA959" s="4"/>
      <c r="DB959" s="4"/>
      <c r="DC959" s="4"/>
      <c r="DD959" s="4"/>
      <c r="DE959" s="4"/>
      <c r="DF959" s="4"/>
      <c r="DG959" s="4"/>
      <c r="DH959" s="4"/>
      <c r="DI959" s="4"/>
      <c r="DJ959" s="4"/>
      <c r="DK959" s="4"/>
      <c r="DL959" s="4"/>
      <c r="DM959" s="4"/>
      <c r="DN959" s="4"/>
      <c r="DO959" s="4"/>
      <c r="DP959" s="4"/>
      <c r="DQ959" s="4"/>
      <c r="DR959" s="4"/>
      <c r="DS959" s="4"/>
      <c r="DT959" s="4"/>
      <c r="DU959" s="4"/>
      <c r="DV959" s="4"/>
      <c r="DW959" s="4"/>
      <c r="DX959" s="4"/>
      <c r="DY959" s="4"/>
      <c r="DZ959" s="4"/>
      <c r="EA959" s="4"/>
      <c r="EB959" s="4"/>
      <c r="EC959" s="4"/>
      <c r="ED959" s="4"/>
      <c r="EE959" s="4"/>
      <c r="EF959" s="4"/>
      <c r="EG959" s="4"/>
      <c r="EH959" s="4"/>
      <c r="EI959" s="4"/>
      <c r="EJ959" s="4"/>
      <c r="EK959" s="4"/>
      <c r="EL959" s="4"/>
      <c r="EM959" s="4"/>
      <c r="EN959" s="4"/>
      <c r="EO959" s="4"/>
      <c r="EP959" s="4"/>
      <c r="EQ959" s="4"/>
      <c r="ER959" s="4"/>
      <c r="ES959" s="4"/>
      <c r="ET959" s="4"/>
      <c r="EU959" s="4"/>
      <c r="EV959" s="4"/>
      <c r="EW959" s="4"/>
      <c r="EX959" s="4"/>
      <c r="EY959" s="4"/>
      <c r="EZ959" s="4"/>
      <c r="FA959" s="4"/>
      <c r="FB959" s="4"/>
      <c r="FC959" s="4"/>
      <c r="FD959" s="4"/>
      <c r="FE959" s="4"/>
      <c r="FF959" s="4"/>
      <c r="FG959" s="4"/>
      <c r="FH959" s="4"/>
      <c r="FI959" s="4"/>
      <c r="FJ959" s="4"/>
      <c r="FK959" s="4"/>
      <c r="FL959" s="4"/>
      <c r="FM959" s="4"/>
      <c r="FN959" s="4"/>
      <c r="FO959" s="4"/>
      <c r="FP959" s="4"/>
      <c r="FQ959" s="4"/>
      <c r="FR959" s="4"/>
      <c r="FS959" s="4"/>
      <c r="FT959" s="4"/>
      <c r="FU959" s="4"/>
      <c r="FV959" s="4"/>
      <c r="FW959" s="4"/>
      <c r="FX959" s="4"/>
      <c r="FY959" s="4"/>
      <c r="FZ959" s="4"/>
      <c r="GA959" s="4"/>
      <c r="GB959" s="4"/>
      <c r="GC959" s="4"/>
      <c r="GD959" s="4"/>
      <c r="GE959" s="4"/>
      <c r="GF959" s="4"/>
      <c r="GG959" s="4"/>
      <c r="GH959" s="4"/>
      <c r="GI959" s="4"/>
      <c r="GJ959" s="4"/>
      <c r="GK959" s="4"/>
      <c r="GL959" s="4"/>
      <c r="GM959" s="4"/>
      <c r="GN959" s="4"/>
      <c r="GO959" s="4"/>
      <c r="GP959" s="4"/>
      <c r="GQ959" s="4"/>
      <c r="GR959" s="4"/>
      <c r="GS959" s="4"/>
      <c r="GT959" s="4"/>
      <c r="GU959" s="4"/>
      <c r="GV959" s="4"/>
      <c r="GW959" s="4"/>
      <c r="GX959" s="4"/>
      <c r="GY959" s="4"/>
      <c r="GZ959" s="4"/>
      <c r="HA959" s="4"/>
      <c r="HB959" s="4"/>
      <c r="HC959" s="4"/>
      <c r="HD959" s="4"/>
      <c r="HE959" s="4"/>
      <c r="HF959" s="4"/>
      <c r="HG959" s="4"/>
      <c r="HH959" s="4"/>
      <c r="HI959" s="4"/>
      <c r="HJ959" s="4"/>
      <c r="HK959" s="4"/>
      <c r="HL959" s="4"/>
      <c r="HM959" s="4"/>
      <c r="HN959" s="4"/>
      <c r="HO959" s="4"/>
      <c r="HP959" s="4"/>
      <c r="HQ959" s="4"/>
      <c r="HR959" s="4"/>
      <c r="HS959" s="4"/>
      <c r="HT959" s="4"/>
      <c r="HU959" s="4"/>
      <c r="HV959" s="4"/>
      <c r="HW959" s="4"/>
      <c r="HX959" s="4"/>
      <c r="HY959" s="4"/>
      <c r="HZ959" s="4"/>
      <c r="IA959" s="4"/>
      <c r="IB959" s="4"/>
      <c r="IC959" s="4"/>
      <c r="ID959" s="4"/>
      <c r="IE959" s="4"/>
      <c r="IF959" s="4"/>
      <c r="IG959" s="4"/>
      <c r="IH959" s="4"/>
      <c r="II959" s="4"/>
      <c r="IJ959" s="4"/>
      <c r="IK959" s="4"/>
      <c r="IL959" s="4"/>
      <c r="IM959" s="4"/>
      <c r="IN959" s="4"/>
      <c r="IO959" s="4"/>
      <c r="IP959" s="4"/>
      <c r="IQ959" s="4"/>
      <c r="IR959" s="4"/>
      <c r="IS959" s="4"/>
      <c r="IT959" s="4"/>
      <c r="IU959" s="4"/>
      <c r="IV959" s="4"/>
    </row>
    <row r="960" spans="1:256" s="209" customFormat="1">
      <c r="A960" s="121"/>
      <c r="B960" s="115"/>
      <c r="C960" s="116"/>
      <c r="D960" s="117"/>
      <c r="E960" s="118"/>
      <c r="F960" s="119"/>
      <c r="G960" s="120"/>
      <c r="H960" s="5"/>
      <c r="I960" s="39"/>
      <c r="J960" s="40"/>
      <c r="K960" s="41"/>
      <c r="L960" s="37"/>
      <c r="N960" s="38"/>
      <c r="O960" s="38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4"/>
      <c r="CM960" s="4"/>
      <c r="CN960" s="4"/>
      <c r="CO960" s="4"/>
      <c r="CP960" s="4"/>
      <c r="CQ960" s="4"/>
      <c r="CR960" s="4"/>
      <c r="CS960" s="4"/>
      <c r="CT960" s="4"/>
      <c r="CU960" s="4"/>
      <c r="CV960" s="4"/>
      <c r="CW960" s="4"/>
      <c r="CX960" s="4"/>
      <c r="CY960" s="4"/>
      <c r="CZ960" s="4"/>
      <c r="DA960" s="4"/>
      <c r="DB960" s="4"/>
      <c r="DC960" s="4"/>
      <c r="DD960" s="4"/>
      <c r="DE960" s="4"/>
      <c r="DF960" s="4"/>
      <c r="DG960" s="4"/>
      <c r="DH960" s="4"/>
      <c r="DI960" s="4"/>
      <c r="DJ960" s="4"/>
      <c r="DK960" s="4"/>
      <c r="DL960" s="4"/>
      <c r="DM960" s="4"/>
      <c r="DN960" s="4"/>
      <c r="DO960" s="4"/>
      <c r="DP960" s="4"/>
      <c r="DQ960" s="4"/>
      <c r="DR960" s="4"/>
      <c r="DS960" s="4"/>
      <c r="DT960" s="4"/>
      <c r="DU960" s="4"/>
      <c r="DV960" s="4"/>
      <c r="DW960" s="4"/>
      <c r="DX960" s="4"/>
      <c r="DY960" s="4"/>
      <c r="DZ960" s="4"/>
      <c r="EA960" s="4"/>
      <c r="EB960" s="4"/>
      <c r="EC960" s="4"/>
      <c r="ED960" s="4"/>
      <c r="EE960" s="4"/>
      <c r="EF960" s="4"/>
      <c r="EG960" s="4"/>
      <c r="EH960" s="4"/>
      <c r="EI960" s="4"/>
      <c r="EJ960" s="4"/>
      <c r="EK960" s="4"/>
      <c r="EL960" s="4"/>
      <c r="EM960" s="4"/>
      <c r="EN960" s="4"/>
      <c r="EO960" s="4"/>
      <c r="EP960" s="4"/>
      <c r="EQ960" s="4"/>
      <c r="ER960" s="4"/>
      <c r="ES960" s="4"/>
      <c r="ET960" s="4"/>
      <c r="EU960" s="4"/>
      <c r="EV960" s="4"/>
      <c r="EW960" s="4"/>
      <c r="EX960" s="4"/>
      <c r="EY960" s="4"/>
      <c r="EZ960" s="4"/>
      <c r="FA960" s="4"/>
      <c r="FB960" s="4"/>
      <c r="FC960" s="4"/>
      <c r="FD960" s="4"/>
      <c r="FE960" s="4"/>
      <c r="FF960" s="4"/>
      <c r="FG960" s="4"/>
      <c r="FH960" s="4"/>
      <c r="FI960" s="4"/>
      <c r="FJ960" s="4"/>
      <c r="FK960" s="4"/>
      <c r="FL960" s="4"/>
      <c r="FM960" s="4"/>
      <c r="FN960" s="4"/>
      <c r="FO960" s="4"/>
      <c r="FP960" s="4"/>
      <c r="FQ960" s="4"/>
      <c r="FR960" s="4"/>
      <c r="FS960" s="4"/>
      <c r="FT960" s="4"/>
      <c r="FU960" s="4"/>
      <c r="FV960" s="4"/>
      <c r="FW960" s="4"/>
      <c r="FX960" s="4"/>
      <c r="FY960" s="4"/>
      <c r="FZ960" s="4"/>
      <c r="GA960" s="4"/>
      <c r="GB960" s="4"/>
      <c r="GC960" s="4"/>
      <c r="GD960" s="4"/>
      <c r="GE960" s="4"/>
      <c r="GF960" s="4"/>
      <c r="GG960" s="4"/>
      <c r="GH960" s="4"/>
      <c r="GI960" s="4"/>
      <c r="GJ960" s="4"/>
      <c r="GK960" s="4"/>
      <c r="GL960" s="4"/>
      <c r="GM960" s="4"/>
      <c r="GN960" s="4"/>
      <c r="GO960" s="4"/>
      <c r="GP960" s="4"/>
      <c r="GQ960" s="4"/>
      <c r="GR960" s="4"/>
      <c r="GS960" s="4"/>
      <c r="GT960" s="4"/>
      <c r="GU960" s="4"/>
      <c r="GV960" s="4"/>
      <c r="GW960" s="4"/>
      <c r="GX960" s="4"/>
      <c r="GY960" s="4"/>
      <c r="GZ960" s="4"/>
      <c r="HA960" s="4"/>
      <c r="HB960" s="4"/>
      <c r="HC960" s="4"/>
      <c r="HD960" s="4"/>
      <c r="HE960" s="4"/>
      <c r="HF960" s="4"/>
      <c r="HG960" s="4"/>
      <c r="HH960" s="4"/>
      <c r="HI960" s="4"/>
      <c r="HJ960" s="4"/>
      <c r="HK960" s="4"/>
      <c r="HL960" s="4"/>
      <c r="HM960" s="4"/>
      <c r="HN960" s="4"/>
      <c r="HO960" s="4"/>
      <c r="HP960" s="4"/>
      <c r="HQ960" s="4"/>
      <c r="HR960" s="4"/>
      <c r="HS960" s="4"/>
      <c r="HT960" s="4"/>
      <c r="HU960" s="4"/>
      <c r="HV960" s="4"/>
      <c r="HW960" s="4"/>
      <c r="HX960" s="4"/>
      <c r="HY960" s="4"/>
      <c r="HZ960" s="4"/>
      <c r="IA960" s="4"/>
      <c r="IB960" s="4"/>
      <c r="IC960" s="4"/>
      <c r="ID960" s="4"/>
      <c r="IE960" s="4"/>
      <c r="IF960" s="4"/>
      <c r="IG960" s="4"/>
      <c r="IH960" s="4"/>
      <c r="II960" s="4"/>
      <c r="IJ960" s="4"/>
      <c r="IK960" s="4"/>
      <c r="IL960" s="4"/>
      <c r="IM960" s="4"/>
      <c r="IN960" s="4"/>
      <c r="IO960" s="4"/>
      <c r="IP960" s="4"/>
      <c r="IQ960" s="4"/>
      <c r="IR960" s="4"/>
      <c r="IS960" s="4"/>
      <c r="IT960" s="4"/>
      <c r="IU960" s="4"/>
      <c r="IV960" s="4"/>
    </row>
    <row r="961" spans="1:256" s="209" customFormat="1">
      <c r="A961" s="121"/>
      <c r="B961" s="115"/>
      <c r="C961" s="116"/>
      <c r="D961" s="117"/>
      <c r="E961" s="118"/>
      <c r="F961" s="119"/>
      <c r="G961" s="120"/>
      <c r="H961" s="5"/>
      <c r="I961" s="39"/>
      <c r="J961" s="40"/>
      <c r="K961" s="41"/>
      <c r="L961" s="37"/>
      <c r="N961" s="38"/>
      <c r="O961" s="38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4"/>
      <c r="CM961" s="4"/>
      <c r="CN961" s="4"/>
      <c r="CO961" s="4"/>
      <c r="CP961" s="4"/>
      <c r="CQ961" s="4"/>
      <c r="CR961" s="4"/>
      <c r="CS961" s="4"/>
      <c r="CT961" s="4"/>
      <c r="CU961" s="4"/>
      <c r="CV961" s="4"/>
      <c r="CW961" s="4"/>
      <c r="CX961" s="4"/>
      <c r="CY961" s="4"/>
      <c r="CZ961" s="4"/>
      <c r="DA961" s="4"/>
      <c r="DB961" s="4"/>
      <c r="DC961" s="4"/>
      <c r="DD961" s="4"/>
      <c r="DE961" s="4"/>
      <c r="DF961" s="4"/>
      <c r="DG961" s="4"/>
      <c r="DH961" s="4"/>
      <c r="DI961" s="4"/>
      <c r="DJ961" s="4"/>
      <c r="DK961" s="4"/>
      <c r="DL961" s="4"/>
      <c r="DM961" s="4"/>
      <c r="DN961" s="4"/>
      <c r="DO961" s="4"/>
      <c r="DP961" s="4"/>
      <c r="DQ961" s="4"/>
      <c r="DR961" s="4"/>
      <c r="DS961" s="4"/>
      <c r="DT961" s="4"/>
      <c r="DU961" s="4"/>
      <c r="DV961" s="4"/>
      <c r="DW961" s="4"/>
      <c r="DX961" s="4"/>
      <c r="DY961" s="4"/>
      <c r="DZ961" s="4"/>
      <c r="EA961" s="4"/>
      <c r="EB961" s="4"/>
      <c r="EC961" s="4"/>
      <c r="ED961" s="4"/>
      <c r="EE961" s="4"/>
      <c r="EF961" s="4"/>
      <c r="EG961" s="4"/>
      <c r="EH961" s="4"/>
      <c r="EI961" s="4"/>
      <c r="EJ961" s="4"/>
      <c r="EK961" s="4"/>
      <c r="EL961" s="4"/>
      <c r="EM961" s="4"/>
      <c r="EN961" s="4"/>
      <c r="EO961" s="4"/>
      <c r="EP961" s="4"/>
      <c r="EQ961" s="4"/>
      <c r="ER961" s="4"/>
      <c r="ES961" s="4"/>
      <c r="ET961" s="4"/>
      <c r="EU961" s="4"/>
      <c r="EV961" s="4"/>
      <c r="EW961" s="4"/>
      <c r="EX961" s="4"/>
      <c r="EY961" s="4"/>
      <c r="EZ961" s="4"/>
      <c r="FA961" s="4"/>
      <c r="FB961" s="4"/>
      <c r="FC961" s="4"/>
      <c r="FD961" s="4"/>
      <c r="FE961" s="4"/>
      <c r="FF961" s="4"/>
      <c r="FG961" s="4"/>
      <c r="FH961" s="4"/>
      <c r="FI961" s="4"/>
      <c r="FJ961" s="4"/>
      <c r="FK961" s="4"/>
      <c r="FL961" s="4"/>
      <c r="FM961" s="4"/>
      <c r="FN961" s="4"/>
      <c r="FO961" s="4"/>
      <c r="FP961" s="4"/>
      <c r="FQ961" s="4"/>
      <c r="FR961" s="4"/>
      <c r="FS961" s="4"/>
      <c r="FT961" s="4"/>
      <c r="FU961" s="4"/>
      <c r="FV961" s="4"/>
      <c r="FW961" s="4"/>
      <c r="FX961" s="4"/>
      <c r="FY961" s="4"/>
      <c r="FZ961" s="4"/>
      <c r="GA961" s="4"/>
      <c r="GB961" s="4"/>
      <c r="GC961" s="4"/>
      <c r="GD961" s="4"/>
      <c r="GE961" s="4"/>
      <c r="GF961" s="4"/>
      <c r="GG961" s="4"/>
      <c r="GH961" s="4"/>
      <c r="GI961" s="4"/>
      <c r="GJ961" s="4"/>
      <c r="GK961" s="4"/>
      <c r="GL961" s="4"/>
      <c r="GM961" s="4"/>
      <c r="GN961" s="4"/>
      <c r="GO961" s="4"/>
      <c r="GP961" s="4"/>
      <c r="GQ961" s="4"/>
      <c r="GR961" s="4"/>
      <c r="GS961" s="4"/>
      <c r="GT961" s="4"/>
      <c r="GU961" s="4"/>
      <c r="GV961" s="4"/>
      <c r="GW961" s="4"/>
      <c r="GX961" s="4"/>
      <c r="GY961" s="4"/>
      <c r="GZ961" s="4"/>
      <c r="HA961" s="4"/>
      <c r="HB961" s="4"/>
      <c r="HC961" s="4"/>
      <c r="HD961" s="4"/>
      <c r="HE961" s="4"/>
      <c r="HF961" s="4"/>
      <c r="HG961" s="4"/>
      <c r="HH961" s="4"/>
      <c r="HI961" s="4"/>
      <c r="HJ961" s="4"/>
      <c r="HK961" s="4"/>
      <c r="HL961" s="4"/>
      <c r="HM961" s="4"/>
      <c r="HN961" s="4"/>
      <c r="HO961" s="4"/>
      <c r="HP961" s="4"/>
      <c r="HQ961" s="4"/>
      <c r="HR961" s="4"/>
      <c r="HS961" s="4"/>
      <c r="HT961" s="4"/>
      <c r="HU961" s="4"/>
      <c r="HV961" s="4"/>
      <c r="HW961" s="4"/>
      <c r="HX961" s="4"/>
      <c r="HY961" s="4"/>
      <c r="HZ961" s="4"/>
      <c r="IA961" s="4"/>
      <c r="IB961" s="4"/>
      <c r="IC961" s="4"/>
      <c r="ID961" s="4"/>
      <c r="IE961" s="4"/>
      <c r="IF961" s="4"/>
      <c r="IG961" s="4"/>
      <c r="IH961" s="4"/>
      <c r="II961" s="4"/>
      <c r="IJ961" s="4"/>
      <c r="IK961" s="4"/>
      <c r="IL961" s="4"/>
      <c r="IM961" s="4"/>
      <c r="IN961" s="4"/>
      <c r="IO961" s="4"/>
      <c r="IP961" s="4"/>
      <c r="IQ961" s="4"/>
      <c r="IR961" s="4"/>
      <c r="IS961" s="4"/>
      <c r="IT961" s="4"/>
      <c r="IU961" s="4"/>
      <c r="IV961" s="4"/>
    </row>
    <row r="962" spans="1:256" s="209" customFormat="1">
      <c r="A962" s="121"/>
      <c r="B962" s="115"/>
      <c r="C962" s="116"/>
      <c r="D962" s="117"/>
      <c r="E962" s="118"/>
      <c r="F962" s="119"/>
      <c r="G962" s="120"/>
      <c r="H962" s="5"/>
      <c r="I962" s="39"/>
      <c r="J962" s="40"/>
      <c r="K962" s="41"/>
      <c r="L962" s="37"/>
      <c r="N962" s="38"/>
      <c r="O962" s="38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4"/>
      <c r="CM962" s="4"/>
      <c r="CN962" s="4"/>
      <c r="CO962" s="4"/>
      <c r="CP962" s="4"/>
      <c r="CQ962" s="4"/>
      <c r="CR962" s="4"/>
      <c r="CS962" s="4"/>
      <c r="CT962" s="4"/>
      <c r="CU962" s="4"/>
      <c r="CV962" s="4"/>
      <c r="CW962" s="4"/>
      <c r="CX962" s="4"/>
      <c r="CY962" s="4"/>
      <c r="CZ962" s="4"/>
      <c r="DA962" s="4"/>
      <c r="DB962" s="4"/>
      <c r="DC962" s="4"/>
      <c r="DD962" s="4"/>
      <c r="DE962" s="4"/>
      <c r="DF962" s="4"/>
      <c r="DG962" s="4"/>
      <c r="DH962" s="4"/>
      <c r="DI962" s="4"/>
      <c r="DJ962" s="4"/>
      <c r="DK962" s="4"/>
      <c r="DL962" s="4"/>
      <c r="DM962" s="4"/>
      <c r="DN962" s="4"/>
      <c r="DO962" s="4"/>
      <c r="DP962" s="4"/>
      <c r="DQ962" s="4"/>
      <c r="DR962" s="4"/>
      <c r="DS962" s="4"/>
      <c r="DT962" s="4"/>
      <c r="DU962" s="4"/>
      <c r="DV962" s="4"/>
      <c r="DW962" s="4"/>
      <c r="DX962" s="4"/>
      <c r="DY962" s="4"/>
      <c r="DZ962" s="4"/>
      <c r="EA962" s="4"/>
      <c r="EB962" s="4"/>
      <c r="EC962" s="4"/>
      <c r="ED962" s="4"/>
      <c r="EE962" s="4"/>
      <c r="EF962" s="4"/>
      <c r="EG962" s="4"/>
      <c r="EH962" s="4"/>
      <c r="EI962" s="4"/>
      <c r="EJ962" s="4"/>
      <c r="EK962" s="4"/>
      <c r="EL962" s="4"/>
      <c r="EM962" s="4"/>
      <c r="EN962" s="4"/>
      <c r="EO962" s="4"/>
      <c r="EP962" s="4"/>
      <c r="EQ962" s="4"/>
      <c r="ER962" s="4"/>
      <c r="ES962" s="4"/>
      <c r="ET962" s="4"/>
      <c r="EU962" s="4"/>
      <c r="EV962" s="4"/>
      <c r="EW962" s="4"/>
      <c r="EX962" s="4"/>
      <c r="EY962" s="4"/>
      <c r="EZ962" s="4"/>
      <c r="FA962" s="4"/>
      <c r="FB962" s="4"/>
      <c r="FC962" s="4"/>
      <c r="FD962" s="4"/>
      <c r="FE962" s="4"/>
      <c r="FF962" s="4"/>
      <c r="FG962" s="4"/>
      <c r="FH962" s="4"/>
      <c r="FI962" s="4"/>
      <c r="FJ962" s="4"/>
      <c r="FK962" s="4"/>
      <c r="FL962" s="4"/>
      <c r="FM962" s="4"/>
      <c r="FN962" s="4"/>
      <c r="FO962" s="4"/>
      <c r="FP962" s="4"/>
      <c r="FQ962" s="4"/>
      <c r="FR962" s="4"/>
      <c r="FS962" s="4"/>
      <c r="FT962" s="4"/>
      <c r="FU962" s="4"/>
      <c r="FV962" s="4"/>
      <c r="FW962" s="4"/>
      <c r="FX962" s="4"/>
      <c r="FY962" s="4"/>
      <c r="FZ962" s="4"/>
      <c r="GA962" s="4"/>
      <c r="GB962" s="4"/>
      <c r="GC962" s="4"/>
      <c r="GD962" s="4"/>
      <c r="GE962" s="4"/>
      <c r="GF962" s="4"/>
      <c r="GG962" s="4"/>
      <c r="GH962" s="4"/>
      <c r="GI962" s="4"/>
      <c r="GJ962" s="4"/>
      <c r="GK962" s="4"/>
      <c r="GL962" s="4"/>
      <c r="GM962" s="4"/>
      <c r="GN962" s="4"/>
      <c r="GO962" s="4"/>
      <c r="GP962" s="4"/>
      <c r="GQ962" s="4"/>
      <c r="GR962" s="4"/>
      <c r="GS962" s="4"/>
      <c r="GT962" s="4"/>
      <c r="GU962" s="4"/>
      <c r="GV962" s="4"/>
      <c r="GW962" s="4"/>
      <c r="GX962" s="4"/>
      <c r="GY962" s="4"/>
      <c r="GZ962" s="4"/>
      <c r="HA962" s="4"/>
      <c r="HB962" s="4"/>
      <c r="HC962" s="4"/>
      <c r="HD962" s="4"/>
      <c r="HE962" s="4"/>
      <c r="HF962" s="4"/>
      <c r="HG962" s="4"/>
      <c r="HH962" s="4"/>
      <c r="HI962" s="4"/>
      <c r="HJ962" s="4"/>
      <c r="HK962" s="4"/>
      <c r="HL962" s="4"/>
      <c r="HM962" s="4"/>
      <c r="HN962" s="4"/>
      <c r="HO962" s="4"/>
      <c r="HP962" s="4"/>
      <c r="HQ962" s="4"/>
      <c r="HR962" s="4"/>
      <c r="HS962" s="4"/>
      <c r="HT962" s="4"/>
      <c r="HU962" s="4"/>
      <c r="HV962" s="4"/>
      <c r="HW962" s="4"/>
      <c r="HX962" s="4"/>
      <c r="HY962" s="4"/>
      <c r="HZ962" s="4"/>
      <c r="IA962" s="4"/>
      <c r="IB962" s="4"/>
      <c r="IC962" s="4"/>
      <c r="ID962" s="4"/>
      <c r="IE962" s="4"/>
      <c r="IF962" s="4"/>
      <c r="IG962" s="4"/>
      <c r="IH962" s="4"/>
      <c r="II962" s="4"/>
      <c r="IJ962" s="4"/>
      <c r="IK962" s="4"/>
      <c r="IL962" s="4"/>
      <c r="IM962" s="4"/>
      <c r="IN962" s="4"/>
      <c r="IO962" s="4"/>
      <c r="IP962" s="4"/>
      <c r="IQ962" s="4"/>
      <c r="IR962" s="4"/>
      <c r="IS962" s="4"/>
      <c r="IT962" s="4"/>
      <c r="IU962" s="4"/>
      <c r="IV962" s="4"/>
    </row>
    <row r="964" spans="1:256" s="209" customFormat="1">
      <c r="A964" s="121"/>
      <c r="B964" s="115"/>
      <c r="C964" s="116"/>
      <c r="D964" s="117"/>
      <c r="E964" s="118"/>
      <c r="F964" s="119"/>
      <c r="G964" s="120"/>
      <c r="H964" s="5"/>
      <c r="I964" s="39"/>
      <c r="J964" s="40"/>
      <c r="K964" s="41"/>
      <c r="L964" s="37"/>
      <c r="N964" s="38"/>
      <c r="O964" s="38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4"/>
      <c r="CM964" s="4"/>
      <c r="CN964" s="4"/>
      <c r="CO964" s="4"/>
      <c r="CP964" s="4"/>
      <c r="CQ964" s="4"/>
      <c r="CR964" s="4"/>
      <c r="CS964" s="4"/>
      <c r="CT964" s="4"/>
      <c r="CU964" s="4"/>
      <c r="CV964" s="4"/>
      <c r="CW964" s="4"/>
      <c r="CX964" s="4"/>
      <c r="CY964" s="4"/>
      <c r="CZ964" s="4"/>
      <c r="DA964" s="4"/>
      <c r="DB964" s="4"/>
      <c r="DC964" s="4"/>
      <c r="DD964" s="4"/>
      <c r="DE964" s="4"/>
      <c r="DF964" s="4"/>
      <c r="DG964" s="4"/>
      <c r="DH964" s="4"/>
      <c r="DI964" s="4"/>
      <c r="DJ964" s="4"/>
      <c r="DK964" s="4"/>
      <c r="DL964" s="4"/>
      <c r="DM964" s="4"/>
      <c r="DN964" s="4"/>
      <c r="DO964" s="4"/>
      <c r="DP964" s="4"/>
      <c r="DQ964" s="4"/>
      <c r="DR964" s="4"/>
      <c r="DS964" s="4"/>
      <c r="DT964" s="4"/>
      <c r="DU964" s="4"/>
      <c r="DV964" s="4"/>
      <c r="DW964" s="4"/>
      <c r="DX964" s="4"/>
      <c r="DY964" s="4"/>
      <c r="DZ964" s="4"/>
      <c r="EA964" s="4"/>
      <c r="EB964" s="4"/>
      <c r="EC964" s="4"/>
      <c r="ED964" s="4"/>
      <c r="EE964" s="4"/>
      <c r="EF964" s="4"/>
      <c r="EG964" s="4"/>
      <c r="EH964" s="4"/>
      <c r="EI964" s="4"/>
      <c r="EJ964" s="4"/>
      <c r="EK964" s="4"/>
      <c r="EL964" s="4"/>
      <c r="EM964" s="4"/>
      <c r="EN964" s="4"/>
      <c r="EO964" s="4"/>
      <c r="EP964" s="4"/>
      <c r="EQ964" s="4"/>
      <c r="ER964" s="4"/>
      <c r="ES964" s="4"/>
      <c r="ET964" s="4"/>
      <c r="EU964" s="4"/>
      <c r="EV964" s="4"/>
      <c r="EW964" s="4"/>
      <c r="EX964" s="4"/>
      <c r="EY964" s="4"/>
      <c r="EZ964" s="4"/>
      <c r="FA964" s="4"/>
      <c r="FB964" s="4"/>
      <c r="FC964" s="4"/>
      <c r="FD964" s="4"/>
      <c r="FE964" s="4"/>
      <c r="FF964" s="4"/>
      <c r="FG964" s="4"/>
      <c r="FH964" s="4"/>
      <c r="FI964" s="4"/>
      <c r="FJ964" s="4"/>
      <c r="FK964" s="4"/>
      <c r="FL964" s="4"/>
      <c r="FM964" s="4"/>
      <c r="FN964" s="4"/>
      <c r="FO964" s="4"/>
      <c r="FP964" s="4"/>
      <c r="FQ964" s="4"/>
      <c r="FR964" s="4"/>
      <c r="FS964" s="4"/>
      <c r="FT964" s="4"/>
      <c r="FU964" s="4"/>
      <c r="FV964" s="4"/>
      <c r="FW964" s="4"/>
      <c r="FX964" s="4"/>
      <c r="FY964" s="4"/>
      <c r="FZ964" s="4"/>
      <c r="GA964" s="4"/>
      <c r="GB964" s="4"/>
      <c r="GC964" s="4"/>
      <c r="GD964" s="4"/>
      <c r="GE964" s="4"/>
      <c r="GF964" s="4"/>
      <c r="GG964" s="4"/>
      <c r="GH964" s="4"/>
      <c r="GI964" s="4"/>
      <c r="GJ964" s="4"/>
      <c r="GK964" s="4"/>
      <c r="GL964" s="4"/>
      <c r="GM964" s="4"/>
      <c r="GN964" s="4"/>
      <c r="GO964" s="4"/>
      <c r="GP964" s="4"/>
      <c r="GQ964" s="4"/>
      <c r="GR964" s="4"/>
      <c r="GS964" s="4"/>
      <c r="GT964" s="4"/>
      <c r="GU964" s="4"/>
      <c r="GV964" s="4"/>
      <c r="GW964" s="4"/>
      <c r="GX964" s="4"/>
      <c r="GY964" s="4"/>
      <c r="GZ964" s="4"/>
      <c r="HA964" s="4"/>
      <c r="HB964" s="4"/>
      <c r="HC964" s="4"/>
      <c r="HD964" s="4"/>
      <c r="HE964" s="4"/>
      <c r="HF964" s="4"/>
      <c r="HG964" s="4"/>
      <c r="HH964" s="4"/>
      <c r="HI964" s="4"/>
      <c r="HJ964" s="4"/>
      <c r="HK964" s="4"/>
      <c r="HL964" s="4"/>
      <c r="HM964" s="4"/>
      <c r="HN964" s="4"/>
      <c r="HO964" s="4"/>
      <c r="HP964" s="4"/>
      <c r="HQ964" s="4"/>
      <c r="HR964" s="4"/>
      <c r="HS964" s="4"/>
      <c r="HT964" s="4"/>
      <c r="HU964" s="4"/>
      <c r="HV964" s="4"/>
      <c r="HW964" s="4"/>
      <c r="HX964" s="4"/>
      <c r="HY964" s="4"/>
      <c r="HZ964" s="4"/>
      <c r="IA964" s="4"/>
      <c r="IB964" s="4"/>
      <c r="IC964" s="4"/>
      <c r="ID964" s="4"/>
      <c r="IE964" s="4"/>
      <c r="IF964" s="4"/>
      <c r="IG964" s="4"/>
      <c r="IH964" s="4"/>
      <c r="II964" s="4"/>
      <c r="IJ964" s="4"/>
      <c r="IK964" s="4"/>
      <c r="IL964" s="4"/>
      <c r="IM964" s="4"/>
      <c r="IN964" s="4"/>
      <c r="IO964" s="4"/>
      <c r="IP964" s="4"/>
      <c r="IQ964" s="4"/>
      <c r="IR964" s="4"/>
      <c r="IS964" s="4"/>
      <c r="IT964" s="4"/>
      <c r="IU964" s="4"/>
      <c r="IV964" s="4"/>
    </row>
    <row r="966" spans="1:256" s="209" customFormat="1">
      <c r="A966" s="121"/>
      <c r="B966" s="115"/>
      <c r="C966" s="116"/>
      <c r="D966" s="117"/>
      <c r="E966" s="118"/>
      <c r="F966" s="119"/>
      <c r="G966" s="120"/>
      <c r="H966" s="5"/>
      <c r="I966" s="39"/>
      <c r="J966" s="40"/>
      <c r="K966" s="41"/>
      <c r="L966" s="37"/>
      <c r="N966" s="38"/>
      <c r="O966" s="38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4"/>
      <c r="CM966" s="4"/>
      <c r="CN966" s="4"/>
      <c r="CO966" s="4"/>
      <c r="CP966" s="4"/>
      <c r="CQ966" s="4"/>
      <c r="CR966" s="4"/>
      <c r="CS966" s="4"/>
      <c r="CT966" s="4"/>
      <c r="CU966" s="4"/>
      <c r="CV966" s="4"/>
      <c r="CW966" s="4"/>
      <c r="CX966" s="4"/>
      <c r="CY966" s="4"/>
      <c r="CZ966" s="4"/>
      <c r="DA966" s="4"/>
      <c r="DB966" s="4"/>
      <c r="DC966" s="4"/>
      <c r="DD966" s="4"/>
      <c r="DE966" s="4"/>
      <c r="DF966" s="4"/>
      <c r="DG966" s="4"/>
      <c r="DH966" s="4"/>
      <c r="DI966" s="4"/>
      <c r="DJ966" s="4"/>
      <c r="DK966" s="4"/>
      <c r="DL966" s="4"/>
      <c r="DM966" s="4"/>
      <c r="DN966" s="4"/>
      <c r="DO966" s="4"/>
      <c r="DP966" s="4"/>
      <c r="DQ966" s="4"/>
      <c r="DR966" s="4"/>
      <c r="DS966" s="4"/>
      <c r="DT966" s="4"/>
      <c r="DU966" s="4"/>
      <c r="DV966" s="4"/>
      <c r="DW966" s="4"/>
      <c r="DX966" s="4"/>
      <c r="DY966" s="4"/>
      <c r="DZ966" s="4"/>
      <c r="EA966" s="4"/>
      <c r="EB966" s="4"/>
      <c r="EC966" s="4"/>
      <c r="ED966" s="4"/>
      <c r="EE966" s="4"/>
      <c r="EF966" s="4"/>
      <c r="EG966" s="4"/>
      <c r="EH966" s="4"/>
      <c r="EI966" s="4"/>
      <c r="EJ966" s="4"/>
      <c r="EK966" s="4"/>
      <c r="EL966" s="4"/>
      <c r="EM966" s="4"/>
      <c r="EN966" s="4"/>
      <c r="EO966" s="4"/>
      <c r="EP966" s="4"/>
      <c r="EQ966" s="4"/>
      <c r="ER966" s="4"/>
      <c r="ES966" s="4"/>
      <c r="ET966" s="4"/>
      <c r="EU966" s="4"/>
      <c r="EV966" s="4"/>
      <c r="EW966" s="4"/>
      <c r="EX966" s="4"/>
      <c r="EY966" s="4"/>
      <c r="EZ966" s="4"/>
      <c r="FA966" s="4"/>
      <c r="FB966" s="4"/>
      <c r="FC966" s="4"/>
      <c r="FD966" s="4"/>
      <c r="FE966" s="4"/>
      <c r="FF966" s="4"/>
      <c r="FG966" s="4"/>
      <c r="FH966" s="4"/>
      <c r="FI966" s="4"/>
      <c r="FJ966" s="4"/>
      <c r="FK966" s="4"/>
      <c r="FL966" s="4"/>
      <c r="FM966" s="4"/>
      <c r="FN966" s="4"/>
      <c r="FO966" s="4"/>
      <c r="FP966" s="4"/>
      <c r="FQ966" s="4"/>
      <c r="FR966" s="4"/>
      <c r="FS966" s="4"/>
      <c r="FT966" s="4"/>
      <c r="FU966" s="4"/>
      <c r="FV966" s="4"/>
      <c r="FW966" s="4"/>
      <c r="FX966" s="4"/>
      <c r="FY966" s="4"/>
      <c r="FZ966" s="4"/>
      <c r="GA966" s="4"/>
      <c r="GB966" s="4"/>
      <c r="GC966" s="4"/>
      <c r="GD966" s="4"/>
      <c r="GE966" s="4"/>
      <c r="GF966" s="4"/>
      <c r="GG966" s="4"/>
      <c r="GH966" s="4"/>
      <c r="GI966" s="4"/>
      <c r="GJ966" s="4"/>
      <c r="GK966" s="4"/>
      <c r="GL966" s="4"/>
      <c r="GM966" s="4"/>
      <c r="GN966" s="4"/>
      <c r="GO966" s="4"/>
      <c r="GP966" s="4"/>
      <c r="GQ966" s="4"/>
      <c r="GR966" s="4"/>
      <c r="GS966" s="4"/>
      <c r="GT966" s="4"/>
      <c r="GU966" s="4"/>
      <c r="GV966" s="4"/>
      <c r="GW966" s="4"/>
      <c r="GX966" s="4"/>
      <c r="GY966" s="4"/>
      <c r="GZ966" s="4"/>
      <c r="HA966" s="4"/>
      <c r="HB966" s="4"/>
      <c r="HC966" s="4"/>
      <c r="HD966" s="4"/>
      <c r="HE966" s="4"/>
      <c r="HF966" s="4"/>
      <c r="HG966" s="4"/>
      <c r="HH966" s="4"/>
      <c r="HI966" s="4"/>
      <c r="HJ966" s="4"/>
      <c r="HK966" s="4"/>
      <c r="HL966" s="4"/>
      <c r="HM966" s="4"/>
      <c r="HN966" s="4"/>
      <c r="HO966" s="4"/>
      <c r="HP966" s="4"/>
      <c r="HQ966" s="4"/>
      <c r="HR966" s="4"/>
      <c r="HS966" s="4"/>
      <c r="HT966" s="4"/>
      <c r="HU966" s="4"/>
      <c r="HV966" s="4"/>
      <c r="HW966" s="4"/>
      <c r="HX966" s="4"/>
      <c r="HY966" s="4"/>
      <c r="HZ966" s="4"/>
      <c r="IA966" s="4"/>
      <c r="IB966" s="4"/>
      <c r="IC966" s="4"/>
      <c r="ID966" s="4"/>
      <c r="IE966" s="4"/>
      <c r="IF966" s="4"/>
      <c r="IG966" s="4"/>
      <c r="IH966" s="4"/>
      <c r="II966" s="4"/>
      <c r="IJ966" s="4"/>
      <c r="IK966" s="4"/>
      <c r="IL966" s="4"/>
      <c r="IM966" s="4"/>
      <c r="IN966" s="4"/>
      <c r="IO966" s="4"/>
      <c r="IP966" s="4"/>
      <c r="IQ966" s="4"/>
      <c r="IR966" s="4"/>
      <c r="IS966" s="4"/>
      <c r="IT966" s="4"/>
      <c r="IU966" s="4"/>
      <c r="IV966" s="4"/>
    </row>
    <row r="968" spans="1:256" s="209" customFormat="1">
      <c r="A968" s="121"/>
      <c r="B968" s="115"/>
      <c r="C968" s="116"/>
      <c r="D968" s="117"/>
      <c r="E968" s="118"/>
      <c r="F968" s="119"/>
      <c r="G968" s="120"/>
      <c r="H968" s="5"/>
      <c r="I968" s="39"/>
      <c r="J968" s="40"/>
      <c r="K968" s="41"/>
      <c r="L968" s="37"/>
      <c r="N968" s="38"/>
      <c r="O968" s="38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4"/>
      <c r="CM968" s="4"/>
      <c r="CN968" s="4"/>
      <c r="CO968" s="4"/>
      <c r="CP968" s="4"/>
      <c r="CQ968" s="4"/>
      <c r="CR968" s="4"/>
      <c r="CS968" s="4"/>
      <c r="CT968" s="4"/>
      <c r="CU968" s="4"/>
      <c r="CV968" s="4"/>
      <c r="CW968" s="4"/>
      <c r="CX968" s="4"/>
      <c r="CY968" s="4"/>
      <c r="CZ968" s="4"/>
      <c r="DA968" s="4"/>
      <c r="DB968" s="4"/>
      <c r="DC968" s="4"/>
      <c r="DD968" s="4"/>
      <c r="DE968" s="4"/>
      <c r="DF968" s="4"/>
      <c r="DG968" s="4"/>
      <c r="DH968" s="4"/>
      <c r="DI968" s="4"/>
      <c r="DJ968" s="4"/>
      <c r="DK968" s="4"/>
      <c r="DL968" s="4"/>
      <c r="DM968" s="4"/>
      <c r="DN968" s="4"/>
      <c r="DO968" s="4"/>
      <c r="DP968" s="4"/>
      <c r="DQ968" s="4"/>
      <c r="DR968" s="4"/>
      <c r="DS968" s="4"/>
      <c r="DT968" s="4"/>
      <c r="DU968" s="4"/>
      <c r="DV968" s="4"/>
      <c r="DW968" s="4"/>
      <c r="DX968" s="4"/>
      <c r="DY968" s="4"/>
      <c r="DZ968" s="4"/>
      <c r="EA968" s="4"/>
      <c r="EB968" s="4"/>
      <c r="EC968" s="4"/>
      <c r="ED968" s="4"/>
      <c r="EE968" s="4"/>
      <c r="EF968" s="4"/>
      <c r="EG968" s="4"/>
      <c r="EH968" s="4"/>
      <c r="EI968" s="4"/>
      <c r="EJ968" s="4"/>
      <c r="EK968" s="4"/>
      <c r="EL968" s="4"/>
      <c r="EM968" s="4"/>
      <c r="EN968" s="4"/>
      <c r="EO968" s="4"/>
      <c r="EP968" s="4"/>
      <c r="EQ968" s="4"/>
      <c r="ER968" s="4"/>
      <c r="ES968" s="4"/>
      <c r="ET968" s="4"/>
      <c r="EU968" s="4"/>
      <c r="EV968" s="4"/>
      <c r="EW968" s="4"/>
      <c r="EX968" s="4"/>
      <c r="EY968" s="4"/>
      <c r="EZ968" s="4"/>
      <c r="FA968" s="4"/>
      <c r="FB968" s="4"/>
      <c r="FC968" s="4"/>
      <c r="FD968" s="4"/>
      <c r="FE968" s="4"/>
      <c r="FF968" s="4"/>
      <c r="FG968" s="4"/>
      <c r="FH968" s="4"/>
      <c r="FI968" s="4"/>
      <c r="FJ968" s="4"/>
      <c r="FK968" s="4"/>
      <c r="FL968" s="4"/>
      <c r="FM968" s="4"/>
      <c r="FN968" s="4"/>
      <c r="FO968" s="4"/>
      <c r="FP968" s="4"/>
      <c r="FQ968" s="4"/>
      <c r="FR968" s="4"/>
      <c r="FS968" s="4"/>
      <c r="FT968" s="4"/>
      <c r="FU968" s="4"/>
      <c r="FV968" s="4"/>
      <c r="FW968" s="4"/>
      <c r="FX968" s="4"/>
      <c r="FY968" s="4"/>
      <c r="FZ968" s="4"/>
      <c r="GA968" s="4"/>
      <c r="GB968" s="4"/>
      <c r="GC968" s="4"/>
      <c r="GD968" s="4"/>
      <c r="GE968" s="4"/>
      <c r="GF968" s="4"/>
      <c r="GG968" s="4"/>
      <c r="GH968" s="4"/>
      <c r="GI968" s="4"/>
      <c r="GJ968" s="4"/>
      <c r="GK968" s="4"/>
      <c r="GL968" s="4"/>
      <c r="GM968" s="4"/>
      <c r="GN968" s="4"/>
      <c r="GO968" s="4"/>
      <c r="GP968" s="4"/>
      <c r="GQ968" s="4"/>
      <c r="GR968" s="4"/>
      <c r="GS968" s="4"/>
      <c r="GT968" s="4"/>
      <c r="GU968" s="4"/>
      <c r="GV968" s="4"/>
      <c r="GW968" s="4"/>
      <c r="GX968" s="4"/>
      <c r="GY968" s="4"/>
      <c r="GZ968" s="4"/>
      <c r="HA968" s="4"/>
      <c r="HB968" s="4"/>
      <c r="HC968" s="4"/>
      <c r="HD968" s="4"/>
      <c r="HE968" s="4"/>
      <c r="HF968" s="4"/>
      <c r="HG968" s="4"/>
      <c r="HH968" s="4"/>
      <c r="HI968" s="4"/>
      <c r="HJ968" s="4"/>
      <c r="HK968" s="4"/>
      <c r="HL968" s="4"/>
      <c r="HM968" s="4"/>
      <c r="HN968" s="4"/>
      <c r="HO968" s="4"/>
      <c r="HP968" s="4"/>
      <c r="HQ968" s="4"/>
      <c r="HR968" s="4"/>
      <c r="HS968" s="4"/>
      <c r="HT968" s="4"/>
      <c r="HU968" s="4"/>
      <c r="HV968" s="4"/>
      <c r="HW968" s="4"/>
      <c r="HX968" s="4"/>
      <c r="HY968" s="4"/>
      <c r="HZ968" s="4"/>
      <c r="IA968" s="4"/>
      <c r="IB968" s="4"/>
      <c r="IC968" s="4"/>
      <c r="ID968" s="4"/>
      <c r="IE968" s="4"/>
      <c r="IF968" s="4"/>
      <c r="IG968" s="4"/>
      <c r="IH968" s="4"/>
      <c r="II968" s="4"/>
      <c r="IJ968" s="4"/>
      <c r="IK968" s="4"/>
      <c r="IL968" s="4"/>
      <c r="IM968" s="4"/>
      <c r="IN968" s="4"/>
      <c r="IO968" s="4"/>
      <c r="IP968" s="4"/>
      <c r="IQ968" s="4"/>
      <c r="IR968" s="4"/>
      <c r="IS968" s="4"/>
      <c r="IT968" s="4"/>
      <c r="IU968" s="4"/>
      <c r="IV968" s="4"/>
    </row>
    <row r="970" spans="1:256" s="209" customFormat="1">
      <c r="A970" s="121"/>
      <c r="B970" s="115"/>
      <c r="C970" s="116"/>
      <c r="D970" s="117"/>
      <c r="E970" s="118"/>
      <c r="F970" s="119"/>
      <c r="G970" s="120"/>
      <c r="H970" s="5"/>
      <c r="I970" s="39"/>
      <c r="J970" s="40"/>
      <c r="K970" s="41"/>
      <c r="L970" s="37"/>
      <c r="N970" s="38"/>
      <c r="O970" s="38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4"/>
      <c r="CM970" s="4"/>
      <c r="CN970" s="4"/>
      <c r="CO970" s="4"/>
      <c r="CP970" s="4"/>
      <c r="CQ970" s="4"/>
      <c r="CR970" s="4"/>
      <c r="CS970" s="4"/>
      <c r="CT970" s="4"/>
      <c r="CU970" s="4"/>
      <c r="CV970" s="4"/>
      <c r="CW970" s="4"/>
      <c r="CX970" s="4"/>
      <c r="CY970" s="4"/>
      <c r="CZ970" s="4"/>
      <c r="DA970" s="4"/>
      <c r="DB970" s="4"/>
      <c r="DC970" s="4"/>
      <c r="DD970" s="4"/>
      <c r="DE970" s="4"/>
      <c r="DF970" s="4"/>
      <c r="DG970" s="4"/>
      <c r="DH970" s="4"/>
      <c r="DI970" s="4"/>
      <c r="DJ970" s="4"/>
      <c r="DK970" s="4"/>
      <c r="DL970" s="4"/>
      <c r="DM970" s="4"/>
      <c r="DN970" s="4"/>
      <c r="DO970" s="4"/>
      <c r="DP970" s="4"/>
      <c r="DQ970" s="4"/>
      <c r="DR970" s="4"/>
      <c r="DS970" s="4"/>
      <c r="DT970" s="4"/>
      <c r="DU970" s="4"/>
      <c r="DV970" s="4"/>
      <c r="DW970" s="4"/>
      <c r="DX970" s="4"/>
      <c r="DY970" s="4"/>
      <c r="DZ970" s="4"/>
      <c r="EA970" s="4"/>
      <c r="EB970" s="4"/>
      <c r="EC970" s="4"/>
      <c r="ED970" s="4"/>
      <c r="EE970" s="4"/>
      <c r="EF970" s="4"/>
      <c r="EG970" s="4"/>
      <c r="EH970" s="4"/>
      <c r="EI970" s="4"/>
      <c r="EJ970" s="4"/>
      <c r="EK970" s="4"/>
      <c r="EL970" s="4"/>
      <c r="EM970" s="4"/>
      <c r="EN970" s="4"/>
      <c r="EO970" s="4"/>
      <c r="EP970" s="4"/>
      <c r="EQ970" s="4"/>
      <c r="ER970" s="4"/>
      <c r="ES970" s="4"/>
      <c r="ET970" s="4"/>
      <c r="EU970" s="4"/>
      <c r="EV970" s="4"/>
      <c r="EW970" s="4"/>
      <c r="EX970" s="4"/>
      <c r="EY970" s="4"/>
      <c r="EZ970" s="4"/>
      <c r="FA970" s="4"/>
      <c r="FB970" s="4"/>
      <c r="FC970" s="4"/>
      <c r="FD970" s="4"/>
      <c r="FE970" s="4"/>
      <c r="FF970" s="4"/>
      <c r="FG970" s="4"/>
      <c r="FH970" s="4"/>
      <c r="FI970" s="4"/>
      <c r="FJ970" s="4"/>
      <c r="FK970" s="4"/>
      <c r="FL970" s="4"/>
      <c r="FM970" s="4"/>
      <c r="FN970" s="4"/>
      <c r="FO970" s="4"/>
      <c r="FP970" s="4"/>
      <c r="FQ970" s="4"/>
      <c r="FR970" s="4"/>
      <c r="FS970" s="4"/>
      <c r="FT970" s="4"/>
      <c r="FU970" s="4"/>
      <c r="FV970" s="4"/>
      <c r="FW970" s="4"/>
      <c r="FX970" s="4"/>
      <c r="FY970" s="4"/>
      <c r="FZ970" s="4"/>
      <c r="GA970" s="4"/>
      <c r="GB970" s="4"/>
      <c r="GC970" s="4"/>
      <c r="GD970" s="4"/>
      <c r="GE970" s="4"/>
      <c r="GF970" s="4"/>
      <c r="GG970" s="4"/>
      <c r="GH970" s="4"/>
      <c r="GI970" s="4"/>
      <c r="GJ970" s="4"/>
      <c r="GK970" s="4"/>
      <c r="GL970" s="4"/>
      <c r="GM970" s="4"/>
      <c r="GN970" s="4"/>
      <c r="GO970" s="4"/>
      <c r="GP970" s="4"/>
      <c r="GQ970" s="4"/>
      <c r="GR970" s="4"/>
      <c r="GS970" s="4"/>
      <c r="GT970" s="4"/>
      <c r="GU970" s="4"/>
      <c r="GV970" s="4"/>
      <c r="GW970" s="4"/>
      <c r="GX970" s="4"/>
      <c r="GY970" s="4"/>
      <c r="GZ970" s="4"/>
      <c r="HA970" s="4"/>
      <c r="HB970" s="4"/>
      <c r="HC970" s="4"/>
      <c r="HD970" s="4"/>
      <c r="HE970" s="4"/>
      <c r="HF970" s="4"/>
      <c r="HG970" s="4"/>
      <c r="HH970" s="4"/>
      <c r="HI970" s="4"/>
      <c r="HJ970" s="4"/>
      <c r="HK970" s="4"/>
      <c r="HL970" s="4"/>
      <c r="HM970" s="4"/>
      <c r="HN970" s="4"/>
      <c r="HO970" s="4"/>
      <c r="HP970" s="4"/>
      <c r="HQ970" s="4"/>
      <c r="HR970" s="4"/>
      <c r="HS970" s="4"/>
      <c r="HT970" s="4"/>
      <c r="HU970" s="4"/>
      <c r="HV970" s="4"/>
      <c r="HW970" s="4"/>
      <c r="HX970" s="4"/>
      <c r="HY970" s="4"/>
      <c r="HZ970" s="4"/>
      <c r="IA970" s="4"/>
      <c r="IB970" s="4"/>
      <c r="IC970" s="4"/>
      <c r="ID970" s="4"/>
      <c r="IE970" s="4"/>
      <c r="IF970" s="4"/>
      <c r="IG970" s="4"/>
      <c r="IH970" s="4"/>
      <c r="II970" s="4"/>
      <c r="IJ970" s="4"/>
      <c r="IK970" s="4"/>
      <c r="IL970" s="4"/>
      <c r="IM970" s="4"/>
      <c r="IN970" s="4"/>
      <c r="IO970" s="4"/>
      <c r="IP970" s="4"/>
      <c r="IQ970" s="4"/>
      <c r="IR970" s="4"/>
      <c r="IS970" s="4"/>
      <c r="IT970" s="4"/>
      <c r="IU970" s="4"/>
      <c r="IV970" s="4"/>
    </row>
    <row r="971" spans="1:256" s="209" customFormat="1">
      <c r="A971" s="121"/>
      <c r="B971" s="115"/>
      <c r="C971" s="116"/>
      <c r="D971" s="117"/>
      <c r="E971" s="118"/>
      <c r="F971" s="119"/>
      <c r="G971" s="120"/>
      <c r="H971" s="5"/>
      <c r="I971" s="39"/>
      <c r="J971" s="40"/>
      <c r="K971" s="41"/>
      <c r="L971" s="37"/>
      <c r="N971" s="38"/>
      <c r="O971" s="38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4"/>
      <c r="CM971" s="4"/>
      <c r="CN971" s="4"/>
      <c r="CO971" s="4"/>
      <c r="CP971" s="4"/>
      <c r="CQ971" s="4"/>
      <c r="CR971" s="4"/>
      <c r="CS971" s="4"/>
      <c r="CT971" s="4"/>
      <c r="CU971" s="4"/>
      <c r="CV971" s="4"/>
      <c r="CW971" s="4"/>
      <c r="CX971" s="4"/>
      <c r="CY971" s="4"/>
      <c r="CZ971" s="4"/>
      <c r="DA971" s="4"/>
      <c r="DB971" s="4"/>
      <c r="DC971" s="4"/>
      <c r="DD971" s="4"/>
      <c r="DE971" s="4"/>
      <c r="DF971" s="4"/>
      <c r="DG971" s="4"/>
      <c r="DH971" s="4"/>
      <c r="DI971" s="4"/>
      <c r="DJ971" s="4"/>
      <c r="DK971" s="4"/>
      <c r="DL971" s="4"/>
      <c r="DM971" s="4"/>
      <c r="DN971" s="4"/>
      <c r="DO971" s="4"/>
      <c r="DP971" s="4"/>
      <c r="DQ971" s="4"/>
      <c r="DR971" s="4"/>
      <c r="DS971" s="4"/>
      <c r="DT971" s="4"/>
      <c r="DU971" s="4"/>
      <c r="DV971" s="4"/>
      <c r="DW971" s="4"/>
      <c r="DX971" s="4"/>
      <c r="DY971" s="4"/>
      <c r="DZ971" s="4"/>
      <c r="EA971" s="4"/>
      <c r="EB971" s="4"/>
      <c r="EC971" s="4"/>
      <c r="ED971" s="4"/>
      <c r="EE971" s="4"/>
      <c r="EF971" s="4"/>
      <c r="EG971" s="4"/>
      <c r="EH971" s="4"/>
      <c r="EI971" s="4"/>
      <c r="EJ971" s="4"/>
      <c r="EK971" s="4"/>
      <c r="EL971" s="4"/>
      <c r="EM971" s="4"/>
      <c r="EN971" s="4"/>
      <c r="EO971" s="4"/>
      <c r="EP971" s="4"/>
      <c r="EQ971" s="4"/>
      <c r="ER971" s="4"/>
      <c r="ES971" s="4"/>
      <c r="ET971" s="4"/>
      <c r="EU971" s="4"/>
      <c r="EV971" s="4"/>
      <c r="EW971" s="4"/>
      <c r="EX971" s="4"/>
      <c r="EY971" s="4"/>
      <c r="EZ971" s="4"/>
      <c r="FA971" s="4"/>
      <c r="FB971" s="4"/>
      <c r="FC971" s="4"/>
      <c r="FD971" s="4"/>
      <c r="FE971" s="4"/>
      <c r="FF971" s="4"/>
      <c r="FG971" s="4"/>
      <c r="FH971" s="4"/>
      <c r="FI971" s="4"/>
      <c r="FJ971" s="4"/>
      <c r="FK971" s="4"/>
      <c r="FL971" s="4"/>
      <c r="FM971" s="4"/>
      <c r="FN971" s="4"/>
      <c r="FO971" s="4"/>
      <c r="FP971" s="4"/>
      <c r="FQ971" s="4"/>
      <c r="FR971" s="4"/>
      <c r="FS971" s="4"/>
      <c r="FT971" s="4"/>
      <c r="FU971" s="4"/>
      <c r="FV971" s="4"/>
      <c r="FW971" s="4"/>
      <c r="FX971" s="4"/>
      <c r="FY971" s="4"/>
      <c r="FZ971" s="4"/>
      <c r="GA971" s="4"/>
      <c r="GB971" s="4"/>
      <c r="GC971" s="4"/>
      <c r="GD971" s="4"/>
      <c r="GE971" s="4"/>
      <c r="GF971" s="4"/>
      <c r="GG971" s="4"/>
      <c r="GH971" s="4"/>
      <c r="GI971" s="4"/>
      <c r="GJ971" s="4"/>
      <c r="GK971" s="4"/>
      <c r="GL971" s="4"/>
      <c r="GM971" s="4"/>
      <c r="GN971" s="4"/>
      <c r="GO971" s="4"/>
      <c r="GP971" s="4"/>
      <c r="GQ971" s="4"/>
      <c r="GR971" s="4"/>
      <c r="GS971" s="4"/>
      <c r="GT971" s="4"/>
      <c r="GU971" s="4"/>
      <c r="GV971" s="4"/>
      <c r="GW971" s="4"/>
      <c r="GX971" s="4"/>
      <c r="GY971" s="4"/>
      <c r="GZ971" s="4"/>
      <c r="HA971" s="4"/>
      <c r="HB971" s="4"/>
      <c r="HC971" s="4"/>
      <c r="HD971" s="4"/>
      <c r="HE971" s="4"/>
      <c r="HF971" s="4"/>
      <c r="HG971" s="4"/>
      <c r="HH971" s="4"/>
      <c r="HI971" s="4"/>
      <c r="HJ971" s="4"/>
      <c r="HK971" s="4"/>
      <c r="HL971" s="4"/>
      <c r="HM971" s="4"/>
      <c r="HN971" s="4"/>
      <c r="HO971" s="4"/>
      <c r="HP971" s="4"/>
      <c r="HQ971" s="4"/>
      <c r="HR971" s="4"/>
      <c r="HS971" s="4"/>
      <c r="HT971" s="4"/>
      <c r="HU971" s="4"/>
      <c r="HV971" s="4"/>
      <c r="HW971" s="4"/>
      <c r="HX971" s="4"/>
      <c r="HY971" s="4"/>
      <c r="HZ971" s="4"/>
      <c r="IA971" s="4"/>
      <c r="IB971" s="4"/>
      <c r="IC971" s="4"/>
      <c r="ID971" s="4"/>
      <c r="IE971" s="4"/>
      <c r="IF971" s="4"/>
      <c r="IG971" s="4"/>
      <c r="IH971" s="4"/>
      <c r="II971" s="4"/>
      <c r="IJ971" s="4"/>
      <c r="IK971" s="4"/>
      <c r="IL971" s="4"/>
      <c r="IM971" s="4"/>
      <c r="IN971" s="4"/>
      <c r="IO971" s="4"/>
      <c r="IP971" s="4"/>
      <c r="IQ971" s="4"/>
      <c r="IR971" s="4"/>
      <c r="IS971" s="4"/>
      <c r="IT971" s="4"/>
      <c r="IU971" s="4"/>
      <c r="IV971" s="4"/>
    </row>
    <row r="972" spans="1:256" s="209" customFormat="1">
      <c r="A972" s="121"/>
      <c r="B972" s="115"/>
      <c r="C972" s="116"/>
      <c r="D972" s="117"/>
      <c r="E972" s="118"/>
      <c r="F972" s="119"/>
      <c r="G972" s="120"/>
      <c r="H972" s="5"/>
      <c r="I972" s="39"/>
      <c r="J972" s="40"/>
      <c r="K972" s="41"/>
      <c r="L972" s="37"/>
      <c r="N972" s="38"/>
      <c r="O972" s="38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4"/>
      <c r="CM972" s="4"/>
      <c r="CN972" s="4"/>
      <c r="CO972" s="4"/>
      <c r="CP972" s="4"/>
      <c r="CQ972" s="4"/>
      <c r="CR972" s="4"/>
      <c r="CS972" s="4"/>
      <c r="CT972" s="4"/>
      <c r="CU972" s="4"/>
      <c r="CV972" s="4"/>
      <c r="CW972" s="4"/>
      <c r="CX972" s="4"/>
      <c r="CY972" s="4"/>
      <c r="CZ972" s="4"/>
      <c r="DA972" s="4"/>
      <c r="DB972" s="4"/>
      <c r="DC972" s="4"/>
      <c r="DD972" s="4"/>
      <c r="DE972" s="4"/>
      <c r="DF972" s="4"/>
      <c r="DG972" s="4"/>
      <c r="DH972" s="4"/>
      <c r="DI972" s="4"/>
      <c r="DJ972" s="4"/>
      <c r="DK972" s="4"/>
      <c r="DL972" s="4"/>
      <c r="DM972" s="4"/>
      <c r="DN972" s="4"/>
      <c r="DO972" s="4"/>
      <c r="DP972" s="4"/>
      <c r="DQ972" s="4"/>
      <c r="DR972" s="4"/>
      <c r="DS972" s="4"/>
      <c r="DT972" s="4"/>
      <c r="DU972" s="4"/>
      <c r="DV972" s="4"/>
      <c r="DW972" s="4"/>
      <c r="DX972" s="4"/>
      <c r="DY972" s="4"/>
      <c r="DZ972" s="4"/>
      <c r="EA972" s="4"/>
      <c r="EB972" s="4"/>
      <c r="EC972" s="4"/>
      <c r="ED972" s="4"/>
      <c r="EE972" s="4"/>
      <c r="EF972" s="4"/>
      <c r="EG972" s="4"/>
      <c r="EH972" s="4"/>
      <c r="EI972" s="4"/>
      <c r="EJ972" s="4"/>
      <c r="EK972" s="4"/>
      <c r="EL972" s="4"/>
      <c r="EM972" s="4"/>
      <c r="EN972" s="4"/>
      <c r="EO972" s="4"/>
      <c r="EP972" s="4"/>
      <c r="EQ972" s="4"/>
      <c r="ER972" s="4"/>
      <c r="ES972" s="4"/>
      <c r="ET972" s="4"/>
      <c r="EU972" s="4"/>
      <c r="EV972" s="4"/>
      <c r="EW972" s="4"/>
      <c r="EX972" s="4"/>
      <c r="EY972" s="4"/>
      <c r="EZ972" s="4"/>
      <c r="FA972" s="4"/>
      <c r="FB972" s="4"/>
      <c r="FC972" s="4"/>
      <c r="FD972" s="4"/>
      <c r="FE972" s="4"/>
      <c r="FF972" s="4"/>
      <c r="FG972" s="4"/>
      <c r="FH972" s="4"/>
      <c r="FI972" s="4"/>
      <c r="FJ972" s="4"/>
      <c r="FK972" s="4"/>
      <c r="FL972" s="4"/>
      <c r="FM972" s="4"/>
      <c r="FN972" s="4"/>
      <c r="FO972" s="4"/>
      <c r="FP972" s="4"/>
      <c r="FQ972" s="4"/>
      <c r="FR972" s="4"/>
      <c r="FS972" s="4"/>
      <c r="FT972" s="4"/>
      <c r="FU972" s="4"/>
      <c r="FV972" s="4"/>
      <c r="FW972" s="4"/>
      <c r="FX972" s="4"/>
      <c r="FY972" s="4"/>
      <c r="FZ972" s="4"/>
      <c r="GA972" s="4"/>
      <c r="GB972" s="4"/>
      <c r="GC972" s="4"/>
      <c r="GD972" s="4"/>
      <c r="GE972" s="4"/>
      <c r="GF972" s="4"/>
      <c r="GG972" s="4"/>
      <c r="GH972" s="4"/>
      <c r="GI972" s="4"/>
      <c r="GJ972" s="4"/>
      <c r="GK972" s="4"/>
      <c r="GL972" s="4"/>
      <c r="GM972" s="4"/>
      <c r="GN972" s="4"/>
      <c r="GO972" s="4"/>
      <c r="GP972" s="4"/>
      <c r="GQ972" s="4"/>
      <c r="GR972" s="4"/>
      <c r="GS972" s="4"/>
      <c r="GT972" s="4"/>
      <c r="GU972" s="4"/>
      <c r="GV972" s="4"/>
      <c r="GW972" s="4"/>
      <c r="GX972" s="4"/>
      <c r="GY972" s="4"/>
      <c r="GZ972" s="4"/>
      <c r="HA972" s="4"/>
      <c r="HB972" s="4"/>
      <c r="HC972" s="4"/>
      <c r="HD972" s="4"/>
      <c r="HE972" s="4"/>
      <c r="HF972" s="4"/>
      <c r="HG972" s="4"/>
      <c r="HH972" s="4"/>
      <c r="HI972" s="4"/>
      <c r="HJ972" s="4"/>
      <c r="HK972" s="4"/>
      <c r="HL972" s="4"/>
      <c r="HM972" s="4"/>
      <c r="HN972" s="4"/>
      <c r="HO972" s="4"/>
      <c r="HP972" s="4"/>
      <c r="HQ972" s="4"/>
      <c r="HR972" s="4"/>
      <c r="HS972" s="4"/>
      <c r="HT972" s="4"/>
      <c r="HU972" s="4"/>
      <c r="HV972" s="4"/>
      <c r="HW972" s="4"/>
      <c r="HX972" s="4"/>
      <c r="HY972" s="4"/>
      <c r="HZ972" s="4"/>
      <c r="IA972" s="4"/>
      <c r="IB972" s="4"/>
      <c r="IC972" s="4"/>
      <c r="ID972" s="4"/>
      <c r="IE972" s="4"/>
      <c r="IF972" s="4"/>
      <c r="IG972" s="4"/>
      <c r="IH972" s="4"/>
      <c r="II972" s="4"/>
      <c r="IJ972" s="4"/>
      <c r="IK972" s="4"/>
      <c r="IL972" s="4"/>
      <c r="IM972" s="4"/>
      <c r="IN972" s="4"/>
      <c r="IO972" s="4"/>
      <c r="IP972" s="4"/>
      <c r="IQ972" s="4"/>
      <c r="IR972" s="4"/>
      <c r="IS972" s="4"/>
      <c r="IT972" s="4"/>
      <c r="IU972" s="4"/>
      <c r="IV972" s="4"/>
    </row>
    <row r="973" spans="1:256" s="209" customFormat="1">
      <c r="A973" s="121"/>
      <c r="B973" s="115"/>
      <c r="C973" s="116"/>
      <c r="D973" s="117"/>
      <c r="E973" s="118"/>
      <c r="F973" s="119"/>
      <c r="G973" s="120"/>
      <c r="H973" s="5"/>
      <c r="I973" s="39"/>
      <c r="J973" s="40"/>
      <c r="K973" s="41"/>
      <c r="L973" s="37"/>
      <c r="N973" s="38"/>
      <c r="O973" s="38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4"/>
      <c r="CM973" s="4"/>
      <c r="CN973" s="4"/>
      <c r="CO973" s="4"/>
      <c r="CP973" s="4"/>
      <c r="CQ973" s="4"/>
      <c r="CR973" s="4"/>
      <c r="CS973" s="4"/>
      <c r="CT973" s="4"/>
      <c r="CU973" s="4"/>
      <c r="CV973" s="4"/>
      <c r="CW973" s="4"/>
      <c r="CX973" s="4"/>
      <c r="CY973" s="4"/>
      <c r="CZ973" s="4"/>
      <c r="DA973" s="4"/>
      <c r="DB973" s="4"/>
      <c r="DC973" s="4"/>
      <c r="DD973" s="4"/>
      <c r="DE973" s="4"/>
      <c r="DF973" s="4"/>
      <c r="DG973" s="4"/>
      <c r="DH973" s="4"/>
      <c r="DI973" s="4"/>
      <c r="DJ973" s="4"/>
      <c r="DK973" s="4"/>
      <c r="DL973" s="4"/>
      <c r="DM973" s="4"/>
      <c r="DN973" s="4"/>
      <c r="DO973" s="4"/>
      <c r="DP973" s="4"/>
      <c r="DQ973" s="4"/>
      <c r="DR973" s="4"/>
      <c r="DS973" s="4"/>
      <c r="DT973" s="4"/>
      <c r="DU973" s="4"/>
      <c r="DV973" s="4"/>
      <c r="DW973" s="4"/>
      <c r="DX973" s="4"/>
      <c r="DY973" s="4"/>
      <c r="DZ973" s="4"/>
      <c r="EA973" s="4"/>
      <c r="EB973" s="4"/>
      <c r="EC973" s="4"/>
      <c r="ED973" s="4"/>
      <c r="EE973" s="4"/>
      <c r="EF973" s="4"/>
      <c r="EG973" s="4"/>
      <c r="EH973" s="4"/>
      <c r="EI973" s="4"/>
      <c r="EJ973" s="4"/>
      <c r="EK973" s="4"/>
      <c r="EL973" s="4"/>
      <c r="EM973" s="4"/>
      <c r="EN973" s="4"/>
      <c r="EO973" s="4"/>
      <c r="EP973" s="4"/>
      <c r="EQ973" s="4"/>
      <c r="ER973" s="4"/>
      <c r="ES973" s="4"/>
      <c r="ET973" s="4"/>
      <c r="EU973" s="4"/>
      <c r="EV973" s="4"/>
      <c r="EW973" s="4"/>
      <c r="EX973" s="4"/>
      <c r="EY973" s="4"/>
      <c r="EZ973" s="4"/>
      <c r="FA973" s="4"/>
      <c r="FB973" s="4"/>
      <c r="FC973" s="4"/>
      <c r="FD973" s="4"/>
      <c r="FE973" s="4"/>
      <c r="FF973" s="4"/>
      <c r="FG973" s="4"/>
      <c r="FH973" s="4"/>
      <c r="FI973" s="4"/>
      <c r="FJ973" s="4"/>
      <c r="FK973" s="4"/>
      <c r="FL973" s="4"/>
      <c r="FM973" s="4"/>
      <c r="FN973" s="4"/>
      <c r="FO973" s="4"/>
      <c r="FP973" s="4"/>
      <c r="FQ973" s="4"/>
      <c r="FR973" s="4"/>
      <c r="FS973" s="4"/>
      <c r="FT973" s="4"/>
      <c r="FU973" s="4"/>
      <c r="FV973" s="4"/>
      <c r="FW973" s="4"/>
      <c r="FX973" s="4"/>
      <c r="FY973" s="4"/>
      <c r="FZ973" s="4"/>
      <c r="GA973" s="4"/>
      <c r="GB973" s="4"/>
      <c r="GC973" s="4"/>
      <c r="GD973" s="4"/>
      <c r="GE973" s="4"/>
      <c r="GF973" s="4"/>
      <c r="GG973" s="4"/>
      <c r="GH973" s="4"/>
      <c r="GI973" s="4"/>
      <c r="GJ973" s="4"/>
      <c r="GK973" s="4"/>
      <c r="GL973" s="4"/>
      <c r="GM973" s="4"/>
      <c r="GN973" s="4"/>
      <c r="GO973" s="4"/>
      <c r="GP973" s="4"/>
      <c r="GQ973" s="4"/>
      <c r="GR973" s="4"/>
      <c r="GS973" s="4"/>
      <c r="GT973" s="4"/>
      <c r="GU973" s="4"/>
      <c r="GV973" s="4"/>
      <c r="GW973" s="4"/>
      <c r="GX973" s="4"/>
      <c r="GY973" s="4"/>
      <c r="GZ973" s="4"/>
      <c r="HA973" s="4"/>
      <c r="HB973" s="4"/>
      <c r="HC973" s="4"/>
      <c r="HD973" s="4"/>
      <c r="HE973" s="4"/>
      <c r="HF973" s="4"/>
      <c r="HG973" s="4"/>
      <c r="HH973" s="4"/>
      <c r="HI973" s="4"/>
      <c r="HJ973" s="4"/>
      <c r="HK973" s="4"/>
      <c r="HL973" s="4"/>
      <c r="HM973" s="4"/>
      <c r="HN973" s="4"/>
      <c r="HO973" s="4"/>
      <c r="HP973" s="4"/>
      <c r="HQ973" s="4"/>
      <c r="HR973" s="4"/>
      <c r="HS973" s="4"/>
      <c r="HT973" s="4"/>
      <c r="HU973" s="4"/>
      <c r="HV973" s="4"/>
      <c r="HW973" s="4"/>
      <c r="HX973" s="4"/>
      <c r="HY973" s="4"/>
      <c r="HZ973" s="4"/>
      <c r="IA973" s="4"/>
      <c r="IB973" s="4"/>
      <c r="IC973" s="4"/>
      <c r="ID973" s="4"/>
      <c r="IE973" s="4"/>
      <c r="IF973" s="4"/>
      <c r="IG973" s="4"/>
      <c r="IH973" s="4"/>
      <c r="II973" s="4"/>
      <c r="IJ973" s="4"/>
      <c r="IK973" s="4"/>
      <c r="IL973" s="4"/>
      <c r="IM973" s="4"/>
      <c r="IN973" s="4"/>
      <c r="IO973" s="4"/>
      <c r="IP973" s="4"/>
      <c r="IQ973" s="4"/>
      <c r="IR973" s="4"/>
      <c r="IS973" s="4"/>
      <c r="IT973" s="4"/>
      <c r="IU973" s="4"/>
      <c r="IV973" s="4"/>
    </row>
    <row r="974" spans="1:256" s="209" customFormat="1">
      <c r="A974" s="121"/>
      <c r="B974" s="115"/>
      <c r="C974" s="116"/>
      <c r="D974" s="117"/>
      <c r="E974" s="118"/>
      <c r="F974" s="119"/>
      <c r="G974" s="120"/>
      <c r="H974" s="5"/>
      <c r="I974" s="39"/>
      <c r="J974" s="40"/>
      <c r="K974" s="41"/>
      <c r="L974" s="37"/>
      <c r="N974" s="38"/>
      <c r="O974" s="38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4"/>
      <c r="CM974" s="4"/>
      <c r="CN974" s="4"/>
      <c r="CO974" s="4"/>
      <c r="CP974" s="4"/>
      <c r="CQ974" s="4"/>
      <c r="CR974" s="4"/>
      <c r="CS974" s="4"/>
      <c r="CT974" s="4"/>
      <c r="CU974" s="4"/>
      <c r="CV974" s="4"/>
      <c r="CW974" s="4"/>
      <c r="CX974" s="4"/>
      <c r="CY974" s="4"/>
      <c r="CZ974" s="4"/>
      <c r="DA974" s="4"/>
      <c r="DB974" s="4"/>
      <c r="DC974" s="4"/>
      <c r="DD974" s="4"/>
      <c r="DE974" s="4"/>
      <c r="DF974" s="4"/>
      <c r="DG974" s="4"/>
      <c r="DH974" s="4"/>
      <c r="DI974" s="4"/>
      <c r="DJ974" s="4"/>
      <c r="DK974" s="4"/>
      <c r="DL974" s="4"/>
      <c r="DM974" s="4"/>
      <c r="DN974" s="4"/>
      <c r="DO974" s="4"/>
      <c r="DP974" s="4"/>
      <c r="DQ974" s="4"/>
      <c r="DR974" s="4"/>
      <c r="DS974" s="4"/>
      <c r="DT974" s="4"/>
      <c r="DU974" s="4"/>
      <c r="DV974" s="4"/>
      <c r="DW974" s="4"/>
      <c r="DX974" s="4"/>
      <c r="DY974" s="4"/>
      <c r="DZ974" s="4"/>
      <c r="EA974" s="4"/>
      <c r="EB974" s="4"/>
      <c r="EC974" s="4"/>
      <c r="ED974" s="4"/>
      <c r="EE974" s="4"/>
      <c r="EF974" s="4"/>
      <c r="EG974" s="4"/>
      <c r="EH974" s="4"/>
      <c r="EI974" s="4"/>
      <c r="EJ974" s="4"/>
      <c r="EK974" s="4"/>
      <c r="EL974" s="4"/>
      <c r="EM974" s="4"/>
      <c r="EN974" s="4"/>
      <c r="EO974" s="4"/>
      <c r="EP974" s="4"/>
      <c r="EQ974" s="4"/>
      <c r="ER974" s="4"/>
      <c r="ES974" s="4"/>
      <c r="ET974" s="4"/>
      <c r="EU974" s="4"/>
      <c r="EV974" s="4"/>
      <c r="EW974" s="4"/>
      <c r="EX974" s="4"/>
      <c r="EY974" s="4"/>
      <c r="EZ974" s="4"/>
      <c r="FA974" s="4"/>
      <c r="FB974" s="4"/>
      <c r="FC974" s="4"/>
      <c r="FD974" s="4"/>
      <c r="FE974" s="4"/>
      <c r="FF974" s="4"/>
      <c r="FG974" s="4"/>
      <c r="FH974" s="4"/>
      <c r="FI974" s="4"/>
      <c r="FJ974" s="4"/>
      <c r="FK974" s="4"/>
      <c r="FL974" s="4"/>
      <c r="FM974" s="4"/>
      <c r="FN974" s="4"/>
      <c r="FO974" s="4"/>
      <c r="FP974" s="4"/>
      <c r="FQ974" s="4"/>
      <c r="FR974" s="4"/>
      <c r="FS974" s="4"/>
      <c r="FT974" s="4"/>
      <c r="FU974" s="4"/>
      <c r="FV974" s="4"/>
      <c r="FW974" s="4"/>
      <c r="FX974" s="4"/>
      <c r="FY974" s="4"/>
      <c r="FZ974" s="4"/>
      <c r="GA974" s="4"/>
      <c r="GB974" s="4"/>
      <c r="GC974" s="4"/>
      <c r="GD974" s="4"/>
      <c r="GE974" s="4"/>
      <c r="GF974" s="4"/>
      <c r="GG974" s="4"/>
      <c r="GH974" s="4"/>
      <c r="GI974" s="4"/>
      <c r="GJ974" s="4"/>
      <c r="GK974" s="4"/>
      <c r="GL974" s="4"/>
      <c r="GM974" s="4"/>
      <c r="GN974" s="4"/>
      <c r="GO974" s="4"/>
      <c r="GP974" s="4"/>
      <c r="GQ974" s="4"/>
      <c r="GR974" s="4"/>
      <c r="GS974" s="4"/>
      <c r="GT974" s="4"/>
      <c r="GU974" s="4"/>
      <c r="GV974" s="4"/>
      <c r="GW974" s="4"/>
      <c r="GX974" s="4"/>
      <c r="GY974" s="4"/>
      <c r="GZ974" s="4"/>
      <c r="HA974" s="4"/>
      <c r="HB974" s="4"/>
      <c r="HC974" s="4"/>
      <c r="HD974" s="4"/>
      <c r="HE974" s="4"/>
      <c r="HF974" s="4"/>
      <c r="HG974" s="4"/>
      <c r="HH974" s="4"/>
      <c r="HI974" s="4"/>
      <c r="HJ974" s="4"/>
      <c r="HK974" s="4"/>
      <c r="HL974" s="4"/>
      <c r="HM974" s="4"/>
      <c r="HN974" s="4"/>
      <c r="HO974" s="4"/>
      <c r="HP974" s="4"/>
      <c r="HQ974" s="4"/>
      <c r="HR974" s="4"/>
      <c r="HS974" s="4"/>
      <c r="HT974" s="4"/>
      <c r="HU974" s="4"/>
      <c r="HV974" s="4"/>
      <c r="HW974" s="4"/>
      <c r="HX974" s="4"/>
      <c r="HY974" s="4"/>
      <c r="HZ974" s="4"/>
      <c r="IA974" s="4"/>
      <c r="IB974" s="4"/>
      <c r="IC974" s="4"/>
      <c r="ID974" s="4"/>
      <c r="IE974" s="4"/>
      <c r="IF974" s="4"/>
      <c r="IG974" s="4"/>
      <c r="IH974" s="4"/>
      <c r="II974" s="4"/>
      <c r="IJ974" s="4"/>
      <c r="IK974" s="4"/>
      <c r="IL974" s="4"/>
      <c r="IM974" s="4"/>
      <c r="IN974" s="4"/>
      <c r="IO974" s="4"/>
      <c r="IP974" s="4"/>
      <c r="IQ974" s="4"/>
      <c r="IR974" s="4"/>
      <c r="IS974" s="4"/>
      <c r="IT974" s="4"/>
      <c r="IU974" s="4"/>
      <c r="IV974" s="4"/>
    </row>
    <row r="975" spans="1:256" s="209" customFormat="1">
      <c r="A975" s="121"/>
      <c r="B975" s="115"/>
      <c r="C975" s="116"/>
      <c r="D975" s="117"/>
      <c r="E975" s="118"/>
      <c r="F975" s="119"/>
      <c r="G975" s="120"/>
      <c r="H975" s="5"/>
      <c r="I975" s="39"/>
      <c r="J975" s="40"/>
      <c r="K975" s="41"/>
      <c r="L975" s="37"/>
      <c r="N975" s="38"/>
      <c r="O975" s="38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4"/>
      <c r="CM975" s="4"/>
      <c r="CN975" s="4"/>
      <c r="CO975" s="4"/>
      <c r="CP975" s="4"/>
      <c r="CQ975" s="4"/>
      <c r="CR975" s="4"/>
      <c r="CS975" s="4"/>
      <c r="CT975" s="4"/>
      <c r="CU975" s="4"/>
      <c r="CV975" s="4"/>
      <c r="CW975" s="4"/>
      <c r="CX975" s="4"/>
      <c r="CY975" s="4"/>
      <c r="CZ975" s="4"/>
      <c r="DA975" s="4"/>
      <c r="DB975" s="4"/>
      <c r="DC975" s="4"/>
      <c r="DD975" s="4"/>
      <c r="DE975" s="4"/>
      <c r="DF975" s="4"/>
      <c r="DG975" s="4"/>
      <c r="DH975" s="4"/>
      <c r="DI975" s="4"/>
      <c r="DJ975" s="4"/>
      <c r="DK975" s="4"/>
      <c r="DL975" s="4"/>
      <c r="DM975" s="4"/>
      <c r="DN975" s="4"/>
      <c r="DO975" s="4"/>
      <c r="DP975" s="4"/>
      <c r="DQ975" s="4"/>
      <c r="DR975" s="4"/>
      <c r="DS975" s="4"/>
      <c r="DT975" s="4"/>
      <c r="DU975" s="4"/>
      <c r="DV975" s="4"/>
      <c r="DW975" s="4"/>
      <c r="DX975" s="4"/>
      <c r="DY975" s="4"/>
      <c r="DZ975" s="4"/>
      <c r="EA975" s="4"/>
      <c r="EB975" s="4"/>
      <c r="EC975" s="4"/>
      <c r="ED975" s="4"/>
      <c r="EE975" s="4"/>
      <c r="EF975" s="4"/>
      <c r="EG975" s="4"/>
      <c r="EH975" s="4"/>
      <c r="EI975" s="4"/>
      <c r="EJ975" s="4"/>
      <c r="EK975" s="4"/>
      <c r="EL975" s="4"/>
      <c r="EM975" s="4"/>
      <c r="EN975" s="4"/>
      <c r="EO975" s="4"/>
      <c r="EP975" s="4"/>
      <c r="EQ975" s="4"/>
      <c r="ER975" s="4"/>
      <c r="ES975" s="4"/>
      <c r="ET975" s="4"/>
      <c r="EU975" s="4"/>
      <c r="EV975" s="4"/>
      <c r="EW975" s="4"/>
      <c r="EX975" s="4"/>
      <c r="EY975" s="4"/>
      <c r="EZ975" s="4"/>
      <c r="FA975" s="4"/>
      <c r="FB975" s="4"/>
      <c r="FC975" s="4"/>
      <c r="FD975" s="4"/>
      <c r="FE975" s="4"/>
      <c r="FF975" s="4"/>
      <c r="FG975" s="4"/>
      <c r="FH975" s="4"/>
      <c r="FI975" s="4"/>
      <c r="FJ975" s="4"/>
      <c r="FK975" s="4"/>
      <c r="FL975" s="4"/>
      <c r="FM975" s="4"/>
      <c r="FN975" s="4"/>
      <c r="FO975" s="4"/>
      <c r="FP975" s="4"/>
      <c r="FQ975" s="4"/>
      <c r="FR975" s="4"/>
      <c r="FS975" s="4"/>
      <c r="FT975" s="4"/>
      <c r="FU975" s="4"/>
      <c r="FV975" s="4"/>
      <c r="FW975" s="4"/>
      <c r="FX975" s="4"/>
      <c r="FY975" s="4"/>
      <c r="FZ975" s="4"/>
      <c r="GA975" s="4"/>
      <c r="GB975" s="4"/>
      <c r="GC975" s="4"/>
      <c r="GD975" s="4"/>
      <c r="GE975" s="4"/>
      <c r="GF975" s="4"/>
      <c r="GG975" s="4"/>
      <c r="GH975" s="4"/>
      <c r="GI975" s="4"/>
      <c r="GJ975" s="4"/>
      <c r="GK975" s="4"/>
      <c r="GL975" s="4"/>
      <c r="GM975" s="4"/>
      <c r="GN975" s="4"/>
      <c r="GO975" s="4"/>
      <c r="GP975" s="4"/>
      <c r="GQ975" s="4"/>
      <c r="GR975" s="4"/>
      <c r="GS975" s="4"/>
      <c r="GT975" s="4"/>
      <c r="GU975" s="4"/>
      <c r="GV975" s="4"/>
      <c r="GW975" s="4"/>
      <c r="GX975" s="4"/>
      <c r="GY975" s="4"/>
      <c r="GZ975" s="4"/>
      <c r="HA975" s="4"/>
      <c r="HB975" s="4"/>
      <c r="HC975" s="4"/>
      <c r="HD975" s="4"/>
      <c r="HE975" s="4"/>
      <c r="HF975" s="4"/>
      <c r="HG975" s="4"/>
      <c r="HH975" s="4"/>
      <c r="HI975" s="4"/>
      <c r="HJ975" s="4"/>
      <c r="HK975" s="4"/>
      <c r="HL975" s="4"/>
      <c r="HM975" s="4"/>
      <c r="HN975" s="4"/>
      <c r="HO975" s="4"/>
      <c r="HP975" s="4"/>
      <c r="HQ975" s="4"/>
      <c r="HR975" s="4"/>
      <c r="HS975" s="4"/>
      <c r="HT975" s="4"/>
      <c r="HU975" s="4"/>
      <c r="HV975" s="4"/>
      <c r="HW975" s="4"/>
      <c r="HX975" s="4"/>
      <c r="HY975" s="4"/>
      <c r="HZ975" s="4"/>
      <c r="IA975" s="4"/>
      <c r="IB975" s="4"/>
      <c r="IC975" s="4"/>
      <c r="ID975" s="4"/>
      <c r="IE975" s="4"/>
      <c r="IF975" s="4"/>
      <c r="IG975" s="4"/>
      <c r="IH975" s="4"/>
      <c r="II975" s="4"/>
      <c r="IJ975" s="4"/>
      <c r="IK975" s="4"/>
      <c r="IL975" s="4"/>
      <c r="IM975" s="4"/>
      <c r="IN975" s="4"/>
      <c r="IO975" s="4"/>
      <c r="IP975" s="4"/>
      <c r="IQ975" s="4"/>
      <c r="IR975" s="4"/>
      <c r="IS975" s="4"/>
      <c r="IT975" s="4"/>
      <c r="IU975" s="4"/>
      <c r="IV975" s="4"/>
    </row>
    <row r="976" spans="1:256" s="209" customFormat="1">
      <c r="A976" s="121"/>
      <c r="B976" s="115"/>
      <c r="C976" s="116"/>
      <c r="D976" s="117"/>
      <c r="E976" s="118"/>
      <c r="F976" s="119"/>
      <c r="G976" s="120"/>
      <c r="H976" s="5"/>
      <c r="I976" s="39"/>
      <c r="J976" s="40"/>
      <c r="K976" s="41"/>
      <c r="L976" s="37"/>
      <c r="N976" s="38"/>
      <c r="O976" s="38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4"/>
      <c r="CM976" s="4"/>
      <c r="CN976" s="4"/>
      <c r="CO976" s="4"/>
      <c r="CP976" s="4"/>
      <c r="CQ976" s="4"/>
      <c r="CR976" s="4"/>
      <c r="CS976" s="4"/>
      <c r="CT976" s="4"/>
      <c r="CU976" s="4"/>
      <c r="CV976" s="4"/>
      <c r="CW976" s="4"/>
      <c r="CX976" s="4"/>
      <c r="CY976" s="4"/>
      <c r="CZ976" s="4"/>
      <c r="DA976" s="4"/>
      <c r="DB976" s="4"/>
      <c r="DC976" s="4"/>
      <c r="DD976" s="4"/>
      <c r="DE976" s="4"/>
      <c r="DF976" s="4"/>
      <c r="DG976" s="4"/>
      <c r="DH976" s="4"/>
      <c r="DI976" s="4"/>
      <c r="DJ976" s="4"/>
      <c r="DK976" s="4"/>
      <c r="DL976" s="4"/>
      <c r="DM976" s="4"/>
      <c r="DN976" s="4"/>
      <c r="DO976" s="4"/>
      <c r="DP976" s="4"/>
      <c r="DQ976" s="4"/>
      <c r="DR976" s="4"/>
      <c r="DS976" s="4"/>
      <c r="DT976" s="4"/>
      <c r="DU976" s="4"/>
      <c r="DV976" s="4"/>
      <c r="DW976" s="4"/>
      <c r="DX976" s="4"/>
      <c r="DY976" s="4"/>
      <c r="DZ976" s="4"/>
      <c r="EA976" s="4"/>
      <c r="EB976" s="4"/>
      <c r="EC976" s="4"/>
      <c r="ED976" s="4"/>
      <c r="EE976" s="4"/>
      <c r="EF976" s="4"/>
      <c r="EG976" s="4"/>
      <c r="EH976" s="4"/>
      <c r="EI976" s="4"/>
      <c r="EJ976" s="4"/>
      <c r="EK976" s="4"/>
      <c r="EL976" s="4"/>
      <c r="EM976" s="4"/>
      <c r="EN976" s="4"/>
      <c r="EO976" s="4"/>
      <c r="EP976" s="4"/>
      <c r="EQ976" s="4"/>
      <c r="ER976" s="4"/>
      <c r="ES976" s="4"/>
      <c r="ET976" s="4"/>
      <c r="EU976" s="4"/>
      <c r="EV976" s="4"/>
      <c r="EW976" s="4"/>
      <c r="EX976" s="4"/>
      <c r="EY976" s="4"/>
      <c r="EZ976" s="4"/>
      <c r="FA976" s="4"/>
      <c r="FB976" s="4"/>
      <c r="FC976" s="4"/>
      <c r="FD976" s="4"/>
      <c r="FE976" s="4"/>
      <c r="FF976" s="4"/>
      <c r="FG976" s="4"/>
      <c r="FH976" s="4"/>
      <c r="FI976" s="4"/>
      <c r="FJ976" s="4"/>
      <c r="FK976" s="4"/>
      <c r="FL976" s="4"/>
      <c r="FM976" s="4"/>
      <c r="FN976" s="4"/>
      <c r="FO976" s="4"/>
      <c r="FP976" s="4"/>
      <c r="FQ976" s="4"/>
      <c r="FR976" s="4"/>
      <c r="FS976" s="4"/>
      <c r="FT976" s="4"/>
      <c r="FU976" s="4"/>
      <c r="FV976" s="4"/>
      <c r="FW976" s="4"/>
      <c r="FX976" s="4"/>
      <c r="FY976" s="4"/>
      <c r="FZ976" s="4"/>
      <c r="GA976" s="4"/>
      <c r="GB976" s="4"/>
      <c r="GC976" s="4"/>
      <c r="GD976" s="4"/>
      <c r="GE976" s="4"/>
      <c r="GF976" s="4"/>
      <c r="GG976" s="4"/>
      <c r="GH976" s="4"/>
      <c r="GI976" s="4"/>
      <c r="GJ976" s="4"/>
      <c r="GK976" s="4"/>
      <c r="GL976" s="4"/>
      <c r="GM976" s="4"/>
      <c r="GN976" s="4"/>
      <c r="GO976" s="4"/>
      <c r="GP976" s="4"/>
      <c r="GQ976" s="4"/>
      <c r="GR976" s="4"/>
      <c r="GS976" s="4"/>
      <c r="GT976" s="4"/>
      <c r="GU976" s="4"/>
      <c r="GV976" s="4"/>
      <c r="GW976" s="4"/>
      <c r="GX976" s="4"/>
      <c r="GY976" s="4"/>
      <c r="GZ976" s="4"/>
      <c r="HA976" s="4"/>
      <c r="HB976" s="4"/>
      <c r="HC976" s="4"/>
      <c r="HD976" s="4"/>
      <c r="HE976" s="4"/>
      <c r="HF976" s="4"/>
      <c r="HG976" s="4"/>
      <c r="HH976" s="4"/>
      <c r="HI976" s="4"/>
      <c r="HJ976" s="4"/>
      <c r="HK976" s="4"/>
      <c r="HL976" s="4"/>
      <c r="HM976" s="4"/>
      <c r="HN976" s="4"/>
      <c r="HO976" s="4"/>
      <c r="HP976" s="4"/>
      <c r="HQ976" s="4"/>
      <c r="HR976" s="4"/>
      <c r="HS976" s="4"/>
      <c r="HT976" s="4"/>
      <c r="HU976" s="4"/>
      <c r="HV976" s="4"/>
      <c r="HW976" s="4"/>
      <c r="HX976" s="4"/>
      <c r="HY976" s="4"/>
      <c r="HZ976" s="4"/>
      <c r="IA976" s="4"/>
      <c r="IB976" s="4"/>
      <c r="IC976" s="4"/>
      <c r="ID976" s="4"/>
      <c r="IE976" s="4"/>
      <c r="IF976" s="4"/>
      <c r="IG976" s="4"/>
      <c r="IH976" s="4"/>
      <c r="II976" s="4"/>
      <c r="IJ976" s="4"/>
      <c r="IK976" s="4"/>
      <c r="IL976" s="4"/>
      <c r="IM976" s="4"/>
      <c r="IN976" s="4"/>
      <c r="IO976" s="4"/>
      <c r="IP976" s="4"/>
      <c r="IQ976" s="4"/>
      <c r="IR976" s="4"/>
      <c r="IS976" s="4"/>
      <c r="IT976" s="4"/>
      <c r="IU976" s="4"/>
      <c r="IV976" s="4"/>
    </row>
    <row r="977" spans="1:256" s="209" customFormat="1">
      <c r="A977" s="121"/>
      <c r="B977" s="115"/>
      <c r="C977" s="116"/>
      <c r="D977" s="117"/>
      <c r="E977" s="118"/>
      <c r="F977" s="119"/>
      <c r="G977" s="120"/>
      <c r="H977" s="5"/>
      <c r="I977" s="39"/>
      <c r="J977" s="40"/>
      <c r="K977" s="41"/>
      <c r="L977" s="37"/>
      <c r="N977" s="38"/>
      <c r="O977" s="38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4"/>
      <c r="CM977" s="4"/>
      <c r="CN977" s="4"/>
      <c r="CO977" s="4"/>
      <c r="CP977" s="4"/>
      <c r="CQ977" s="4"/>
      <c r="CR977" s="4"/>
      <c r="CS977" s="4"/>
      <c r="CT977" s="4"/>
      <c r="CU977" s="4"/>
      <c r="CV977" s="4"/>
      <c r="CW977" s="4"/>
      <c r="CX977" s="4"/>
      <c r="CY977" s="4"/>
      <c r="CZ977" s="4"/>
      <c r="DA977" s="4"/>
      <c r="DB977" s="4"/>
      <c r="DC977" s="4"/>
      <c r="DD977" s="4"/>
      <c r="DE977" s="4"/>
      <c r="DF977" s="4"/>
      <c r="DG977" s="4"/>
      <c r="DH977" s="4"/>
      <c r="DI977" s="4"/>
      <c r="DJ977" s="4"/>
      <c r="DK977" s="4"/>
      <c r="DL977" s="4"/>
      <c r="DM977" s="4"/>
      <c r="DN977" s="4"/>
      <c r="DO977" s="4"/>
      <c r="DP977" s="4"/>
      <c r="DQ977" s="4"/>
      <c r="DR977" s="4"/>
      <c r="DS977" s="4"/>
      <c r="DT977" s="4"/>
      <c r="DU977" s="4"/>
      <c r="DV977" s="4"/>
      <c r="DW977" s="4"/>
      <c r="DX977" s="4"/>
      <c r="DY977" s="4"/>
      <c r="DZ977" s="4"/>
      <c r="EA977" s="4"/>
      <c r="EB977" s="4"/>
      <c r="EC977" s="4"/>
      <c r="ED977" s="4"/>
      <c r="EE977" s="4"/>
      <c r="EF977" s="4"/>
      <c r="EG977" s="4"/>
      <c r="EH977" s="4"/>
      <c r="EI977" s="4"/>
      <c r="EJ977" s="4"/>
      <c r="EK977" s="4"/>
      <c r="EL977" s="4"/>
      <c r="EM977" s="4"/>
      <c r="EN977" s="4"/>
      <c r="EO977" s="4"/>
      <c r="EP977" s="4"/>
      <c r="EQ977" s="4"/>
      <c r="ER977" s="4"/>
      <c r="ES977" s="4"/>
      <c r="ET977" s="4"/>
      <c r="EU977" s="4"/>
      <c r="EV977" s="4"/>
      <c r="EW977" s="4"/>
      <c r="EX977" s="4"/>
      <c r="EY977" s="4"/>
      <c r="EZ977" s="4"/>
      <c r="FA977" s="4"/>
      <c r="FB977" s="4"/>
      <c r="FC977" s="4"/>
      <c r="FD977" s="4"/>
      <c r="FE977" s="4"/>
      <c r="FF977" s="4"/>
      <c r="FG977" s="4"/>
      <c r="FH977" s="4"/>
      <c r="FI977" s="4"/>
      <c r="FJ977" s="4"/>
      <c r="FK977" s="4"/>
      <c r="FL977" s="4"/>
      <c r="FM977" s="4"/>
      <c r="FN977" s="4"/>
      <c r="FO977" s="4"/>
      <c r="FP977" s="4"/>
      <c r="FQ977" s="4"/>
      <c r="FR977" s="4"/>
      <c r="FS977" s="4"/>
      <c r="FT977" s="4"/>
      <c r="FU977" s="4"/>
      <c r="FV977" s="4"/>
      <c r="FW977" s="4"/>
      <c r="FX977" s="4"/>
      <c r="FY977" s="4"/>
      <c r="FZ977" s="4"/>
      <c r="GA977" s="4"/>
      <c r="GB977" s="4"/>
      <c r="GC977" s="4"/>
      <c r="GD977" s="4"/>
      <c r="GE977" s="4"/>
      <c r="GF977" s="4"/>
      <c r="GG977" s="4"/>
      <c r="GH977" s="4"/>
      <c r="GI977" s="4"/>
      <c r="GJ977" s="4"/>
      <c r="GK977" s="4"/>
      <c r="GL977" s="4"/>
      <c r="GM977" s="4"/>
      <c r="GN977" s="4"/>
      <c r="GO977" s="4"/>
      <c r="GP977" s="4"/>
      <c r="GQ977" s="4"/>
      <c r="GR977" s="4"/>
      <c r="GS977" s="4"/>
      <c r="GT977" s="4"/>
      <c r="GU977" s="4"/>
      <c r="GV977" s="4"/>
      <c r="GW977" s="4"/>
      <c r="GX977" s="4"/>
      <c r="GY977" s="4"/>
      <c r="GZ977" s="4"/>
      <c r="HA977" s="4"/>
      <c r="HB977" s="4"/>
      <c r="HC977" s="4"/>
      <c r="HD977" s="4"/>
      <c r="HE977" s="4"/>
      <c r="HF977" s="4"/>
      <c r="HG977" s="4"/>
      <c r="HH977" s="4"/>
      <c r="HI977" s="4"/>
      <c r="HJ977" s="4"/>
      <c r="HK977" s="4"/>
      <c r="HL977" s="4"/>
      <c r="HM977" s="4"/>
      <c r="HN977" s="4"/>
      <c r="HO977" s="4"/>
      <c r="HP977" s="4"/>
      <c r="HQ977" s="4"/>
      <c r="HR977" s="4"/>
      <c r="HS977" s="4"/>
      <c r="HT977" s="4"/>
      <c r="HU977" s="4"/>
      <c r="HV977" s="4"/>
      <c r="HW977" s="4"/>
      <c r="HX977" s="4"/>
      <c r="HY977" s="4"/>
      <c r="HZ977" s="4"/>
      <c r="IA977" s="4"/>
      <c r="IB977" s="4"/>
      <c r="IC977" s="4"/>
      <c r="ID977" s="4"/>
      <c r="IE977" s="4"/>
      <c r="IF977" s="4"/>
      <c r="IG977" s="4"/>
      <c r="IH977" s="4"/>
      <c r="II977" s="4"/>
      <c r="IJ977" s="4"/>
      <c r="IK977" s="4"/>
      <c r="IL977" s="4"/>
      <c r="IM977" s="4"/>
      <c r="IN977" s="4"/>
      <c r="IO977" s="4"/>
      <c r="IP977" s="4"/>
      <c r="IQ977" s="4"/>
      <c r="IR977" s="4"/>
      <c r="IS977" s="4"/>
      <c r="IT977" s="4"/>
      <c r="IU977" s="4"/>
      <c r="IV977" s="4"/>
    </row>
    <row r="978" spans="1:256" s="209" customFormat="1">
      <c r="A978" s="121"/>
      <c r="B978" s="115"/>
      <c r="C978" s="116"/>
      <c r="D978" s="117"/>
      <c r="E978" s="118"/>
      <c r="F978" s="119"/>
      <c r="G978" s="120"/>
      <c r="H978" s="5"/>
      <c r="I978" s="39"/>
      <c r="J978" s="40"/>
      <c r="K978" s="41"/>
      <c r="L978" s="37"/>
      <c r="N978" s="38"/>
      <c r="O978" s="38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4"/>
      <c r="CM978" s="4"/>
      <c r="CN978" s="4"/>
      <c r="CO978" s="4"/>
      <c r="CP978" s="4"/>
      <c r="CQ978" s="4"/>
      <c r="CR978" s="4"/>
      <c r="CS978" s="4"/>
      <c r="CT978" s="4"/>
      <c r="CU978" s="4"/>
      <c r="CV978" s="4"/>
      <c r="CW978" s="4"/>
      <c r="CX978" s="4"/>
      <c r="CY978" s="4"/>
      <c r="CZ978" s="4"/>
      <c r="DA978" s="4"/>
      <c r="DB978" s="4"/>
      <c r="DC978" s="4"/>
      <c r="DD978" s="4"/>
      <c r="DE978" s="4"/>
      <c r="DF978" s="4"/>
      <c r="DG978" s="4"/>
      <c r="DH978" s="4"/>
      <c r="DI978" s="4"/>
      <c r="DJ978" s="4"/>
      <c r="DK978" s="4"/>
      <c r="DL978" s="4"/>
      <c r="DM978" s="4"/>
      <c r="DN978" s="4"/>
      <c r="DO978" s="4"/>
      <c r="DP978" s="4"/>
      <c r="DQ978" s="4"/>
      <c r="DR978" s="4"/>
      <c r="DS978" s="4"/>
      <c r="DT978" s="4"/>
      <c r="DU978" s="4"/>
      <c r="DV978" s="4"/>
      <c r="DW978" s="4"/>
      <c r="DX978" s="4"/>
      <c r="DY978" s="4"/>
      <c r="DZ978" s="4"/>
      <c r="EA978" s="4"/>
      <c r="EB978" s="4"/>
      <c r="EC978" s="4"/>
      <c r="ED978" s="4"/>
      <c r="EE978" s="4"/>
      <c r="EF978" s="4"/>
      <c r="EG978" s="4"/>
      <c r="EH978" s="4"/>
      <c r="EI978" s="4"/>
      <c r="EJ978" s="4"/>
      <c r="EK978" s="4"/>
      <c r="EL978" s="4"/>
      <c r="EM978" s="4"/>
      <c r="EN978" s="4"/>
      <c r="EO978" s="4"/>
      <c r="EP978" s="4"/>
      <c r="EQ978" s="4"/>
      <c r="ER978" s="4"/>
      <c r="ES978" s="4"/>
      <c r="ET978" s="4"/>
      <c r="EU978" s="4"/>
      <c r="EV978" s="4"/>
      <c r="EW978" s="4"/>
      <c r="EX978" s="4"/>
      <c r="EY978" s="4"/>
      <c r="EZ978" s="4"/>
      <c r="FA978" s="4"/>
      <c r="FB978" s="4"/>
      <c r="FC978" s="4"/>
      <c r="FD978" s="4"/>
      <c r="FE978" s="4"/>
      <c r="FF978" s="4"/>
      <c r="FG978" s="4"/>
      <c r="FH978" s="4"/>
      <c r="FI978" s="4"/>
      <c r="FJ978" s="4"/>
      <c r="FK978" s="4"/>
      <c r="FL978" s="4"/>
      <c r="FM978" s="4"/>
      <c r="FN978" s="4"/>
      <c r="FO978" s="4"/>
      <c r="FP978" s="4"/>
      <c r="FQ978" s="4"/>
      <c r="FR978" s="4"/>
      <c r="FS978" s="4"/>
      <c r="FT978" s="4"/>
      <c r="FU978" s="4"/>
      <c r="FV978" s="4"/>
      <c r="FW978" s="4"/>
      <c r="FX978" s="4"/>
      <c r="FY978" s="4"/>
      <c r="FZ978" s="4"/>
      <c r="GA978" s="4"/>
      <c r="GB978" s="4"/>
      <c r="GC978" s="4"/>
      <c r="GD978" s="4"/>
      <c r="GE978" s="4"/>
      <c r="GF978" s="4"/>
      <c r="GG978" s="4"/>
      <c r="GH978" s="4"/>
      <c r="GI978" s="4"/>
      <c r="GJ978" s="4"/>
      <c r="GK978" s="4"/>
      <c r="GL978" s="4"/>
      <c r="GM978" s="4"/>
      <c r="GN978" s="4"/>
      <c r="GO978" s="4"/>
      <c r="GP978" s="4"/>
      <c r="GQ978" s="4"/>
      <c r="GR978" s="4"/>
      <c r="GS978" s="4"/>
      <c r="GT978" s="4"/>
      <c r="GU978" s="4"/>
      <c r="GV978" s="4"/>
      <c r="GW978" s="4"/>
      <c r="GX978" s="4"/>
      <c r="GY978" s="4"/>
      <c r="GZ978" s="4"/>
      <c r="HA978" s="4"/>
      <c r="HB978" s="4"/>
      <c r="HC978" s="4"/>
      <c r="HD978" s="4"/>
      <c r="HE978" s="4"/>
      <c r="HF978" s="4"/>
      <c r="HG978" s="4"/>
      <c r="HH978" s="4"/>
      <c r="HI978" s="4"/>
      <c r="HJ978" s="4"/>
      <c r="HK978" s="4"/>
      <c r="HL978" s="4"/>
      <c r="HM978" s="4"/>
      <c r="HN978" s="4"/>
      <c r="HO978" s="4"/>
      <c r="HP978" s="4"/>
      <c r="HQ978" s="4"/>
      <c r="HR978" s="4"/>
      <c r="HS978" s="4"/>
      <c r="HT978" s="4"/>
      <c r="HU978" s="4"/>
      <c r="HV978" s="4"/>
      <c r="HW978" s="4"/>
      <c r="HX978" s="4"/>
      <c r="HY978" s="4"/>
      <c r="HZ978" s="4"/>
      <c r="IA978" s="4"/>
      <c r="IB978" s="4"/>
      <c r="IC978" s="4"/>
      <c r="ID978" s="4"/>
      <c r="IE978" s="4"/>
      <c r="IF978" s="4"/>
      <c r="IG978" s="4"/>
      <c r="IH978" s="4"/>
      <c r="II978" s="4"/>
      <c r="IJ978" s="4"/>
      <c r="IK978" s="4"/>
      <c r="IL978" s="4"/>
      <c r="IM978" s="4"/>
      <c r="IN978" s="4"/>
      <c r="IO978" s="4"/>
      <c r="IP978" s="4"/>
      <c r="IQ978" s="4"/>
      <c r="IR978" s="4"/>
      <c r="IS978" s="4"/>
      <c r="IT978" s="4"/>
      <c r="IU978" s="4"/>
      <c r="IV978" s="4"/>
    </row>
    <row r="979" spans="1:256" s="209" customFormat="1">
      <c r="A979" s="121"/>
      <c r="B979" s="115"/>
      <c r="C979" s="116"/>
      <c r="D979" s="117"/>
      <c r="E979" s="118"/>
      <c r="F979" s="119"/>
      <c r="G979" s="120"/>
      <c r="H979" s="5"/>
      <c r="I979" s="39"/>
      <c r="J979" s="40"/>
      <c r="K979" s="41"/>
      <c r="L979" s="37"/>
      <c r="N979" s="38"/>
      <c r="O979" s="38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4"/>
      <c r="CM979" s="4"/>
      <c r="CN979" s="4"/>
      <c r="CO979" s="4"/>
      <c r="CP979" s="4"/>
      <c r="CQ979" s="4"/>
      <c r="CR979" s="4"/>
      <c r="CS979" s="4"/>
      <c r="CT979" s="4"/>
      <c r="CU979" s="4"/>
      <c r="CV979" s="4"/>
      <c r="CW979" s="4"/>
      <c r="CX979" s="4"/>
      <c r="CY979" s="4"/>
      <c r="CZ979" s="4"/>
      <c r="DA979" s="4"/>
      <c r="DB979" s="4"/>
      <c r="DC979" s="4"/>
      <c r="DD979" s="4"/>
      <c r="DE979" s="4"/>
      <c r="DF979" s="4"/>
      <c r="DG979" s="4"/>
      <c r="DH979" s="4"/>
      <c r="DI979" s="4"/>
      <c r="DJ979" s="4"/>
      <c r="DK979" s="4"/>
      <c r="DL979" s="4"/>
      <c r="DM979" s="4"/>
      <c r="DN979" s="4"/>
      <c r="DO979" s="4"/>
      <c r="DP979" s="4"/>
      <c r="DQ979" s="4"/>
      <c r="DR979" s="4"/>
      <c r="DS979" s="4"/>
      <c r="DT979" s="4"/>
      <c r="DU979" s="4"/>
      <c r="DV979" s="4"/>
      <c r="DW979" s="4"/>
      <c r="DX979" s="4"/>
      <c r="DY979" s="4"/>
      <c r="DZ979" s="4"/>
      <c r="EA979" s="4"/>
      <c r="EB979" s="4"/>
      <c r="EC979" s="4"/>
      <c r="ED979" s="4"/>
      <c r="EE979" s="4"/>
      <c r="EF979" s="4"/>
      <c r="EG979" s="4"/>
      <c r="EH979" s="4"/>
      <c r="EI979" s="4"/>
      <c r="EJ979" s="4"/>
      <c r="EK979" s="4"/>
      <c r="EL979" s="4"/>
      <c r="EM979" s="4"/>
      <c r="EN979" s="4"/>
      <c r="EO979" s="4"/>
      <c r="EP979" s="4"/>
      <c r="EQ979" s="4"/>
      <c r="ER979" s="4"/>
      <c r="ES979" s="4"/>
      <c r="ET979" s="4"/>
      <c r="EU979" s="4"/>
      <c r="EV979" s="4"/>
      <c r="EW979" s="4"/>
      <c r="EX979" s="4"/>
      <c r="EY979" s="4"/>
      <c r="EZ979" s="4"/>
      <c r="FA979" s="4"/>
      <c r="FB979" s="4"/>
      <c r="FC979" s="4"/>
      <c r="FD979" s="4"/>
      <c r="FE979" s="4"/>
      <c r="FF979" s="4"/>
      <c r="FG979" s="4"/>
      <c r="FH979" s="4"/>
      <c r="FI979" s="4"/>
      <c r="FJ979" s="4"/>
      <c r="FK979" s="4"/>
      <c r="FL979" s="4"/>
      <c r="FM979" s="4"/>
      <c r="FN979" s="4"/>
      <c r="FO979" s="4"/>
      <c r="FP979" s="4"/>
      <c r="FQ979" s="4"/>
      <c r="FR979" s="4"/>
      <c r="FS979" s="4"/>
      <c r="FT979" s="4"/>
      <c r="FU979" s="4"/>
      <c r="FV979" s="4"/>
      <c r="FW979" s="4"/>
      <c r="FX979" s="4"/>
      <c r="FY979" s="4"/>
      <c r="FZ979" s="4"/>
      <c r="GA979" s="4"/>
      <c r="GB979" s="4"/>
      <c r="GC979" s="4"/>
      <c r="GD979" s="4"/>
      <c r="GE979" s="4"/>
      <c r="GF979" s="4"/>
      <c r="GG979" s="4"/>
      <c r="GH979" s="4"/>
      <c r="GI979" s="4"/>
      <c r="GJ979" s="4"/>
      <c r="GK979" s="4"/>
      <c r="GL979" s="4"/>
      <c r="GM979" s="4"/>
      <c r="GN979" s="4"/>
      <c r="GO979" s="4"/>
      <c r="GP979" s="4"/>
      <c r="GQ979" s="4"/>
      <c r="GR979" s="4"/>
      <c r="GS979" s="4"/>
      <c r="GT979" s="4"/>
      <c r="GU979" s="4"/>
      <c r="GV979" s="4"/>
      <c r="GW979" s="4"/>
      <c r="GX979" s="4"/>
      <c r="GY979" s="4"/>
      <c r="GZ979" s="4"/>
      <c r="HA979" s="4"/>
      <c r="HB979" s="4"/>
      <c r="HC979" s="4"/>
      <c r="HD979" s="4"/>
      <c r="HE979" s="4"/>
      <c r="HF979" s="4"/>
      <c r="HG979" s="4"/>
      <c r="HH979" s="4"/>
      <c r="HI979" s="4"/>
      <c r="HJ979" s="4"/>
      <c r="HK979" s="4"/>
      <c r="HL979" s="4"/>
      <c r="HM979" s="4"/>
      <c r="HN979" s="4"/>
      <c r="HO979" s="4"/>
      <c r="HP979" s="4"/>
      <c r="HQ979" s="4"/>
      <c r="HR979" s="4"/>
      <c r="HS979" s="4"/>
      <c r="HT979" s="4"/>
      <c r="HU979" s="4"/>
      <c r="HV979" s="4"/>
      <c r="HW979" s="4"/>
      <c r="HX979" s="4"/>
      <c r="HY979" s="4"/>
      <c r="HZ979" s="4"/>
      <c r="IA979" s="4"/>
      <c r="IB979" s="4"/>
      <c r="IC979" s="4"/>
      <c r="ID979" s="4"/>
      <c r="IE979" s="4"/>
      <c r="IF979" s="4"/>
      <c r="IG979" s="4"/>
      <c r="IH979" s="4"/>
      <c r="II979" s="4"/>
      <c r="IJ979" s="4"/>
      <c r="IK979" s="4"/>
      <c r="IL979" s="4"/>
      <c r="IM979" s="4"/>
      <c r="IN979" s="4"/>
      <c r="IO979" s="4"/>
      <c r="IP979" s="4"/>
      <c r="IQ979" s="4"/>
      <c r="IR979" s="4"/>
      <c r="IS979" s="4"/>
      <c r="IT979" s="4"/>
      <c r="IU979" s="4"/>
      <c r="IV979" s="4"/>
    </row>
    <row r="980" spans="1:256" s="209" customFormat="1">
      <c r="A980" s="121"/>
      <c r="B980" s="115"/>
      <c r="C980" s="116"/>
      <c r="D980" s="117"/>
      <c r="E980" s="118"/>
      <c r="F980" s="119"/>
      <c r="G980" s="120"/>
      <c r="H980" s="5"/>
      <c r="I980" s="39"/>
      <c r="J980" s="40"/>
      <c r="K980" s="41"/>
      <c r="L980" s="37"/>
      <c r="N980" s="38"/>
      <c r="O980" s="38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4"/>
      <c r="CM980" s="4"/>
      <c r="CN980" s="4"/>
      <c r="CO980" s="4"/>
      <c r="CP980" s="4"/>
      <c r="CQ980" s="4"/>
      <c r="CR980" s="4"/>
      <c r="CS980" s="4"/>
      <c r="CT980" s="4"/>
      <c r="CU980" s="4"/>
      <c r="CV980" s="4"/>
      <c r="CW980" s="4"/>
      <c r="CX980" s="4"/>
      <c r="CY980" s="4"/>
      <c r="CZ980" s="4"/>
      <c r="DA980" s="4"/>
      <c r="DB980" s="4"/>
      <c r="DC980" s="4"/>
      <c r="DD980" s="4"/>
      <c r="DE980" s="4"/>
      <c r="DF980" s="4"/>
      <c r="DG980" s="4"/>
      <c r="DH980" s="4"/>
      <c r="DI980" s="4"/>
      <c r="DJ980" s="4"/>
      <c r="DK980" s="4"/>
      <c r="DL980" s="4"/>
      <c r="DM980" s="4"/>
      <c r="DN980" s="4"/>
      <c r="DO980" s="4"/>
      <c r="DP980" s="4"/>
      <c r="DQ980" s="4"/>
      <c r="DR980" s="4"/>
      <c r="DS980" s="4"/>
      <c r="DT980" s="4"/>
      <c r="DU980" s="4"/>
      <c r="DV980" s="4"/>
      <c r="DW980" s="4"/>
      <c r="DX980" s="4"/>
      <c r="DY980" s="4"/>
      <c r="DZ980" s="4"/>
      <c r="EA980" s="4"/>
      <c r="EB980" s="4"/>
      <c r="EC980" s="4"/>
      <c r="ED980" s="4"/>
      <c r="EE980" s="4"/>
      <c r="EF980" s="4"/>
      <c r="EG980" s="4"/>
      <c r="EH980" s="4"/>
      <c r="EI980" s="4"/>
      <c r="EJ980" s="4"/>
      <c r="EK980" s="4"/>
      <c r="EL980" s="4"/>
      <c r="EM980" s="4"/>
      <c r="EN980" s="4"/>
      <c r="EO980" s="4"/>
      <c r="EP980" s="4"/>
      <c r="EQ980" s="4"/>
      <c r="ER980" s="4"/>
      <c r="ES980" s="4"/>
      <c r="ET980" s="4"/>
      <c r="EU980" s="4"/>
      <c r="EV980" s="4"/>
      <c r="EW980" s="4"/>
      <c r="EX980" s="4"/>
      <c r="EY980" s="4"/>
      <c r="EZ980" s="4"/>
      <c r="FA980" s="4"/>
      <c r="FB980" s="4"/>
      <c r="FC980" s="4"/>
      <c r="FD980" s="4"/>
      <c r="FE980" s="4"/>
      <c r="FF980" s="4"/>
      <c r="FG980" s="4"/>
      <c r="FH980" s="4"/>
      <c r="FI980" s="4"/>
      <c r="FJ980" s="4"/>
      <c r="FK980" s="4"/>
      <c r="FL980" s="4"/>
      <c r="FM980" s="4"/>
      <c r="FN980" s="4"/>
      <c r="FO980" s="4"/>
      <c r="FP980" s="4"/>
      <c r="FQ980" s="4"/>
      <c r="FR980" s="4"/>
      <c r="FS980" s="4"/>
      <c r="FT980" s="4"/>
      <c r="FU980" s="4"/>
      <c r="FV980" s="4"/>
      <c r="FW980" s="4"/>
      <c r="FX980" s="4"/>
      <c r="FY980" s="4"/>
      <c r="FZ980" s="4"/>
      <c r="GA980" s="4"/>
      <c r="GB980" s="4"/>
      <c r="GC980" s="4"/>
      <c r="GD980" s="4"/>
      <c r="GE980" s="4"/>
      <c r="GF980" s="4"/>
      <c r="GG980" s="4"/>
      <c r="GH980" s="4"/>
      <c r="GI980" s="4"/>
      <c r="GJ980" s="4"/>
      <c r="GK980" s="4"/>
      <c r="GL980" s="4"/>
      <c r="GM980" s="4"/>
      <c r="GN980" s="4"/>
      <c r="GO980" s="4"/>
      <c r="GP980" s="4"/>
      <c r="GQ980" s="4"/>
      <c r="GR980" s="4"/>
      <c r="GS980" s="4"/>
      <c r="GT980" s="4"/>
      <c r="GU980" s="4"/>
      <c r="GV980" s="4"/>
      <c r="GW980" s="4"/>
      <c r="GX980" s="4"/>
      <c r="GY980" s="4"/>
      <c r="GZ980" s="4"/>
      <c r="HA980" s="4"/>
      <c r="HB980" s="4"/>
      <c r="HC980" s="4"/>
      <c r="HD980" s="4"/>
      <c r="HE980" s="4"/>
      <c r="HF980" s="4"/>
      <c r="HG980" s="4"/>
      <c r="HH980" s="4"/>
      <c r="HI980" s="4"/>
      <c r="HJ980" s="4"/>
      <c r="HK980" s="4"/>
      <c r="HL980" s="4"/>
      <c r="HM980" s="4"/>
      <c r="HN980" s="4"/>
      <c r="HO980" s="4"/>
      <c r="HP980" s="4"/>
      <c r="HQ980" s="4"/>
      <c r="HR980" s="4"/>
      <c r="HS980" s="4"/>
      <c r="HT980" s="4"/>
      <c r="HU980" s="4"/>
      <c r="HV980" s="4"/>
      <c r="HW980" s="4"/>
      <c r="HX980" s="4"/>
      <c r="HY980" s="4"/>
      <c r="HZ980" s="4"/>
      <c r="IA980" s="4"/>
      <c r="IB980" s="4"/>
      <c r="IC980" s="4"/>
      <c r="ID980" s="4"/>
      <c r="IE980" s="4"/>
      <c r="IF980" s="4"/>
      <c r="IG980" s="4"/>
      <c r="IH980" s="4"/>
      <c r="II980" s="4"/>
      <c r="IJ980" s="4"/>
      <c r="IK980" s="4"/>
      <c r="IL980" s="4"/>
      <c r="IM980" s="4"/>
      <c r="IN980" s="4"/>
      <c r="IO980" s="4"/>
      <c r="IP980" s="4"/>
      <c r="IQ980" s="4"/>
      <c r="IR980" s="4"/>
      <c r="IS980" s="4"/>
      <c r="IT980" s="4"/>
      <c r="IU980" s="4"/>
      <c r="IV980" s="4"/>
    </row>
    <row r="981" spans="1:256" s="209" customFormat="1">
      <c r="A981" s="121"/>
      <c r="B981" s="115"/>
      <c r="C981" s="116"/>
      <c r="D981" s="117"/>
      <c r="E981" s="118"/>
      <c r="F981" s="119"/>
      <c r="G981" s="120"/>
      <c r="H981" s="5"/>
      <c r="I981" s="39"/>
      <c r="J981" s="40"/>
      <c r="K981" s="41"/>
      <c r="L981" s="37"/>
      <c r="N981" s="38"/>
      <c r="O981" s="38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4"/>
      <c r="CM981" s="4"/>
      <c r="CN981" s="4"/>
      <c r="CO981" s="4"/>
      <c r="CP981" s="4"/>
      <c r="CQ981" s="4"/>
      <c r="CR981" s="4"/>
      <c r="CS981" s="4"/>
      <c r="CT981" s="4"/>
      <c r="CU981" s="4"/>
      <c r="CV981" s="4"/>
      <c r="CW981" s="4"/>
      <c r="CX981" s="4"/>
      <c r="CY981" s="4"/>
      <c r="CZ981" s="4"/>
      <c r="DA981" s="4"/>
      <c r="DB981" s="4"/>
      <c r="DC981" s="4"/>
      <c r="DD981" s="4"/>
      <c r="DE981" s="4"/>
      <c r="DF981" s="4"/>
      <c r="DG981" s="4"/>
      <c r="DH981" s="4"/>
      <c r="DI981" s="4"/>
      <c r="DJ981" s="4"/>
      <c r="DK981" s="4"/>
      <c r="DL981" s="4"/>
      <c r="DM981" s="4"/>
      <c r="DN981" s="4"/>
      <c r="DO981" s="4"/>
      <c r="DP981" s="4"/>
      <c r="DQ981" s="4"/>
      <c r="DR981" s="4"/>
      <c r="DS981" s="4"/>
      <c r="DT981" s="4"/>
      <c r="DU981" s="4"/>
      <c r="DV981" s="4"/>
      <c r="DW981" s="4"/>
      <c r="DX981" s="4"/>
      <c r="DY981" s="4"/>
      <c r="DZ981" s="4"/>
      <c r="EA981" s="4"/>
      <c r="EB981" s="4"/>
      <c r="EC981" s="4"/>
      <c r="ED981" s="4"/>
      <c r="EE981" s="4"/>
      <c r="EF981" s="4"/>
      <c r="EG981" s="4"/>
      <c r="EH981" s="4"/>
      <c r="EI981" s="4"/>
      <c r="EJ981" s="4"/>
      <c r="EK981" s="4"/>
      <c r="EL981" s="4"/>
      <c r="EM981" s="4"/>
      <c r="EN981" s="4"/>
      <c r="EO981" s="4"/>
      <c r="EP981" s="4"/>
      <c r="EQ981" s="4"/>
      <c r="ER981" s="4"/>
      <c r="ES981" s="4"/>
      <c r="ET981" s="4"/>
      <c r="EU981" s="4"/>
      <c r="EV981" s="4"/>
      <c r="EW981" s="4"/>
      <c r="EX981" s="4"/>
      <c r="EY981" s="4"/>
      <c r="EZ981" s="4"/>
      <c r="FA981" s="4"/>
      <c r="FB981" s="4"/>
      <c r="FC981" s="4"/>
      <c r="FD981" s="4"/>
      <c r="FE981" s="4"/>
      <c r="FF981" s="4"/>
      <c r="FG981" s="4"/>
      <c r="FH981" s="4"/>
      <c r="FI981" s="4"/>
      <c r="FJ981" s="4"/>
      <c r="FK981" s="4"/>
      <c r="FL981" s="4"/>
      <c r="FM981" s="4"/>
      <c r="FN981" s="4"/>
      <c r="FO981" s="4"/>
      <c r="FP981" s="4"/>
      <c r="FQ981" s="4"/>
      <c r="FR981" s="4"/>
      <c r="FS981" s="4"/>
      <c r="FT981" s="4"/>
      <c r="FU981" s="4"/>
      <c r="FV981" s="4"/>
      <c r="FW981" s="4"/>
      <c r="FX981" s="4"/>
      <c r="FY981" s="4"/>
      <c r="FZ981" s="4"/>
      <c r="GA981" s="4"/>
      <c r="GB981" s="4"/>
      <c r="GC981" s="4"/>
      <c r="GD981" s="4"/>
      <c r="GE981" s="4"/>
      <c r="GF981" s="4"/>
      <c r="GG981" s="4"/>
      <c r="GH981" s="4"/>
      <c r="GI981" s="4"/>
      <c r="GJ981" s="4"/>
      <c r="GK981" s="4"/>
      <c r="GL981" s="4"/>
      <c r="GM981" s="4"/>
      <c r="GN981" s="4"/>
      <c r="GO981" s="4"/>
      <c r="GP981" s="4"/>
      <c r="GQ981" s="4"/>
      <c r="GR981" s="4"/>
      <c r="GS981" s="4"/>
      <c r="GT981" s="4"/>
      <c r="GU981" s="4"/>
      <c r="GV981" s="4"/>
      <c r="GW981" s="4"/>
      <c r="GX981" s="4"/>
      <c r="GY981" s="4"/>
      <c r="GZ981" s="4"/>
      <c r="HA981" s="4"/>
      <c r="HB981" s="4"/>
      <c r="HC981" s="4"/>
      <c r="HD981" s="4"/>
      <c r="HE981" s="4"/>
      <c r="HF981" s="4"/>
      <c r="HG981" s="4"/>
      <c r="HH981" s="4"/>
      <c r="HI981" s="4"/>
      <c r="HJ981" s="4"/>
      <c r="HK981" s="4"/>
      <c r="HL981" s="4"/>
      <c r="HM981" s="4"/>
      <c r="HN981" s="4"/>
      <c r="HO981" s="4"/>
      <c r="HP981" s="4"/>
      <c r="HQ981" s="4"/>
      <c r="HR981" s="4"/>
      <c r="HS981" s="4"/>
      <c r="HT981" s="4"/>
      <c r="HU981" s="4"/>
      <c r="HV981" s="4"/>
      <c r="HW981" s="4"/>
      <c r="HX981" s="4"/>
      <c r="HY981" s="4"/>
      <c r="HZ981" s="4"/>
      <c r="IA981" s="4"/>
      <c r="IB981" s="4"/>
      <c r="IC981" s="4"/>
      <c r="ID981" s="4"/>
      <c r="IE981" s="4"/>
      <c r="IF981" s="4"/>
      <c r="IG981" s="4"/>
      <c r="IH981" s="4"/>
      <c r="II981" s="4"/>
      <c r="IJ981" s="4"/>
      <c r="IK981" s="4"/>
      <c r="IL981" s="4"/>
      <c r="IM981" s="4"/>
      <c r="IN981" s="4"/>
      <c r="IO981" s="4"/>
      <c r="IP981" s="4"/>
      <c r="IQ981" s="4"/>
      <c r="IR981" s="4"/>
      <c r="IS981" s="4"/>
      <c r="IT981" s="4"/>
      <c r="IU981" s="4"/>
      <c r="IV981" s="4"/>
    </row>
    <row r="982" spans="1:256" s="209" customFormat="1">
      <c r="A982" s="121"/>
      <c r="B982" s="115"/>
      <c r="C982" s="116"/>
      <c r="D982" s="117"/>
      <c r="E982" s="118"/>
      <c r="F982" s="119"/>
      <c r="G982" s="120"/>
      <c r="H982" s="5"/>
      <c r="I982" s="39"/>
      <c r="J982" s="40"/>
      <c r="K982" s="41"/>
      <c r="L982" s="37"/>
      <c r="N982" s="38"/>
      <c r="O982" s="38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4"/>
      <c r="CM982" s="4"/>
      <c r="CN982" s="4"/>
      <c r="CO982" s="4"/>
      <c r="CP982" s="4"/>
      <c r="CQ982" s="4"/>
      <c r="CR982" s="4"/>
      <c r="CS982" s="4"/>
      <c r="CT982" s="4"/>
      <c r="CU982" s="4"/>
      <c r="CV982" s="4"/>
      <c r="CW982" s="4"/>
      <c r="CX982" s="4"/>
      <c r="CY982" s="4"/>
      <c r="CZ982" s="4"/>
      <c r="DA982" s="4"/>
      <c r="DB982" s="4"/>
      <c r="DC982" s="4"/>
      <c r="DD982" s="4"/>
      <c r="DE982" s="4"/>
      <c r="DF982" s="4"/>
      <c r="DG982" s="4"/>
      <c r="DH982" s="4"/>
      <c r="DI982" s="4"/>
      <c r="DJ982" s="4"/>
      <c r="DK982" s="4"/>
      <c r="DL982" s="4"/>
      <c r="DM982" s="4"/>
      <c r="DN982" s="4"/>
      <c r="DO982" s="4"/>
      <c r="DP982" s="4"/>
      <c r="DQ982" s="4"/>
      <c r="DR982" s="4"/>
      <c r="DS982" s="4"/>
      <c r="DT982" s="4"/>
      <c r="DU982" s="4"/>
      <c r="DV982" s="4"/>
      <c r="DW982" s="4"/>
      <c r="DX982" s="4"/>
      <c r="DY982" s="4"/>
      <c r="DZ982" s="4"/>
      <c r="EA982" s="4"/>
      <c r="EB982" s="4"/>
      <c r="EC982" s="4"/>
      <c r="ED982" s="4"/>
      <c r="EE982" s="4"/>
      <c r="EF982" s="4"/>
      <c r="EG982" s="4"/>
      <c r="EH982" s="4"/>
      <c r="EI982" s="4"/>
      <c r="EJ982" s="4"/>
      <c r="EK982" s="4"/>
      <c r="EL982" s="4"/>
      <c r="EM982" s="4"/>
      <c r="EN982" s="4"/>
      <c r="EO982" s="4"/>
      <c r="EP982" s="4"/>
      <c r="EQ982" s="4"/>
      <c r="ER982" s="4"/>
      <c r="ES982" s="4"/>
      <c r="ET982" s="4"/>
      <c r="EU982" s="4"/>
      <c r="EV982" s="4"/>
      <c r="EW982" s="4"/>
      <c r="EX982" s="4"/>
      <c r="EY982" s="4"/>
      <c r="EZ982" s="4"/>
      <c r="FA982" s="4"/>
      <c r="FB982" s="4"/>
      <c r="FC982" s="4"/>
      <c r="FD982" s="4"/>
      <c r="FE982" s="4"/>
      <c r="FF982" s="4"/>
      <c r="FG982" s="4"/>
      <c r="FH982" s="4"/>
      <c r="FI982" s="4"/>
      <c r="FJ982" s="4"/>
      <c r="FK982" s="4"/>
      <c r="FL982" s="4"/>
      <c r="FM982" s="4"/>
      <c r="FN982" s="4"/>
      <c r="FO982" s="4"/>
      <c r="FP982" s="4"/>
      <c r="FQ982" s="4"/>
      <c r="FR982" s="4"/>
      <c r="FS982" s="4"/>
      <c r="FT982" s="4"/>
      <c r="FU982" s="4"/>
      <c r="FV982" s="4"/>
      <c r="FW982" s="4"/>
      <c r="FX982" s="4"/>
      <c r="FY982" s="4"/>
      <c r="FZ982" s="4"/>
      <c r="GA982" s="4"/>
      <c r="GB982" s="4"/>
      <c r="GC982" s="4"/>
      <c r="GD982" s="4"/>
      <c r="GE982" s="4"/>
      <c r="GF982" s="4"/>
      <c r="GG982" s="4"/>
      <c r="GH982" s="4"/>
      <c r="GI982" s="4"/>
      <c r="GJ982" s="4"/>
      <c r="GK982" s="4"/>
      <c r="GL982" s="4"/>
      <c r="GM982" s="4"/>
      <c r="GN982" s="4"/>
      <c r="GO982" s="4"/>
      <c r="GP982" s="4"/>
      <c r="GQ982" s="4"/>
      <c r="GR982" s="4"/>
      <c r="GS982" s="4"/>
      <c r="GT982" s="4"/>
      <c r="GU982" s="4"/>
      <c r="GV982" s="4"/>
      <c r="GW982" s="4"/>
      <c r="GX982" s="4"/>
      <c r="GY982" s="4"/>
      <c r="GZ982" s="4"/>
      <c r="HA982" s="4"/>
      <c r="HB982" s="4"/>
      <c r="HC982" s="4"/>
      <c r="HD982" s="4"/>
      <c r="HE982" s="4"/>
      <c r="HF982" s="4"/>
      <c r="HG982" s="4"/>
      <c r="HH982" s="4"/>
      <c r="HI982" s="4"/>
      <c r="HJ982" s="4"/>
      <c r="HK982" s="4"/>
      <c r="HL982" s="4"/>
      <c r="HM982" s="4"/>
      <c r="HN982" s="4"/>
      <c r="HO982" s="4"/>
      <c r="HP982" s="4"/>
      <c r="HQ982" s="4"/>
      <c r="HR982" s="4"/>
      <c r="HS982" s="4"/>
      <c r="HT982" s="4"/>
      <c r="HU982" s="4"/>
      <c r="HV982" s="4"/>
      <c r="HW982" s="4"/>
      <c r="HX982" s="4"/>
      <c r="HY982" s="4"/>
      <c r="HZ982" s="4"/>
      <c r="IA982" s="4"/>
      <c r="IB982" s="4"/>
      <c r="IC982" s="4"/>
      <c r="ID982" s="4"/>
      <c r="IE982" s="4"/>
      <c r="IF982" s="4"/>
      <c r="IG982" s="4"/>
      <c r="IH982" s="4"/>
      <c r="II982" s="4"/>
      <c r="IJ982" s="4"/>
      <c r="IK982" s="4"/>
      <c r="IL982" s="4"/>
      <c r="IM982" s="4"/>
      <c r="IN982" s="4"/>
      <c r="IO982" s="4"/>
      <c r="IP982" s="4"/>
      <c r="IQ982" s="4"/>
      <c r="IR982" s="4"/>
      <c r="IS982" s="4"/>
      <c r="IT982" s="4"/>
      <c r="IU982" s="4"/>
      <c r="IV982" s="4"/>
    </row>
    <row r="983" spans="1:256" s="209" customFormat="1">
      <c r="A983" s="121"/>
      <c r="B983" s="115"/>
      <c r="C983" s="116"/>
      <c r="D983" s="117"/>
      <c r="E983" s="118"/>
      <c r="F983" s="119"/>
      <c r="G983" s="120"/>
      <c r="H983" s="5"/>
      <c r="I983" s="39"/>
      <c r="J983" s="40"/>
      <c r="K983" s="41"/>
      <c r="L983" s="37"/>
      <c r="N983" s="38"/>
      <c r="O983" s="38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4"/>
      <c r="CM983" s="4"/>
      <c r="CN983" s="4"/>
      <c r="CO983" s="4"/>
      <c r="CP983" s="4"/>
      <c r="CQ983" s="4"/>
      <c r="CR983" s="4"/>
      <c r="CS983" s="4"/>
      <c r="CT983" s="4"/>
      <c r="CU983" s="4"/>
      <c r="CV983" s="4"/>
      <c r="CW983" s="4"/>
      <c r="CX983" s="4"/>
      <c r="CY983" s="4"/>
      <c r="CZ983" s="4"/>
      <c r="DA983" s="4"/>
      <c r="DB983" s="4"/>
      <c r="DC983" s="4"/>
      <c r="DD983" s="4"/>
      <c r="DE983" s="4"/>
      <c r="DF983" s="4"/>
      <c r="DG983" s="4"/>
      <c r="DH983" s="4"/>
      <c r="DI983" s="4"/>
      <c r="DJ983" s="4"/>
      <c r="DK983" s="4"/>
      <c r="DL983" s="4"/>
      <c r="DM983" s="4"/>
      <c r="DN983" s="4"/>
      <c r="DO983" s="4"/>
      <c r="DP983" s="4"/>
      <c r="DQ983" s="4"/>
      <c r="DR983" s="4"/>
      <c r="DS983" s="4"/>
      <c r="DT983" s="4"/>
      <c r="DU983" s="4"/>
      <c r="DV983" s="4"/>
      <c r="DW983" s="4"/>
      <c r="DX983" s="4"/>
      <c r="DY983" s="4"/>
      <c r="DZ983" s="4"/>
      <c r="EA983" s="4"/>
      <c r="EB983" s="4"/>
      <c r="EC983" s="4"/>
      <c r="ED983" s="4"/>
      <c r="EE983" s="4"/>
      <c r="EF983" s="4"/>
      <c r="EG983" s="4"/>
      <c r="EH983" s="4"/>
      <c r="EI983" s="4"/>
      <c r="EJ983" s="4"/>
      <c r="EK983" s="4"/>
      <c r="EL983" s="4"/>
      <c r="EM983" s="4"/>
      <c r="EN983" s="4"/>
      <c r="EO983" s="4"/>
      <c r="EP983" s="4"/>
      <c r="EQ983" s="4"/>
      <c r="ER983" s="4"/>
      <c r="ES983" s="4"/>
      <c r="ET983" s="4"/>
      <c r="EU983" s="4"/>
      <c r="EV983" s="4"/>
      <c r="EW983" s="4"/>
      <c r="EX983" s="4"/>
      <c r="EY983" s="4"/>
      <c r="EZ983" s="4"/>
      <c r="FA983" s="4"/>
      <c r="FB983" s="4"/>
      <c r="FC983" s="4"/>
      <c r="FD983" s="4"/>
      <c r="FE983" s="4"/>
      <c r="FF983" s="4"/>
      <c r="FG983" s="4"/>
      <c r="FH983" s="4"/>
      <c r="FI983" s="4"/>
      <c r="FJ983" s="4"/>
      <c r="FK983" s="4"/>
      <c r="FL983" s="4"/>
      <c r="FM983" s="4"/>
      <c r="FN983" s="4"/>
      <c r="FO983" s="4"/>
      <c r="FP983" s="4"/>
      <c r="FQ983" s="4"/>
      <c r="FR983" s="4"/>
      <c r="FS983" s="4"/>
      <c r="FT983" s="4"/>
      <c r="FU983" s="4"/>
      <c r="FV983" s="4"/>
      <c r="FW983" s="4"/>
      <c r="FX983" s="4"/>
      <c r="FY983" s="4"/>
      <c r="FZ983" s="4"/>
      <c r="GA983" s="4"/>
      <c r="GB983" s="4"/>
      <c r="GC983" s="4"/>
      <c r="GD983" s="4"/>
      <c r="GE983" s="4"/>
      <c r="GF983" s="4"/>
      <c r="GG983" s="4"/>
      <c r="GH983" s="4"/>
      <c r="GI983" s="4"/>
      <c r="GJ983" s="4"/>
      <c r="GK983" s="4"/>
      <c r="GL983" s="4"/>
      <c r="GM983" s="4"/>
      <c r="GN983" s="4"/>
      <c r="GO983" s="4"/>
      <c r="GP983" s="4"/>
      <c r="GQ983" s="4"/>
      <c r="GR983" s="4"/>
      <c r="GS983" s="4"/>
      <c r="GT983" s="4"/>
      <c r="GU983" s="4"/>
      <c r="GV983" s="4"/>
      <c r="GW983" s="4"/>
      <c r="GX983" s="4"/>
      <c r="GY983" s="4"/>
      <c r="GZ983" s="4"/>
      <c r="HA983" s="4"/>
      <c r="HB983" s="4"/>
      <c r="HC983" s="4"/>
      <c r="HD983" s="4"/>
      <c r="HE983" s="4"/>
      <c r="HF983" s="4"/>
      <c r="HG983" s="4"/>
      <c r="HH983" s="4"/>
      <c r="HI983" s="4"/>
      <c r="HJ983" s="4"/>
      <c r="HK983" s="4"/>
      <c r="HL983" s="4"/>
      <c r="HM983" s="4"/>
      <c r="HN983" s="4"/>
      <c r="HO983" s="4"/>
      <c r="HP983" s="4"/>
      <c r="HQ983" s="4"/>
      <c r="HR983" s="4"/>
      <c r="HS983" s="4"/>
      <c r="HT983" s="4"/>
      <c r="HU983" s="4"/>
      <c r="HV983" s="4"/>
      <c r="HW983" s="4"/>
      <c r="HX983" s="4"/>
      <c r="HY983" s="4"/>
      <c r="HZ983" s="4"/>
      <c r="IA983" s="4"/>
      <c r="IB983" s="4"/>
      <c r="IC983" s="4"/>
      <c r="ID983" s="4"/>
      <c r="IE983" s="4"/>
      <c r="IF983" s="4"/>
      <c r="IG983" s="4"/>
      <c r="IH983" s="4"/>
      <c r="II983" s="4"/>
      <c r="IJ983" s="4"/>
      <c r="IK983" s="4"/>
      <c r="IL983" s="4"/>
      <c r="IM983" s="4"/>
      <c r="IN983" s="4"/>
      <c r="IO983" s="4"/>
      <c r="IP983" s="4"/>
      <c r="IQ983" s="4"/>
      <c r="IR983" s="4"/>
      <c r="IS983" s="4"/>
      <c r="IT983" s="4"/>
      <c r="IU983" s="4"/>
      <c r="IV983" s="4"/>
    </row>
    <row r="984" spans="1:256" s="209" customFormat="1">
      <c r="A984" s="121"/>
      <c r="B984" s="115"/>
      <c r="C984" s="116"/>
      <c r="D984" s="117"/>
      <c r="E984" s="118"/>
      <c r="F984" s="119"/>
      <c r="G984" s="120"/>
      <c r="H984" s="5"/>
      <c r="I984" s="39"/>
      <c r="J984" s="40"/>
      <c r="K984" s="41"/>
      <c r="L984" s="37"/>
      <c r="N984" s="38"/>
      <c r="O984" s="38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4"/>
      <c r="CM984" s="4"/>
      <c r="CN984" s="4"/>
      <c r="CO984" s="4"/>
      <c r="CP984" s="4"/>
      <c r="CQ984" s="4"/>
      <c r="CR984" s="4"/>
      <c r="CS984" s="4"/>
      <c r="CT984" s="4"/>
      <c r="CU984" s="4"/>
      <c r="CV984" s="4"/>
      <c r="CW984" s="4"/>
      <c r="CX984" s="4"/>
      <c r="CY984" s="4"/>
      <c r="CZ984" s="4"/>
      <c r="DA984" s="4"/>
      <c r="DB984" s="4"/>
      <c r="DC984" s="4"/>
      <c r="DD984" s="4"/>
      <c r="DE984" s="4"/>
      <c r="DF984" s="4"/>
      <c r="DG984" s="4"/>
      <c r="DH984" s="4"/>
      <c r="DI984" s="4"/>
      <c r="DJ984" s="4"/>
      <c r="DK984" s="4"/>
      <c r="DL984" s="4"/>
      <c r="DM984" s="4"/>
      <c r="DN984" s="4"/>
      <c r="DO984" s="4"/>
      <c r="DP984" s="4"/>
      <c r="DQ984" s="4"/>
      <c r="DR984" s="4"/>
      <c r="DS984" s="4"/>
      <c r="DT984" s="4"/>
      <c r="DU984" s="4"/>
      <c r="DV984" s="4"/>
      <c r="DW984" s="4"/>
      <c r="DX984" s="4"/>
      <c r="DY984" s="4"/>
      <c r="DZ984" s="4"/>
      <c r="EA984" s="4"/>
      <c r="EB984" s="4"/>
      <c r="EC984" s="4"/>
      <c r="ED984" s="4"/>
      <c r="EE984" s="4"/>
      <c r="EF984" s="4"/>
      <c r="EG984" s="4"/>
      <c r="EH984" s="4"/>
      <c r="EI984" s="4"/>
      <c r="EJ984" s="4"/>
      <c r="EK984" s="4"/>
      <c r="EL984" s="4"/>
      <c r="EM984" s="4"/>
      <c r="EN984" s="4"/>
      <c r="EO984" s="4"/>
      <c r="EP984" s="4"/>
      <c r="EQ984" s="4"/>
      <c r="ER984" s="4"/>
      <c r="ES984" s="4"/>
      <c r="ET984" s="4"/>
      <c r="EU984" s="4"/>
      <c r="EV984" s="4"/>
      <c r="EW984" s="4"/>
      <c r="EX984" s="4"/>
      <c r="EY984" s="4"/>
      <c r="EZ984" s="4"/>
      <c r="FA984" s="4"/>
      <c r="FB984" s="4"/>
      <c r="FC984" s="4"/>
      <c r="FD984" s="4"/>
      <c r="FE984" s="4"/>
      <c r="FF984" s="4"/>
      <c r="FG984" s="4"/>
      <c r="FH984" s="4"/>
      <c r="FI984" s="4"/>
      <c r="FJ984" s="4"/>
      <c r="FK984" s="4"/>
      <c r="FL984" s="4"/>
      <c r="FM984" s="4"/>
      <c r="FN984" s="4"/>
      <c r="FO984" s="4"/>
      <c r="FP984" s="4"/>
      <c r="FQ984" s="4"/>
      <c r="FR984" s="4"/>
      <c r="FS984" s="4"/>
      <c r="FT984" s="4"/>
      <c r="FU984" s="4"/>
      <c r="FV984" s="4"/>
      <c r="FW984" s="4"/>
      <c r="FX984" s="4"/>
      <c r="FY984" s="4"/>
      <c r="FZ984" s="4"/>
      <c r="GA984" s="4"/>
      <c r="GB984" s="4"/>
      <c r="GC984" s="4"/>
      <c r="GD984" s="4"/>
      <c r="GE984" s="4"/>
      <c r="GF984" s="4"/>
      <c r="GG984" s="4"/>
      <c r="GH984" s="4"/>
      <c r="GI984" s="4"/>
      <c r="GJ984" s="4"/>
      <c r="GK984" s="4"/>
      <c r="GL984" s="4"/>
      <c r="GM984" s="4"/>
      <c r="GN984" s="4"/>
      <c r="GO984" s="4"/>
      <c r="GP984" s="4"/>
      <c r="GQ984" s="4"/>
      <c r="GR984" s="4"/>
      <c r="GS984" s="4"/>
      <c r="GT984" s="4"/>
      <c r="GU984" s="4"/>
      <c r="GV984" s="4"/>
      <c r="GW984" s="4"/>
      <c r="GX984" s="4"/>
      <c r="GY984" s="4"/>
      <c r="GZ984" s="4"/>
      <c r="HA984" s="4"/>
      <c r="HB984" s="4"/>
      <c r="HC984" s="4"/>
      <c r="HD984" s="4"/>
      <c r="HE984" s="4"/>
      <c r="HF984" s="4"/>
      <c r="HG984" s="4"/>
      <c r="HH984" s="4"/>
      <c r="HI984" s="4"/>
      <c r="HJ984" s="4"/>
      <c r="HK984" s="4"/>
      <c r="HL984" s="4"/>
      <c r="HM984" s="4"/>
      <c r="HN984" s="4"/>
      <c r="HO984" s="4"/>
      <c r="HP984" s="4"/>
      <c r="HQ984" s="4"/>
      <c r="HR984" s="4"/>
      <c r="HS984" s="4"/>
      <c r="HT984" s="4"/>
      <c r="HU984" s="4"/>
      <c r="HV984" s="4"/>
      <c r="HW984" s="4"/>
      <c r="HX984" s="4"/>
      <c r="HY984" s="4"/>
      <c r="HZ984" s="4"/>
      <c r="IA984" s="4"/>
      <c r="IB984" s="4"/>
      <c r="IC984" s="4"/>
      <c r="ID984" s="4"/>
      <c r="IE984" s="4"/>
      <c r="IF984" s="4"/>
      <c r="IG984" s="4"/>
      <c r="IH984" s="4"/>
      <c r="II984" s="4"/>
      <c r="IJ984" s="4"/>
      <c r="IK984" s="4"/>
      <c r="IL984" s="4"/>
      <c r="IM984" s="4"/>
      <c r="IN984" s="4"/>
      <c r="IO984" s="4"/>
      <c r="IP984" s="4"/>
      <c r="IQ984" s="4"/>
      <c r="IR984" s="4"/>
      <c r="IS984" s="4"/>
      <c r="IT984" s="4"/>
      <c r="IU984" s="4"/>
      <c r="IV984" s="4"/>
    </row>
    <row r="985" spans="1:256" s="209" customFormat="1">
      <c r="A985" s="121"/>
      <c r="B985" s="115"/>
      <c r="C985" s="116"/>
      <c r="D985" s="117"/>
      <c r="E985" s="118"/>
      <c r="F985" s="119"/>
      <c r="G985" s="120"/>
      <c r="H985" s="5"/>
      <c r="I985" s="39"/>
      <c r="J985" s="40"/>
      <c r="K985" s="41"/>
      <c r="L985" s="37"/>
      <c r="N985" s="38"/>
      <c r="O985" s="38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4"/>
      <c r="CM985" s="4"/>
      <c r="CN985" s="4"/>
      <c r="CO985" s="4"/>
      <c r="CP985" s="4"/>
      <c r="CQ985" s="4"/>
      <c r="CR985" s="4"/>
      <c r="CS985" s="4"/>
      <c r="CT985" s="4"/>
      <c r="CU985" s="4"/>
      <c r="CV985" s="4"/>
      <c r="CW985" s="4"/>
      <c r="CX985" s="4"/>
      <c r="CY985" s="4"/>
      <c r="CZ985" s="4"/>
      <c r="DA985" s="4"/>
      <c r="DB985" s="4"/>
      <c r="DC985" s="4"/>
      <c r="DD985" s="4"/>
      <c r="DE985" s="4"/>
      <c r="DF985" s="4"/>
      <c r="DG985" s="4"/>
      <c r="DH985" s="4"/>
      <c r="DI985" s="4"/>
      <c r="DJ985" s="4"/>
      <c r="DK985" s="4"/>
      <c r="DL985" s="4"/>
      <c r="DM985" s="4"/>
      <c r="DN985" s="4"/>
      <c r="DO985" s="4"/>
      <c r="DP985" s="4"/>
      <c r="DQ985" s="4"/>
      <c r="DR985" s="4"/>
      <c r="DS985" s="4"/>
      <c r="DT985" s="4"/>
      <c r="DU985" s="4"/>
      <c r="DV985" s="4"/>
      <c r="DW985" s="4"/>
      <c r="DX985" s="4"/>
      <c r="DY985" s="4"/>
      <c r="DZ985" s="4"/>
      <c r="EA985" s="4"/>
      <c r="EB985" s="4"/>
      <c r="EC985" s="4"/>
      <c r="ED985" s="4"/>
      <c r="EE985" s="4"/>
      <c r="EF985" s="4"/>
      <c r="EG985" s="4"/>
      <c r="EH985" s="4"/>
      <c r="EI985" s="4"/>
      <c r="EJ985" s="4"/>
      <c r="EK985" s="4"/>
      <c r="EL985" s="4"/>
      <c r="EM985" s="4"/>
      <c r="EN985" s="4"/>
      <c r="EO985" s="4"/>
      <c r="EP985" s="4"/>
      <c r="EQ985" s="4"/>
      <c r="ER985" s="4"/>
      <c r="ES985" s="4"/>
      <c r="ET985" s="4"/>
      <c r="EU985" s="4"/>
      <c r="EV985" s="4"/>
      <c r="EW985" s="4"/>
      <c r="EX985" s="4"/>
      <c r="EY985" s="4"/>
      <c r="EZ985" s="4"/>
      <c r="FA985" s="4"/>
      <c r="FB985" s="4"/>
      <c r="FC985" s="4"/>
      <c r="FD985" s="4"/>
      <c r="FE985" s="4"/>
      <c r="FF985" s="4"/>
      <c r="FG985" s="4"/>
      <c r="FH985" s="4"/>
      <c r="FI985" s="4"/>
      <c r="FJ985" s="4"/>
      <c r="FK985" s="4"/>
      <c r="FL985" s="4"/>
      <c r="FM985" s="4"/>
      <c r="FN985" s="4"/>
      <c r="FO985" s="4"/>
      <c r="FP985" s="4"/>
      <c r="FQ985" s="4"/>
      <c r="FR985" s="4"/>
      <c r="FS985" s="4"/>
      <c r="FT985" s="4"/>
      <c r="FU985" s="4"/>
      <c r="FV985" s="4"/>
      <c r="FW985" s="4"/>
      <c r="FX985" s="4"/>
      <c r="FY985" s="4"/>
      <c r="FZ985" s="4"/>
      <c r="GA985" s="4"/>
      <c r="GB985" s="4"/>
      <c r="GC985" s="4"/>
      <c r="GD985" s="4"/>
      <c r="GE985" s="4"/>
      <c r="GF985" s="4"/>
      <c r="GG985" s="4"/>
      <c r="GH985" s="4"/>
      <c r="GI985" s="4"/>
      <c r="GJ985" s="4"/>
      <c r="GK985" s="4"/>
      <c r="GL985" s="4"/>
      <c r="GM985" s="4"/>
      <c r="GN985" s="4"/>
      <c r="GO985" s="4"/>
      <c r="GP985" s="4"/>
      <c r="GQ985" s="4"/>
      <c r="GR985" s="4"/>
      <c r="GS985" s="4"/>
      <c r="GT985" s="4"/>
      <c r="GU985" s="4"/>
      <c r="GV985" s="4"/>
      <c r="GW985" s="4"/>
      <c r="GX985" s="4"/>
      <c r="GY985" s="4"/>
      <c r="GZ985" s="4"/>
      <c r="HA985" s="4"/>
      <c r="HB985" s="4"/>
      <c r="HC985" s="4"/>
      <c r="HD985" s="4"/>
      <c r="HE985" s="4"/>
      <c r="HF985" s="4"/>
      <c r="HG985" s="4"/>
      <c r="HH985" s="4"/>
      <c r="HI985" s="4"/>
      <c r="HJ985" s="4"/>
      <c r="HK985" s="4"/>
      <c r="HL985" s="4"/>
      <c r="HM985" s="4"/>
      <c r="HN985" s="4"/>
      <c r="HO985" s="4"/>
      <c r="HP985" s="4"/>
      <c r="HQ985" s="4"/>
      <c r="HR985" s="4"/>
      <c r="HS985" s="4"/>
      <c r="HT985" s="4"/>
      <c r="HU985" s="4"/>
      <c r="HV985" s="4"/>
      <c r="HW985" s="4"/>
      <c r="HX985" s="4"/>
      <c r="HY985" s="4"/>
      <c r="HZ985" s="4"/>
      <c r="IA985" s="4"/>
      <c r="IB985" s="4"/>
      <c r="IC985" s="4"/>
      <c r="ID985" s="4"/>
      <c r="IE985" s="4"/>
      <c r="IF985" s="4"/>
      <c r="IG985" s="4"/>
      <c r="IH985" s="4"/>
      <c r="II985" s="4"/>
      <c r="IJ985" s="4"/>
      <c r="IK985" s="4"/>
      <c r="IL985" s="4"/>
      <c r="IM985" s="4"/>
      <c r="IN985" s="4"/>
      <c r="IO985" s="4"/>
      <c r="IP985" s="4"/>
      <c r="IQ985" s="4"/>
      <c r="IR985" s="4"/>
      <c r="IS985" s="4"/>
      <c r="IT985" s="4"/>
      <c r="IU985" s="4"/>
      <c r="IV985" s="4"/>
    </row>
    <row r="986" spans="1:256" s="209" customFormat="1">
      <c r="A986" s="121"/>
      <c r="B986" s="115"/>
      <c r="C986" s="116"/>
      <c r="D986" s="117"/>
      <c r="E986" s="118"/>
      <c r="F986" s="119"/>
      <c r="G986" s="120"/>
      <c r="H986" s="5"/>
      <c r="I986" s="39"/>
      <c r="J986" s="40"/>
      <c r="K986" s="41"/>
      <c r="L986" s="37"/>
      <c r="N986" s="38"/>
      <c r="O986" s="38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4"/>
      <c r="CM986" s="4"/>
      <c r="CN986" s="4"/>
      <c r="CO986" s="4"/>
      <c r="CP986" s="4"/>
      <c r="CQ986" s="4"/>
      <c r="CR986" s="4"/>
      <c r="CS986" s="4"/>
      <c r="CT986" s="4"/>
      <c r="CU986" s="4"/>
      <c r="CV986" s="4"/>
      <c r="CW986" s="4"/>
      <c r="CX986" s="4"/>
      <c r="CY986" s="4"/>
      <c r="CZ986" s="4"/>
      <c r="DA986" s="4"/>
      <c r="DB986" s="4"/>
      <c r="DC986" s="4"/>
      <c r="DD986" s="4"/>
      <c r="DE986" s="4"/>
      <c r="DF986" s="4"/>
      <c r="DG986" s="4"/>
      <c r="DH986" s="4"/>
      <c r="DI986" s="4"/>
      <c r="DJ986" s="4"/>
      <c r="DK986" s="4"/>
      <c r="DL986" s="4"/>
      <c r="DM986" s="4"/>
      <c r="DN986" s="4"/>
      <c r="DO986" s="4"/>
      <c r="DP986" s="4"/>
      <c r="DQ986" s="4"/>
      <c r="DR986" s="4"/>
      <c r="DS986" s="4"/>
      <c r="DT986" s="4"/>
      <c r="DU986" s="4"/>
      <c r="DV986" s="4"/>
      <c r="DW986" s="4"/>
      <c r="DX986" s="4"/>
      <c r="DY986" s="4"/>
      <c r="DZ986" s="4"/>
      <c r="EA986" s="4"/>
      <c r="EB986" s="4"/>
      <c r="EC986" s="4"/>
      <c r="ED986" s="4"/>
      <c r="EE986" s="4"/>
      <c r="EF986" s="4"/>
      <c r="EG986" s="4"/>
      <c r="EH986" s="4"/>
      <c r="EI986" s="4"/>
      <c r="EJ986" s="4"/>
      <c r="EK986" s="4"/>
      <c r="EL986" s="4"/>
      <c r="EM986" s="4"/>
      <c r="EN986" s="4"/>
      <c r="EO986" s="4"/>
      <c r="EP986" s="4"/>
      <c r="EQ986" s="4"/>
      <c r="ER986" s="4"/>
      <c r="ES986" s="4"/>
      <c r="ET986" s="4"/>
      <c r="EU986" s="4"/>
      <c r="EV986" s="4"/>
      <c r="EW986" s="4"/>
      <c r="EX986" s="4"/>
      <c r="EY986" s="4"/>
      <c r="EZ986" s="4"/>
      <c r="FA986" s="4"/>
      <c r="FB986" s="4"/>
      <c r="FC986" s="4"/>
      <c r="FD986" s="4"/>
      <c r="FE986" s="4"/>
      <c r="FF986" s="4"/>
      <c r="FG986" s="4"/>
      <c r="FH986" s="4"/>
      <c r="FI986" s="4"/>
      <c r="FJ986" s="4"/>
      <c r="FK986" s="4"/>
      <c r="FL986" s="4"/>
      <c r="FM986" s="4"/>
      <c r="FN986" s="4"/>
      <c r="FO986" s="4"/>
      <c r="FP986" s="4"/>
      <c r="FQ986" s="4"/>
      <c r="FR986" s="4"/>
      <c r="FS986" s="4"/>
      <c r="FT986" s="4"/>
      <c r="FU986" s="4"/>
      <c r="FV986" s="4"/>
      <c r="FW986" s="4"/>
      <c r="FX986" s="4"/>
      <c r="FY986" s="4"/>
      <c r="FZ986" s="4"/>
      <c r="GA986" s="4"/>
      <c r="GB986" s="4"/>
      <c r="GC986" s="4"/>
      <c r="GD986" s="4"/>
      <c r="GE986" s="4"/>
      <c r="GF986" s="4"/>
      <c r="GG986" s="4"/>
      <c r="GH986" s="4"/>
      <c r="GI986" s="4"/>
      <c r="GJ986" s="4"/>
      <c r="GK986" s="4"/>
      <c r="GL986" s="4"/>
      <c r="GM986" s="4"/>
      <c r="GN986" s="4"/>
      <c r="GO986" s="4"/>
      <c r="GP986" s="4"/>
      <c r="GQ986" s="4"/>
      <c r="GR986" s="4"/>
      <c r="GS986" s="4"/>
      <c r="GT986" s="4"/>
      <c r="GU986" s="4"/>
      <c r="GV986" s="4"/>
      <c r="GW986" s="4"/>
      <c r="GX986" s="4"/>
      <c r="GY986" s="4"/>
      <c r="GZ986" s="4"/>
      <c r="HA986" s="4"/>
      <c r="HB986" s="4"/>
      <c r="HC986" s="4"/>
      <c r="HD986" s="4"/>
      <c r="HE986" s="4"/>
      <c r="HF986" s="4"/>
      <c r="HG986" s="4"/>
      <c r="HH986" s="4"/>
      <c r="HI986" s="4"/>
      <c r="HJ986" s="4"/>
      <c r="HK986" s="4"/>
      <c r="HL986" s="4"/>
      <c r="HM986" s="4"/>
      <c r="HN986" s="4"/>
      <c r="HO986" s="4"/>
      <c r="HP986" s="4"/>
      <c r="HQ986" s="4"/>
      <c r="HR986" s="4"/>
      <c r="HS986" s="4"/>
      <c r="HT986" s="4"/>
      <c r="HU986" s="4"/>
      <c r="HV986" s="4"/>
      <c r="HW986" s="4"/>
      <c r="HX986" s="4"/>
      <c r="HY986" s="4"/>
      <c r="HZ986" s="4"/>
      <c r="IA986" s="4"/>
      <c r="IB986" s="4"/>
      <c r="IC986" s="4"/>
      <c r="ID986" s="4"/>
      <c r="IE986" s="4"/>
      <c r="IF986" s="4"/>
      <c r="IG986" s="4"/>
      <c r="IH986" s="4"/>
      <c r="II986" s="4"/>
      <c r="IJ986" s="4"/>
      <c r="IK986" s="4"/>
      <c r="IL986" s="4"/>
      <c r="IM986" s="4"/>
      <c r="IN986" s="4"/>
      <c r="IO986" s="4"/>
      <c r="IP986" s="4"/>
      <c r="IQ986" s="4"/>
      <c r="IR986" s="4"/>
      <c r="IS986" s="4"/>
      <c r="IT986" s="4"/>
      <c r="IU986" s="4"/>
      <c r="IV986" s="4"/>
    </row>
    <row r="987" spans="1:256" s="209" customFormat="1">
      <c r="A987" s="121"/>
      <c r="B987" s="115"/>
      <c r="C987" s="116"/>
      <c r="D987" s="117"/>
      <c r="E987" s="118"/>
      <c r="F987" s="119"/>
      <c r="G987" s="120"/>
      <c r="H987" s="5"/>
      <c r="I987" s="39"/>
      <c r="J987" s="40"/>
      <c r="K987" s="41"/>
      <c r="L987" s="37"/>
      <c r="N987" s="38"/>
      <c r="O987" s="38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4"/>
      <c r="CM987" s="4"/>
      <c r="CN987" s="4"/>
      <c r="CO987" s="4"/>
      <c r="CP987" s="4"/>
      <c r="CQ987" s="4"/>
      <c r="CR987" s="4"/>
      <c r="CS987" s="4"/>
      <c r="CT987" s="4"/>
      <c r="CU987" s="4"/>
      <c r="CV987" s="4"/>
      <c r="CW987" s="4"/>
      <c r="CX987" s="4"/>
      <c r="CY987" s="4"/>
      <c r="CZ987" s="4"/>
      <c r="DA987" s="4"/>
      <c r="DB987" s="4"/>
      <c r="DC987" s="4"/>
      <c r="DD987" s="4"/>
      <c r="DE987" s="4"/>
      <c r="DF987" s="4"/>
      <c r="DG987" s="4"/>
      <c r="DH987" s="4"/>
      <c r="DI987" s="4"/>
      <c r="DJ987" s="4"/>
      <c r="DK987" s="4"/>
      <c r="DL987" s="4"/>
      <c r="DM987" s="4"/>
      <c r="DN987" s="4"/>
      <c r="DO987" s="4"/>
      <c r="DP987" s="4"/>
      <c r="DQ987" s="4"/>
      <c r="DR987" s="4"/>
      <c r="DS987" s="4"/>
      <c r="DT987" s="4"/>
      <c r="DU987" s="4"/>
      <c r="DV987" s="4"/>
      <c r="DW987" s="4"/>
      <c r="DX987" s="4"/>
      <c r="DY987" s="4"/>
      <c r="DZ987" s="4"/>
      <c r="EA987" s="4"/>
      <c r="EB987" s="4"/>
      <c r="EC987" s="4"/>
      <c r="ED987" s="4"/>
      <c r="EE987" s="4"/>
      <c r="EF987" s="4"/>
      <c r="EG987" s="4"/>
      <c r="EH987" s="4"/>
      <c r="EI987" s="4"/>
      <c r="EJ987" s="4"/>
      <c r="EK987" s="4"/>
      <c r="EL987" s="4"/>
      <c r="EM987" s="4"/>
      <c r="EN987" s="4"/>
      <c r="EO987" s="4"/>
      <c r="EP987" s="4"/>
      <c r="EQ987" s="4"/>
      <c r="ER987" s="4"/>
      <c r="ES987" s="4"/>
      <c r="ET987" s="4"/>
      <c r="EU987" s="4"/>
      <c r="EV987" s="4"/>
      <c r="EW987" s="4"/>
      <c r="EX987" s="4"/>
      <c r="EY987" s="4"/>
      <c r="EZ987" s="4"/>
      <c r="FA987" s="4"/>
      <c r="FB987" s="4"/>
      <c r="FC987" s="4"/>
      <c r="FD987" s="4"/>
      <c r="FE987" s="4"/>
      <c r="FF987" s="4"/>
      <c r="FG987" s="4"/>
      <c r="FH987" s="4"/>
      <c r="FI987" s="4"/>
      <c r="FJ987" s="4"/>
      <c r="FK987" s="4"/>
      <c r="FL987" s="4"/>
      <c r="FM987" s="4"/>
      <c r="FN987" s="4"/>
      <c r="FO987" s="4"/>
      <c r="FP987" s="4"/>
      <c r="FQ987" s="4"/>
      <c r="FR987" s="4"/>
      <c r="FS987" s="4"/>
      <c r="FT987" s="4"/>
      <c r="FU987" s="4"/>
      <c r="FV987" s="4"/>
      <c r="FW987" s="4"/>
      <c r="FX987" s="4"/>
      <c r="FY987" s="4"/>
      <c r="FZ987" s="4"/>
      <c r="GA987" s="4"/>
      <c r="GB987" s="4"/>
      <c r="GC987" s="4"/>
      <c r="GD987" s="4"/>
      <c r="GE987" s="4"/>
      <c r="GF987" s="4"/>
      <c r="GG987" s="4"/>
      <c r="GH987" s="4"/>
      <c r="GI987" s="4"/>
      <c r="GJ987" s="4"/>
      <c r="GK987" s="4"/>
      <c r="GL987" s="4"/>
      <c r="GM987" s="4"/>
      <c r="GN987" s="4"/>
      <c r="GO987" s="4"/>
      <c r="GP987" s="4"/>
      <c r="GQ987" s="4"/>
      <c r="GR987" s="4"/>
      <c r="GS987" s="4"/>
      <c r="GT987" s="4"/>
      <c r="GU987" s="4"/>
      <c r="GV987" s="4"/>
      <c r="GW987" s="4"/>
      <c r="GX987" s="4"/>
      <c r="GY987" s="4"/>
      <c r="GZ987" s="4"/>
      <c r="HA987" s="4"/>
      <c r="HB987" s="4"/>
      <c r="HC987" s="4"/>
      <c r="HD987" s="4"/>
      <c r="HE987" s="4"/>
      <c r="HF987" s="4"/>
      <c r="HG987" s="4"/>
      <c r="HH987" s="4"/>
      <c r="HI987" s="4"/>
      <c r="HJ987" s="4"/>
      <c r="HK987" s="4"/>
      <c r="HL987" s="4"/>
      <c r="HM987" s="4"/>
      <c r="HN987" s="4"/>
      <c r="HO987" s="4"/>
      <c r="HP987" s="4"/>
      <c r="HQ987" s="4"/>
      <c r="HR987" s="4"/>
      <c r="HS987" s="4"/>
      <c r="HT987" s="4"/>
      <c r="HU987" s="4"/>
      <c r="HV987" s="4"/>
      <c r="HW987" s="4"/>
      <c r="HX987" s="4"/>
      <c r="HY987" s="4"/>
      <c r="HZ987" s="4"/>
      <c r="IA987" s="4"/>
      <c r="IB987" s="4"/>
      <c r="IC987" s="4"/>
      <c r="ID987" s="4"/>
      <c r="IE987" s="4"/>
      <c r="IF987" s="4"/>
      <c r="IG987" s="4"/>
      <c r="IH987" s="4"/>
      <c r="II987" s="4"/>
      <c r="IJ987" s="4"/>
      <c r="IK987" s="4"/>
      <c r="IL987" s="4"/>
      <c r="IM987" s="4"/>
      <c r="IN987" s="4"/>
      <c r="IO987" s="4"/>
      <c r="IP987" s="4"/>
      <c r="IQ987" s="4"/>
      <c r="IR987" s="4"/>
      <c r="IS987" s="4"/>
      <c r="IT987" s="4"/>
      <c r="IU987" s="4"/>
      <c r="IV987" s="4"/>
    </row>
    <row r="989" spans="1:256" s="209" customFormat="1">
      <c r="A989" s="121"/>
      <c r="B989" s="115"/>
      <c r="C989" s="116"/>
      <c r="D989" s="117"/>
      <c r="E989" s="118"/>
      <c r="F989" s="119"/>
      <c r="G989" s="120"/>
      <c r="H989" s="5"/>
      <c r="I989" s="39"/>
      <c r="J989" s="40"/>
      <c r="K989" s="41"/>
      <c r="L989" s="37"/>
      <c r="N989" s="38"/>
      <c r="O989" s="38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4"/>
      <c r="CM989" s="4"/>
      <c r="CN989" s="4"/>
      <c r="CO989" s="4"/>
      <c r="CP989" s="4"/>
      <c r="CQ989" s="4"/>
      <c r="CR989" s="4"/>
      <c r="CS989" s="4"/>
      <c r="CT989" s="4"/>
      <c r="CU989" s="4"/>
      <c r="CV989" s="4"/>
      <c r="CW989" s="4"/>
      <c r="CX989" s="4"/>
      <c r="CY989" s="4"/>
      <c r="CZ989" s="4"/>
      <c r="DA989" s="4"/>
      <c r="DB989" s="4"/>
      <c r="DC989" s="4"/>
      <c r="DD989" s="4"/>
      <c r="DE989" s="4"/>
      <c r="DF989" s="4"/>
      <c r="DG989" s="4"/>
      <c r="DH989" s="4"/>
      <c r="DI989" s="4"/>
      <c r="DJ989" s="4"/>
      <c r="DK989" s="4"/>
      <c r="DL989" s="4"/>
      <c r="DM989" s="4"/>
      <c r="DN989" s="4"/>
      <c r="DO989" s="4"/>
      <c r="DP989" s="4"/>
      <c r="DQ989" s="4"/>
      <c r="DR989" s="4"/>
      <c r="DS989" s="4"/>
      <c r="DT989" s="4"/>
      <c r="DU989" s="4"/>
      <c r="DV989" s="4"/>
      <c r="DW989" s="4"/>
      <c r="DX989" s="4"/>
      <c r="DY989" s="4"/>
      <c r="DZ989" s="4"/>
      <c r="EA989" s="4"/>
      <c r="EB989" s="4"/>
      <c r="EC989" s="4"/>
      <c r="ED989" s="4"/>
      <c r="EE989" s="4"/>
      <c r="EF989" s="4"/>
      <c r="EG989" s="4"/>
      <c r="EH989" s="4"/>
      <c r="EI989" s="4"/>
      <c r="EJ989" s="4"/>
      <c r="EK989" s="4"/>
      <c r="EL989" s="4"/>
      <c r="EM989" s="4"/>
      <c r="EN989" s="4"/>
      <c r="EO989" s="4"/>
      <c r="EP989" s="4"/>
      <c r="EQ989" s="4"/>
      <c r="ER989" s="4"/>
      <c r="ES989" s="4"/>
      <c r="ET989" s="4"/>
      <c r="EU989" s="4"/>
      <c r="EV989" s="4"/>
      <c r="EW989" s="4"/>
      <c r="EX989" s="4"/>
      <c r="EY989" s="4"/>
      <c r="EZ989" s="4"/>
      <c r="FA989" s="4"/>
      <c r="FB989" s="4"/>
      <c r="FC989" s="4"/>
      <c r="FD989" s="4"/>
      <c r="FE989" s="4"/>
      <c r="FF989" s="4"/>
      <c r="FG989" s="4"/>
      <c r="FH989" s="4"/>
      <c r="FI989" s="4"/>
      <c r="FJ989" s="4"/>
      <c r="FK989" s="4"/>
      <c r="FL989" s="4"/>
      <c r="FM989" s="4"/>
      <c r="FN989" s="4"/>
      <c r="FO989" s="4"/>
      <c r="FP989" s="4"/>
      <c r="FQ989" s="4"/>
      <c r="FR989" s="4"/>
      <c r="FS989" s="4"/>
      <c r="FT989" s="4"/>
      <c r="FU989" s="4"/>
      <c r="FV989" s="4"/>
      <c r="FW989" s="4"/>
      <c r="FX989" s="4"/>
      <c r="FY989" s="4"/>
      <c r="FZ989" s="4"/>
      <c r="GA989" s="4"/>
      <c r="GB989" s="4"/>
      <c r="GC989" s="4"/>
      <c r="GD989" s="4"/>
      <c r="GE989" s="4"/>
      <c r="GF989" s="4"/>
      <c r="GG989" s="4"/>
      <c r="GH989" s="4"/>
      <c r="GI989" s="4"/>
      <c r="GJ989" s="4"/>
      <c r="GK989" s="4"/>
      <c r="GL989" s="4"/>
      <c r="GM989" s="4"/>
      <c r="GN989" s="4"/>
      <c r="GO989" s="4"/>
      <c r="GP989" s="4"/>
      <c r="GQ989" s="4"/>
      <c r="GR989" s="4"/>
      <c r="GS989" s="4"/>
      <c r="GT989" s="4"/>
      <c r="GU989" s="4"/>
      <c r="GV989" s="4"/>
      <c r="GW989" s="4"/>
      <c r="GX989" s="4"/>
      <c r="GY989" s="4"/>
      <c r="GZ989" s="4"/>
      <c r="HA989" s="4"/>
      <c r="HB989" s="4"/>
      <c r="HC989" s="4"/>
      <c r="HD989" s="4"/>
      <c r="HE989" s="4"/>
      <c r="HF989" s="4"/>
      <c r="HG989" s="4"/>
      <c r="HH989" s="4"/>
      <c r="HI989" s="4"/>
      <c r="HJ989" s="4"/>
      <c r="HK989" s="4"/>
      <c r="HL989" s="4"/>
      <c r="HM989" s="4"/>
      <c r="HN989" s="4"/>
      <c r="HO989" s="4"/>
      <c r="HP989" s="4"/>
      <c r="HQ989" s="4"/>
      <c r="HR989" s="4"/>
      <c r="HS989" s="4"/>
      <c r="HT989" s="4"/>
      <c r="HU989" s="4"/>
      <c r="HV989" s="4"/>
      <c r="HW989" s="4"/>
      <c r="HX989" s="4"/>
      <c r="HY989" s="4"/>
      <c r="HZ989" s="4"/>
      <c r="IA989" s="4"/>
      <c r="IB989" s="4"/>
      <c r="IC989" s="4"/>
      <c r="ID989" s="4"/>
      <c r="IE989" s="4"/>
      <c r="IF989" s="4"/>
      <c r="IG989" s="4"/>
      <c r="IH989" s="4"/>
      <c r="II989" s="4"/>
      <c r="IJ989" s="4"/>
      <c r="IK989" s="4"/>
      <c r="IL989" s="4"/>
      <c r="IM989" s="4"/>
      <c r="IN989" s="4"/>
      <c r="IO989" s="4"/>
      <c r="IP989" s="4"/>
      <c r="IQ989" s="4"/>
      <c r="IR989" s="4"/>
      <c r="IS989" s="4"/>
      <c r="IT989" s="4"/>
      <c r="IU989" s="4"/>
      <c r="IV989" s="4"/>
    </row>
    <row r="991" spans="1:256" s="209" customFormat="1">
      <c r="A991" s="121"/>
      <c r="B991" s="115"/>
      <c r="C991" s="116"/>
      <c r="D991" s="117"/>
      <c r="E991" s="118"/>
      <c r="F991" s="119"/>
      <c r="G991" s="120"/>
      <c r="H991" s="5"/>
      <c r="I991" s="39"/>
      <c r="J991" s="40"/>
      <c r="K991" s="41"/>
      <c r="L991" s="37"/>
      <c r="N991" s="38"/>
      <c r="O991" s="38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4"/>
      <c r="CM991" s="4"/>
      <c r="CN991" s="4"/>
      <c r="CO991" s="4"/>
      <c r="CP991" s="4"/>
      <c r="CQ991" s="4"/>
      <c r="CR991" s="4"/>
      <c r="CS991" s="4"/>
      <c r="CT991" s="4"/>
      <c r="CU991" s="4"/>
      <c r="CV991" s="4"/>
      <c r="CW991" s="4"/>
      <c r="CX991" s="4"/>
      <c r="CY991" s="4"/>
      <c r="CZ991" s="4"/>
      <c r="DA991" s="4"/>
      <c r="DB991" s="4"/>
      <c r="DC991" s="4"/>
      <c r="DD991" s="4"/>
      <c r="DE991" s="4"/>
      <c r="DF991" s="4"/>
      <c r="DG991" s="4"/>
      <c r="DH991" s="4"/>
      <c r="DI991" s="4"/>
      <c r="DJ991" s="4"/>
      <c r="DK991" s="4"/>
      <c r="DL991" s="4"/>
      <c r="DM991" s="4"/>
      <c r="DN991" s="4"/>
      <c r="DO991" s="4"/>
      <c r="DP991" s="4"/>
      <c r="DQ991" s="4"/>
      <c r="DR991" s="4"/>
      <c r="DS991" s="4"/>
      <c r="DT991" s="4"/>
      <c r="DU991" s="4"/>
      <c r="DV991" s="4"/>
      <c r="DW991" s="4"/>
      <c r="DX991" s="4"/>
      <c r="DY991" s="4"/>
      <c r="DZ991" s="4"/>
      <c r="EA991" s="4"/>
      <c r="EB991" s="4"/>
      <c r="EC991" s="4"/>
      <c r="ED991" s="4"/>
      <c r="EE991" s="4"/>
      <c r="EF991" s="4"/>
      <c r="EG991" s="4"/>
      <c r="EH991" s="4"/>
      <c r="EI991" s="4"/>
      <c r="EJ991" s="4"/>
      <c r="EK991" s="4"/>
      <c r="EL991" s="4"/>
      <c r="EM991" s="4"/>
      <c r="EN991" s="4"/>
      <c r="EO991" s="4"/>
      <c r="EP991" s="4"/>
      <c r="EQ991" s="4"/>
      <c r="ER991" s="4"/>
      <c r="ES991" s="4"/>
      <c r="ET991" s="4"/>
      <c r="EU991" s="4"/>
      <c r="EV991" s="4"/>
      <c r="EW991" s="4"/>
      <c r="EX991" s="4"/>
      <c r="EY991" s="4"/>
      <c r="EZ991" s="4"/>
      <c r="FA991" s="4"/>
      <c r="FB991" s="4"/>
      <c r="FC991" s="4"/>
      <c r="FD991" s="4"/>
      <c r="FE991" s="4"/>
      <c r="FF991" s="4"/>
      <c r="FG991" s="4"/>
      <c r="FH991" s="4"/>
      <c r="FI991" s="4"/>
      <c r="FJ991" s="4"/>
      <c r="FK991" s="4"/>
      <c r="FL991" s="4"/>
      <c r="FM991" s="4"/>
      <c r="FN991" s="4"/>
      <c r="FO991" s="4"/>
      <c r="FP991" s="4"/>
      <c r="FQ991" s="4"/>
      <c r="FR991" s="4"/>
      <c r="FS991" s="4"/>
      <c r="FT991" s="4"/>
      <c r="FU991" s="4"/>
      <c r="FV991" s="4"/>
      <c r="FW991" s="4"/>
      <c r="FX991" s="4"/>
      <c r="FY991" s="4"/>
      <c r="FZ991" s="4"/>
      <c r="GA991" s="4"/>
      <c r="GB991" s="4"/>
      <c r="GC991" s="4"/>
      <c r="GD991" s="4"/>
      <c r="GE991" s="4"/>
      <c r="GF991" s="4"/>
      <c r="GG991" s="4"/>
      <c r="GH991" s="4"/>
      <c r="GI991" s="4"/>
      <c r="GJ991" s="4"/>
      <c r="GK991" s="4"/>
      <c r="GL991" s="4"/>
      <c r="GM991" s="4"/>
      <c r="GN991" s="4"/>
      <c r="GO991" s="4"/>
      <c r="GP991" s="4"/>
      <c r="GQ991" s="4"/>
      <c r="GR991" s="4"/>
      <c r="GS991" s="4"/>
      <c r="GT991" s="4"/>
      <c r="GU991" s="4"/>
      <c r="GV991" s="4"/>
      <c r="GW991" s="4"/>
      <c r="GX991" s="4"/>
      <c r="GY991" s="4"/>
      <c r="GZ991" s="4"/>
      <c r="HA991" s="4"/>
      <c r="HB991" s="4"/>
      <c r="HC991" s="4"/>
      <c r="HD991" s="4"/>
      <c r="HE991" s="4"/>
      <c r="HF991" s="4"/>
      <c r="HG991" s="4"/>
      <c r="HH991" s="4"/>
      <c r="HI991" s="4"/>
      <c r="HJ991" s="4"/>
      <c r="HK991" s="4"/>
      <c r="HL991" s="4"/>
      <c r="HM991" s="4"/>
      <c r="HN991" s="4"/>
      <c r="HO991" s="4"/>
      <c r="HP991" s="4"/>
      <c r="HQ991" s="4"/>
      <c r="HR991" s="4"/>
      <c r="HS991" s="4"/>
      <c r="HT991" s="4"/>
      <c r="HU991" s="4"/>
      <c r="HV991" s="4"/>
      <c r="HW991" s="4"/>
      <c r="HX991" s="4"/>
      <c r="HY991" s="4"/>
      <c r="HZ991" s="4"/>
      <c r="IA991" s="4"/>
      <c r="IB991" s="4"/>
      <c r="IC991" s="4"/>
      <c r="ID991" s="4"/>
      <c r="IE991" s="4"/>
      <c r="IF991" s="4"/>
      <c r="IG991" s="4"/>
      <c r="IH991" s="4"/>
      <c r="II991" s="4"/>
      <c r="IJ991" s="4"/>
      <c r="IK991" s="4"/>
      <c r="IL991" s="4"/>
      <c r="IM991" s="4"/>
      <c r="IN991" s="4"/>
      <c r="IO991" s="4"/>
      <c r="IP991" s="4"/>
      <c r="IQ991" s="4"/>
      <c r="IR991" s="4"/>
      <c r="IS991" s="4"/>
      <c r="IT991" s="4"/>
      <c r="IU991" s="4"/>
      <c r="IV991" s="4"/>
    </row>
    <row r="993" spans="1:256" s="209" customFormat="1">
      <c r="A993" s="121"/>
      <c r="B993" s="115"/>
      <c r="C993" s="116"/>
      <c r="D993" s="117"/>
      <c r="E993" s="118"/>
      <c r="F993" s="119"/>
      <c r="G993" s="120"/>
      <c r="H993" s="5"/>
      <c r="I993" s="39"/>
      <c r="J993" s="40"/>
      <c r="K993" s="41"/>
      <c r="L993" s="37"/>
      <c r="N993" s="38"/>
      <c r="O993" s="38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4"/>
      <c r="CM993" s="4"/>
      <c r="CN993" s="4"/>
      <c r="CO993" s="4"/>
      <c r="CP993" s="4"/>
      <c r="CQ993" s="4"/>
      <c r="CR993" s="4"/>
      <c r="CS993" s="4"/>
      <c r="CT993" s="4"/>
      <c r="CU993" s="4"/>
      <c r="CV993" s="4"/>
      <c r="CW993" s="4"/>
      <c r="CX993" s="4"/>
      <c r="CY993" s="4"/>
      <c r="CZ993" s="4"/>
      <c r="DA993" s="4"/>
      <c r="DB993" s="4"/>
      <c r="DC993" s="4"/>
      <c r="DD993" s="4"/>
      <c r="DE993" s="4"/>
      <c r="DF993" s="4"/>
      <c r="DG993" s="4"/>
      <c r="DH993" s="4"/>
      <c r="DI993" s="4"/>
      <c r="DJ993" s="4"/>
      <c r="DK993" s="4"/>
      <c r="DL993" s="4"/>
      <c r="DM993" s="4"/>
      <c r="DN993" s="4"/>
      <c r="DO993" s="4"/>
      <c r="DP993" s="4"/>
      <c r="DQ993" s="4"/>
      <c r="DR993" s="4"/>
      <c r="DS993" s="4"/>
      <c r="DT993" s="4"/>
      <c r="DU993" s="4"/>
      <c r="DV993" s="4"/>
      <c r="DW993" s="4"/>
      <c r="DX993" s="4"/>
      <c r="DY993" s="4"/>
      <c r="DZ993" s="4"/>
      <c r="EA993" s="4"/>
      <c r="EB993" s="4"/>
      <c r="EC993" s="4"/>
      <c r="ED993" s="4"/>
      <c r="EE993" s="4"/>
      <c r="EF993" s="4"/>
      <c r="EG993" s="4"/>
      <c r="EH993" s="4"/>
      <c r="EI993" s="4"/>
      <c r="EJ993" s="4"/>
      <c r="EK993" s="4"/>
      <c r="EL993" s="4"/>
      <c r="EM993" s="4"/>
      <c r="EN993" s="4"/>
      <c r="EO993" s="4"/>
      <c r="EP993" s="4"/>
      <c r="EQ993" s="4"/>
      <c r="ER993" s="4"/>
      <c r="ES993" s="4"/>
      <c r="ET993" s="4"/>
      <c r="EU993" s="4"/>
      <c r="EV993" s="4"/>
      <c r="EW993" s="4"/>
      <c r="EX993" s="4"/>
      <c r="EY993" s="4"/>
      <c r="EZ993" s="4"/>
      <c r="FA993" s="4"/>
      <c r="FB993" s="4"/>
      <c r="FC993" s="4"/>
      <c r="FD993" s="4"/>
      <c r="FE993" s="4"/>
      <c r="FF993" s="4"/>
      <c r="FG993" s="4"/>
      <c r="FH993" s="4"/>
      <c r="FI993" s="4"/>
      <c r="FJ993" s="4"/>
      <c r="FK993" s="4"/>
      <c r="FL993" s="4"/>
      <c r="FM993" s="4"/>
      <c r="FN993" s="4"/>
      <c r="FO993" s="4"/>
      <c r="FP993" s="4"/>
      <c r="FQ993" s="4"/>
      <c r="FR993" s="4"/>
      <c r="FS993" s="4"/>
      <c r="FT993" s="4"/>
      <c r="FU993" s="4"/>
      <c r="FV993" s="4"/>
      <c r="FW993" s="4"/>
      <c r="FX993" s="4"/>
      <c r="FY993" s="4"/>
      <c r="FZ993" s="4"/>
      <c r="GA993" s="4"/>
      <c r="GB993" s="4"/>
      <c r="GC993" s="4"/>
      <c r="GD993" s="4"/>
      <c r="GE993" s="4"/>
      <c r="GF993" s="4"/>
      <c r="GG993" s="4"/>
      <c r="GH993" s="4"/>
      <c r="GI993" s="4"/>
      <c r="GJ993" s="4"/>
      <c r="GK993" s="4"/>
      <c r="GL993" s="4"/>
      <c r="GM993" s="4"/>
      <c r="GN993" s="4"/>
      <c r="GO993" s="4"/>
      <c r="GP993" s="4"/>
      <c r="GQ993" s="4"/>
      <c r="GR993" s="4"/>
      <c r="GS993" s="4"/>
      <c r="GT993" s="4"/>
      <c r="GU993" s="4"/>
      <c r="GV993" s="4"/>
      <c r="GW993" s="4"/>
      <c r="GX993" s="4"/>
      <c r="GY993" s="4"/>
      <c r="GZ993" s="4"/>
      <c r="HA993" s="4"/>
      <c r="HB993" s="4"/>
      <c r="HC993" s="4"/>
      <c r="HD993" s="4"/>
      <c r="HE993" s="4"/>
      <c r="HF993" s="4"/>
      <c r="HG993" s="4"/>
      <c r="HH993" s="4"/>
      <c r="HI993" s="4"/>
      <c r="HJ993" s="4"/>
      <c r="HK993" s="4"/>
      <c r="HL993" s="4"/>
      <c r="HM993" s="4"/>
      <c r="HN993" s="4"/>
      <c r="HO993" s="4"/>
      <c r="HP993" s="4"/>
      <c r="HQ993" s="4"/>
      <c r="HR993" s="4"/>
      <c r="HS993" s="4"/>
      <c r="HT993" s="4"/>
      <c r="HU993" s="4"/>
      <c r="HV993" s="4"/>
      <c r="HW993" s="4"/>
      <c r="HX993" s="4"/>
      <c r="HY993" s="4"/>
      <c r="HZ993" s="4"/>
      <c r="IA993" s="4"/>
      <c r="IB993" s="4"/>
      <c r="IC993" s="4"/>
      <c r="ID993" s="4"/>
      <c r="IE993" s="4"/>
      <c r="IF993" s="4"/>
      <c r="IG993" s="4"/>
      <c r="IH993" s="4"/>
      <c r="II993" s="4"/>
      <c r="IJ993" s="4"/>
      <c r="IK993" s="4"/>
      <c r="IL993" s="4"/>
      <c r="IM993" s="4"/>
      <c r="IN993" s="4"/>
      <c r="IO993" s="4"/>
      <c r="IP993" s="4"/>
      <c r="IQ993" s="4"/>
      <c r="IR993" s="4"/>
      <c r="IS993" s="4"/>
      <c r="IT993" s="4"/>
      <c r="IU993" s="4"/>
      <c r="IV993" s="4"/>
    </row>
    <row r="994" spans="1:256" s="209" customFormat="1">
      <c r="A994" s="121"/>
      <c r="B994" s="115"/>
      <c r="C994" s="116"/>
      <c r="D994" s="117"/>
      <c r="E994" s="118"/>
      <c r="F994" s="119"/>
      <c r="G994" s="120"/>
      <c r="H994" s="5"/>
      <c r="I994" s="39"/>
      <c r="J994" s="40"/>
      <c r="K994" s="41"/>
      <c r="L994" s="37"/>
      <c r="N994" s="38"/>
      <c r="O994" s="38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4"/>
      <c r="CM994" s="4"/>
      <c r="CN994" s="4"/>
      <c r="CO994" s="4"/>
      <c r="CP994" s="4"/>
      <c r="CQ994" s="4"/>
      <c r="CR994" s="4"/>
      <c r="CS994" s="4"/>
      <c r="CT994" s="4"/>
      <c r="CU994" s="4"/>
      <c r="CV994" s="4"/>
      <c r="CW994" s="4"/>
      <c r="CX994" s="4"/>
      <c r="CY994" s="4"/>
      <c r="CZ994" s="4"/>
      <c r="DA994" s="4"/>
      <c r="DB994" s="4"/>
      <c r="DC994" s="4"/>
      <c r="DD994" s="4"/>
      <c r="DE994" s="4"/>
      <c r="DF994" s="4"/>
      <c r="DG994" s="4"/>
      <c r="DH994" s="4"/>
      <c r="DI994" s="4"/>
      <c r="DJ994" s="4"/>
      <c r="DK994" s="4"/>
      <c r="DL994" s="4"/>
      <c r="DM994" s="4"/>
      <c r="DN994" s="4"/>
      <c r="DO994" s="4"/>
      <c r="DP994" s="4"/>
      <c r="DQ994" s="4"/>
      <c r="DR994" s="4"/>
      <c r="DS994" s="4"/>
      <c r="DT994" s="4"/>
      <c r="DU994" s="4"/>
      <c r="DV994" s="4"/>
      <c r="DW994" s="4"/>
      <c r="DX994" s="4"/>
      <c r="DY994" s="4"/>
      <c r="DZ994" s="4"/>
      <c r="EA994" s="4"/>
      <c r="EB994" s="4"/>
      <c r="EC994" s="4"/>
      <c r="ED994" s="4"/>
      <c r="EE994" s="4"/>
      <c r="EF994" s="4"/>
      <c r="EG994" s="4"/>
      <c r="EH994" s="4"/>
      <c r="EI994" s="4"/>
      <c r="EJ994" s="4"/>
      <c r="EK994" s="4"/>
      <c r="EL994" s="4"/>
      <c r="EM994" s="4"/>
      <c r="EN994" s="4"/>
      <c r="EO994" s="4"/>
      <c r="EP994" s="4"/>
      <c r="EQ994" s="4"/>
      <c r="ER994" s="4"/>
      <c r="ES994" s="4"/>
      <c r="ET994" s="4"/>
      <c r="EU994" s="4"/>
      <c r="EV994" s="4"/>
      <c r="EW994" s="4"/>
      <c r="EX994" s="4"/>
      <c r="EY994" s="4"/>
      <c r="EZ994" s="4"/>
      <c r="FA994" s="4"/>
      <c r="FB994" s="4"/>
      <c r="FC994" s="4"/>
      <c r="FD994" s="4"/>
      <c r="FE994" s="4"/>
      <c r="FF994" s="4"/>
      <c r="FG994" s="4"/>
      <c r="FH994" s="4"/>
      <c r="FI994" s="4"/>
      <c r="FJ994" s="4"/>
      <c r="FK994" s="4"/>
      <c r="FL994" s="4"/>
      <c r="FM994" s="4"/>
      <c r="FN994" s="4"/>
      <c r="FO994" s="4"/>
      <c r="FP994" s="4"/>
      <c r="FQ994" s="4"/>
      <c r="FR994" s="4"/>
      <c r="FS994" s="4"/>
      <c r="FT994" s="4"/>
      <c r="FU994" s="4"/>
      <c r="FV994" s="4"/>
      <c r="FW994" s="4"/>
      <c r="FX994" s="4"/>
      <c r="FY994" s="4"/>
      <c r="FZ994" s="4"/>
      <c r="GA994" s="4"/>
      <c r="GB994" s="4"/>
      <c r="GC994" s="4"/>
      <c r="GD994" s="4"/>
      <c r="GE994" s="4"/>
      <c r="GF994" s="4"/>
      <c r="GG994" s="4"/>
      <c r="GH994" s="4"/>
      <c r="GI994" s="4"/>
      <c r="GJ994" s="4"/>
      <c r="GK994" s="4"/>
      <c r="GL994" s="4"/>
      <c r="GM994" s="4"/>
      <c r="GN994" s="4"/>
      <c r="GO994" s="4"/>
      <c r="GP994" s="4"/>
      <c r="GQ994" s="4"/>
      <c r="GR994" s="4"/>
      <c r="GS994" s="4"/>
      <c r="GT994" s="4"/>
      <c r="GU994" s="4"/>
      <c r="GV994" s="4"/>
      <c r="GW994" s="4"/>
      <c r="GX994" s="4"/>
      <c r="GY994" s="4"/>
      <c r="GZ994" s="4"/>
      <c r="HA994" s="4"/>
      <c r="HB994" s="4"/>
      <c r="HC994" s="4"/>
      <c r="HD994" s="4"/>
      <c r="HE994" s="4"/>
      <c r="HF994" s="4"/>
      <c r="HG994" s="4"/>
      <c r="HH994" s="4"/>
      <c r="HI994" s="4"/>
      <c r="HJ994" s="4"/>
      <c r="HK994" s="4"/>
      <c r="HL994" s="4"/>
      <c r="HM994" s="4"/>
      <c r="HN994" s="4"/>
      <c r="HO994" s="4"/>
      <c r="HP994" s="4"/>
      <c r="HQ994" s="4"/>
      <c r="HR994" s="4"/>
      <c r="HS994" s="4"/>
      <c r="HT994" s="4"/>
      <c r="HU994" s="4"/>
      <c r="HV994" s="4"/>
      <c r="HW994" s="4"/>
      <c r="HX994" s="4"/>
      <c r="HY994" s="4"/>
      <c r="HZ994" s="4"/>
      <c r="IA994" s="4"/>
      <c r="IB994" s="4"/>
      <c r="IC994" s="4"/>
      <c r="ID994" s="4"/>
      <c r="IE994" s="4"/>
      <c r="IF994" s="4"/>
      <c r="IG994" s="4"/>
      <c r="IH994" s="4"/>
      <c r="II994" s="4"/>
      <c r="IJ994" s="4"/>
      <c r="IK994" s="4"/>
      <c r="IL994" s="4"/>
      <c r="IM994" s="4"/>
      <c r="IN994" s="4"/>
      <c r="IO994" s="4"/>
      <c r="IP994" s="4"/>
      <c r="IQ994" s="4"/>
      <c r="IR994" s="4"/>
      <c r="IS994" s="4"/>
      <c r="IT994" s="4"/>
      <c r="IU994" s="4"/>
      <c r="IV994" s="4"/>
    </row>
    <row r="996" spans="1:256" s="209" customFormat="1">
      <c r="A996" s="121"/>
      <c r="B996" s="115"/>
      <c r="C996" s="116"/>
      <c r="D996" s="117"/>
      <c r="E996" s="118"/>
      <c r="F996" s="119"/>
      <c r="G996" s="120"/>
      <c r="H996" s="5"/>
      <c r="I996" s="39"/>
      <c r="J996" s="40"/>
      <c r="K996" s="41"/>
      <c r="L996" s="37"/>
      <c r="N996" s="38"/>
      <c r="O996" s="38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4"/>
      <c r="CM996" s="4"/>
      <c r="CN996" s="4"/>
      <c r="CO996" s="4"/>
      <c r="CP996" s="4"/>
      <c r="CQ996" s="4"/>
      <c r="CR996" s="4"/>
      <c r="CS996" s="4"/>
      <c r="CT996" s="4"/>
      <c r="CU996" s="4"/>
      <c r="CV996" s="4"/>
      <c r="CW996" s="4"/>
      <c r="CX996" s="4"/>
      <c r="CY996" s="4"/>
      <c r="CZ996" s="4"/>
      <c r="DA996" s="4"/>
      <c r="DB996" s="4"/>
      <c r="DC996" s="4"/>
      <c r="DD996" s="4"/>
      <c r="DE996" s="4"/>
      <c r="DF996" s="4"/>
      <c r="DG996" s="4"/>
      <c r="DH996" s="4"/>
      <c r="DI996" s="4"/>
      <c r="DJ996" s="4"/>
      <c r="DK996" s="4"/>
      <c r="DL996" s="4"/>
      <c r="DM996" s="4"/>
      <c r="DN996" s="4"/>
      <c r="DO996" s="4"/>
      <c r="DP996" s="4"/>
      <c r="DQ996" s="4"/>
      <c r="DR996" s="4"/>
      <c r="DS996" s="4"/>
      <c r="DT996" s="4"/>
      <c r="DU996" s="4"/>
      <c r="DV996" s="4"/>
      <c r="DW996" s="4"/>
      <c r="DX996" s="4"/>
      <c r="DY996" s="4"/>
      <c r="DZ996" s="4"/>
      <c r="EA996" s="4"/>
      <c r="EB996" s="4"/>
      <c r="EC996" s="4"/>
      <c r="ED996" s="4"/>
      <c r="EE996" s="4"/>
      <c r="EF996" s="4"/>
      <c r="EG996" s="4"/>
      <c r="EH996" s="4"/>
      <c r="EI996" s="4"/>
      <c r="EJ996" s="4"/>
      <c r="EK996" s="4"/>
      <c r="EL996" s="4"/>
      <c r="EM996" s="4"/>
      <c r="EN996" s="4"/>
      <c r="EO996" s="4"/>
      <c r="EP996" s="4"/>
      <c r="EQ996" s="4"/>
      <c r="ER996" s="4"/>
      <c r="ES996" s="4"/>
      <c r="ET996" s="4"/>
      <c r="EU996" s="4"/>
      <c r="EV996" s="4"/>
      <c r="EW996" s="4"/>
      <c r="EX996" s="4"/>
      <c r="EY996" s="4"/>
      <c r="EZ996" s="4"/>
      <c r="FA996" s="4"/>
      <c r="FB996" s="4"/>
      <c r="FC996" s="4"/>
      <c r="FD996" s="4"/>
      <c r="FE996" s="4"/>
      <c r="FF996" s="4"/>
      <c r="FG996" s="4"/>
      <c r="FH996" s="4"/>
      <c r="FI996" s="4"/>
      <c r="FJ996" s="4"/>
      <c r="FK996" s="4"/>
      <c r="FL996" s="4"/>
      <c r="FM996" s="4"/>
      <c r="FN996" s="4"/>
      <c r="FO996" s="4"/>
      <c r="FP996" s="4"/>
      <c r="FQ996" s="4"/>
      <c r="FR996" s="4"/>
      <c r="FS996" s="4"/>
      <c r="FT996" s="4"/>
      <c r="FU996" s="4"/>
      <c r="FV996" s="4"/>
      <c r="FW996" s="4"/>
      <c r="FX996" s="4"/>
      <c r="FY996" s="4"/>
      <c r="FZ996" s="4"/>
      <c r="GA996" s="4"/>
      <c r="GB996" s="4"/>
      <c r="GC996" s="4"/>
      <c r="GD996" s="4"/>
      <c r="GE996" s="4"/>
      <c r="GF996" s="4"/>
      <c r="GG996" s="4"/>
      <c r="GH996" s="4"/>
      <c r="GI996" s="4"/>
      <c r="GJ996" s="4"/>
      <c r="GK996" s="4"/>
      <c r="GL996" s="4"/>
      <c r="GM996" s="4"/>
      <c r="GN996" s="4"/>
      <c r="GO996" s="4"/>
      <c r="GP996" s="4"/>
      <c r="GQ996" s="4"/>
      <c r="GR996" s="4"/>
      <c r="GS996" s="4"/>
      <c r="GT996" s="4"/>
      <c r="GU996" s="4"/>
      <c r="GV996" s="4"/>
      <c r="GW996" s="4"/>
      <c r="GX996" s="4"/>
      <c r="GY996" s="4"/>
      <c r="GZ996" s="4"/>
      <c r="HA996" s="4"/>
      <c r="HB996" s="4"/>
      <c r="HC996" s="4"/>
      <c r="HD996" s="4"/>
      <c r="HE996" s="4"/>
      <c r="HF996" s="4"/>
      <c r="HG996" s="4"/>
      <c r="HH996" s="4"/>
      <c r="HI996" s="4"/>
      <c r="HJ996" s="4"/>
      <c r="HK996" s="4"/>
      <c r="HL996" s="4"/>
      <c r="HM996" s="4"/>
      <c r="HN996" s="4"/>
      <c r="HO996" s="4"/>
      <c r="HP996" s="4"/>
      <c r="HQ996" s="4"/>
      <c r="HR996" s="4"/>
      <c r="HS996" s="4"/>
      <c r="HT996" s="4"/>
      <c r="HU996" s="4"/>
      <c r="HV996" s="4"/>
      <c r="HW996" s="4"/>
      <c r="HX996" s="4"/>
      <c r="HY996" s="4"/>
      <c r="HZ996" s="4"/>
      <c r="IA996" s="4"/>
      <c r="IB996" s="4"/>
      <c r="IC996" s="4"/>
      <c r="ID996" s="4"/>
      <c r="IE996" s="4"/>
      <c r="IF996" s="4"/>
      <c r="IG996" s="4"/>
      <c r="IH996" s="4"/>
      <c r="II996" s="4"/>
      <c r="IJ996" s="4"/>
      <c r="IK996" s="4"/>
      <c r="IL996" s="4"/>
      <c r="IM996" s="4"/>
      <c r="IN996" s="4"/>
      <c r="IO996" s="4"/>
      <c r="IP996" s="4"/>
      <c r="IQ996" s="4"/>
      <c r="IR996" s="4"/>
      <c r="IS996" s="4"/>
      <c r="IT996" s="4"/>
      <c r="IU996" s="4"/>
      <c r="IV996" s="4"/>
    </row>
    <row r="998" spans="1:256" s="209" customFormat="1">
      <c r="A998" s="121"/>
      <c r="B998" s="115"/>
      <c r="C998" s="116"/>
      <c r="D998" s="117"/>
      <c r="E998" s="118"/>
      <c r="F998" s="119"/>
      <c r="G998" s="120"/>
      <c r="H998" s="5"/>
      <c r="I998" s="39"/>
      <c r="J998" s="40"/>
      <c r="K998" s="41"/>
      <c r="L998" s="37"/>
      <c r="N998" s="38"/>
      <c r="O998" s="38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4"/>
      <c r="CM998" s="4"/>
      <c r="CN998" s="4"/>
      <c r="CO998" s="4"/>
      <c r="CP998" s="4"/>
      <c r="CQ998" s="4"/>
      <c r="CR998" s="4"/>
      <c r="CS998" s="4"/>
      <c r="CT998" s="4"/>
      <c r="CU998" s="4"/>
      <c r="CV998" s="4"/>
      <c r="CW998" s="4"/>
      <c r="CX998" s="4"/>
      <c r="CY998" s="4"/>
      <c r="CZ998" s="4"/>
      <c r="DA998" s="4"/>
      <c r="DB998" s="4"/>
      <c r="DC998" s="4"/>
      <c r="DD998" s="4"/>
      <c r="DE998" s="4"/>
      <c r="DF998" s="4"/>
      <c r="DG998" s="4"/>
      <c r="DH998" s="4"/>
      <c r="DI998" s="4"/>
      <c r="DJ998" s="4"/>
      <c r="DK998" s="4"/>
      <c r="DL998" s="4"/>
      <c r="DM998" s="4"/>
      <c r="DN998" s="4"/>
      <c r="DO998" s="4"/>
      <c r="DP998" s="4"/>
      <c r="DQ998" s="4"/>
      <c r="DR998" s="4"/>
      <c r="DS998" s="4"/>
      <c r="DT998" s="4"/>
      <c r="DU998" s="4"/>
      <c r="DV998" s="4"/>
      <c r="DW998" s="4"/>
      <c r="DX998" s="4"/>
      <c r="DY998" s="4"/>
      <c r="DZ998" s="4"/>
      <c r="EA998" s="4"/>
      <c r="EB998" s="4"/>
      <c r="EC998" s="4"/>
      <c r="ED998" s="4"/>
      <c r="EE998" s="4"/>
      <c r="EF998" s="4"/>
      <c r="EG998" s="4"/>
      <c r="EH998" s="4"/>
      <c r="EI998" s="4"/>
      <c r="EJ998" s="4"/>
      <c r="EK998" s="4"/>
      <c r="EL998" s="4"/>
      <c r="EM998" s="4"/>
      <c r="EN998" s="4"/>
      <c r="EO998" s="4"/>
      <c r="EP998" s="4"/>
      <c r="EQ998" s="4"/>
      <c r="ER998" s="4"/>
      <c r="ES998" s="4"/>
      <c r="ET998" s="4"/>
      <c r="EU998" s="4"/>
      <c r="EV998" s="4"/>
      <c r="EW998" s="4"/>
      <c r="EX998" s="4"/>
      <c r="EY998" s="4"/>
      <c r="EZ998" s="4"/>
      <c r="FA998" s="4"/>
      <c r="FB998" s="4"/>
      <c r="FC998" s="4"/>
      <c r="FD998" s="4"/>
      <c r="FE998" s="4"/>
      <c r="FF998" s="4"/>
      <c r="FG998" s="4"/>
      <c r="FH998" s="4"/>
      <c r="FI998" s="4"/>
      <c r="FJ998" s="4"/>
      <c r="FK998" s="4"/>
      <c r="FL998" s="4"/>
      <c r="FM998" s="4"/>
      <c r="FN998" s="4"/>
      <c r="FO998" s="4"/>
      <c r="FP998" s="4"/>
      <c r="FQ998" s="4"/>
      <c r="FR998" s="4"/>
      <c r="FS998" s="4"/>
      <c r="FT998" s="4"/>
      <c r="FU998" s="4"/>
      <c r="FV998" s="4"/>
      <c r="FW998" s="4"/>
      <c r="FX998" s="4"/>
      <c r="FY998" s="4"/>
      <c r="FZ998" s="4"/>
      <c r="GA998" s="4"/>
      <c r="GB998" s="4"/>
      <c r="GC998" s="4"/>
      <c r="GD998" s="4"/>
      <c r="GE998" s="4"/>
      <c r="GF998" s="4"/>
      <c r="GG998" s="4"/>
      <c r="GH998" s="4"/>
      <c r="GI998" s="4"/>
      <c r="GJ998" s="4"/>
      <c r="GK998" s="4"/>
      <c r="GL998" s="4"/>
      <c r="GM998" s="4"/>
      <c r="GN998" s="4"/>
      <c r="GO998" s="4"/>
      <c r="GP998" s="4"/>
      <c r="GQ998" s="4"/>
      <c r="GR998" s="4"/>
      <c r="GS998" s="4"/>
      <c r="GT998" s="4"/>
      <c r="GU998" s="4"/>
      <c r="GV998" s="4"/>
      <c r="GW998" s="4"/>
      <c r="GX998" s="4"/>
      <c r="GY998" s="4"/>
      <c r="GZ998" s="4"/>
      <c r="HA998" s="4"/>
      <c r="HB998" s="4"/>
      <c r="HC998" s="4"/>
      <c r="HD998" s="4"/>
      <c r="HE998" s="4"/>
      <c r="HF998" s="4"/>
      <c r="HG998" s="4"/>
      <c r="HH998" s="4"/>
      <c r="HI998" s="4"/>
      <c r="HJ998" s="4"/>
      <c r="HK998" s="4"/>
      <c r="HL998" s="4"/>
      <c r="HM998" s="4"/>
      <c r="HN998" s="4"/>
      <c r="HO998" s="4"/>
      <c r="HP998" s="4"/>
      <c r="HQ998" s="4"/>
      <c r="HR998" s="4"/>
      <c r="HS998" s="4"/>
      <c r="HT998" s="4"/>
      <c r="HU998" s="4"/>
      <c r="HV998" s="4"/>
      <c r="HW998" s="4"/>
      <c r="HX998" s="4"/>
      <c r="HY998" s="4"/>
      <c r="HZ998" s="4"/>
      <c r="IA998" s="4"/>
      <c r="IB998" s="4"/>
      <c r="IC998" s="4"/>
      <c r="ID998" s="4"/>
      <c r="IE998" s="4"/>
      <c r="IF998" s="4"/>
      <c r="IG998" s="4"/>
      <c r="IH998" s="4"/>
      <c r="II998" s="4"/>
      <c r="IJ998" s="4"/>
      <c r="IK998" s="4"/>
      <c r="IL998" s="4"/>
      <c r="IM998" s="4"/>
      <c r="IN998" s="4"/>
      <c r="IO998" s="4"/>
      <c r="IP998" s="4"/>
      <c r="IQ998" s="4"/>
      <c r="IR998" s="4"/>
      <c r="IS998" s="4"/>
      <c r="IT998" s="4"/>
      <c r="IU998" s="4"/>
      <c r="IV998" s="4"/>
    </row>
    <row r="1000" spans="1:256" s="209" customFormat="1">
      <c r="A1000" s="121"/>
      <c r="B1000" s="115"/>
      <c r="C1000" s="116"/>
      <c r="D1000" s="117"/>
      <c r="E1000" s="118"/>
      <c r="F1000" s="119"/>
      <c r="G1000" s="120"/>
      <c r="H1000" s="5"/>
      <c r="I1000" s="39"/>
      <c r="J1000" s="40"/>
      <c r="K1000" s="41"/>
      <c r="L1000" s="37"/>
      <c r="N1000" s="38"/>
      <c r="O1000" s="38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4"/>
      <c r="CM1000" s="4"/>
      <c r="CN1000" s="4"/>
      <c r="CO1000" s="4"/>
      <c r="CP1000" s="4"/>
      <c r="CQ1000" s="4"/>
      <c r="CR1000" s="4"/>
      <c r="CS1000" s="4"/>
      <c r="CT1000" s="4"/>
      <c r="CU1000" s="4"/>
      <c r="CV1000" s="4"/>
      <c r="CW1000" s="4"/>
      <c r="CX1000" s="4"/>
      <c r="CY1000" s="4"/>
      <c r="CZ1000" s="4"/>
      <c r="DA1000" s="4"/>
      <c r="DB1000" s="4"/>
      <c r="DC1000" s="4"/>
      <c r="DD1000" s="4"/>
      <c r="DE1000" s="4"/>
      <c r="DF1000" s="4"/>
      <c r="DG1000" s="4"/>
      <c r="DH1000" s="4"/>
      <c r="DI1000" s="4"/>
      <c r="DJ1000" s="4"/>
      <c r="DK1000" s="4"/>
      <c r="DL1000" s="4"/>
      <c r="DM1000" s="4"/>
      <c r="DN1000" s="4"/>
      <c r="DO1000" s="4"/>
      <c r="DP1000" s="4"/>
      <c r="DQ1000" s="4"/>
      <c r="DR1000" s="4"/>
      <c r="DS1000" s="4"/>
      <c r="DT1000" s="4"/>
      <c r="DU1000" s="4"/>
      <c r="DV1000" s="4"/>
      <c r="DW1000" s="4"/>
      <c r="DX1000" s="4"/>
      <c r="DY1000" s="4"/>
      <c r="DZ1000" s="4"/>
      <c r="EA1000" s="4"/>
      <c r="EB1000" s="4"/>
      <c r="EC1000" s="4"/>
      <c r="ED1000" s="4"/>
      <c r="EE1000" s="4"/>
      <c r="EF1000" s="4"/>
      <c r="EG1000" s="4"/>
      <c r="EH1000" s="4"/>
      <c r="EI1000" s="4"/>
      <c r="EJ1000" s="4"/>
      <c r="EK1000" s="4"/>
      <c r="EL1000" s="4"/>
      <c r="EM1000" s="4"/>
      <c r="EN1000" s="4"/>
      <c r="EO1000" s="4"/>
      <c r="EP1000" s="4"/>
      <c r="EQ1000" s="4"/>
      <c r="ER1000" s="4"/>
      <c r="ES1000" s="4"/>
      <c r="ET1000" s="4"/>
      <c r="EU1000" s="4"/>
      <c r="EV1000" s="4"/>
      <c r="EW1000" s="4"/>
      <c r="EX1000" s="4"/>
      <c r="EY1000" s="4"/>
      <c r="EZ1000" s="4"/>
      <c r="FA1000" s="4"/>
      <c r="FB1000" s="4"/>
      <c r="FC1000" s="4"/>
      <c r="FD1000" s="4"/>
      <c r="FE1000" s="4"/>
      <c r="FF1000" s="4"/>
      <c r="FG1000" s="4"/>
      <c r="FH1000" s="4"/>
      <c r="FI1000" s="4"/>
      <c r="FJ1000" s="4"/>
      <c r="FK1000" s="4"/>
      <c r="FL1000" s="4"/>
      <c r="FM1000" s="4"/>
      <c r="FN1000" s="4"/>
      <c r="FO1000" s="4"/>
      <c r="FP1000" s="4"/>
      <c r="FQ1000" s="4"/>
      <c r="FR1000" s="4"/>
      <c r="FS1000" s="4"/>
      <c r="FT1000" s="4"/>
      <c r="FU1000" s="4"/>
      <c r="FV1000" s="4"/>
      <c r="FW1000" s="4"/>
      <c r="FX1000" s="4"/>
      <c r="FY1000" s="4"/>
      <c r="FZ1000" s="4"/>
      <c r="GA1000" s="4"/>
      <c r="GB1000" s="4"/>
      <c r="GC1000" s="4"/>
      <c r="GD1000" s="4"/>
      <c r="GE1000" s="4"/>
      <c r="GF1000" s="4"/>
      <c r="GG1000" s="4"/>
      <c r="GH1000" s="4"/>
      <c r="GI1000" s="4"/>
      <c r="GJ1000" s="4"/>
      <c r="GK1000" s="4"/>
      <c r="GL1000" s="4"/>
      <c r="GM1000" s="4"/>
      <c r="GN1000" s="4"/>
      <c r="GO1000" s="4"/>
      <c r="GP1000" s="4"/>
      <c r="GQ1000" s="4"/>
      <c r="GR1000" s="4"/>
      <c r="GS1000" s="4"/>
      <c r="GT1000" s="4"/>
      <c r="GU1000" s="4"/>
      <c r="GV1000" s="4"/>
      <c r="GW1000" s="4"/>
      <c r="GX1000" s="4"/>
      <c r="GY1000" s="4"/>
      <c r="GZ1000" s="4"/>
      <c r="HA1000" s="4"/>
      <c r="HB1000" s="4"/>
      <c r="HC1000" s="4"/>
      <c r="HD1000" s="4"/>
      <c r="HE1000" s="4"/>
      <c r="HF1000" s="4"/>
      <c r="HG1000" s="4"/>
      <c r="HH1000" s="4"/>
      <c r="HI1000" s="4"/>
      <c r="HJ1000" s="4"/>
      <c r="HK1000" s="4"/>
      <c r="HL1000" s="4"/>
      <c r="HM1000" s="4"/>
      <c r="HN1000" s="4"/>
      <c r="HO1000" s="4"/>
      <c r="HP1000" s="4"/>
      <c r="HQ1000" s="4"/>
      <c r="HR1000" s="4"/>
      <c r="HS1000" s="4"/>
      <c r="HT1000" s="4"/>
      <c r="HU1000" s="4"/>
      <c r="HV1000" s="4"/>
      <c r="HW1000" s="4"/>
      <c r="HX1000" s="4"/>
      <c r="HY1000" s="4"/>
      <c r="HZ1000" s="4"/>
      <c r="IA1000" s="4"/>
      <c r="IB1000" s="4"/>
      <c r="IC1000" s="4"/>
      <c r="ID1000" s="4"/>
      <c r="IE1000" s="4"/>
      <c r="IF1000" s="4"/>
      <c r="IG1000" s="4"/>
      <c r="IH1000" s="4"/>
      <c r="II1000" s="4"/>
      <c r="IJ1000" s="4"/>
      <c r="IK1000" s="4"/>
      <c r="IL1000" s="4"/>
      <c r="IM1000" s="4"/>
      <c r="IN1000" s="4"/>
      <c r="IO1000" s="4"/>
      <c r="IP1000" s="4"/>
      <c r="IQ1000" s="4"/>
      <c r="IR1000" s="4"/>
      <c r="IS1000" s="4"/>
      <c r="IT1000" s="4"/>
      <c r="IU1000" s="4"/>
      <c r="IV1000" s="4"/>
    </row>
    <row r="1001" spans="1:256" s="209" customFormat="1">
      <c r="A1001" s="121"/>
      <c r="B1001" s="115"/>
      <c r="C1001" s="116"/>
      <c r="D1001" s="117"/>
      <c r="E1001" s="118"/>
      <c r="F1001" s="119"/>
      <c r="G1001" s="120"/>
      <c r="H1001" s="5"/>
      <c r="I1001" s="39"/>
      <c r="J1001" s="40"/>
      <c r="K1001" s="41"/>
      <c r="L1001" s="37"/>
      <c r="N1001" s="38"/>
      <c r="O1001" s="38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4"/>
      <c r="CM1001" s="4"/>
      <c r="CN1001" s="4"/>
      <c r="CO1001" s="4"/>
      <c r="CP1001" s="4"/>
      <c r="CQ1001" s="4"/>
      <c r="CR1001" s="4"/>
      <c r="CS1001" s="4"/>
      <c r="CT1001" s="4"/>
      <c r="CU1001" s="4"/>
      <c r="CV1001" s="4"/>
      <c r="CW1001" s="4"/>
      <c r="CX1001" s="4"/>
      <c r="CY1001" s="4"/>
      <c r="CZ1001" s="4"/>
      <c r="DA1001" s="4"/>
      <c r="DB1001" s="4"/>
      <c r="DC1001" s="4"/>
      <c r="DD1001" s="4"/>
      <c r="DE1001" s="4"/>
      <c r="DF1001" s="4"/>
      <c r="DG1001" s="4"/>
      <c r="DH1001" s="4"/>
      <c r="DI1001" s="4"/>
      <c r="DJ1001" s="4"/>
      <c r="DK1001" s="4"/>
      <c r="DL1001" s="4"/>
      <c r="DM1001" s="4"/>
      <c r="DN1001" s="4"/>
      <c r="DO1001" s="4"/>
      <c r="DP1001" s="4"/>
      <c r="DQ1001" s="4"/>
      <c r="DR1001" s="4"/>
      <c r="DS1001" s="4"/>
      <c r="DT1001" s="4"/>
      <c r="DU1001" s="4"/>
      <c r="DV1001" s="4"/>
      <c r="DW1001" s="4"/>
      <c r="DX1001" s="4"/>
      <c r="DY1001" s="4"/>
      <c r="DZ1001" s="4"/>
      <c r="EA1001" s="4"/>
      <c r="EB1001" s="4"/>
      <c r="EC1001" s="4"/>
      <c r="ED1001" s="4"/>
      <c r="EE1001" s="4"/>
      <c r="EF1001" s="4"/>
      <c r="EG1001" s="4"/>
      <c r="EH1001" s="4"/>
      <c r="EI1001" s="4"/>
      <c r="EJ1001" s="4"/>
      <c r="EK1001" s="4"/>
      <c r="EL1001" s="4"/>
      <c r="EM1001" s="4"/>
      <c r="EN1001" s="4"/>
      <c r="EO1001" s="4"/>
      <c r="EP1001" s="4"/>
      <c r="EQ1001" s="4"/>
      <c r="ER1001" s="4"/>
      <c r="ES1001" s="4"/>
      <c r="ET1001" s="4"/>
      <c r="EU1001" s="4"/>
      <c r="EV1001" s="4"/>
      <c r="EW1001" s="4"/>
      <c r="EX1001" s="4"/>
      <c r="EY1001" s="4"/>
      <c r="EZ1001" s="4"/>
      <c r="FA1001" s="4"/>
      <c r="FB1001" s="4"/>
      <c r="FC1001" s="4"/>
      <c r="FD1001" s="4"/>
      <c r="FE1001" s="4"/>
      <c r="FF1001" s="4"/>
      <c r="FG1001" s="4"/>
      <c r="FH1001" s="4"/>
      <c r="FI1001" s="4"/>
      <c r="FJ1001" s="4"/>
      <c r="FK1001" s="4"/>
      <c r="FL1001" s="4"/>
      <c r="FM1001" s="4"/>
      <c r="FN1001" s="4"/>
      <c r="FO1001" s="4"/>
      <c r="FP1001" s="4"/>
      <c r="FQ1001" s="4"/>
      <c r="FR1001" s="4"/>
      <c r="FS1001" s="4"/>
      <c r="FT1001" s="4"/>
      <c r="FU1001" s="4"/>
      <c r="FV1001" s="4"/>
      <c r="FW1001" s="4"/>
      <c r="FX1001" s="4"/>
      <c r="FY1001" s="4"/>
      <c r="FZ1001" s="4"/>
      <c r="GA1001" s="4"/>
      <c r="GB1001" s="4"/>
      <c r="GC1001" s="4"/>
      <c r="GD1001" s="4"/>
      <c r="GE1001" s="4"/>
      <c r="GF1001" s="4"/>
      <c r="GG1001" s="4"/>
      <c r="GH1001" s="4"/>
      <c r="GI1001" s="4"/>
      <c r="GJ1001" s="4"/>
      <c r="GK1001" s="4"/>
      <c r="GL1001" s="4"/>
      <c r="GM1001" s="4"/>
      <c r="GN1001" s="4"/>
      <c r="GO1001" s="4"/>
      <c r="GP1001" s="4"/>
      <c r="GQ1001" s="4"/>
      <c r="GR1001" s="4"/>
      <c r="GS1001" s="4"/>
      <c r="GT1001" s="4"/>
      <c r="GU1001" s="4"/>
      <c r="GV1001" s="4"/>
      <c r="GW1001" s="4"/>
      <c r="GX1001" s="4"/>
      <c r="GY1001" s="4"/>
      <c r="GZ1001" s="4"/>
      <c r="HA1001" s="4"/>
      <c r="HB1001" s="4"/>
      <c r="HC1001" s="4"/>
      <c r="HD1001" s="4"/>
      <c r="HE1001" s="4"/>
      <c r="HF1001" s="4"/>
      <c r="HG1001" s="4"/>
      <c r="HH1001" s="4"/>
      <c r="HI1001" s="4"/>
      <c r="HJ1001" s="4"/>
      <c r="HK1001" s="4"/>
      <c r="HL1001" s="4"/>
      <c r="HM1001" s="4"/>
      <c r="HN1001" s="4"/>
      <c r="HO1001" s="4"/>
      <c r="HP1001" s="4"/>
      <c r="HQ1001" s="4"/>
      <c r="HR1001" s="4"/>
      <c r="HS1001" s="4"/>
      <c r="HT1001" s="4"/>
      <c r="HU1001" s="4"/>
      <c r="HV1001" s="4"/>
      <c r="HW1001" s="4"/>
      <c r="HX1001" s="4"/>
      <c r="HY1001" s="4"/>
      <c r="HZ1001" s="4"/>
      <c r="IA1001" s="4"/>
      <c r="IB1001" s="4"/>
      <c r="IC1001" s="4"/>
      <c r="ID1001" s="4"/>
      <c r="IE1001" s="4"/>
      <c r="IF1001" s="4"/>
      <c r="IG1001" s="4"/>
      <c r="IH1001" s="4"/>
      <c r="II1001" s="4"/>
      <c r="IJ1001" s="4"/>
      <c r="IK1001" s="4"/>
      <c r="IL1001" s="4"/>
      <c r="IM1001" s="4"/>
      <c r="IN1001" s="4"/>
      <c r="IO1001" s="4"/>
      <c r="IP1001" s="4"/>
      <c r="IQ1001" s="4"/>
      <c r="IR1001" s="4"/>
      <c r="IS1001" s="4"/>
      <c r="IT1001" s="4"/>
      <c r="IU1001" s="4"/>
      <c r="IV1001" s="4"/>
    </row>
    <row r="1002" spans="1:256" s="209" customFormat="1">
      <c r="A1002" s="121"/>
      <c r="B1002" s="115"/>
      <c r="C1002" s="116"/>
      <c r="D1002" s="117"/>
      <c r="E1002" s="118"/>
      <c r="F1002" s="119"/>
      <c r="G1002" s="120"/>
      <c r="H1002" s="5"/>
      <c r="I1002" s="39"/>
      <c r="J1002" s="40"/>
      <c r="K1002" s="41"/>
      <c r="L1002" s="37"/>
      <c r="N1002" s="38"/>
      <c r="O1002" s="38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4"/>
      <c r="CM1002" s="4"/>
      <c r="CN1002" s="4"/>
      <c r="CO1002" s="4"/>
      <c r="CP1002" s="4"/>
      <c r="CQ1002" s="4"/>
      <c r="CR1002" s="4"/>
      <c r="CS1002" s="4"/>
      <c r="CT1002" s="4"/>
      <c r="CU1002" s="4"/>
      <c r="CV1002" s="4"/>
      <c r="CW1002" s="4"/>
      <c r="CX1002" s="4"/>
      <c r="CY1002" s="4"/>
      <c r="CZ1002" s="4"/>
      <c r="DA1002" s="4"/>
      <c r="DB1002" s="4"/>
      <c r="DC1002" s="4"/>
      <c r="DD1002" s="4"/>
      <c r="DE1002" s="4"/>
      <c r="DF1002" s="4"/>
      <c r="DG1002" s="4"/>
      <c r="DH1002" s="4"/>
      <c r="DI1002" s="4"/>
      <c r="DJ1002" s="4"/>
      <c r="DK1002" s="4"/>
      <c r="DL1002" s="4"/>
      <c r="DM1002" s="4"/>
      <c r="DN1002" s="4"/>
      <c r="DO1002" s="4"/>
      <c r="DP1002" s="4"/>
      <c r="DQ1002" s="4"/>
      <c r="DR1002" s="4"/>
      <c r="DS1002" s="4"/>
      <c r="DT1002" s="4"/>
      <c r="DU1002" s="4"/>
      <c r="DV1002" s="4"/>
      <c r="DW1002" s="4"/>
      <c r="DX1002" s="4"/>
      <c r="DY1002" s="4"/>
      <c r="DZ1002" s="4"/>
      <c r="EA1002" s="4"/>
      <c r="EB1002" s="4"/>
      <c r="EC1002" s="4"/>
      <c r="ED1002" s="4"/>
      <c r="EE1002" s="4"/>
      <c r="EF1002" s="4"/>
      <c r="EG1002" s="4"/>
      <c r="EH1002" s="4"/>
      <c r="EI1002" s="4"/>
      <c r="EJ1002" s="4"/>
      <c r="EK1002" s="4"/>
      <c r="EL1002" s="4"/>
      <c r="EM1002" s="4"/>
      <c r="EN1002" s="4"/>
      <c r="EO1002" s="4"/>
      <c r="EP1002" s="4"/>
      <c r="EQ1002" s="4"/>
      <c r="ER1002" s="4"/>
      <c r="ES1002" s="4"/>
      <c r="ET1002" s="4"/>
      <c r="EU1002" s="4"/>
      <c r="EV1002" s="4"/>
      <c r="EW1002" s="4"/>
      <c r="EX1002" s="4"/>
      <c r="EY1002" s="4"/>
      <c r="EZ1002" s="4"/>
      <c r="FA1002" s="4"/>
      <c r="FB1002" s="4"/>
      <c r="FC1002" s="4"/>
      <c r="FD1002" s="4"/>
      <c r="FE1002" s="4"/>
      <c r="FF1002" s="4"/>
      <c r="FG1002" s="4"/>
      <c r="FH1002" s="4"/>
      <c r="FI1002" s="4"/>
      <c r="FJ1002" s="4"/>
      <c r="FK1002" s="4"/>
      <c r="FL1002" s="4"/>
      <c r="FM1002" s="4"/>
      <c r="FN1002" s="4"/>
      <c r="FO1002" s="4"/>
      <c r="FP1002" s="4"/>
      <c r="FQ1002" s="4"/>
      <c r="FR1002" s="4"/>
      <c r="FS1002" s="4"/>
      <c r="FT1002" s="4"/>
      <c r="FU1002" s="4"/>
      <c r="FV1002" s="4"/>
      <c r="FW1002" s="4"/>
      <c r="FX1002" s="4"/>
      <c r="FY1002" s="4"/>
      <c r="FZ1002" s="4"/>
      <c r="GA1002" s="4"/>
      <c r="GB1002" s="4"/>
      <c r="GC1002" s="4"/>
      <c r="GD1002" s="4"/>
      <c r="GE1002" s="4"/>
      <c r="GF1002" s="4"/>
      <c r="GG1002" s="4"/>
      <c r="GH1002" s="4"/>
      <c r="GI1002" s="4"/>
      <c r="GJ1002" s="4"/>
      <c r="GK1002" s="4"/>
      <c r="GL1002" s="4"/>
      <c r="GM1002" s="4"/>
      <c r="GN1002" s="4"/>
      <c r="GO1002" s="4"/>
      <c r="GP1002" s="4"/>
      <c r="GQ1002" s="4"/>
      <c r="GR1002" s="4"/>
      <c r="GS1002" s="4"/>
      <c r="GT1002" s="4"/>
      <c r="GU1002" s="4"/>
      <c r="GV1002" s="4"/>
      <c r="GW1002" s="4"/>
      <c r="GX1002" s="4"/>
      <c r="GY1002" s="4"/>
      <c r="GZ1002" s="4"/>
      <c r="HA1002" s="4"/>
      <c r="HB1002" s="4"/>
      <c r="HC1002" s="4"/>
      <c r="HD1002" s="4"/>
      <c r="HE1002" s="4"/>
      <c r="HF1002" s="4"/>
      <c r="HG1002" s="4"/>
      <c r="HH1002" s="4"/>
      <c r="HI1002" s="4"/>
      <c r="HJ1002" s="4"/>
      <c r="HK1002" s="4"/>
      <c r="HL1002" s="4"/>
      <c r="HM1002" s="4"/>
      <c r="HN1002" s="4"/>
      <c r="HO1002" s="4"/>
      <c r="HP1002" s="4"/>
      <c r="HQ1002" s="4"/>
      <c r="HR1002" s="4"/>
      <c r="HS1002" s="4"/>
      <c r="HT1002" s="4"/>
      <c r="HU1002" s="4"/>
      <c r="HV1002" s="4"/>
      <c r="HW1002" s="4"/>
      <c r="HX1002" s="4"/>
      <c r="HY1002" s="4"/>
      <c r="HZ1002" s="4"/>
      <c r="IA1002" s="4"/>
      <c r="IB1002" s="4"/>
      <c r="IC1002" s="4"/>
      <c r="ID1002" s="4"/>
      <c r="IE1002" s="4"/>
      <c r="IF1002" s="4"/>
      <c r="IG1002" s="4"/>
      <c r="IH1002" s="4"/>
      <c r="II1002" s="4"/>
      <c r="IJ1002" s="4"/>
      <c r="IK1002" s="4"/>
      <c r="IL1002" s="4"/>
      <c r="IM1002" s="4"/>
      <c r="IN1002" s="4"/>
      <c r="IO1002" s="4"/>
      <c r="IP1002" s="4"/>
      <c r="IQ1002" s="4"/>
      <c r="IR1002" s="4"/>
      <c r="IS1002" s="4"/>
      <c r="IT1002" s="4"/>
      <c r="IU1002" s="4"/>
      <c r="IV1002" s="4"/>
    </row>
    <row r="1003" spans="1:256" s="209" customFormat="1">
      <c r="A1003" s="121"/>
      <c r="B1003" s="115"/>
      <c r="C1003" s="116"/>
      <c r="D1003" s="117"/>
      <c r="E1003" s="118"/>
      <c r="F1003" s="119"/>
      <c r="G1003" s="120"/>
      <c r="H1003" s="5"/>
      <c r="I1003" s="39"/>
      <c r="J1003" s="40"/>
      <c r="K1003" s="41"/>
      <c r="L1003" s="37"/>
      <c r="N1003" s="38"/>
      <c r="O1003" s="38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4"/>
      <c r="CM1003" s="4"/>
      <c r="CN1003" s="4"/>
      <c r="CO1003" s="4"/>
      <c r="CP1003" s="4"/>
      <c r="CQ1003" s="4"/>
      <c r="CR1003" s="4"/>
      <c r="CS1003" s="4"/>
      <c r="CT1003" s="4"/>
      <c r="CU1003" s="4"/>
      <c r="CV1003" s="4"/>
      <c r="CW1003" s="4"/>
      <c r="CX1003" s="4"/>
      <c r="CY1003" s="4"/>
      <c r="CZ1003" s="4"/>
      <c r="DA1003" s="4"/>
      <c r="DB1003" s="4"/>
      <c r="DC1003" s="4"/>
      <c r="DD1003" s="4"/>
      <c r="DE1003" s="4"/>
      <c r="DF1003" s="4"/>
      <c r="DG1003" s="4"/>
      <c r="DH1003" s="4"/>
      <c r="DI1003" s="4"/>
      <c r="DJ1003" s="4"/>
      <c r="DK1003" s="4"/>
      <c r="DL1003" s="4"/>
      <c r="DM1003" s="4"/>
      <c r="DN1003" s="4"/>
      <c r="DO1003" s="4"/>
      <c r="DP1003" s="4"/>
      <c r="DQ1003" s="4"/>
      <c r="DR1003" s="4"/>
      <c r="DS1003" s="4"/>
      <c r="DT1003" s="4"/>
      <c r="DU1003" s="4"/>
      <c r="DV1003" s="4"/>
      <c r="DW1003" s="4"/>
      <c r="DX1003" s="4"/>
      <c r="DY1003" s="4"/>
      <c r="DZ1003" s="4"/>
      <c r="EA1003" s="4"/>
      <c r="EB1003" s="4"/>
      <c r="EC1003" s="4"/>
      <c r="ED1003" s="4"/>
      <c r="EE1003" s="4"/>
      <c r="EF1003" s="4"/>
      <c r="EG1003" s="4"/>
      <c r="EH1003" s="4"/>
      <c r="EI1003" s="4"/>
      <c r="EJ1003" s="4"/>
      <c r="EK1003" s="4"/>
      <c r="EL1003" s="4"/>
      <c r="EM1003" s="4"/>
      <c r="EN1003" s="4"/>
      <c r="EO1003" s="4"/>
      <c r="EP1003" s="4"/>
      <c r="EQ1003" s="4"/>
      <c r="ER1003" s="4"/>
      <c r="ES1003" s="4"/>
      <c r="ET1003" s="4"/>
      <c r="EU1003" s="4"/>
      <c r="EV1003" s="4"/>
      <c r="EW1003" s="4"/>
      <c r="EX1003" s="4"/>
      <c r="EY1003" s="4"/>
      <c r="EZ1003" s="4"/>
      <c r="FA1003" s="4"/>
      <c r="FB1003" s="4"/>
      <c r="FC1003" s="4"/>
      <c r="FD1003" s="4"/>
      <c r="FE1003" s="4"/>
      <c r="FF1003" s="4"/>
      <c r="FG1003" s="4"/>
      <c r="FH1003" s="4"/>
      <c r="FI1003" s="4"/>
      <c r="FJ1003" s="4"/>
      <c r="FK1003" s="4"/>
      <c r="FL1003" s="4"/>
      <c r="FM1003" s="4"/>
      <c r="FN1003" s="4"/>
      <c r="FO1003" s="4"/>
      <c r="FP1003" s="4"/>
      <c r="FQ1003" s="4"/>
      <c r="FR1003" s="4"/>
      <c r="FS1003" s="4"/>
      <c r="FT1003" s="4"/>
      <c r="FU1003" s="4"/>
      <c r="FV1003" s="4"/>
      <c r="FW1003" s="4"/>
      <c r="FX1003" s="4"/>
      <c r="FY1003" s="4"/>
      <c r="FZ1003" s="4"/>
      <c r="GA1003" s="4"/>
      <c r="GB1003" s="4"/>
      <c r="GC1003" s="4"/>
      <c r="GD1003" s="4"/>
      <c r="GE1003" s="4"/>
      <c r="GF1003" s="4"/>
      <c r="GG1003" s="4"/>
      <c r="GH1003" s="4"/>
      <c r="GI1003" s="4"/>
      <c r="GJ1003" s="4"/>
      <c r="GK1003" s="4"/>
      <c r="GL1003" s="4"/>
      <c r="GM1003" s="4"/>
      <c r="GN1003" s="4"/>
      <c r="GO1003" s="4"/>
      <c r="GP1003" s="4"/>
      <c r="GQ1003" s="4"/>
      <c r="GR1003" s="4"/>
      <c r="GS1003" s="4"/>
      <c r="GT1003" s="4"/>
      <c r="GU1003" s="4"/>
      <c r="GV1003" s="4"/>
      <c r="GW1003" s="4"/>
      <c r="GX1003" s="4"/>
      <c r="GY1003" s="4"/>
      <c r="GZ1003" s="4"/>
      <c r="HA1003" s="4"/>
      <c r="HB1003" s="4"/>
      <c r="HC1003" s="4"/>
      <c r="HD1003" s="4"/>
      <c r="HE1003" s="4"/>
      <c r="HF1003" s="4"/>
      <c r="HG1003" s="4"/>
      <c r="HH1003" s="4"/>
      <c r="HI1003" s="4"/>
      <c r="HJ1003" s="4"/>
      <c r="HK1003" s="4"/>
      <c r="HL1003" s="4"/>
      <c r="HM1003" s="4"/>
      <c r="HN1003" s="4"/>
      <c r="HO1003" s="4"/>
      <c r="HP1003" s="4"/>
      <c r="HQ1003" s="4"/>
      <c r="HR1003" s="4"/>
      <c r="HS1003" s="4"/>
      <c r="HT1003" s="4"/>
      <c r="HU1003" s="4"/>
      <c r="HV1003" s="4"/>
      <c r="HW1003" s="4"/>
      <c r="HX1003" s="4"/>
      <c r="HY1003" s="4"/>
      <c r="HZ1003" s="4"/>
      <c r="IA1003" s="4"/>
      <c r="IB1003" s="4"/>
      <c r="IC1003" s="4"/>
      <c r="ID1003" s="4"/>
      <c r="IE1003" s="4"/>
      <c r="IF1003" s="4"/>
      <c r="IG1003" s="4"/>
      <c r="IH1003" s="4"/>
      <c r="II1003" s="4"/>
      <c r="IJ1003" s="4"/>
      <c r="IK1003" s="4"/>
      <c r="IL1003" s="4"/>
      <c r="IM1003" s="4"/>
      <c r="IN1003" s="4"/>
      <c r="IO1003" s="4"/>
      <c r="IP1003" s="4"/>
      <c r="IQ1003" s="4"/>
      <c r="IR1003" s="4"/>
      <c r="IS1003" s="4"/>
      <c r="IT1003" s="4"/>
      <c r="IU1003" s="4"/>
      <c r="IV1003" s="4"/>
    </row>
    <row r="1004" spans="1:256" s="209" customFormat="1">
      <c r="A1004" s="121"/>
      <c r="B1004" s="115"/>
      <c r="C1004" s="116"/>
      <c r="D1004" s="117"/>
      <c r="E1004" s="118"/>
      <c r="F1004" s="119"/>
      <c r="G1004" s="120"/>
      <c r="H1004" s="5"/>
      <c r="I1004" s="39"/>
      <c r="J1004" s="40"/>
      <c r="K1004" s="41"/>
      <c r="L1004" s="37"/>
      <c r="N1004" s="38"/>
      <c r="O1004" s="38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4"/>
      <c r="CM1004" s="4"/>
      <c r="CN1004" s="4"/>
      <c r="CO1004" s="4"/>
      <c r="CP1004" s="4"/>
      <c r="CQ1004" s="4"/>
      <c r="CR1004" s="4"/>
      <c r="CS1004" s="4"/>
      <c r="CT1004" s="4"/>
      <c r="CU1004" s="4"/>
      <c r="CV1004" s="4"/>
      <c r="CW1004" s="4"/>
      <c r="CX1004" s="4"/>
      <c r="CY1004" s="4"/>
      <c r="CZ1004" s="4"/>
      <c r="DA1004" s="4"/>
      <c r="DB1004" s="4"/>
      <c r="DC1004" s="4"/>
      <c r="DD1004" s="4"/>
      <c r="DE1004" s="4"/>
      <c r="DF1004" s="4"/>
      <c r="DG1004" s="4"/>
      <c r="DH1004" s="4"/>
      <c r="DI1004" s="4"/>
      <c r="DJ1004" s="4"/>
      <c r="DK1004" s="4"/>
      <c r="DL1004" s="4"/>
      <c r="DM1004" s="4"/>
      <c r="DN1004" s="4"/>
      <c r="DO1004" s="4"/>
      <c r="DP1004" s="4"/>
      <c r="DQ1004" s="4"/>
      <c r="DR1004" s="4"/>
      <c r="DS1004" s="4"/>
      <c r="DT1004" s="4"/>
      <c r="DU1004" s="4"/>
      <c r="DV1004" s="4"/>
      <c r="DW1004" s="4"/>
      <c r="DX1004" s="4"/>
      <c r="DY1004" s="4"/>
      <c r="DZ1004" s="4"/>
      <c r="EA1004" s="4"/>
      <c r="EB1004" s="4"/>
      <c r="EC1004" s="4"/>
      <c r="ED1004" s="4"/>
      <c r="EE1004" s="4"/>
      <c r="EF1004" s="4"/>
      <c r="EG1004" s="4"/>
      <c r="EH1004" s="4"/>
      <c r="EI1004" s="4"/>
      <c r="EJ1004" s="4"/>
      <c r="EK1004" s="4"/>
      <c r="EL1004" s="4"/>
      <c r="EM1004" s="4"/>
      <c r="EN1004" s="4"/>
      <c r="EO1004" s="4"/>
      <c r="EP1004" s="4"/>
      <c r="EQ1004" s="4"/>
      <c r="ER1004" s="4"/>
      <c r="ES1004" s="4"/>
      <c r="ET1004" s="4"/>
      <c r="EU1004" s="4"/>
      <c r="EV1004" s="4"/>
      <c r="EW1004" s="4"/>
      <c r="EX1004" s="4"/>
      <c r="EY1004" s="4"/>
      <c r="EZ1004" s="4"/>
      <c r="FA1004" s="4"/>
      <c r="FB1004" s="4"/>
      <c r="FC1004" s="4"/>
      <c r="FD1004" s="4"/>
      <c r="FE1004" s="4"/>
      <c r="FF1004" s="4"/>
      <c r="FG1004" s="4"/>
      <c r="FH1004" s="4"/>
      <c r="FI1004" s="4"/>
      <c r="FJ1004" s="4"/>
      <c r="FK1004" s="4"/>
      <c r="FL1004" s="4"/>
      <c r="FM1004" s="4"/>
      <c r="FN1004" s="4"/>
      <c r="FO1004" s="4"/>
      <c r="FP1004" s="4"/>
      <c r="FQ1004" s="4"/>
      <c r="FR1004" s="4"/>
      <c r="FS1004" s="4"/>
      <c r="FT1004" s="4"/>
      <c r="FU1004" s="4"/>
      <c r="FV1004" s="4"/>
      <c r="FW1004" s="4"/>
      <c r="FX1004" s="4"/>
      <c r="FY1004" s="4"/>
      <c r="FZ1004" s="4"/>
      <c r="GA1004" s="4"/>
      <c r="GB1004" s="4"/>
      <c r="GC1004" s="4"/>
      <c r="GD1004" s="4"/>
      <c r="GE1004" s="4"/>
      <c r="GF1004" s="4"/>
      <c r="GG1004" s="4"/>
      <c r="GH1004" s="4"/>
      <c r="GI1004" s="4"/>
      <c r="GJ1004" s="4"/>
      <c r="GK1004" s="4"/>
      <c r="GL1004" s="4"/>
      <c r="GM1004" s="4"/>
      <c r="GN1004" s="4"/>
      <c r="GO1004" s="4"/>
      <c r="GP1004" s="4"/>
      <c r="GQ1004" s="4"/>
      <c r="GR1004" s="4"/>
      <c r="GS1004" s="4"/>
      <c r="GT1004" s="4"/>
      <c r="GU1004" s="4"/>
      <c r="GV1004" s="4"/>
      <c r="GW1004" s="4"/>
      <c r="GX1004" s="4"/>
      <c r="GY1004" s="4"/>
      <c r="GZ1004" s="4"/>
      <c r="HA1004" s="4"/>
      <c r="HB1004" s="4"/>
      <c r="HC1004" s="4"/>
      <c r="HD1004" s="4"/>
      <c r="HE1004" s="4"/>
      <c r="HF1004" s="4"/>
      <c r="HG1004" s="4"/>
      <c r="HH1004" s="4"/>
      <c r="HI1004" s="4"/>
      <c r="HJ1004" s="4"/>
      <c r="HK1004" s="4"/>
      <c r="HL1004" s="4"/>
      <c r="HM1004" s="4"/>
      <c r="HN1004" s="4"/>
      <c r="HO1004" s="4"/>
      <c r="HP1004" s="4"/>
      <c r="HQ1004" s="4"/>
      <c r="HR1004" s="4"/>
      <c r="HS1004" s="4"/>
      <c r="HT1004" s="4"/>
      <c r="HU1004" s="4"/>
      <c r="HV1004" s="4"/>
      <c r="HW1004" s="4"/>
      <c r="HX1004" s="4"/>
      <c r="HY1004" s="4"/>
      <c r="HZ1004" s="4"/>
      <c r="IA1004" s="4"/>
      <c r="IB1004" s="4"/>
      <c r="IC1004" s="4"/>
      <c r="ID1004" s="4"/>
      <c r="IE1004" s="4"/>
      <c r="IF1004" s="4"/>
      <c r="IG1004" s="4"/>
      <c r="IH1004" s="4"/>
      <c r="II1004" s="4"/>
      <c r="IJ1004" s="4"/>
      <c r="IK1004" s="4"/>
      <c r="IL1004" s="4"/>
      <c r="IM1004" s="4"/>
      <c r="IN1004" s="4"/>
      <c r="IO1004" s="4"/>
      <c r="IP1004" s="4"/>
      <c r="IQ1004" s="4"/>
      <c r="IR1004" s="4"/>
      <c r="IS1004" s="4"/>
      <c r="IT1004" s="4"/>
      <c r="IU1004" s="4"/>
      <c r="IV1004" s="4"/>
    </row>
    <row r="1005" spans="1:256" s="209" customFormat="1">
      <c r="A1005" s="121"/>
      <c r="B1005" s="115"/>
      <c r="C1005" s="116"/>
      <c r="D1005" s="117"/>
      <c r="E1005" s="118"/>
      <c r="F1005" s="119"/>
      <c r="G1005" s="120"/>
      <c r="H1005" s="5"/>
      <c r="I1005" s="39"/>
      <c r="J1005" s="40"/>
      <c r="K1005" s="41"/>
      <c r="L1005" s="37"/>
      <c r="N1005" s="38"/>
      <c r="O1005" s="38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/>
      <c r="AX1005" s="4"/>
      <c r="AY1005" s="4"/>
      <c r="AZ1005" s="4"/>
      <c r="BA1005" s="4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4"/>
      <c r="CM1005" s="4"/>
      <c r="CN1005" s="4"/>
      <c r="CO1005" s="4"/>
      <c r="CP1005" s="4"/>
      <c r="CQ1005" s="4"/>
      <c r="CR1005" s="4"/>
      <c r="CS1005" s="4"/>
      <c r="CT1005" s="4"/>
      <c r="CU1005" s="4"/>
      <c r="CV1005" s="4"/>
      <c r="CW1005" s="4"/>
      <c r="CX1005" s="4"/>
      <c r="CY1005" s="4"/>
      <c r="CZ1005" s="4"/>
      <c r="DA1005" s="4"/>
      <c r="DB1005" s="4"/>
      <c r="DC1005" s="4"/>
      <c r="DD1005" s="4"/>
      <c r="DE1005" s="4"/>
      <c r="DF1005" s="4"/>
      <c r="DG1005" s="4"/>
      <c r="DH1005" s="4"/>
      <c r="DI1005" s="4"/>
      <c r="DJ1005" s="4"/>
      <c r="DK1005" s="4"/>
      <c r="DL1005" s="4"/>
      <c r="DM1005" s="4"/>
      <c r="DN1005" s="4"/>
      <c r="DO1005" s="4"/>
      <c r="DP1005" s="4"/>
      <c r="DQ1005" s="4"/>
      <c r="DR1005" s="4"/>
      <c r="DS1005" s="4"/>
      <c r="DT1005" s="4"/>
      <c r="DU1005" s="4"/>
      <c r="DV1005" s="4"/>
      <c r="DW1005" s="4"/>
      <c r="DX1005" s="4"/>
      <c r="DY1005" s="4"/>
      <c r="DZ1005" s="4"/>
      <c r="EA1005" s="4"/>
      <c r="EB1005" s="4"/>
      <c r="EC1005" s="4"/>
      <c r="ED1005" s="4"/>
      <c r="EE1005" s="4"/>
      <c r="EF1005" s="4"/>
      <c r="EG1005" s="4"/>
      <c r="EH1005" s="4"/>
      <c r="EI1005" s="4"/>
      <c r="EJ1005" s="4"/>
      <c r="EK1005" s="4"/>
      <c r="EL1005" s="4"/>
      <c r="EM1005" s="4"/>
      <c r="EN1005" s="4"/>
      <c r="EO1005" s="4"/>
      <c r="EP1005" s="4"/>
      <c r="EQ1005" s="4"/>
      <c r="ER1005" s="4"/>
      <c r="ES1005" s="4"/>
      <c r="ET1005" s="4"/>
      <c r="EU1005" s="4"/>
      <c r="EV1005" s="4"/>
      <c r="EW1005" s="4"/>
      <c r="EX1005" s="4"/>
      <c r="EY1005" s="4"/>
      <c r="EZ1005" s="4"/>
      <c r="FA1005" s="4"/>
      <c r="FB1005" s="4"/>
      <c r="FC1005" s="4"/>
      <c r="FD1005" s="4"/>
      <c r="FE1005" s="4"/>
      <c r="FF1005" s="4"/>
      <c r="FG1005" s="4"/>
      <c r="FH1005" s="4"/>
      <c r="FI1005" s="4"/>
      <c r="FJ1005" s="4"/>
      <c r="FK1005" s="4"/>
      <c r="FL1005" s="4"/>
      <c r="FM1005" s="4"/>
      <c r="FN1005" s="4"/>
      <c r="FO1005" s="4"/>
      <c r="FP1005" s="4"/>
      <c r="FQ1005" s="4"/>
      <c r="FR1005" s="4"/>
      <c r="FS1005" s="4"/>
      <c r="FT1005" s="4"/>
      <c r="FU1005" s="4"/>
      <c r="FV1005" s="4"/>
      <c r="FW1005" s="4"/>
      <c r="FX1005" s="4"/>
      <c r="FY1005" s="4"/>
      <c r="FZ1005" s="4"/>
      <c r="GA1005" s="4"/>
      <c r="GB1005" s="4"/>
      <c r="GC1005" s="4"/>
      <c r="GD1005" s="4"/>
      <c r="GE1005" s="4"/>
      <c r="GF1005" s="4"/>
      <c r="GG1005" s="4"/>
      <c r="GH1005" s="4"/>
      <c r="GI1005" s="4"/>
      <c r="GJ1005" s="4"/>
      <c r="GK1005" s="4"/>
      <c r="GL1005" s="4"/>
      <c r="GM1005" s="4"/>
      <c r="GN1005" s="4"/>
      <c r="GO1005" s="4"/>
      <c r="GP1005" s="4"/>
      <c r="GQ1005" s="4"/>
      <c r="GR1005" s="4"/>
      <c r="GS1005" s="4"/>
      <c r="GT1005" s="4"/>
      <c r="GU1005" s="4"/>
      <c r="GV1005" s="4"/>
      <c r="GW1005" s="4"/>
      <c r="GX1005" s="4"/>
      <c r="GY1005" s="4"/>
      <c r="GZ1005" s="4"/>
      <c r="HA1005" s="4"/>
      <c r="HB1005" s="4"/>
      <c r="HC1005" s="4"/>
      <c r="HD1005" s="4"/>
      <c r="HE1005" s="4"/>
      <c r="HF1005" s="4"/>
      <c r="HG1005" s="4"/>
      <c r="HH1005" s="4"/>
      <c r="HI1005" s="4"/>
      <c r="HJ1005" s="4"/>
      <c r="HK1005" s="4"/>
      <c r="HL1005" s="4"/>
      <c r="HM1005" s="4"/>
      <c r="HN1005" s="4"/>
      <c r="HO1005" s="4"/>
      <c r="HP1005" s="4"/>
      <c r="HQ1005" s="4"/>
      <c r="HR1005" s="4"/>
      <c r="HS1005" s="4"/>
      <c r="HT1005" s="4"/>
      <c r="HU1005" s="4"/>
      <c r="HV1005" s="4"/>
      <c r="HW1005" s="4"/>
      <c r="HX1005" s="4"/>
      <c r="HY1005" s="4"/>
      <c r="HZ1005" s="4"/>
      <c r="IA1005" s="4"/>
      <c r="IB1005" s="4"/>
      <c r="IC1005" s="4"/>
      <c r="ID1005" s="4"/>
      <c r="IE1005" s="4"/>
      <c r="IF1005" s="4"/>
      <c r="IG1005" s="4"/>
      <c r="IH1005" s="4"/>
      <c r="II1005" s="4"/>
      <c r="IJ1005" s="4"/>
      <c r="IK1005" s="4"/>
      <c r="IL1005" s="4"/>
      <c r="IM1005" s="4"/>
      <c r="IN1005" s="4"/>
      <c r="IO1005" s="4"/>
      <c r="IP1005" s="4"/>
      <c r="IQ1005" s="4"/>
      <c r="IR1005" s="4"/>
      <c r="IS1005" s="4"/>
      <c r="IT1005" s="4"/>
      <c r="IU1005" s="4"/>
      <c r="IV1005" s="4"/>
    </row>
    <row r="1007" spans="1:256" s="209" customFormat="1">
      <c r="A1007" s="121"/>
      <c r="B1007" s="115"/>
      <c r="C1007" s="116"/>
      <c r="D1007" s="117"/>
      <c r="E1007" s="118"/>
      <c r="F1007" s="119"/>
      <c r="G1007" s="120"/>
      <c r="H1007" s="5"/>
      <c r="I1007" s="39"/>
      <c r="J1007" s="40"/>
      <c r="K1007" s="41"/>
      <c r="L1007" s="37"/>
      <c r="N1007" s="38"/>
      <c r="O1007" s="38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/>
      <c r="AX1007" s="4"/>
      <c r="AY1007" s="4"/>
      <c r="AZ1007" s="4"/>
      <c r="BA1007" s="4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4"/>
      <c r="CM1007" s="4"/>
      <c r="CN1007" s="4"/>
      <c r="CO1007" s="4"/>
      <c r="CP1007" s="4"/>
      <c r="CQ1007" s="4"/>
      <c r="CR1007" s="4"/>
      <c r="CS1007" s="4"/>
      <c r="CT1007" s="4"/>
      <c r="CU1007" s="4"/>
      <c r="CV1007" s="4"/>
      <c r="CW1007" s="4"/>
      <c r="CX1007" s="4"/>
      <c r="CY1007" s="4"/>
      <c r="CZ1007" s="4"/>
      <c r="DA1007" s="4"/>
      <c r="DB1007" s="4"/>
      <c r="DC1007" s="4"/>
      <c r="DD1007" s="4"/>
      <c r="DE1007" s="4"/>
      <c r="DF1007" s="4"/>
      <c r="DG1007" s="4"/>
      <c r="DH1007" s="4"/>
      <c r="DI1007" s="4"/>
      <c r="DJ1007" s="4"/>
      <c r="DK1007" s="4"/>
      <c r="DL1007" s="4"/>
      <c r="DM1007" s="4"/>
      <c r="DN1007" s="4"/>
      <c r="DO1007" s="4"/>
      <c r="DP1007" s="4"/>
      <c r="DQ1007" s="4"/>
      <c r="DR1007" s="4"/>
      <c r="DS1007" s="4"/>
      <c r="DT1007" s="4"/>
      <c r="DU1007" s="4"/>
      <c r="DV1007" s="4"/>
      <c r="DW1007" s="4"/>
      <c r="DX1007" s="4"/>
      <c r="DY1007" s="4"/>
      <c r="DZ1007" s="4"/>
      <c r="EA1007" s="4"/>
      <c r="EB1007" s="4"/>
      <c r="EC1007" s="4"/>
      <c r="ED1007" s="4"/>
      <c r="EE1007" s="4"/>
      <c r="EF1007" s="4"/>
      <c r="EG1007" s="4"/>
      <c r="EH1007" s="4"/>
      <c r="EI1007" s="4"/>
      <c r="EJ1007" s="4"/>
      <c r="EK1007" s="4"/>
      <c r="EL1007" s="4"/>
      <c r="EM1007" s="4"/>
      <c r="EN1007" s="4"/>
      <c r="EO1007" s="4"/>
      <c r="EP1007" s="4"/>
      <c r="EQ1007" s="4"/>
      <c r="ER1007" s="4"/>
      <c r="ES1007" s="4"/>
      <c r="ET1007" s="4"/>
      <c r="EU1007" s="4"/>
      <c r="EV1007" s="4"/>
      <c r="EW1007" s="4"/>
      <c r="EX1007" s="4"/>
      <c r="EY1007" s="4"/>
      <c r="EZ1007" s="4"/>
      <c r="FA1007" s="4"/>
      <c r="FB1007" s="4"/>
      <c r="FC1007" s="4"/>
      <c r="FD1007" s="4"/>
      <c r="FE1007" s="4"/>
      <c r="FF1007" s="4"/>
      <c r="FG1007" s="4"/>
      <c r="FH1007" s="4"/>
      <c r="FI1007" s="4"/>
      <c r="FJ1007" s="4"/>
      <c r="FK1007" s="4"/>
      <c r="FL1007" s="4"/>
      <c r="FM1007" s="4"/>
      <c r="FN1007" s="4"/>
      <c r="FO1007" s="4"/>
      <c r="FP1007" s="4"/>
      <c r="FQ1007" s="4"/>
      <c r="FR1007" s="4"/>
      <c r="FS1007" s="4"/>
      <c r="FT1007" s="4"/>
      <c r="FU1007" s="4"/>
      <c r="FV1007" s="4"/>
      <c r="FW1007" s="4"/>
      <c r="FX1007" s="4"/>
      <c r="FY1007" s="4"/>
      <c r="FZ1007" s="4"/>
      <c r="GA1007" s="4"/>
      <c r="GB1007" s="4"/>
      <c r="GC1007" s="4"/>
      <c r="GD1007" s="4"/>
      <c r="GE1007" s="4"/>
      <c r="GF1007" s="4"/>
      <c r="GG1007" s="4"/>
      <c r="GH1007" s="4"/>
      <c r="GI1007" s="4"/>
      <c r="GJ1007" s="4"/>
      <c r="GK1007" s="4"/>
      <c r="GL1007" s="4"/>
      <c r="GM1007" s="4"/>
      <c r="GN1007" s="4"/>
      <c r="GO1007" s="4"/>
      <c r="GP1007" s="4"/>
      <c r="GQ1007" s="4"/>
      <c r="GR1007" s="4"/>
      <c r="GS1007" s="4"/>
      <c r="GT1007" s="4"/>
      <c r="GU1007" s="4"/>
      <c r="GV1007" s="4"/>
      <c r="GW1007" s="4"/>
      <c r="GX1007" s="4"/>
      <c r="GY1007" s="4"/>
      <c r="GZ1007" s="4"/>
      <c r="HA1007" s="4"/>
      <c r="HB1007" s="4"/>
      <c r="HC1007" s="4"/>
      <c r="HD1007" s="4"/>
      <c r="HE1007" s="4"/>
      <c r="HF1007" s="4"/>
      <c r="HG1007" s="4"/>
      <c r="HH1007" s="4"/>
      <c r="HI1007" s="4"/>
      <c r="HJ1007" s="4"/>
      <c r="HK1007" s="4"/>
      <c r="HL1007" s="4"/>
      <c r="HM1007" s="4"/>
      <c r="HN1007" s="4"/>
      <c r="HO1007" s="4"/>
      <c r="HP1007" s="4"/>
      <c r="HQ1007" s="4"/>
      <c r="HR1007" s="4"/>
      <c r="HS1007" s="4"/>
      <c r="HT1007" s="4"/>
      <c r="HU1007" s="4"/>
      <c r="HV1007" s="4"/>
      <c r="HW1007" s="4"/>
      <c r="HX1007" s="4"/>
      <c r="HY1007" s="4"/>
      <c r="HZ1007" s="4"/>
      <c r="IA1007" s="4"/>
      <c r="IB1007" s="4"/>
      <c r="IC1007" s="4"/>
      <c r="ID1007" s="4"/>
      <c r="IE1007" s="4"/>
      <c r="IF1007" s="4"/>
      <c r="IG1007" s="4"/>
      <c r="IH1007" s="4"/>
      <c r="II1007" s="4"/>
      <c r="IJ1007" s="4"/>
      <c r="IK1007" s="4"/>
      <c r="IL1007" s="4"/>
      <c r="IM1007" s="4"/>
      <c r="IN1007" s="4"/>
      <c r="IO1007" s="4"/>
      <c r="IP1007" s="4"/>
      <c r="IQ1007" s="4"/>
      <c r="IR1007" s="4"/>
      <c r="IS1007" s="4"/>
      <c r="IT1007" s="4"/>
      <c r="IU1007" s="4"/>
      <c r="IV1007" s="4"/>
    </row>
    <row r="1009" spans="1:256" s="209" customFormat="1">
      <c r="A1009" s="121"/>
      <c r="B1009" s="115"/>
      <c r="C1009" s="116"/>
      <c r="D1009" s="117"/>
      <c r="E1009" s="118"/>
      <c r="F1009" s="119"/>
      <c r="G1009" s="120"/>
      <c r="H1009" s="5"/>
      <c r="I1009" s="39"/>
      <c r="J1009" s="40"/>
      <c r="K1009" s="41"/>
      <c r="L1009" s="37"/>
      <c r="N1009" s="38"/>
      <c r="O1009" s="38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/>
      <c r="AX1009" s="4"/>
      <c r="AY1009" s="4"/>
      <c r="AZ1009" s="4"/>
      <c r="BA1009" s="4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4"/>
      <c r="CM1009" s="4"/>
      <c r="CN1009" s="4"/>
      <c r="CO1009" s="4"/>
      <c r="CP1009" s="4"/>
      <c r="CQ1009" s="4"/>
      <c r="CR1009" s="4"/>
      <c r="CS1009" s="4"/>
      <c r="CT1009" s="4"/>
      <c r="CU1009" s="4"/>
      <c r="CV1009" s="4"/>
      <c r="CW1009" s="4"/>
      <c r="CX1009" s="4"/>
      <c r="CY1009" s="4"/>
      <c r="CZ1009" s="4"/>
      <c r="DA1009" s="4"/>
      <c r="DB1009" s="4"/>
      <c r="DC1009" s="4"/>
      <c r="DD1009" s="4"/>
      <c r="DE1009" s="4"/>
      <c r="DF1009" s="4"/>
      <c r="DG1009" s="4"/>
      <c r="DH1009" s="4"/>
      <c r="DI1009" s="4"/>
      <c r="DJ1009" s="4"/>
      <c r="DK1009" s="4"/>
      <c r="DL1009" s="4"/>
      <c r="DM1009" s="4"/>
      <c r="DN1009" s="4"/>
      <c r="DO1009" s="4"/>
      <c r="DP1009" s="4"/>
      <c r="DQ1009" s="4"/>
      <c r="DR1009" s="4"/>
      <c r="DS1009" s="4"/>
      <c r="DT1009" s="4"/>
      <c r="DU1009" s="4"/>
      <c r="DV1009" s="4"/>
      <c r="DW1009" s="4"/>
      <c r="DX1009" s="4"/>
      <c r="DY1009" s="4"/>
      <c r="DZ1009" s="4"/>
      <c r="EA1009" s="4"/>
      <c r="EB1009" s="4"/>
      <c r="EC1009" s="4"/>
      <c r="ED1009" s="4"/>
      <c r="EE1009" s="4"/>
      <c r="EF1009" s="4"/>
      <c r="EG1009" s="4"/>
      <c r="EH1009" s="4"/>
      <c r="EI1009" s="4"/>
      <c r="EJ1009" s="4"/>
      <c r="EK1009" s="4"/>
      <c r="EL1009" s="4"/>
      <c r="EM1009" s="4"/>
      <c r="EN1009" s="4"/>
      <c r="EO1009" s="4"/>
      <c r="EP1009" s="4"/>
      <c r="EQ1009" s="4"/>
      <c r="ER1009" s="4"/>
      <c r="ES1009" s="4"/>
      <c r="ET1009" s="4"/>
      <c r="EU1009" s="4"/>
      <c r="EV1009" s="4"/>
      <c r="EW1009" s="4"/>
      <c r="EX1009" s="4"/>
      <c r="EY1009" s="4"/>
      <c r="EZ1009" s="4"/>
      <c r="FA1009" s="4"/>
      <c r="FB1009" s="4"/>
      <c r="FC1009" s="4"/>
      <c r="FD1009" s="4"/>
      <c r="FE1009" s="4"/>
      <c r="FF1009" s="4"/>
      <c r="FG1009" s="4"/>
      <c r="FH1009" s="4"/>
      <c r="FI1009" s="4"/>
      <c r="FJ1009" s="4"/>
      <c r="FK1009" s="4"/>
      <c r="FL1009" s="4"/>
      <c r="FM1009" s="4"/>
      <c r="FN1009" s="4"/>
      <c r="FO1009" s="4"/>
      <c r="FP1009" s="4"/>
      <c r="FQ1009" s="4"/>
      <c r="FR1009" s="4"/>
      <c r="FS1009" s="4"/>
      <c r="FT1009" s="4"/>
      <c r="FU1009" s="4"/>
      <c r="FV1009" s="4"/>
      <c r="FW1009" s="4"/>
      <c r="FX1009" s="4"/>
      <c r="FY1009" s="4"/>
      <c r="FZ1009" s="4"/>
      <c r="GA1009" s="4"/>
      <c r="GB1009" s="4"/>
      <c r="GC1009" s="4"/>
      <c r="GD1009" s="4"/>
      <c r="GE1009" s="4"/>
      <c r="GF1009" s="4"/>
      <c r="GG1009" s="4"/>
      <c r="GH1009" s="4"/>
      <c r="GI1009" s="4"/>
      <c r="GJ1009" s="4"/>
      <c r="GK1009" s="4"/>
      <c r="GL1009" s="4"/>
      <c r="GM1009" s="4"/>
      <c r="GN1009" s="4"/>
      <c r="GO1009" s="4"/>
      <c r="GP1009" s="4"/>
      <c r="GQ1009" s="4"/>
      <c r="GR1009" s="4"/>
      <c r="GS1009" s="4"/>
      <c r="GT1009" s="4"/>
      <c r="GU1009" s="4"/>
      <c r="GV1009" s="4"/>
      <c r="GW1009" s="4"/>
      <c r="GX1009" s="4"/>
      <c r="GY1009" s="4"/>
      <c r="GZ1009" s="4"/>
      <c r="HA1009" s="4"/>
      <c r="HB1009" s="4"/>
      <c r="HC1009" s="4"/>
      <c r="HD1009" s="4"/>
      <c r="HE1009" s="4"/>
      <c r="HF1009" s="4"/>
      <c r="HG1009" s="4"/>
      <c r="HH1009" s="4"/>
      <c r="HI1009" s="4"/>
      <c r="HJ1009" s="4"/>
      <c r="HK1009" s="4"/>
      <c r="HL1009" s="4"/>
      <c r="HM1009" s="4"/>
      <c r="HN1009" s="4"/>
      <c r="HO1009" s="4"/>
      <c r="HP1009" s="4"/>
      <c r="HQ1009" s="4"/>
      <c r="HR1009" s="4"/>
      <c r="HS1009" s="4"/>
      <c r="HT1009" s="4"/>
      <c r="HU1009" s="4"/>
      <c r="HV1009" s="4"/>
      <c r="HW1009" s="4"/>
      <c r="HX1009" s="4"/>
      <c r="HY1009" s="4"/>
      <c r="HZ1009" s="4"/>
      <c r="IA1009" s="4"/>
      <c r="IB1009" s="4"/>
      <c r="IC1009" s="4"/>
      <c r="ID1009" s="4"/>
      <c r="IE1009" s="4"/>
      <c r="IF1009" s="4"/>
      <c r="IG1009" s="4"/>
      <c r="IH1009" s="4"/>
      <c r="II1009" s="4"/>
      <c r="IJ1009" s="4"/>
      <c r="IK1009" s="4"/>
      <c r="IL1009" s="4"/>
      <c r="IM1009" s="4"/>
      <c r="IN1009" s="4"/>
      <c r="IO1009" s="4"/>
      <c r="IP1009" s="4"/>
      <c r="IQ1009" s="4"/>
      <c r="IR1009" s="4"/>
      <c r="IS1009" s="4"/>
      <c r="IT1009" s="4"/>
      <c r="IU1009" s="4"/>
      <c r="IV1009" s="4"/>
    </row>
    <row r="1011" spans="1:256" s="209" customFormat="1">
      <c r="A1011" s="121"/>
      <c r="B1011" s="115"/>
      <c r="C1011" s="116"/>
      <c r="D1011" s="117"/>
      <c r="E1011" s="118"/>
      <c r="F1011" s="119"/>
      <c r="G1011" s="120"/>
      <c r="H1011" s="5"/>
      <c r="I1011" s="39"/>
      <c r="J1011" s="40"/>
      <c r="K1011" s="41"/>
      <c r="L1011" s="37"/>
      <c r="N1011" s="38"/>
      <c r="O1011" s="38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/>
      <c r="AX1011" s="4"/>
      <c r="AY1011" s="4"/>
      <c r="AZ1011" s="4"/>
      <c r="BA1011" s="4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4"/>
      <c r="CM1011" s="4"/>
      <c r="CN1011" s="4"/>
      <c r="CO1011" s="4"/>
      <c r="CP1011" s="4"/>
      <c r="CQ1011" s="4"/>
      <c r="CR1011" s="4"/>
      <c r="CS1011" s="4"/>
      <c r="CT1011" s="4"/>
      <c r="CU1011" s="4"/>
      <c r="CV1011" s="4"/>
      <c r="CW1011" s="4"/>
      <c r="CX1011" s="4"/>
      <c r="CY1011" s="4"/>
      <c r="CZ1011" s="4"/>
      <c r="DA1011" s="4"/>
      <c r="DB1011" s="4"/>
      <c r="DC1011" s="4"/>
      <c r="DD1011" s="4"/>
      <c r="DE1011" s="4"/>
      <c r="DF1011" s="4"/>
      <c r="DG1011" s="4"/>
      <c r="DH1011" s="4"/>
      <c r="DI1011" s="4"/>
      <c r="DJ1011" s="4"/>
      <c r="DK1011" s="4"/>
      <c r="DL1011" s="4"/>
      <c r="DM1011" s="4"/>
      <c r="DN1011" s="4"/>
      <c r="DO1011" s="4"/>
      <c r="DP1011" s="4"/>
      <c r="DQ1011" s="4"/>
      <c r="DR1011" s="4"/>
      <c r="DS1011" s="4"/>
      <c r="DT1011" s="4"/>
      <c r="DU1011" s="4"/>
      <c r="DV1011" s="4"/>
      <c r="DW1011" s="4"/>
      <c r="DX1011" s="4"/>
      <c r="DY1011" s="4"/>
      <c r="DZ1011" s="4"/>
      <c r="EA1011" s="4"/>
      <c r="EB1011" s="4"/>
      <c r="EC1011" s="4"/>
      <c r="ED1011" s="4"/>
      <c r="EE1011" s="4"/>
      <c r="EF1011" s="4"/>
      <c r="EG1011" s="4"/>
      <c r="EH1011" s="4"/>
      <c r="EI1011" s="4"/>
      <c r="EJ1011" s="4"/>
      <c r="EK1011" s="4"/>
      <c r="EL1011" s="4"/>
      <c r="EM1011" s="4"/>
      <c r="EN1011" s="4"/>
      <c r="EO1011" s="4"/>
      <c r="EP1011" s="4"/>
      <c r="EQ1011" s="4"/>
      <c r="ER1011" s="4"/>
      <c r="ES1011" s="4"/>
      <c r="ET1011" s="4"/>
      <c r="EU1011" s="4"/>
      <c r="EV1011" s="4"/>
      <c r="EW1011" s="4"/>
      <c r="EX1011" s="4"/>
      <c r="EY1011" s="4"/>
      <c r="EZ1011" s="4"/>
      <c r="FA1011" s="4"/>
      <c r="FB1011" s="4"/>
      <c r="FC1011" s="4"/>
      <c r="FD1011" s="4"/>
      <c r="FE1011" s="4"/>
      <c r="FF1011" s="4"/>
      <c r="FG1011" s="4"/>
      <c r="FH1011" s="4"/>
      <c r="FI1011" s="4"/>
      <c r="FJ1011" s="4"/>
      <c r="FK1011" s="4"/>
      <c r="FL1011" s="4"/>
      <c r="FM1011" s="4"/>
      <c r="FN1011" s="4"/>
      <c r="FO1011" s="4"/>
      <c r="FP1011" s="4"/>
      <c r="FQ1011" s="4"/>
      <c r="FR1011" s="4"/>
      <c r="FS1011" s="4"/>
      <c r="FT1011" s="4"/>
      <c r="FU1011" s="4"/>
      <c r="FV1011" s="4"/>
      <c r="FW1011" s="4"/>
      <c r="FX1011" s="4"/>
      <c r="FY1011" s="4"/>
      <c r="FZ1011" s="4"/>
      <c r="GA1011" s="4"/>
      <c r="GB1011" s="4"/>
      <c r="GC1011" s="4"/>
      <c r="GD1011" s="4"/>
      <c r="GE1011" s="4"/>
      <c r="GF1011" s="4"/>
      <c r="GG1011" s="4"/>
      <c r="GH1011" s="4"/>
      <c r="GI1011" s="4"/>
      <c r="GJ1011" s="4"/>
      <c r="GK1011" s="4"/>
      <c r="GL1011" s="4"/>
      <c r="GM1011" s="4"/>
      <c r="GN1011" s="4"/>
      <c r="GO1011" s="4"/>
      <c r="GP1011" s="4"/>
      <c r="GQ1011" s="4"/>
      <c r="GR1011" s="4"/>
      <c r="GS1011" s="4"/>
      <c r="GT1011" s="4"/>
      <c r="GU1011" s="4"/>
      <c r="GV1011" s="4"/>
      <c r="GW1011" s="4"/>
      <c r="GX1011" s="4"/>
      <c r="GY1011" s="4"/>
      <c r="GZ1011" s="4"/>
      <c r="HA1011" s="4"/>
      <c r="HB1011" s="4"/>
      <c r="HC1011" s="4"/>
      <c r="HD1011" s="4"/>
      <c r="HE1011" s="4"/>
      <c r="HF1011" s="4"/>
      <c r="HG1011" s="4"/>
      <c r="HH1011" s="4"/>
      <c r="HI1011" s="4"/>
      <c r="HJ1011" s="4"/>
      <c r="HK1011" s="4"/>
      <c r="HL1011" s="4"/>
      <c r="HM1011" s="4"/>
      <c r="HN1011" s="4"/>
      <c r="HO1011" s="4"/>
      <c r="HP1011" s="4"/>
      <c r="HQ1011" s="4"/>
      <c r="HR1011" s="4"/>
      <c r="HS1011" s="4"/>
      <c r="HT1011" s="4"/>
      <c r="HU1011" s="4"/>
      <c r="HV1011" s="4"/>
      <c r="HW1011" s="4"/>
      <c r="HX1011" s="4"/>
      <c r="HY1011" s="4"/>
      <c r="HZ1011" s="4"/>
      <c r="IA1011" s="4"/>
      <c r="IB1011" s="4"/>
      <c r="IC1011" s="4"/>
      <c r="ID1011" s="4"/>
      <c r="IE1011" s="4"/>
      <c r="IF1011" s="4"/>
      <c r="IG1011" s="4"/>
      <c r="IH1011" s="4"/>
      <c r="II1011" s="4"/>
      <c r="IJ1011" s="4"/>
      <c r="IK1011" s="4"/>
      <c r="IL1011" s="4"/>
      <c r="IM1011" s="4"/>
      <c r="IN1011" s="4"/>
      <c r="IO1011" s="4"/>
      <c r="IP1011" s="4"/>
      <c r="IQ1011" s="4"/>
      <c r="IR1011" s="4"/>
      <c r="IS1011" s="4"/>
      <c r="IT1011" s="4"/>
      <c r="IU1011" s="4"/>
      <c r="IV1011" s="4"/>
    </row>
    <row r="1012" spans="1:256" s="209" customFormat="1">
      <c r="A1012" s="121"/>
      <c r="B1012" s="115"/>
      <c r="C1012" s="116"/>
      <c r="D1012" s="117"/>
      <c r="E1012" s="118"/>
      <c r="F1012" s="119"/>
      <c r="G1012" s="120"/>
      <c r="H1012" s="5"/>
      <c r="I1012" s="39"/>
      <c r="J1012" s="40"/>
      <c r="K1012" s="41"/>
      <c r="L1012" s="37"/>
      <c r="N1012" s="38"/>
      <c r="O1012" s="38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/>
      <c r="AX1012" s="4"/>
      <c r="AY1012" s="4"/>
      <c r="AZ1012" s="4"/>
      <c r="BA1012" s="4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4"/>
      <c r="CM1012" s="4"/>
      <c r="CN1012" s="4"/>
      <c r="CO1012" s="4"/>
      <c r="CP1012" s="4"/>
      <c r="CQ1012" s="4"/>
      <c r="CR1012" s="4"/>
      <c r="CS1012" s="4"/>
      <c r="CT1012" s="4"/>
      <c r="CU1012" s="4"/>
      <c r="CV1012" s="4"/>
      <c r="CW1012" s="4"/>
      <c r="CX1012" s="4"/>
      <c r="CY1012" s="4"/>
      <c r="CZ1012" s="4"/>
      <c r="DA1012" s="4"/>
      <c r="DB1012" s="4"/>
      <c r="DC1012" s="4"/>
      <c r="DD1012" s="4"/>
      <c r="DE1012" s="4"/>
      <c r="DF1012" s="4"/>
      <c r="DG1012" s="4"/>
      <c r="DH1012" s="4"/>
      <c r="DI1012" s="4"/>
      <c r="DJ1012" s="4"/>
      <c r="DK1012" s="4"/>
      <c r="DL1012" s="4"/>
      <c r="DM1012" s="4"/>
      <c r="DN1012" s="4"/>
      <c r="DO1012" s="4"/>
      <c r="DP1012" s="4"/>
      <c r="DQ1012" s="4"/>
      <c r="DR1012" s="4"/>
      <c r="DS1012" s="4"/>
      <c r="DT1012" s="4"/>
      <c r="DU1012" s="4"/>
      <c r="DV1012" s="4"/>
      <c r="DW1012" s="4"/>
      <c r="DX1012" s="4"/>
      <c r="DY1012" s="4"/>
      <c r="DZ1012" s="4"/>
      <c r="EA1012" s="4"/>
      <c r="EB1012" s="4"/>
      <c r="EC1012" s="4"/>
      <c r="ED1012" s="4"/>
      <c r="EE1012" s="4"/>
      <c r="EF1012" s="4"/>
      <c r="EG1012" s="4"/>
      <c r="EH1012" s="4"/>
      <c r="EI1012" s="4"/>
      <c r="EJ1012" s="4"/>
      <c r="EK1012" s="4"/>
      <c r="EL1012" s="4"/>
      <c r="EM1012" s="4"/>
      <c r="EN1012" s="4"/>
      <c r="EO1012" s="4"/>
      <c r="EP1012" s="4"/>
      <c r="EQ1012" s="4"/>
      <c r="ER1012" s="4"/>
      <c r="ES1012" s="4"/>
      <c r="ET1012" s="4"/>
      <c r="EU1012" s="4"/>
      <c r="EV1012" s="4"/>
      <c r="EW1012" s="4"/>
      <c r="EX1012" s="4"/>
      <c r="EY1012" s="4"/>
      <c r="EZ1012" s="4"/>
      <c r="FA1012" s="4"/>
      <c r="FB1012" s="4"/>
      <c r="FC1012" s="4"/>
      <c r="FD1012" s="4"/>
      <c r="FE1012" s="4"/>
      <c r="FF1012" s="4"/>
      <c r="FG1012" s="4"/>
      <c r="FH1012" s="4"/>
      <c r="FI1012" s="4"/>
      <c r="FJ1012" s="4"/>
      <c r="FK1012" s="4"/>
      <c r="FL1012" s="4"/>
      <c r="FM1012" s="4"/>
      <c r="FN1012" s="4"/>
      <c r="FO1012" s="4"/>
      <c r="FP1012" s="4"/>
      <c r="FQ1012" s="4"/>
      <c r="FR1012" s="4"/>
      <c r="FS1012" s="4"/>
      <c r="FT1012" s="4"/>
      <c r="FU1012" s="4"/>
      <c r="FV1012" s="4"/>
      <c r="FW1012" s="4"/>
      <c r="FX1012" s="4"/>
      <c r="FY1012" s="4"/>
      <c r="FZ1012" s="4"/>
      <c r="GA1012" s="4"/>
      <c r="GB1012" s="4"/>
      <c r="GC1012" s="4"/>
      <c r="GD1012" s="4"/>
      <c r="GE1012" s="4"/>
      <c r="GF1012" s="4"/>
      <c r="GG1012" s="4"/>
      <c r="GH1012" s="4"/>
      <c r="GI1012" s="4"/>
      <c r="GJ1012" s="4"/>
      <c r="GK1012" s="4"/>
      <c r="GL1012" s="4"/>
      <c r="GM1012" s="4"/>
      <c r="GN1012" s="4"/>
      <c r="GO1012" s="4"/>
      <c r="GP1012" s="4"/>
      <c r="GQ1012" s="4"/>
      <c r="GR1012" s="4"/>
      <c r="GS1012" s="4"/>
      <c r="GT1012" s="4"/>
      <c r="GU1012" s="4"/>
      <c r="GV1012" s="4"/>
      <c r="GW1012" s="4"/>
      <c r="GX1012" s="4"/>
      <c r="GY1012" s="4"/>
      <c r="GZ1012" s="4"/>
      <c r="HA1012" s="4"/>
      <c r="HB1012" s="4"/>
      <c r="HC1012" s="4"/>
      <c r="HD1012" s="4"/>
      <c r="HE1012" s="4"/>
      <c r="HF1012" s="4"/>
      <c r="HG1012" s="4"/>
      <c r="HH1012" s="4"/>
      <c r="HI1012" s="4"/>
      <c r="HJ1012" s="4"/>
      <c r="HK1012" s="4"/>
      <c r="HL1012" s="4"/>
      <c r="HM1012" s="4"/>
      <c r="HN1012" s="4"/>
      <c r="HO1012" s="4"/>
      <c r="HP1012" s="4"/>
      <c r="HQ1012" s="4"/>
      <c r="HR1012" s="4"/>
      <c r="HS1012" s="4"/>
      <c r="HT1012" s="4"/>
      <c r="HU1012" s="4"/>
      <c r="HV1012" s="4"/>
      <c r="HW1012" s="4"/>
      <c r="HX1012" s="4"/>
      <c r="HY1012" s="4"/>
      <c r="HZ1012" s="4"/>
      <c r="IA1012" s="4"/>
      <c r="IB1012" s="4"/>
      <c r="IC1012" s="4"/>
      <c r="ID1012" s="4"/>
      <c r="IE1012" s="4"/>
      <c r="IF1012" s="4"/>
      <c r="IG1012" s="4"/>
      <c r="IH1012" s="4"/>
      <c r="II1012" s="4"/>
      <c r="IJ1012" s="4"/>
      <c r="IK1012" s="4"/>
      <c r="IL1012" s="4"/>
      <c r="IM1012" s="4"/>
      <c r="IN1012" s="4"/>
      <c r="IO1012" s="4"/>
      <c r="IP1012" s="4"/>
      <c r="IQ1012" s="4"/>
      <c r="IR1012" s="4"/>
      <c r="IS1012" s="4"/>
      <c r="IT1012" s="4"/>
      <c r="IU1012" s="4"/>
      <c r="IV1012" s="4"/>
    </row>
    <row r="1014" spans="1:256" s="209" customFormat="1">
      <c r="A1014" s="121"/>
      <c r="B1014" s="115"/>
      <c r="C1014" s="116"/>
      <c r="D1014" s="117"/>
      <c r="E1014" s="118"/>
      <c r="F1014" s="119"/>
      <c r="G1014" s="120"/>
      <c r="H1014" s="5"/>
      <c r="I1014" s="39"/>
      <c r="J1014" s="40"/>
      <c r="K1014" s="41"/>
      <c r="L1014" s="37"/>
      <c r="N1014" s="38"/>
      <c r="O1014" s="38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/>
      <c r="AX1014" s="4"/>
      <c r="AY1014" s="4"/>
      <c r="AZ1014" s="4"/>
      <c r="BA1014" s="4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4"/>
      <c r="CM1014" s="4"/>
      <c r="CN1014" s="4"/>
      <c r="CO1014" s="4"/>
      <c r="CP1014" s="4"/>
      <c r="CQ1014" s="4"/>
      <c r="CR1014" s="4"/>
      <c r="CS1014" s="4"/>
      <c r="CT1014" s="4"/>
      <c r="CU1014" s="4"/>
      <c r="CV1014" s="4"/>
      <c r="CW1014" s="4"/>
      <c r="CX1014" s="4"/>
      <c r="CY1014" s="4"/>
      <c r="CZ1014" s="4"/>
      <c r="DA1014" s="4"/>
      <c r="DB1014" s="4"/>
      <c r="DC1014" s="4"/>
      <c r="DD1014" s="4"/>
      <c r="DE1014" s="4"/>
      <c r="DF1014" s="4"/>
      <c r="DG1014" s="4"/>
      <c r="DH1014" s="4"/>
      <c r="DI1014" s="4"/>
      <c r="DJ1014" s="4"/>
      <c r="DK1014" s="4"/>
      <c r="DL1014" s="4"/>
      <c r="DM1014" s="4"/>
      <c r="DN1014" s="4"/>
      <c r="DO1014" s="4"/>
      <c r="DP1014" s="4"/>
      <c r="DQ1014" s="4"/>
      <c r="DR1014" s="4"/>
      <c r="DS1014" s="4"/>
      <c r="DT1014" s="4"/>
      <c r="DU1014" s="4"/>
      <c r="DV1014" s="4"/>
      <c r="DW1014" s="4"/>
      <c r="DX1014" s="4"/>
      <c r="DY1014" s="4"/>
      <c r="DZ1014" s="4"/>
      <c r="EA1014" s="4"/>
      <c r="EB1014" s="4"/>
      <c r="EC1014" s="4"/>
      <c r="ED1014" s="4"/>
      <c r="EE1014" s="4"/>
      <c r="EF1014" s="4"/>
      <c r="EG1014" s="4"/>
      <c r="EH1014" s="4"/>
      <c r="EI1014" s="4"/>
      <c r="EJ1014" s="4"/>
      <c r="EK1014" s="4"/>
      <c r="EL1014" s="4"/>
      <c r="EM1014" s="4"/>
      <c r="EN1014" s="4"/>
      <c r="EO1014" s="4"/>
      <c r="EP1014" s="4"/>
      <c r="EQ1014" s="4"/>
      <c r="ER1014" s="4"/>
      <c r="ES1014" s="4"/>
      <c r="ET1014" s="4"/>
      <c r="EU1014" s="4"/>
      <c r="EV1014" s="4"/>
      <c r="EW1014" s="4"/>
      <c r="EX1014" s="4"/>
      <c r="EY1014" s="4"/>
      <c r="EZ1014" s="4"/>
      <c r="FA1014" s="4"/>
      <c r="FB1014" s="4"/>
      <c r="FC1014" s="4"/>
      <c r="FD1014" s="4"/>
      <c r="FE1014" s="4"/>
      <c r="FF1014" s="4"/>
      <c r="FG1014" s="4"/>
      <c r="FH1014" s="4"/>
      <c r="FI1014" s="4"/>
      <c r="FJ1014" s="4"/>
      <c r="FK1014" s="4"/>
      <c r="FL1014" s="4"/>
      <c r="FM1014" s="4"/>
      <c r="FN1014" s="4"/>
      <c r="FO1014" s="4"/>
      <c r="FP1014" s="4"/>
      <c r="FQ1014" s="4"/>
      <c r="FR1014" s="4"/>
      <c r="FS1014" s="4"/>
      <c r="FT1014" s="4"/>
      <c r="FU1014" s="4"/>
      <c r="FV1014" s="4"/>
      <c r="FW1014" s="4"/>
      <c r="FX1014" s="4"/>
      <c r="FY1014" s="4"/>
      <c r="FZ1014" s="4"/>
      <c r="GA1014" s="4"/>
      <c r="GB1014" s="4"/>
      <c r="GC1014" s="4"/>
      <c r="GD1014" s="4"/>
      <c r="GE1014" s="4"/>
      <c r="GF1014" s="4"/>
      <c r="GG1014" s="4"/>
      <c r="GH1014" s="4"/>
      <c r="GI1014" s="4"/>
      <c r="GJ1014" s="4"/>
      <c r="GK1014" s="4"/>
      <c r="GL1014" s="4"/>
      <c r="GM1014" s="4"/>
      <c r="GN1014" s="4"/>
      <c r="GO1014" s="4"/>
      <c r="GP1014" s="4"/>
      <c r="GQ1014" s="4"/>
      <c r="GR1014" s="4"/>
      <c r="GS1014" s="4"/>
      <c r="GT1014" s="4"/>
      <c r="GU1014" s="4"/>
      <c r="GV1014" s="4"/>
      <c r="GW1014" s="4"/>
      <c r="GX1014" s="4"/>
      <c r="GY1014" s="4"/>
      <c r="GZ1014" s="4"/>
      <c r="HA1014" s="4"/>
      <c r="HB1014" s="4"/>
      <c r="HC1014" s="4"/>
      <c r="HD1014" s="4"/>
      <c r="HE1014" s="4"/>
      <c r="HF1014" s="4"/>
      <c r="HG1014" s="4"/>
      <c r="HH1014" s="4"/>
      <c r="HI1014" s="4"/>
      <c r="HJ1014" s="4"/>
      <c r="HK1014" s="4"/>
      <c r="HL1014" s="4"/>
      <c r="HM1014" s="4"/>
      <c r="HN1014" s="4"/>
      <c r="HO1014" s="4"/>
      <c r="HP1014" s="4"/>
      <c r="HQ1014" s="4"/>
      <c r="HR1014" s="4"/>
      <c r="HS1014" s="4"/>
      <c r="HT1014" s="4"/>
      <c r="HU1014" s="4"/>
      <c r="HV1014" s="4"/>
      <c r="HW1014" s="4"/>
      <c r="HX1014" s="4"/>
      <c r="HY1014" s="4"/>
      <c r="HZ1014" s="4"/>
      <c r="IA1014" s="4"/>
      <c r="IB1014" s="4"/>
      <c r="IC1014" s="4"/>
      <c r="ID1014" s="4"/>
      <c r="IE1014" s="4"/>
      <c r="IF1014" s="4"/>
      <c r="IG1014" s="4"/>
      <c r="IH1014" s="4"/>
      <c r="II1014" s="4"/>
      <c r="IJ1014" s="4"/>
      <c r="IK1014" s="4"/>
      <c r="IL1014" s="4"/>
      <c r="IM1014" s="4"/>
      <c r="IN1014" s="4"/>
      <c r="IO1014" s="4"/>
      <c r="IP1014" s="4"/>
      <c r="IQ1014" s="4"/>
      <c r="IR1014" s="4"/>
      <c r="IS1014" s="4"/>
      <c r="IT1014" s="4"/>
      <c r="IU1014" s="4"/>
      <c r="IV1014" s="4"/>
    </row>
    <row r="1015" spans="1:256" s="209" customFormat="1">
      <c r="A1015" s="121"/>
      <c r="B1015" s="115"/>
      <c r="C1015" s="116"/>
      <c r="D1015" s="117"/>
      <c r="E1015" s="118"/>
      <c r="F1015" s="119"/>
      <c r="G1015" s="120"/>
      <c r="H1015" s="5"/>
      <c r="I1015" s="39"/>
      <c r="J1015" s="40"/>
      <c r="K1015" s="41"/>
      <c r="L1015" s="37"/>
      <c r="N1015" s="38"/>
      <c r="O1015" s="38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/>
      <c r="AX1015" s="4"/>
      <c r="AY1015" s="4"/>
      <c r="AZ1015" s="4"/>
      <c r="BA1015" s="4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4"/>
      <c r="CM1015" s="4"/>
      <c r="CN1015" s="4"/>
      <c r="CO1015" s="4"/>
      <c r="CP1015" s="4"/>
      <c r="CQ1015" s="4"/>
      <c r="CR1015" s="4"/>
      <c r="CS1015" s="4"/>
      <c r="CT1015" s="4"/>
      <c r="CU1015" s="4"/>
      <c r="CV1015" s="4"/>
      <c r="CW1015" s="4"/>
      <c r="CX1015" s="4"/>
      <c r="CY1015" s="4"/>
      <c r="CZ1015" s="4"/>
      <c r="DA1015" s="4"/>
      <c r="DB1015" s="4"/>
      <c r="DC1015" s="4"/>
      <c r="DD1015" s="4"/>
      <c r="DE1015" s="4"/>
      <c r="DF1015" s="4"/>
      <c r="DG1015" s="4"/>
      <c r="DH1015" s="4"/>
      <c r="DI1015" s="4"/>
      <c r="DJ1015" s="4"/>
      <c r="DK1015" s="4"/>
      <c r="DL1015" s="4"/>
      <c r="DM1015" s="4"/>
      <c r="DN1015" s="4"/>
      <c r="DO1015" s="4"/>
      <c r="DP1015" s="4"/>
      <c r="DQ1015" s="4"/>
      <c r="DR1015" s="4"/>
      <c r="DS1015" s="4"/>
      <c r="DT1015" s="4"/>
      <c r="DU1015" s="4"/>
      <c r="DV1015" s="4"/>
      <c r="DW1015" s="4"/>
      <c r="DX1015" s="4"/>
      <c r="DY1015" s="4"/>
      <c r="DZ1015" s="4"/>
      <c r="EA1015" s="4"/>
      <c r="EB1015" s="4"/>
      <c r="EC1015" s="4"/>
      <c r="ED1015" s="4"/>
      <c r="EE1015" s="4"/>
      <c r="EF1015" s="4"/>
      <c r="EG1015" s="4"/>
      <c r="EH1015" s="4"/>
      <c r="EI1015" s="4"/>
      <c r="EJ1015" s="4"/>
      <c r="EK1015" s="4"/>
      <c r="EL1015" s="4"/>
      <c r="EM1015" s="4"/>
      <c r="EN1015" s="4"/>
      <c r="EO1015" s="4"/>
      <c r="EP1015" s="4"/>
      <c r="EQ1015" s="4"/>
      <c r="ER1015" s="4"/>
      <c r="ES1015" s="4"/>
      <c r="ET1015" s="4"/>
      <c r="EU1015" s="4"/>
      <c r="EV1015" s="4"/>
      <c r="EW1015" s="4"/>
      <c r="EX1015" s="4"/>
      <c r="EY1015" s="4"/>
      <c r="EZ1015" s="4"/>
      <c r="FA1015" s="4"/>
      <c r="FB1015" s="4"/>
      <c r="FC1015" s="4"/>
      <c r="FD1015" s="4"/>
      <c r="FE1015" s="4"/>
      <c r="FF1015" s="4"/>
      <c r="FG1015" s="4"/>
      <c r="FH1015" s="4"/>
      <c r="FI1015" s="4"/>
      <c r="FJ1015" s="4"/>
      <c r="FK1015" s="4"/>
      <c r="FL1015" s="4"/>
      <c r="FM1015" s="4"/>
      <c r="FN1015" s="4"/>
      <c r="FO1015" s="4"/>
      <c r="FP1015" s="4"/>
      <c r="FQ1015" s="4"/>
      <c r="FR1015" s="4"/>
      <c r="FS1015" s="4"/>
      <c r="FT1015" s="4"/>
      <c r="FU1015" s="4"/>
      <c r="FV1015" s="4"/>
      <c r="FW1015" s="4"/>
      <c r="FX1015" s="4"/>
      <c r="FY1015" s="4"/>
      <c r="FZ1015" s="4"/>
      <c r="GA1015" s="4"/>
      <c r="GB1015" s="4"/>
      <c r="GC1015" s="4"/>
      <c r="GD1015" s="4"/>
      <c r="GE1015" s="4"/>
      <c r="GF1015" s="4"/>
      <c r="GG1015" s="4"/>
      <c r="GH1015" s="4"/>
      <c r="GI1015" s="4"/>
      <c r="GJ1015" s="4"/>
      <c r="GK1015" s="4"/>
      <c r="GL1015" s="4"/>
      <c r="GM1015" s="4"/>
      <c r="GN1015" s="4"/>
      <c r="GO1015" s="4"/>
      <c r="GP1015" s="4"/>
      <c r="GQ1015" s="4"/>
      <c r="GR1015" s="4"/>
      <c r="GS1015" s="4"/>
      <c r="GT1015" s="4"/>
      <c r="GU1015" s="4"/>
      <c r="GV1015" s="4"/>
      <c r="GW1015" s="4"/>
      <c r="GX1015" s="4"/>
      <c r="GY1015" s="4"/>
      <c r="GZ1015" s="4"/>
      <c r="HA1015" s="4"/>
      <c r="HB1015" s="4"/>
      <c r="HC1015" s="4"/>
      <c r="HD1015" s="4"/>
      <c r="HE1015" s="4"/>
      <c r="HF1015" s="4"/>
      <c r="HG1015" s="4"/>
      <c r="HH1015" s="4"/>
      <c r="HI1015" s="4"/>
      <c r="HJ1015" s="4"/>
      <c r="HK1015" s="4"/>
      <c r="HL1015" s="4"/>
      <c r="HM1015" s="4"/>
      <c r="HN1015" s="4"/>
      <c r="HO1015" s="4"/>
      <c r="HP1015" s="4"/>
      <c r="HQ1015" s="4"/>
      <c r="HR1015" s="4"/>
      <c r="HS1015" s="4"/>
      <c r="HT1015" s="4"/>
      <c r="HU1015" s="4"/>
      <c r="HV1015" s="4"/>
      <c r="HW1015" s="4"/>
      <c r="HX1015" s="4"/>
      <c r="HY1015" s="4"/>
      <c r="HZ1015" s="4"/>
      <c r="IA1015" s="4"/>
      <c r="IB1015" s="4"/>
      <c r="IC1015" s="4"/>
      <c r="ID1015" s="4"/>
      <c r="IE1015" s="4"/>
      <c r="IF1015" s="4"/>
      <c r="IG1015" s="4"/>
      <c r="IH1015" s="4"/>
      <c r="II1015" s="4"/>
      <c r="IJ1015" s="4"/>
      <c r="IK1015" s="4"/>
      <c r="IL1015" s="4"/>
      <c r="IM1015" s="4"/>
      <c r="IN1015" s="4"/>
      <c r="IO1015" s="4"/>
      <c r="IP1015" s="4"/>
      <c r="IQ1015" s="4"/>
      <c r="IR1015" s="4"/>
      <c r="IS1015" s="4"/>
      <c r="IT1015" s="4"/>
      <c r="IU1015" s="4"/>
      <c r="IV1015" s="4"/>
    </row>
    <row r="1017" spans="1:256" s="209" customFormat="1">
      <c r="A1017" s="121"/>
      <c r="B1017" s="115"/>
      <c r="C1017" s="116"/>
      <c r="D1017" s="117"/>
      <c r="E1017" s="118"/>
      <c r="F1017" s="119"/>
      <c r="G1017" s="120"/>
      <c r="H1017" s="5"/>
      <c r="I1017" s="39"/>
      <c r="J1017" s="40"/>
      <c r="K1017" s="41"/>
      <c r="L1017" s="37"/>
      <c r="N1017" s="38"/>
      <c r="O1017" s="38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/>
      <c r="AX1017" s="4"/>
      <c r="AY1017" s="4"/>
      <c r="AZ1017" s="4"/>
      <c r="BA1017" s="4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4"/>
      <c r="CM1017" s="4"/>
      <c r="CN1017" s="4"/>
      <c r="CO1017" s="4"/>
      <c r="CP1017" s="4"/>
      <c r="CQ1017" s="4"/>
      <c r="CR1017" s="4"/>
      <c r="CS1017" s="4"/>
      <c r="CT1017" s="4"/>
      <c r="CU1017" s="4"/>
      <c r="CV1017" s="4"/>
      <c r="CW1017" s="4"/>
      <c r="CX1017" s="4"/>
      <c r="CY1017" s="4"/>
      <c r="CZ1017" s="4"/>
      <c r="DA1017" s="4"/>
      <c r="DB1017" s="4"/>
      <c r="DC1017" s="4"/>
      <c r="DD1017" s="4"/>
      <c r="DE1017" s="4"/>
      <c r="DF1017" s="4"/>
      <c r="DG1017" s="4"/>
      <c r="DH1017" s="4"/>
      <c r="DI1017" s="4"/>
      <c r="DJ1017" s="4"/>
      <c r="DK1017" s="4"/>
      <c r="DL1017" s="4"/>
      <c r="DM1017" s="4"/>
      <c r="DN1017" s="4"/>
      <c r="DO1017" s="4"/>
      <c r="DP1017" s="4"/>
      <c r="DQ1017" s="4"/>
      <c r="DR1017" s="4"/>
      <c r="DS1017" s="4"/>
      <c r="DT1017" s="4"/>
      <c r="DU1017" s="4"/>
      <c r="DV1017" s="4"/>
      <c r="DW1017" s="4"/>
      <c r="DX1017" s="4"/>
      <c r="DY1017" s="4"/>
      <c r="DZ1017" s="4"/>
      <c r="EA1017" s="4"/>
      <c r="EB1017" s="4"/>
      <c r="EC1017" s="4"/>
      <c r="ED1017" s="4"/>
      <c r="EE1017" s="4"/>
      <c r="EF1017" s="4"/>
      <c r="EG1017" s="4"/>
      <c r="EH1017" s="4"/>
      <c r="EI1017" s="4"/>
      <c r="EJ1017" s="4"/>
      <c r="EK1017" s="4"/>
      <c r="EL1017" s="4"/>
      <c r="EM1017" s="4"/>
      <c r="EN1017" s="4"/>
      <c r="EO1017" s="4"/>
      <c r="EP1017" s="4"/>
      <c r="EQ1017" s="4"/>
      <c r="ER1017" s="4"/>
      <c r="ES1017" s="4"/>
      <c r="ET1017" s="4"/>
      <c r="EU1017" s="4"/>
      <c r="EV1017" s="4"/>
      <c r="EW1017" s="4"/>
      <c r="EX1017" s="4"/>
      <c r="EY1017" s="4"/>
      <c r="EZ1017" s="4"/>
      <c r="FA1017" s="4"/>
      <c r="FB1017" s="4"/>
      <c r="FC1017" s="4"/>
      <c r="FD1017" s="4"/>
      <c r="FE1017" s="4"/>
      <c r="FF1017" s="4"/>
      <c r="FG1017" s="4"/>
      <c r="FH1017" s="4"/>
      <c r="FI1017" s="4"/>
      <c r="FJ1017" s="4"/>
      <c r="FK1017" s="4"/>
      <c r="FL1017" s="4"/>
      <c r="FM1017" s="4"/>
      <c r="FN1017" s="4"/>
      <c r="FO1017" s="4"/>
      <c r="FP1017" s="4"/>
      <c r="FQ1017" s="4"/>
      <c r="FR1017" s="4"/>
      <c r="FS1017" s="4"/>
      <c r="FT1017" s="4"/>
      <c r="FU1017" s="4"/>
      <c r="FV1017" s="4"/>
      <c r="FW1017" s="4"/>
      <c r="FX1017" s="4"/>
      <c r="FY1017" s="4"/>
      <c r="FZ1017" s="4"/>
      <c r="GA1017" s="4"/>
      <c r="GB1017" s="4"/>
      <c r="GC1017" s="4"/>
      <c r="GD1017" s="4"/>
      <c r="GE1017" s="4"/>
      <c r="GF1017" s="4"/>
      <c r="GG1017" s="4"/>
      <c r="GH1017" s="4"/>
      <c r="GI1017" s="4"/>
      <c r="GJ1017" s="4"/>
      <c r="GK1017" s="4"/>
      <c r="GL1017" s="4"/>
      <c r="GM1017" s="4"/>
      <c r="GN1017" s="4"/>
      <c r="GO1017" s="4"/>
      <c r="GP1017" s="4"/>
      <c r="GQ1017" s="4"/>
      <c r="GR1017" s="4"/>
      <c r="GS1017" s="4"/>
      <c r="GT1017" s="4"/>
      <c r="GU1017" s="4"/>
      <c r="GV1017" s="4"/>
      <c r="GW1017" s="4"/>
      <c r="GX1017" s="4"/>
      <c r="GY1017" s="4"/>
      <c r="GZ1017" s="4"/>
      <c r="HA1017" s="4"/>
      <c r="HB1017" s="4"/>
      <c r="HC1017" s="4"/>
      <c r="HD1017" s="4"/>
      <c r="HE1017" s="4"/>
      <c r="HF1017" s="4"/>
      <c r="HG1017" s="4"/>
      <c r="HH1017" s="4"/>
      <c r="HI1017" s="4"/>
      <c r="HJ1017" s="4"/>
      <c r="HK1017" s="4"/>
      <c r="HL1017" s="4"/>
      <c r="HM1017" s="4"/>
      <c r="HN1017" s="4"/>
      <c r="HO1017" s="4"/>
      <c r="HP1017" s="4"/>
      <c r="HQ1017" s="4"/>
      <c r="HR1017" s="4"/>
      <c r="HS1017" s="4"/>
      <c r="HT1017" s="4"/>
      <c r="HU1017" s="4"/>
      <c r="HV1017" s="4"/>
      <c r="HW1017" s="4"/>
      <c r="HX1017" s="4"/>
      <c r="HY1017" s="4"/>
      <c r="HZ1017" s="4"/>
      <c r="IA1017" s="4"/>
      <c r="IB1017" s="4"/>
      <c r="IC1017" s="4"/>
      <c r="ID1017" s="4"/>
      <c r="IE1017" s="4"/>
      <c r="IF1017" s="4"/>
      <c r="IG1017" s="4"/>
      <c r="IH1017" s="4"/>
      <c r="II1017" s="4"/>
      <c r="IJ1017" s="4"/>
      <c r="IK1017" s="4"/>
      <c r="IL1017" s="4"/>
      <c r="IM1017" s="4"/>
      <c r="IN1017" s="4"/>
      <c r="IO1017" s="4"/>
      <c r="IP1017" s="4"/>
      <c r="IQ1017" s="4"/>
      <c r="IR1017" s="4"/>
      <c r="IS1017" s="4"/>
      <c r="IT1017" s="4"/>
      <c r="IU1017" s="4"/>
      <c r="IV1017" s="4"/>
    </row>
    <row r="1018" spans="1:256" s="209" customFormat="1">
      <c r="A1018" s="121"/>
      <c r="B1018" s="115"/>
      <c r="C1018" s="116"/>
      <c r="D1018" s="117"/>
      <c r="E1018" s="118"/>
      <c r="F1018" s="119"/>
      <c r="G1018" s="120"/>
      <c r="H1018" s="5"/>
      <c r="I1018" s="39"/>
      <c r="J1018" s="40"/>
      <c r="K1018" s="41"/>
      <c r="L1018" s="37"/>
      <c r="N1018" s="38"/>
      <c r="O1018" s="38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/>
      <c r="AX1018" s="4"/>
      <c r="AY1018" s="4"/>
      <c r="AZ1018" s="4"/>
      <c r="BA1018" s="4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4"/>
      <c r="CM1018" s="4"/>
      <c r="CN1018" s="4"/>
      <c r="CO1018" s="4"/>
      <c r="CP1018" s="4"/>
      <c r="CQ1018" s="4"/>
      <c r="CR1018" s="4"/>
      <c r="CS1018" s="4"/>
      <c r="CT1018" s="4"/>
      <c r="CU1018" s="4"/>
      <c r="CV1018" s="4"/>
      <c r="CW1018" s="4"/>
      <c r="CX1018" s="4"/>
      <c r="CY1018" s="4"/>
      <c r="CZ1018" s="4"/>
      <c r="DA1018" s="4"/>
      <c r="DB1018" s="4"/>
      <c r="DC1018" s="4"/>
      <c r="DD1018" s="4"/>
      <c r="DE1018" s="4"/>
      <c r="DF1018" s="4"/>
      <c r="DG1018" s="4"/>
      <c r="DH1018" s="4"/>
      <c r="DI1018" s="4"/>
      <c r="DJ1018" s="4"/>
      <c r="DK1018" s="4"/>
      <c r="DL1018" s="4"/>
      <c r="DM1018" s="4"/>
      <c r="DN1018" s="4"/>
      <c r="DO1018" s="4"/>
      <c r="DP1018" s="4"/>
      <c r="DQ1018" s="4"/>
      <c r="DR1018" s="4"/>
      <c r="DS1018" s="4"/>
      <c r="DT1018" s="4"/>
      <c r="DU1018" s="4"/>
      <c r="DV1018" s="4"/>
      <c r="DW1018" s="4"/>
      <c r="DX1018" s="4"/>
      <c r="DY1018" s="4"/>
      <c r="DZ1018" s="4"/>
      <c r="EA1018" s="4"/>
      <c r="EB1018" s="4"/>
      <c r="EC1018" s="4"/>
      <c r="ED1018" s="4"/>
      <c r="EE1018" s="4"/>
      <c r="EF1018" s="4"/>
      <c r="EG1018" s="4"/>
      <c r="EH1018" s="4"/>
      <c r="EI1018" s="4"/>
      <c r="EJ1018" s="4"/>
      <c r="EK1018" s="4"/>
      <c r="EL1018" s="4"/>
      <c r="EM1018" s="4"/>
      <c r="EN1018" s="4"/>
      <c r="EO1018" s="4"/>
      <c r="EP1018" s="4"/>
      <c r="EQ1018" s="4"/>
      <c r="ER1018" s="4"/>
      <c r="ES1018" s="4"/>
      <c r="ET1018" s="4"/>
      <c r="EU1018" s="4"/>
      <c r="EV1018" s="4"/>
      <c r="EW1018" s="4"/>
      <c r="EX1018" s="4"/>
      <c r="EY1018" s="4"/>
      <c r="EZ1018" s="4"/>
      <c r="FA1018" s="4"/>
      <c r="FB1018" s="4"/>
      <c r="FC1018" s="4"/>
      <c r="FD1018" s="4"/>
      <c r="FE1018" s="4"/>
      <c r="FF1018" s="4"/>
      <c r="FG1018" s="4"/>
      <c r="FH1018" s="4"/>
      <c r="FI1018" s="4"/>
      <c r="FJ1018" s="4"/>
      <c r="FK1018" s="4"/>
      <c r="FL1018" s="4"/>
      <c r="FM1018" s="4"/>
      <c r="FN1018" s="4"/>
      <c r="FO1018" s="4"/>
      <c r="FP1018" s="4"/>
      <c r="FQ1018" s="4"/>
      <c r="FR1018" s="4"/>
      <c r="FS1018" s="4"/>
      <c r="FT1018" s="4"/>
      <c r="FU1018" s="4"/>
      <c r="FV1018" s="4"/>
      <c r="FW1018" s="4"/>
      <c r="FX1018" s="4"/>
      <c r="FY1018" s="4"/>
      <c r="FZ1018" s="4"/>
      <c r="GA1018" s="4"/>
      <c r="GB1018" s="4"/>
      <c r="GC1018" s="4"/>
      <c r="GD1018" s="4"/>
      <c r="GE1018" s="4"/>
      <c r="GF1018" s="4"/>
      <c r="GG1018" s="4"/>
      <c r="GH1018" s="4"/>
      <c r="GI1018" s="4"/>
      <c r="GJ1018" s="4"/>
      <c r="GK1018" s="4"/>
      <c r="GL1018" s="4"/>
      <c r="GM1018" s="4"/>
      <c r="GN1018" s="4"/>
      <c r="GO1018" s="4"/>
      <c r="GP1018" s="4"/>
      <c r="GQ1018" s="4"/>
      <c r="GR1018" s="4"/>
      <c r="GS1018" s="4"/>
      <c r="GT1018" s="4"/>
      <c r="GU1018" s="4"/>
      <c r="GV1018" s="4"/>
      <c r="GW1018" s="4"/>
      <c r="GX1018" s="4"/>
      <c r="GY1018" s="4"/>
      <c r="GZ1018" s="4"/>
      <c r="HA1018" s="4"/>
      <c r="HB1018" s="4"/>
      <c r="HC1018" s="4"/>
      <c r="HD1018" s="4"/>
      <c r="HE1018" s="4"/>
      <c r="HF1018" s="4"/>
      <c r="HG1018" s="4"/>
      <c r="HH1018" s="4"/>
      <c r="HI1018" s="4"/>
      <c r="HJ1018" s="4"/>
      <c r="HK1018" s="4"/>
      <c r="HL1018" s="4"/>
      <c r="HM1018" s="4"/>
      <c r="HN1018" s="4"/>
      <c r="HO1018" s="4"/>
      <c r="HP1018" s="4"/>
      <c r="HQ1018" s="4"/>
      <c r="HR1018" s="4"/>
      <c r="HS1018" s="4"/>
      <c r="HT1018" s="4"/>
      <c r="HU1018" s="4"/>
      <c r="HV1018" s="4"/>
      <c r="HW1018" s="4"/>
      <c r="HX1018" s="4"/>
      <c r="HY1018" s="4"/>
      <c r="HZ1018" s="4"/>
      <c r="IA1018" s="4"/>
      <c r="IB1018" s="4"/>
      <c r="IC1018" s="4"/>
      <c r="ID1018" s="4"/>
      <c r="IE1018" s="4"/>
      <c r="IF1018" s="4"/>
      <c r="IG1018" s="4"/>
      <c r="IH1018" s="4"/>
      <c r="II1018" s="4"/>
      <c r="IJ1018" s="4"/>
      <c r="IK1018" s="4"/>
      <c r="IL1018" s="4"/>
      <c r="IM1018" s="4"/>
      <c r="IN1018" s="4"/>
      <c r="IO1018" s="4"/>
      <c r="IP1018" s="4"/>
      <c r="IQ1018" s="4"/>
      <c r="IR1018" s="4"/>
      <c r="IS1018" s="4"/>
      <c r="IT1018" s="4"/>
      <c r="IU1018" s="4"/>
      <c r="IV1018" s="4"/>
    </row>
    <row r="1019" spans="1:256" s="209" customFormat="1">
      <c r="A1019" s="121"/>
      <c r="B1019" s="115"/>
      <c r="C1019" s="116"/>
      <c r="D1019" s="117"/>
      <c r="E1019" s="118"/>
      <c r="F1019" s="119"/>
      <c r="G1019" s="120"/>
      <c r="H1019" s="5"/>
      <c r="I1019" s="39"/>
      <c r="J1019" s="40"/>
      <c r="K1019" s="41"/>
      <c r="L1019" s="37"/>
      <c r="N1019" s="38"/>
      <c r="O1019" s="38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/>
      <c r="AX1019" s="4"/>
      <c r="AY1019" s="4"/>
      <c r="AZ1019" s="4"/>
      <c r="BA1019" s="4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4"/>
      <c r="CM1019" s="4"/>
      <c r="CN1019" s="4"/>
      <c r="CO1019" s="4"/>
      <c r="CP1019" s="4"/>
      <c r="CQ1019" s="4"/>
      <c r="CR1019" s="4"/>
      <c r="CS1019" s="4"/>
      <c r="CT1019" s="4"/>
      <c r="CU1019" s="4"/>
      <c r="CV1019" s="4"/>
      <c r="CW1019" s="4"/>
      <c r="CX1019" s="4"/>
      <c r="CY1019" s="4"/>
      <c r="CZ1019" s="4"/>
      <c r="DA1019" s="4"/>
      <c r="DB1019" s="4"/>
      <c r="DC1019" s="4"/>
      <c r="DD1019" s="4"/>
      <c r="DE1019" s="4"/>
      <c r="DF1019" s="4"/>
      <c r="DG1019" s="4"/>
      <c r="DH1019" s="4"/>
      <c r="DI1019" s="4"/>
      <c r="DJ1019" s="4"/>
      <c r="DK1019" s="4"/>
      <c r="DL1019" s="4"/>
      <c r="DM1019" s="4"/>
      <c r="DN1019" s="4"/>
      <c r="DO1019" s="4"/>
      <c r="DP1019" s="4"/>
      <c r="DQ1019" s="4"/>
      <c r="DR1019" s="4"/>
      <c r="DS1019" s="4"/>
      <c r="DT1019" s="4"/>
      <c r="DU1019" s="4"/>
      <c r="DV1019" s="4"/>
      <c r="DW1019" s="4"/>
      <c r="DX1019" s="4"/>
      <c r="DY1019" s="4"/>
      <c r="DZ1019" s="4"/>
      <c r="EA1019" s="4"/>
      <c r="EB1019" s="4"/>
      <c r="EC1019" s="4"/>
      <c r="ED1019" s="4"/>
      <c r="EE1019" s="4"/>
      <c r="EF1019" s="4"/>
      <c r="EG1019" s="4"/>
      <c r="EH1019" s="4"/>
      <c r="EI1019" s="4"/>
      <c r="EJ1019" s="4"/>
      <c r="EK1019" s="4"/>
      <c r="EL1019" s="4"/>
      <c r="EM1019" s="4"/>
      <c r="EN1019" s="4"/>
      <c r="EO1019" s="4"/>
      <c r="EP1019" s="4"/>
      <c r="EQ1019" s="4"/>
      <c r="ER1019" s="4"/>
      <c r="ES1019" s="4"/>
      <c r="ET1019" s="4"/>
      <c r="EU1019" s="4"/>
      <c r="EV1019" s="4"/>
      <c r="EW1019" s="4"/>
      <c r="EX1019" s="4"/>
      <c r="EY1019" s="4"/>
      <c r="EZ1019" s="4"/>
      <c r="FA1019" s="4"/>
      <c r="FB1019" s="4"/>
      <c r="FC1019" s="4"/>
      <c r="FD1019" s="4"/>
      <c r="FE1019" s="4"/>
      <c r="FF1019" s="4"/>
      <c r="FG1019" s="4"/>
      <c r="FH1019" s="4"/>
      <c r="FI1019" s="4"/>
      <c r="FJ1019" s="4"/>
      <c r="FK1019" s="4"/>
      <c r="FL1019" s="4"/>
      <c r="FM1019" s="4"/>
      <c r="FN1019" s="4"/>
      <c r="FO1019" s="4"/>
      <c r="FP1019" s="4"/>
      <c r="FQ1019" s="4"/>
      <c r="FR1019" s="4"/>
      <c r="FS1019" s="4"/>
      <c r="FT1019" s="4"/>
      <c r="FU1019" s="4"/>
      <c r="FV1019" s="4"/>
      <c r="FW1019" s="4"/>
      <c r="FX1019" s="4"/>
      <c r="FY1019" s="4"/>
      <c r="FZ1019" s="4"/>
      <c r="GA1019" s="4"/>
      <c r="GB1019" s="4"/>
      <c r="GC1019" s="4"/>
      <c r="GD1019" s="4"/>
      <c r="GE1019" s="4"/>
      <c r="GF1019" s="4"/>
      <c r="GG1019" s="4"/>
      <c r="GH1019" s="4"/>
      <c r="GI1019" s="4"/>
      <c r="GJ1019" s="4"/>
      <c r="GK1019" s="4"/>
      <c r="GL1019" s="4"/>
      <c r="GM1019" s="4"/>
      <c r="GN1019" s="4"/>
      <c r="GO1019" s="4"/>
      <c r="GP1019" s="4"/>
      <c r="GQ1019" s="4"/>
      <c r="GR1019" s="4"/>
      <c r="GS1019" s="4"/>
      <c r="GT1019" s="4"/>
      <c r="GU1019" s="4"/>
      <c r="GV1019" s="4"/>
      <c r="GW1019" s="4"/>
      <c r="GX1019" s="4"/>
      <c r="GY1019" s="4"/>
      <c r="GZ1019" s="4"/>
      <c r="HA1019" s="4"/>
      <c r="HB1019" s="4"/>
      <c r="HC1019" s="4"/>
      <c r="HD1019" s="4"/>
      <c r="HE1019" s="4"/>
      <c r="HF1019" s="4"/>
      <c r="HG1019" s="4"/>
      <c r="HH1019" s="4"/>
      <c r="HI1019" s="4"/>
      <c r="HJ1019" s="4"/>
      <c r="HK1019" s="4"/>
      <c r="HL1019" s="4"/>
      <c r="HM1019" s="4"/>
      <c r="HN1019" s="4"/>
      <c r="HO1019" s="4"/>
      <c r="HP1019" s="4"/>
      <c r="HQ1019" s="4"/>
      <c r="HR1019" s="4"/>
      <c r="HS1019" s="4"/>
      <c r="HT1019" s="4"/>
      <c r="HU1019" s="4"/>
      <c r="HV1019" s="4"/>
      <c r="HW1019" s="4"/>
      <c r="HX1019" s="4"/>
      <c r="HY1019" s="4"/>
      <c r="HZ1019" s="4"/>
      <c r="IA1019" s="4"/>
      <c r="IB1019" s="4"/>
      <c r="IC1019" s="4"/>
      <c r="ID1019" s="4"/>
      <c r="IE1019" s="4"/>
      <c r="IF1019" s="4"/>
      <c r="IG1019" s="4"/>
      <c r="IH1019" s="4"/>
      <c r="II1019" s="4"/>
      <c r="IJ1019" s="4"/>
      <c r="IK1019" s="4"/>
      <c r="IL1019" s="4"/>
      <c r="IM1019" s="4"/>
      <c r="IN1019" s="4"/>
      <c r="IO1019" s="4"/>
      <c r="IP1019" s="4"/>
      <c r="IQ1019" s="4"/>
      <c r="IR1019" s="4"/>
      <c r="IS1019" s="4"/>
      <c r="IT1019" s="4"/>
      <c r="IU1019" s="4"/>
      <c r="IV1019" s="4"/>
    </row>
    <row r="1021" spans="1:256" s="209" customFormat="1">
      <c r="A1021" s="121"/>
      <c r="B1021" s="115"/>
      <c r="C1021" s="116"/>
      <c r="D1021" s="117"/>
      <c r="E1021" s="118"/>
      <c r="F1021" s="119"/>
      <c r="G1021" s="120"/>
      <c r="H1021" s="5"/>
      <c r="I1021" s="39"/>
      <c r="J1021" s="40"/>
      <c r="K1021" s="41"/>
      <c r="L1021" s="37"/>
      <c r="N1021" s="38"/>
      <c r="O1021" s="38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/>
      <c r="AX1021" s="4"/>
      <c r="AY1021" s="4"/>
      <c r="AZ1021" s="4"/>
      <c r="BA1021" s="4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4"/>
      <c r="CM1021" s="4"/>
      <c r="CN1021" s="4"/>
      <c r="CO1021" s="4"/>
      <c r="CP1021" s="4"/>
      <c r="CQ1021" s="4"/>
      <c r="CR1021" s="4"/>
      <c r="CS1021" s="4"/>
      <c r="CT1021" s="4"/>
      <c r="CU1021" s="4"/>
      <c r="CV1021" s="4"/>
      <c r="CW1021" s="4"/>
      <c r="CX1021" s="4"/>
      <c r="CY1021" s="4"/>
      <c r="CZ1021" s="4"/>
      <c r="DA1021" s="4"/>
      <c r="DB1021" s="4"/>
      <c r="DC1021" s="4"/>
      <c r="DD1021" s="4"/>
      <c r="DE1021" s="4"/>
      <c r="DF1021" s="4"/>
      <c r="DG1021" s="4"/>
      <c r="DH1021" s="4"/>
      <c r="DI1021" s="4"/>
      <c r="DJ1021" s="4"/>
      <c r="DK1021" s="4"/>
      <c r="DL1021" s="4"/>
      <c r="DM1021" s="4"/>
      <c r="DN1021" s="4"/>
      <c r="DO1021" s="4"/>
      <c r="DP1021" s="4"/>
      <c r="DQ1021" s="4"/>
      <c r="DR1021" s="4"/>
      <c r="DS1021" s="4"/>
      <c r="DT1021" s="4"/>
      <c r="DU1021" s="4"/>
      <c r="DV1021" s="4"/>
      <c r="DW1021" s="4"/>
      <c r="DX1021" s="4"/>
      <c r="DY1021" s="4"/>
      <c r="DZ1021" s="4"/>
      <c r="EA1021" s="4"/>
      <c r="EB1021" s="4"/>
      <c r="EC1021" s="4"/>
      <c r="ED1021" s="4"/>
      <c r="EE1021" s="4"/>
      <c r="EF1021" s="4"/>
      <c r="EG1021" s="4"/>
      <c r="EH1021" s="4"/>
      <c r="EI1021" s="4"/>
      <c r="EJ1021" s="4"/>
      <c r="EK1021" s="4"/>
      <c r="EL1021" s="4"/>
      <c r="EM1021" s="4"/>
      <c r="EN1021" s="4"/>
      <c r="EO1021" s="4"/>
      <c r="EP1021" s="4"/>
      <c r="EQ1021" s="4"/>
      <c r="ER1021" s="4"/>
      <c r="ES1021" s="4"/>
      <c r="ET1021" s="4"/>
      <c r="EU1021" s="4"/>
      <c r="EV1021" s="4"/>
      <c r="EW1021" s="4"/>
      <c r="EX1021" s="4"/>
      <c r="EY1021" s="4"/>
      <c r="EZ1021" s="4"/>
      <c r="FA1021" s="4"/>
      <c r="FB1021" s="4"/>
      <c r="FC1021" s="4"/>
      <c r="FD1021" s="4"/>
      <c r="FE1021" s="4"/>
      <c r="FF1021" s="4"/>
      <c r="FG1021" s="4"/>
      <c r="FH1021" s="4"/>
      <c r="FI1021" s="4"/>
      <c r="FJ1021" s="4"/>
      <c r="FK1021" s="4"/>
      <c r="FL1021" s="4"/>
      <c r="FM1021" s="4"/>
      <c r="FN1021" s="4"/>
      <c r="FO1021" s="4"/>
      <c r="FP1021" s="4"/>
      <c r="FQ1021" s="4"/>
      <c r="FR1021" s="4"/>
      <c r="FS1021" s="4"/>
      <c r="FT1021" s="4"/>
      <c r="FU1021" s="4"/>
      <c r="FV1021" s="4"/>
      <c r="FW1021" s="4"/>
      <c r="FX1021" s="4"/>
      <c r="FY1021" s="4"/>
      <c r="FZ1021" s="4"/>
      <c r="GA1021" s="4"/>
      <c r="GB1021" s="4"/>
      <c r="GC1021" s="4"/>
      <c r="GD1021" s="4"/>
      <c r="GE1021" s="4"/>
      <c r="GF1021" s="4"/>
      <c r="GG1021" s="4"/>
      <c r="GH1021" s="4"/>
      <c r="GI1021" s="4"/>
      <c r="GJ1021" s="4"/>
      <c r="GK1021" s="4"/>
      <c r="GL1021" s="4"/>
      <c r="GM1021" s="4"/>
      <c r="GN1021" s="4"/>
      <c r="GO1021" s="4"/>
      <c r="GP1021" s="4"/>
      <c r="GQ1021" s="4"/>
      <c r="GR1021" s="4"/>
      <c r="GS1021" s="4"/>
      <c r="GT1021" s="4"/>
      <c r="GU1021" s="4"/>
      <c r="GV1021" s="4"/>
      <c r="GW1021" s="4"/>
      <c r="GX1021" s="4"/>
      <c r="GY1021" s="4"/>
      <c r="GZ1021" s="4"/>
      <c r="HA1021" s="4"/>
      <c r="HB1021" s="4"/>
      <c r="HC1021" s="4"/>
      <c r="HD1021" s="4"/>
      <c r="HE1021" s="4"/>
      <c r="HF1021" s="4"/>
      <c r="HG1021" s="4"/>
      <c r="HH1021" s="4"/>
      <c r="HI1021" s="4"/>
      <c r="HJ1021" s="4"/>
      <c r="HK1021" s="4"/>
      <c r="HL1021" s="4"/>
      <c r="HM1021" s="4"/>
      <c r="HN1021" s="4"/>
      <c r="HO1021" s="4"/>
      <c r="HP1021" s="4"/>
      <c r="HQ1021" s="4"/>
      <c r="HR1021" s="4"/>
      <c r="HS1021" s="4"/>
      <c r="HT1021" s="4"/>
      <c r="HU1021" s="4"/>
      <c r="HV1021" s="4"/>
      <c r="HW1021" s="4"/>
      <c r="HX1021" s="4"/>
      <c r="HY1021" s="4"/>
      <c r="HZ1021" s="4"/>
      <c r="IA1021" s="4"/>
      <c r="IB1021" s="4"/>
      <c r="IC1021" s="4"/>
      <c r="ID1021" s="4"/>
      <c r="IE1021" s="4"/>
      <c r="IF1021" s="4"/>
      <c r="IG1021" s="4"/>
      <c r="IH1021" s="4"/>
      <c r="II1021" s="4"/>
      <c r="IJ1021" s="4"/>
      <c r="IK1021" s="4"/>
      <c r="IL1021" s="4"/>
      <c r="IM1021" s="4"/>
      <c r="IN1021" s="4"/>
      <c r="IO1021" s="4"/>
      <c r="IP1021" s="4"/>
      <c r="IQ1021" s="4"/>
      <c r="IR1021" s="4"/>
      <c r="IS1021" s="4"/>
      <c r="IT1021" s="4"/>
      <c r="IU1021" s="4"/>
      <c r="IV1021" s="4"/>
    </row>
    <row r="1022" spans="1:256" s="209" customFormat="1">
      <c r="A1022" s="121"/>
      <c r="B1022" s="115"/>
      <c r="C1022" s="116"/>
      <c r="D1022" s="117"/>
      <c r="E1022" s="118"/>
      <c r="F1022" s="119"/>
      <c r="G1022" s="120"/>
      <c r="H1022" s="5"/>
      <c r="I1022" s="39"/>
      <c r="J1022" s="40"/>
      <c r="K1022" s="41"/>
      <c r="L1022" s="37"/>
      <c r="N1022" s="38"/>
      <c r="O1022" s="38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/>
      <c r="AX1022" s="4"/>
      <c r="AY1022" s="4"/>
      <c r="AZ1022" s="4"/>
      <c r="BA1022" s="4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4"/>
      <c r="CM1022" s="4"/>
      <c r="CN1022" s="4"/>
      <c r="CO1022" s="4"/>
      <c r="CP1022" s="4"/>
      <c r="CQ1022" s="4"/>
      <c r="CR1022" s="4"/>
      <c r="CS1022" s="4"/>
      <c r="CT1022" s="4"/>
      <c r="CU1022" s="4"/>
      <c r="CV1022" s="4"/>
      <c r="CW1022" s="4"/>
      <c r="CX1022" s="4"/>
      <c r="CY1022" s="4"/>
      <c r="CZ1022" s="4"/>
      <c r="DA1022" s="4"/>
      <c r="DB1022" s="4"/>
      <c r="DC1022" s="4"/>
      <c r="DD1022" s="4"/>
      <c r="DE1022" s="4"/>
      <c r="DF1022" s="4"/>
      <c r="DG1022" s="4"/>
      <c r="DH1022" s="4"/>
      <c r="DI1022" s="4"/>
      <c r="DJ1022" s="4"/>
      <c r="DK1022" s="4"/>
      <c r="DL1022" s="4"/>
      <c r="DM1022" s="4"/>
      <c r="DN1022" s="4"/>
      <c r="DO1022" s="4"/>
      <c r="DP1022" s="4"/>
      <c r="DQ1022" s="4"/>
      <c r="DR1022" s="4"/>
      <c r="DS1022" s="4"/>
      <c r="DT1022" s="4"/>
      <c r="DU1022" s="4"/>
      <c r="DV1022" s="4"/>
      <c r="DW1022" s="4"/>
      <c r="DX1022" s="4"/>
      <c r="DY1022" s="4"/>
      <c r="DZ1022" s="4"/>
      <c r="EA1022" s="4"/>
      <c r="EB1022" s="4"/>
      <c r="EC1022" s="4"/>
      <c r="ED1022" s="4"/>
      <c r="EE1022" s="4"/>
      <c r="EF1022" s="4"/>
      <c r="EG1022" s="4"/>
      <c r="EH1022" s="4"/>
      <c r="EI1022" s="4"/>
      <c r="EJ1022" s="4"/>
      <c r="EK1022" s="4"/>
      <c r="EL1022" s="4"/>
      <c r="EM1022" s="4"/>
      <c r="EN1022" s="4"/>
      <c r="EO1022" s="4"/>
      <c r="EP1022" s="4"/>
      <c r="EQ1022" s="4"/>
      <c r="ER1022" s="4"/>
      <c r="ES1022" s="4"/>
      <c r="ET1022" s="4"/>
      <c r="EU1022" s="4"/>
      <c r="EV1022" s="4"/>
      <c r="EW1022" s="4"/>
      <c r="EX1022" s="4"/>
      <c r="EY1022" s="4"/>
      <c r="EZ1022" s="4"/>
      <c r="FA1022" s="4"/>
      <c r="FB1022" s="4"/>
      <c r="FC1022" s="4"/>
      <c r="FD1022" s="4"/>
      <c r="FE1022" s="4"/>
      <c r="FF1022" s="4"/>
      <c r="FG1022" s="4"/>
      <c r="FH1022" s="4"/>
      <c r="FI1022" s="4"/>
      <c r="FJ1022" s="4"/>
      <c r="FK1022" s="4"/>
      <c r="FL1022" s="4"/>
      <c r="FM1022" s="4"/>
      <c r="FN1022" s="4"/>
      <c r="FO1022" s="4"/>
      <c r="FP1022" s="4"/>
      <c r="FQ1022" s="4"/>
      <c r="FR1022" s="4"/>
      <c r="FS1022" s="4"/>
      <c r="FT1022" s="4"/>
      <c r="FU1022" s="4"/>
      <c r="FV1022" s="4"/>
      <c r="FW1022" s="4"/>
      <c r="FX1022" s="4"/>
      <c r="FY1022" s="4"/>
      <c r="FZ1022" s="4"/>
      <c r="GA1022" s="4"/>
      <c r="GB1022" s="4"/>
      <c r="GC1022" s="4"/>
      <c r="GD1022" s="4"/>
      <c r="GE1022" s="4"/>
      <c r="GF1022" s="4"/>
      <c r="GG1022" s="4"/>
      <c r="GH1022" s="4"/>
      <c r="GI1022" s="4"/>
      <c r="GJ1022" s="4"/>
      <c r="GK1022" s="4"/>
      <c r="GL1022" s="4"/>
      <c r="GM1022" s="4"/>
      <c r="GN1022" s="4"/>
      <c r="GO1022" s="4"/>
      <c r="GP1022" s="4"/>
      <c r="GQ1022" s="4"/>
      <c r="GR1022" s="4"/>
      <c r="GS1022" s="4"/>
      <c r="GT1022" s="4"/>
      <c r="GU1022" s="4"/>
      <c r="GV1022" s="4"/>
      <c r="GW1022" s="4"/>
      <c r="GX1022" s="4"/>
      <c r="GY1022" s="4"/>
      <c r="GZ1022" s="4"/>
      <c r="HA1022" s="4"/>
      <c r="HB1022" s="4"/>
      <c r="HC1022" s="4"/>
      <c r="HD1022" s="4"/>
      <c r="HE1022" s="4"/>
      <c r="HF1022" s="4"/>
      <c r="HG1022" s="4"/>
      <c r="HH1022" s="4"/>
      <c r="HI1022" s="4"/>
      <c r="HJ1022" s="4"/>
      <c r="HK1022" s="4"/>
      <c r="HL1022" s="4"/>
      <c r="HM1022" s="4"/>
      <c r="HN1022" s="4"/>
      <c r="HO1022" s="4"/>
      <c r="HP1022" s="4"/>
      <c r="HQ1022" s="4"/>
      <c r="HR1022" s="4"/>
      <c r="HS1022" s="4"/>
      <c r="HT1022" s="4"/>
      <c r="HU1022" s="4"/>
      <c r="HV1022" s="4"/>
      <c r="HW1022" s="4"/>
      <c r="HX1022" s="4"/>
      <c r="HY1022" s="4"/>
      <c r="HZ1022" s="4"/>
      <c r="IA1022" s="4"/>
      <c r="IB1022" s="4"/>
      <c r="IC1022" s="4"/>
      <c r="ID1022" s="4"/>
      <c r="IE1022" s="4"/>
      <c r="IF1022" s="4"/>
      <c r="IG1022" s="4"/>
      <c r="IH1022" s="4"/>
      <c r="II1022" s="4"/>
      <c r="IJ1022" s="4"/>
      <c r="IK1022" s="4"/>
      <c r="IL1022" s="4"/>
      <c r="IM1022" s="4"/>
      <c r="IN1022" s="4"/>
      <c r="IO1022" s="4"/>
      <c r="IP1022" s="4"/>
      <c r="IQ1022" s="4"/>
      <c r="IR1022" s="4"/>
      <c r="IS1022" s="4"/>
      <c r="IT1022" s="4"/>
      <c r="IU1022" s="4"/>
      <c r="IV1022" s="4"/>
    </row>
    <row r="1023" spans="1:256" s="209" customFormat="1">
      <c r="A1023" s="121"/>
      <c r="B1023" s="115"/>
      <c r="C1023" s="116"/>
      <c r="D1023" s="117"/>
      <c r="E1023" s="118"/>
      <c r="F1023" s="119"/>
      <c r="G1023" s="120"/>
      <c r="H1023" s="5"/>
      <c r="I1023" s="39"/>
      <c r="J1023" s="40"/>
      <c r="K1023" s="41"/>
      <c r="L1023" s="37"/>
      <c r="N1023" s="38"/>
      <c r="O1023" s="38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/>
      <c r="AX1023" s="4"/>
      <c r="AY1023" s="4"/>
      <c r="AZ1023" s="4"/>
      <c r="BA1023" s="4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4"/>
      <c r="CM1023" s="4"/>
      <c r="CN1023" s="4"/>
      <c r="CO1023" s="4"/>
      <c r="CP1023" s="4"/>
      <c r="CQ1023" s="4"/>
      <c r="CR1023" s="4"/>
      <c r="CS1023" s="4"/>
      <c r="CT1023" s="4"/>
      <c r="CU1023" s="4"/>
      <c r="CV1023" s="4"/>
      <c r="CW1023" s="4"/>
      <c r="CX1023" s="4"/>
      <c r="CY1023" s="4"/>
      <c r="CZ1023" s="4"/>
      <c r="DA1023" s="4"/>
      <c r="DB1023" s="4"/>
      <c r="DC1023" s="4"/>
      <c r="DD1023" s="4"/>
      <c r="DE1023" s="4"/>
      <c r="DF1023" s="4"/>
      <c r="DG1023" s="4"/>
      <c r="DH1023" s="4"/>
      <c r="DI1023" s="4"/>
      <c r="DJ1023" s="4"/>
      <c r="DK1023" s="4"/>
      <c r="DL1023" s="4"/>
      <c r="DM1023" s="4"/>
      <c r="DN1023" s="4"/>
      <c r="DO1023" s="4"/>
      <c r="DP1023" s="4"/>
      <c r="DQ1023" s="4"/>
      <c r="DR1023" s="4"/>
      <c r="DS1023" s="4"/>
      <c r="DT1023" s="4"/>
      <c r="DU1023" s="4"/>
      <c r="DV1023" s="4"/>
      <c r="DW1023" s="4"/>
      <c r="DX1023" s="4"/>
      <c r="DY1023" s="4"/>
      <c r="DZ1023" s="4"/>
      <c r="EA1023" s="4"/>
      <c r="EB1023" s="4"/>
      <c r="EC1023" s="4"/>
      <c r="ED1023" s="4"/>
      <c r="EE1023" s="4"/>
      <c r="EF1023" s="4"/>
      <c r="EG1023" s="4"/>
      <c r="EH1023" s="4"/>
      <c r="EI1023" s="4"/>
      <c r="EJ1023" s="4"/>
      <c r="EK1023" s="4"/>
      <c r="EL1023" s="4"/>
      <c r="EM1023" s="4"/>
      <c r="EN1023" s="4"/>
      <c r="EO1023" s="4"/>
      <c r="EP1023" s="4"/>
      <c r="EQ1023" s="4"/>
      <c r="ER1023" s="4"/>
      <c r="ES1023" s="4"/>
      <c r="ET1023" s="4"/>
      <c r="EU1023" s="4"/>
      <c r="EV1023" s="4"/>
      <c r="EW1023" s="4"/>
      <c r="EX1023" s="4"/>
      <c r="EY1023" s="4"/>
      <c r="EZ1023" s="4"/>
      <c r="FA1023" s="4"/>
      <c r="FB1023" s="4"/>
      <c r="FC1023" s="4"/>
      <c r="FD1023" s="4"/>
      <c r="FE1023" s="4"/>
      <c r="FF1023" s="4"/>
      <c r="FG1023" s="4"/>
      <c r="FH1023" s="4"/>
      <c r="FI1023" s="4"/>
      <c r="FJ1023" s="4"/>
      <c r="FK1023" s="4"/>
      <c r="FL1023" s="4"/>
      <c r="FM1023" s="4"/>
      <c r="FN1023" s="4"/>
      <c r="FO1023" s="4"/>
      <c r="FP1023" s="4"/>
      <c r="FQ1023" s="4"/>
      <c r="FR1023" s="4"/>
      <c r="FS1023" s="4"/>
      <c r="FT1023" s="4"/>
      <c r="FU1023" s="4"/>
      <c r="FV1023" s="4"/>
      <c r="FW1023" s="4"/>
      <c r="FX1023" s="4"/>
      <c r="FY1023" s="4"/>
      <c r="FZ1023" s="4"/>
      <c r="GA1023" s="4"/>
      <c r="GB1023" s="4"/>
      <c r="GC1023" s="4"/>
      <c r="GD1023" s="4"/>
      <c r="GE1023" s="4"/>
      <c r="GF1023" s="4"/>
      <c r="GG1023" s="4"/>
      <c r="GH1023" s="4"/>
      <c r="GI1023" s="4"/>
      <c r="GJ1023" s="4"/>
      <c r="GK1023" s="4"/>
      <c r="GL1023" s="4"/>
      <c r="GM1023" s="4"/>
      <c r="GN1023" s="4"/>
      <c r="GO1023" s="4"/>
      <c r="GP1023" s="4"/>
      <c r="GQ1023" s="4"/>
      <c r="GR1023" s="4"/>
      <c r="GS1023" s="4"/>
      <c r="GT1023" s="4"/>
      <c r="GU1023" s="4"/>
      <c r="GV1023" s="4"/>
      <c r="GW1023" s="4"/>
      <c r="GX1023" s="4"/>
      <c r="GY1023" s="4"/>
      <c r="GZ1023" s="4"/>
      <c r="HA1023" s="4"/>
      <c r="HB1023" s="4"/>
      <c r="HC1023" s="4"/>
      <c r="HD1023" s="4"/>
      <c r="HE1023" s="4"/>
      <c r="HF1023" s="4"/>
      <c r="HG1023" s="4"/>
      <c r="HH1023" s="4"/>
      <c r="HI1023" s="4"/>
      <c r="HJ1023" s="4"/>
      <c r="HK1023" s="4"/>
      <c r="HL1023" s="4"/>
      <c r="HM1023" s="4"/>
      <c r="HN1023" s="4"/>
      <c r="HO1023" s="4"/>
      <c r="HP1023" s="4"/>
      <c r="HQ1023" s="4"/>
      <c r="HR1023" s="4"/>
      <c r="HS1023" s="4"/>
      <c r="HT1023" s="4"/>
      <c r="HU1023" s="4"/>
      <c r="HV1023" s="4"/>
      <c r="HW1023" s="4"/>
      <c r="HX1023" s="4"/>
      <c r="HY1023" s="4"/>
      <c r="HZ1023" s="4"/>
      <c r="IA1023" s="4"/>
      <c r="IB1023" s="4"/>
      <c r="IC1023" s="4"/>
      <c r="ID1023" s="4"/>
      <c r="IE1023" s="4"/>
      <c r="IF1023" s="4"/>
      <c r="IG1023" s="4"/>
      <c r="IH1023" s="4"/>
      <c r="II1023" s="4"/>
      <c r="IJ1023" s="4"/>
      <c r="IK1023" s="4"/>
      <c r="IL1023" s="4"/>
      <c r="IM1023" s="4"/>
      <c r="IN1023" s="4"/>
      <c r="IO1023" s="4"/>
      <c r="IP1023" s="4"/>
      <c r="IQ1023" s="4"/>
      <c r="IR1023" s="4"/>
      <c r="IS1023" s="4"/>
      <c r="IT1023" s="4"/>
      <c r="IU1023" s="4"/>
      <c r="IV1023" s="4"/>
    </row>
    <row r="1025" spans="1:256" s="209" customFormat="1">
      <c r="A1025" s="121"/>
      <c r="B1025" s="115"/>
      <c r="C1025" s="116"/>
      <c r="D1025" s="117"/>
      <c r="E1025" s="118"/>
      <c r="F1025" s="119"/>
      <c r="G1025" s="120"/>
      <c r="H1025" s="5"/>
      <c r="I1025" s="39"/>
      <c r="J1025" s="40"/>
      <c r="K1025" s="41"/>
      <c r="L1025" s="37"/>
      <c r="N1025" s="38"/>
      <c r="O1025" s="38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/>
      <c r="AX1025" s="4"/>
      <c r="AY1025" s="4"/>
      <c r="AZ1025" s="4"/>
      <c r="BA1025" s="4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4"/>
      <c r="CM1025" s="4"/>
      <c r="CN1025" s="4"/>
      <c r="CO1025" s="4"/>
      <c r="CP1025" s="4"/>
      <c r="CQ1025" s="4"/>
      <c r="CR1025" s="4"/>
      <c r="CS1025" s="4"/>
      <c r="CT1025" s="4"/>
      <c r="CU1025" s="4"/>
      <c r="CV1025" s="4"/>
      <c r="CW1025" s="4"/>
      <c r="CX1025" s="4"/>
      <c r="CY1025" s="4"/>
      <c r="CZ1025" s="4"/>
      <c r="DA1025" s="4"/>
      <c r="DB1025" s="4"/>
      <c r="DC1025" s="4"/>
      <c r="DD1025" s="4"/>
      <c r="DE1025" s="4"/>
      <c r="DF1025" s="4"/>
      <c r="DG1025" s="4"/>
      <c r="DH1025" s="4"/>
      <c r="DI1025" s="4"/>
      <c r="DJ1025" s="4"/>
      <c r="DK1025" s="4"/>
      <c r="DL1025" s="4"/>
      <c r="DM1025" s="4"/>
      <c r="DN1025" s="4"/>
      <c r="DO1025" s="4"/>
      <c r="DP1025" s="4"/>
      <c r="DQ1025" s="4"/>
      <c r="DR1025" s="4"/>
      <c r="DS1025" s="4"/>
      <c r="DT1025" s="4"/>
      <c r="DU1025" s="4"/>
      <c r="DV1025" s="4"/>
      <c r="DW1025" s="4"/>
      <c r="DX1025" s="4"/>
      <c r="DY1025" s="4"/>
      <c r="DZ1025" s="4"/>
      <c r="EA1025" s="4"/>
      <c r="EB1025" s="4"/>
      <c r="EC1025" s="4"/>
      <c r="ED1025" s="4"/>
      <c r="EE1025" s="4"/>
      <c r="EF1025" s="4"/>
      <c r="EG1025" s="4"/>
      <c r="EH1025" s="4"/>
      <c r="EI1025" s="4"/>
      <c r="EJ1025" s="4"/>
      <c r="EK1025" s="4"/>
      <c r="EL1025" s="4"/>
      <c r="EM1025" s="4"/>
      <c r="EN1025" s="4"/>
      <c r="EO1025" s="4"/>
      <c r="EP1025" s="4"/>
      <c r="EQ1025" s="4"/>
      <c r="ER1025" s="4"/>
      <c r="ES1025" s="4"/>
      <c r="ET1025" s="4"/>
      <c r="EU1025" s="4"/>
      <c r="EV1025" s="4"/>
      <c r="EW1025" s="4"/>
      <c r="EX1025" s="4"/>
      <c r="EY1025" s="4"/>
      <c r="EZ1025" s="4"/>
      <c r="FA1025" s="4"/>
      <c r="FB1025" s="4"/>
      <c r="FC1025" s="4"/>
      <c r="FD1025" s="4"/>
      <c r="FE1025" s="4"/>
      <c r="FF1025" s="4"/>
      <c r="FG1025" s="4"/>
      <c r="FH1025" s="4"/>
      <c r="FI1025" s="4"/>
      <c r="FJ1025" s="4"/>
      <c r="FK1025" s="4"/>
      <c r="FL1025" s="4"/>
      <c r="FM1025" s="4"/>
      <c r="FN1025" s="4"/>
      <c r="FO1025" s="4"/>
      <c r="FP1025" s="4"/>
      <c r="FQ1025" s="4"/>
      <c r="FR1025" s="4"/>
      <c r="FS1025" s="4"/>
      <c r="FT1025" s="4"/>
      <c r="FU1025" s="4"/>
      <c r="FV1025" s="4"/>
      <c r="FW1025" s="4"/>
      <c r="FX1025" s="4"/>
      <c r="FY1025" s="4"/>
      <c r="FZ1025" s="4"/>
      <c r="GA1025" s="4"/>
      <c r="GB1025" s="4"/>
      <c r="GC1025" s="4"/>
      <c r="GD1025" s="4"/>
      <c r="GE1025" s="4"/>
      <c r="GF1025" s="4"/>
      <c r="GG1025" s="4"/>
      <c r="GH1025" s="4"/>
      <c r="GI1025" s="4"/>
      <c r="GJ1025" s="4"/>
      <c r="GK1025" s="4"/>
      <c r="GL1025" s="4"/>
      <c r="GM1025" s="4"/>
      <c r="GN1025" s="4"/>
      <c r="GO1025" s="4"/>
      <c r="GP1025" s="4"/>
      <c r="GQ1025" s="4"/>
      <c r="GR1025" s="4"/>
      <c r="GS1025" s="4"/>
      <c r="GT1025" s="4"/>
      <c r="GU1025" s="4"/>
      <c r="GV1025" s="4"/>
      <c r="GW1025" s="4"/>
      <c r="GX1025" s="4"/>
      <c r="GY1025" s="4"/>
      <c r="GZ1025" s="4"/>
      <c r="HA1025" s="4"/>
      <c r="HB1025" s="4"/>
      <c r="HC1025" s="4"/>
      <c r="HD1025" s="4"/>
      <c r="HE1025" s="4"/>
      <c r="HF1025" s="4"/>
      <c r="HG1025" s="4"/>
      <c r="HH1025" s="4"/>
      <c r="HI1025" s="4"/>
      <c r="HJ1025" s="4"/>
      <c r="HK1025" s="4"/>
      <c r="HL1025" s="4"/>
      <c r="HM1025" s="4"/>
      <c r="HN1025" s="4"/>
      <c r="HO1025" s="4"/>
      <c r="HP1025" s="4"/>
      <c r="HQ1025" s="4"/>
      <c r="HR1025" s="4"/>
      <c r="HS1025" s="4"/>
      <c r="HT1025" s="4"/>
      <c r="HU1025" s="4"/>
      <c r="HV1025" s="4"/>
      <c r="HW1025" s="4"/>
      <c r="HX1025" s="4"/>
      <c r="HY1025" s="4"/>
      <c r="HZ1025" s="4"/>
      <c r="IA1025" s="4"/>
      <c r="IB1025" s="4"/>
      <c r="IC1025" s="4"/>
      <c r="ID1025" s="4"/>
      <c r="IE1025" s="4"/>
      <c r="IF1025" s="4"/>
      <c r="IG1025" s="4"/>
      <c r="IH1025" s="4"/>
      <c r="II1025" s="4"/>
      <c r="IJ1025" s="4"/>
      <c r="IK1025" s="4"/>
      <c r="IL1025" s="4"/>
      <c r="IM1025" s="4"/>
      <c r="IN1025" s="4"/>
      <c r="IO1025" s="4"/>
      <c r="IP1025" s="4"/>
      <c r="IQ1025" s="4"/>
      <c r="IR1025" s="4"/>
      <c r="IS1025" s="4"/>
      <c r="IT1025" s="4"/>
      <c r="IU1025" s="4"/>
      <c r="IV1025" s="4"/>
    </row>
    <row r="1026" spans="1:256" s="209" customFormat="1">
      <c r="A1026" s="121"/>
      <c r="B1026" s="115"/>
      <c r="C1026" s="116"/>
      <c r="D1026" s="117"/>
      <c r="E1026" s="118"/>
      <c r="F1026" s="119"/>
      <c r="G1026" s="120"/>
      <c r="H1026" s="5"/>
      <c r="I1026" s="39"/>
      <c r="J1026" s="40"/>
      <c r="K1026" s="41"/>
      <c r="L1026" s="37"/>
      <c r="N1026" s="38"/>
      <c r="O1026" s="38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/>
      <c r="AX1026" s="4"/>
      <c r="AY1026" s="4"/>
      <c r="AZ1026" s="4"/>
      <c r="BA1026" s="4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4"/>
      <c r="CM1026" s="4"/>
      <c r="CN1026" s="4"/>
      <c r="CO1026" s="4"/>
      <c r="CP1026" s="4"/>
      <c r="CQ1026" s="4"/>
      <c r="CR1026" s="4"/>
      <c r="CS1026" s="4"/>
      <c r="CT1026" s="4"/>
      <c r="CU1026" s="4"/>
      <c r="CV1026" s="4"/>
      <c r="CW1026" s="4"/>
      <c r="CX1026" s="4"/>
      <c r="CY1026" s="4"/>
      <c r="CZ1026" s="4"/>
      <c r="DA1026" s="4"/>
      <c r="DB1026" s="4"/>
      <c r="DC1026" s="4"/>
      <c r="DD1026" s="4"/>
      <c r="DE1026" s="4"/>
      <c r="DF1026" s="4"/>
      <c r="DG1026" s="4"/>
      <c r="DH1026" s="4"/>
      <c r="DI1026" s="4"/>
      <c r="DJ1026" s="4"/>
      <c r="DK1026" s="4"/>
      <c r="DL1026" s="4"/>
      <c r="DM1026" s="4"/>
      <c r="DN1026" s="4"/>
      <c r="DO1026" s="4"/>
      <c r="DP1026" s="4"/>
      <c r="DQ1026" s="4"/>
      <c r="DR1026" s="4"/>
      <c r="DS1026" s="4"/>
      <c r="DT1026" s="4"/>
      <c r="DU1026" s="4"/>
      <c r="DV1026" s="4"/>
      <c r="DW1026" s="4"/>
      <c r="DX1026" s="4"/>
      <c r="DY1026" s="4"/>
      <c r="DZ1026" s="4"/>
      <c r="EA1026" s="4"/>
      <c r="EB1026" s="4"/>
      <c r="EC1026" s="4"/>
      <c r="ED1026" s="4"/>
      <c r="EE1026" s="4"/>
      <c r="EF1026" s="4"/>
      <c r="EG1026" s="4"/>
      <c r="EH1026" s="4"/>
      <c r="EI1026" s="4"/>
      <c r="EJ1026" s="4"/>
      <c r="EK1026" s="4"/>
      <c r="EL1026" s="4"/>
      <c r="EM1026" s="4"/>
      <c r="EN1026" s="4"/>
      <c r="EO1026" s="4"/>
      <c r="EP1026" s="4"/>
      <c r="EQ1026" s="4"/>
      <c r="ER1026" s="4"/>
      <c r="ES1026" s="4"/>
      <c r="ET1026" s="4"/>
      <c r="EU1026" s="4"/>
      <c r="EV1026" s="4"/>
      <c r="EW1026" s="4"/>
      <c r="EX1026" s="4"/>
      <c r="EY1026" s="4"/>
      <c r="EZ1026" s="4"/>
      <c r="FA1026" s="4"/>
      <c r="FB1026" s="4"/>
      <c r="FC1026" s="4"/>
      <c r="FD1026" s="4"/>
      <c r="FE1026" s="4"/>
      <c r="FF1026" s="4"/>
      <c r="FG1026" s="4"/>
      <c r="FH1026" s="4"/>
      <c r="FI1026" s="4"/>
      <c r="FJ1026" s="4"/>
      <c r="FK1026" s="4"/>
      <c r="FL1026" s="4"/>
      <c r="FM1026" s="4"/>
      <c r="FN1026" s="4"/>
      <c r="FO1026" s="4"/>
      <c r="FP1026" s="4"/>
      <c r="FQ1026" s="4"/>
      <c r="FR1026" s="4"/>
      <c r="FS1026" s="4"/>
      <c r="FT1026" s="4"/>
      <c r="FU1026" s="4"/>
      <c r="FV1026" s="4"/>
      <c r="FW1026" s="4"/>
      <c r="FX1026" s="4"/>
      <c r="FY1026" s="4"/>
      <c r="FZ1026" s="4"/>
      <c r="GA1026" s="4"/>
      <c r="GB1026" s="4"/>
      <c r="GC1026" s="4"/>
      <c r="GD1026" s="4"/>
      <c r="GE1026" s="4"/>
      <c r="GF1026" s="4"/>
      <c r="GG1026" s="4"/>
      <c r="GH1026" s="4"/>
      <c r="GI1026" s="4"/>
      <c r="GJ1026" s="4"/>
      <c r="GK1026" s="4"/>
      <c r="GL1026" s="4"/>
      <c r="GM1026" s="4"/>
      <c r="GN1026" s="4"/>
      <c r="GO1026" s="4"/>
      <c r="GP1026" s="4"/>
      <c r="GQ1026" s="4"/>
      <c r="GR1026" s="4"/>
      <c r="GS1026" s="4"/>
      <c r="GT1026" s="4"/>
      <c r="GU1026" s="4"/>
      <c r="GV1026" s="4"/>
      <c r="GW1026" s="4"/>
      <c r="GX1026" s="4"/>
      <c r="GY1026" s="4"/>
      <c r="GZ1026" s="4"/>
      <c r="HA1026" s="4"/>
      <c r="HB1026" s="4"/>
      <c r="HC1026" s="4"/>
      <c r="HD1026" s="4"/>
      <c r="HE1026" s="4"/>
      <c r="HF1026" s="4"/>
      <c r="HG1026" s="4"/>
      <c r="HH1026" s="4"/>
      <c r="HI1026" s="4"/>
      <c r="HJ1026" s="4"/>
      <c r="HK1026" s="4"/>
      <c r="HL1026" s="4"/>
      <c r="HM1026" s="4"/>
      <c r="HN1026" s="4"/>
      <c r="HO1026" s="4"/>
      <c r="HP1026" s="4"/>
      <c r="HQ1026" s="4"/>
      <c r="HR1026" s="4"/>
      <c r="HS1026" s="4"/>
      <c r="HT1026" s="4"/>
      <c r="HU1026" s="4"/>
      <c r="HV1026" s="4"/>
      <c r="HW1026" s="4"/>
      <c r="HX1026" s="4"/>
      <c r="HY1026" s="4"/>
      <c r="HZ1026" s="4"/>
      <c r="IA1026" s="4"/>
      <c r="IB1026" s="4"/>
      <c r="IC1026" s="4"/>
      <c r="ID1026" s="4"/>
      <c r="IE1026" s="4"/>
      <c r="IF1026" s="4"/>
      <c r="IG1026" s="4"/>
      <c r="IH1026" s="4"/>
      <c r="II1026" s="4"/>
      <c r="IJ1026" s="4"/>
      <c r="IK1026" s="4"/>
      <c r="IL1026" s="4"/>
      <c r="IM1026" s="4"/>
      <c r="IN1026" s="4"/>
      <c r="IO1026" s="4"/>
      <c r="IP1026" s="4"/>
      <c r="IQ1026" s="4"/>
      <c r="IR1026" s="4"/>
      <c r="IS1026" s="4"/>
      <c r="IT1026" s="4"/>
      <c r="IU1026" s="4"/>
      <c r="IV1026" s="4"/>
    </row>
    <row r="1028" spans="1:256" s="209" customFormat="1">
      <c r="A1028" s="121"/>
      <c r="B1028" s="115"/>
      <c r="C1028" s="116"/>
      <c r="D1028" s="117"/>
      <c r="E1028" s="118"/>
      <c r="F1028" s="119"/>
      <c r="G1028" s="120"/>
      <c r="H1028" s="5"/>
      <c r="I1028" s="39"/>
      <c r="J1028" s="40"/>
      <c r="K1028" s="41"/>
      <c r="L1028" s="37"/>
      <c r="N1028" s="38"/>
      <c r="O1028" s="38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4"/>
      <c r="EF1028" s="4"/>
      <c r="EG1028" s="4"/>
      <c r="EH1028" s="4"/>
      <c r="EI1028" s="4"/>
      <c r="EJ1028" s="4"/>
      <c r="EK1028" s="4"/>
      <c r="EL1028" s="4"/>
      <c r="EM1028" s="4"/>
      <c r="EN1028" s="4"/>
      <c r="EO1028" s="4"/>
      <c r="EP1028" s="4"/>
      <c r="EQ1028" s="4"/>
      <c r="ER1028" s="4"/>
      <c r="ES1028" s="4"/>
      <c r="ET1028" s="4"/>
      <c r="EU1028" s="4"/>
      <c r="EV1028" s="4"/>
      <c r="EW1028" s="4"/>
      <c r="EX1028" s="4"/>
      <c r="EY1028" s="4"/>
      <c r="EZ1028" s="4"/>
      <c r="FA1028" s="4"/>
      <c r="FB1028" s="4"/>
      <c r="FC1028" s="4"/>
      <c r="FD1028" s="4"/>
      <c r="FE1028" s="4"/>
      <c r="FF1028" s="4"/>
      <c r="FG1028" s="4"/>
      <c r="FH1028" s="4"/>
      <c r="FI1028" s="4"/>
      <c r="FJ1028" s="4"/>
      <c r="FK1028" s="4"/>
      <c r="FL1028" s="4"/>
      <c r="FM1028" s="4"/>
      <c r="FN1028" s="4"/>
      <c r="FO1028" s="4"/>
      <c r="FP1028" s="4"/>
      <c r="FQ1028" s="4"/>
      <c r="FR1028" s="4"/>
      <c r="FS1028" s="4"/>
      <c r="FT1028" s="4"/>
      <c r="FU1028" s="4"/>
      <c r="FV1028" s="4"/>
      <c r="FW1028" s="4"/>
      <c r="FX1028" s="4"/>
      <c r="FY1028" s="4"/>
      <c r="FZ1028" s="4"/>
      <c r="GA1028" s="4"/>
      <c r="GB1028" s="4"/>
      <c r="GC1028" s="4"/>
      <c r="GD1028" s="4"/>
      <c r="GE1028" s="4"/>
      <c r="GF1028" s="4"/>
      <c r="GG1028" s="4"/>
      <c r="GH1028" s="4"/>
      <c r="GI1028" s="4"/>
      <c r="GJ1028" s="4"/>
      <c r="GK1028" s="4"/>
      <c r="GL1028" s="4"/>
      <c r="GM1028" s="4"/>
      <c r="GN1028" s="4"/>
      <c r="GO1028" s="4"/>
      <c r="GP1028" s="4"/>
      <c r="GQ1028" s="4"/>
      <c r="GR1028" s="4"/>
      <c r="GS1028" s="4"/>
      <c r="GT1028" s="4"/>
      <c r="GU1028" s="4"/>
      <c r="GV1028" s="4"/>
      <c r="GW1028" s="4"/>
      <c r="GX1028" s="4"/>
      <c r="GY1028" s="4"/>
      <c r="GZ1028" s="4"/>
      <c r="HA1028" s="4"/>
      <c r="HB1028" s="4"/>
      <c r="HC1028" s="4"/>
      <c r="HD1028" s="4"/>
      <c r="HE1028" s="4"/>
      <c r="HF1028" s="4"/>
      <c r="HG1028" s="4"/>
      <c r="HH1028" s="4"/>
      <c r="HI1028" s="4"/>
      <c r="HJ1028" s="4"/>
      <c r="HK1028" s="4"/>
      <c r="HL1028" s="4"/>
      <c r="HM1028" s="4"/>
      <c r="HN1028" s="4"/>
      <c r="HO1028" s="4"/>
      <c r="HP1028" s="4"/>
      <c r="HQ1028" s="4"/>
      <c r="HR1028" s="4"/>
      <c r="HS1028" s="4"/>
      <c r="HT1028" s="4"/>
      <c r="HU1028" s="4"/>
      <c r="HV1028" s="4"/>
      <c r="HW1028" s="4"/>
      <c r="HX1028" s="4"/>
      <c r="HY1028" s="4"/>
      <c r="HZ1028" s="4"/>
      <c r="IA1028" s="4"/>
      <c r="IB1028" s="4"/>
      <c r="IC1028" s="4"/>
      <c r="ID1028" s="4"/>
      <c r="IE1028" s="4"/>
      <c r="IF1028" s="4"/>
      <c r="IG1028" s="4"/>
      <c r="IH1028" s="4"/>
      <c r="II1028" s="4"/>
      <c r="IJ1028" s="4"/>
      <c r="IK1028" s="4"/>
      <c r="IL1028" s="4"/>
      <c r="IM1028" s="4"/>
      <c r="IN1028" s="4"/>
      <c r="IO1028" s="4"/>
      <c r="IP1028" s="4"/>
      <c r="IQ1028" s="4"/>
      <c r="IR1028" s="4"/>
      <c r="IS1028" s="4"/>
      <c r="IT1028" s="4"/>
      <c r="IU1028" s="4"/>
      <c r="IV1028" s="4"/>
    </row>
    <row r="1030" spans="1:256" s="209" customFormat="1">
      <c r="A1030" s="121"/>
      <c r="B1030" s="115"/>
      <c r="C1030" s="116"/>
      <c r="D1030" s="117"/>
      <c r="E1030" s="118"/>
      <c r="F1030" s="119"/>
      <c r="G1030" s="120"/>
      <c r="H1030" s="5"/>
      <c r="I1030" s="39"/>
      <c r="J1030" s="40"/>
      <c r="K1030" s="41"/>
      <c r="L1030" s="37"/>
      <c r="N1030" s="38"/>
      <c r="O1030" s="38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4"/>
      <c r="EF1030" s="4"/>
      <c r="EG1030" s="4"/>
      <c r="EH1030" s="4"/>
      <c r="EI1030" s="4"/>
      <c r="EJ1030" s="4"/>
      <c r="EK1030" s="4"/>
      <c r="EL1030" s="4"/>
      <c r="EM1030" s="4"/>
      <c r="EN1030" s="4"/>
      <c r="EO1030" s="4"/>
      <c r="EP1030" s="4"/>
      <c r="EQ1030" s="4"/>
      <c r="ER1030" s="4"/>
      <c r="ES1030" s="4"/>
      <c r="ET1030" s="4"/>
      <c r="EU1030" s="4"/>
      <c r="EV1030" s="4"/>
      <c r="EW1030" s="4"/>
      <c r="EX1030" s="4"/>
      <c r="EY1030" s="4"/>
      <c r="EZ1030" s="4"/>
      <c r="FA1030" s="4"/>
      <c r="FB1030" s="4"/>
      <c r="FC1030" s="4"/>
      <c r="FD1030" s="4"/>
      <c r="FE1030" s="4"/>
      <c r="FF1030" s="4"/>
      <c r="FG1030" s="4"/>
      <c r="FH1030" s="4"/>
      <c r="FI1030" s="4"/>
      <c r="FJ1030" s="4"/>
      <c r="FK1030" s="4"/>
      <c r="FL1030" s="4"/>
      <c r="FM1030" s="4"/>
      <c r="FN1030" s="4"/>
      <c r="FO1030" s="4"/>
      <c r="FP1030" s="4"/>
      <c r="FQ1030" s="4"/>
      <c r="FR1030" s="4"/>
      <c r="FS1030" s="4"/>
      <c r="FT1030" s="4"/>
      <c r="FU1030" s="4"/>
      <c r="FV1030" s="4"/>
      <c r="FW1030" s="4"/>
      <c r="FX1030" s="4"/>
      <c r="FY1030" s="4"/>
      <c r="FZ1030" s="4"/>
      <c r="GA1030" s="4"/>
      <c r="GB1030" s="4"/>
      <c r="GC1030" s="4"/>
      <c r="GD1030" s="4"/>
      <c r="GE1030" s="4"/>
      <c r="GF1030" s="4"/>
      <c r="GG1030" s="4"/>
      <c r="GH1030" s="4"/>
      <c r="GI1030" s="4"/>
      <c r="GJ1030" s="4"/>
      <c r="GK1030" s="4"/>
      <c r="GL1030" s="4"/>
      <c r="GM1030" s="4"/>
      <c r="GN1030" s="4"/>
      <c r="GO1030" s="4"/>
      <c r="GP1030" s="4"/>
      <c r="GQ1030" s="4"/>
      <c r="GR1030" s="4"/>
      <c r="GS1030" s="4"/>
      <c r="GT1030" s="4"/>
      <c r="GU1030" s="4"/>
      <c r="GV1030" s="4"/>
      <c r="GW1030" s="4"/>
      <c r="GX1030" s="4"/>
      <c r="GY1030" s="4"/>
      <c r="GZ1030" s="4"/>
      <c r="HA1030" s="4"/>
      <c r="HB1030" s="4"/>
      <c r="HC1030" s="4"/>
      <c r="HD1030" s="4"/>
      <c r="HE1030" s="4"/>
      <c r="HF1030" s="4"/>
      <c r="HG1030" s="4"/>
      <c r="HH1030" s="4"/>
      <c r="HI1030" s="4"/>
      <c r="HJ1030" s="4"/>
      <c r="HK1030" s="4"/>
      <c r="HL1030" s="4"/>
      <c r="HM1030" s="4"/>
      <c r="HN1030" s="4"/>
      <c r="HO1030" s="4"/>
      <c r="HP1030" s="4"/>
      <c r="HQ1030" s="4"/>
      <c r="HR1030" s="4"/>
      <c r="HS1030" s="4"/>
      <c r="HT1030" s="4"/>
      <c r="HU1030" s="4"/>
      <c r="HV1030" s="4"/>
      <c r="HW1030" s="4"/>
      <c r="HX1030" s="4"/>
      <c r="HY1030" s="4"/>
      <c r="HZ1030" s="4"/>
      <c r="IA1030" s="4"/>
      <c r="IB1030" s="4"/>
      <c r="IC1030" s="4"/>
      <c r="ID1030" s="4"/>
      <c r="IE1030" s="4"/>
      <c r="IF1030" s="4"/>
      <c r="IG1030" s="4"/>
      <c r="IH1030" s="4"/>
      <c r="II1030" s="4"/>
      <c r="IJ1030" s="4"/>
      <c r="IK1030" s="4"/>
      <c r="IL1030" s="4"/>
      <c r="IM1030" s="4"/>
      <c r="IN1030" s="4"/>
      <c r="IO1030" s="4"/>
      <c r="IP1030" s="4"/>
      <c r="IQ1030" s="4"/>
      <c r="IR1030" s="4"/>
      <c r="IS1030" s="4"/>
      <c r="IT1030" s="4"/>
      <c r="IU1030" s="4"/>
      <c r="IV1030" s="4"/>
    </row>
    <row r="1032" spans="1:256" s="209" customFormat="1">
      <c r="A1032" s="121"/>
      <c r="B1032" s="115"/>
      <c r="C1032" s="116"/>
      <c r="D1032" s="117"/>
      <c r="E1032" s="118"/>
      <c r="F1032" s="119"/>
      <c r="G1032" s="120"/>
      <c r="H1032" s="5"/>
      <c r="I1032" s="39"/>
      <c r="J1032" s="40"/>
      <c r="K1032" s="41"/>
      <c r="L1032" s="37"/>
      <c r="N1032" s="38"/>
      <c r="O1032" s="38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4"/>
      <c r="EF1032" s="4"/>
      <c r="EG1032" s="4"/>
      <c r="EH1032" s="4"/>
      <c r="EI1032" s="4"/>
      <c r="EJ1032" s="4"/>
      <c r="EK1032" s="4"/>
      <c r="EL1032" s="4"/>
      <c r="EM1032" s="4"/>
      <c r="EN1032" s="4"/>
      <c r="EO1032" s="4"/>
      <c r="EP1032" s="4"/>
      <c r="EQ1032" s="4"/>
      <c r="ER1032" s="4"/>
      <c r="ES1032" s="4"/>
      <c r="ET1032" s="4"/>
      <c r="EU1032" s="4"/>
      <c r="EV1032" s="4"/>
      <c r="EW1032" s="4"/>
      <c r="EX1032" s="4"/>
      <c r="EY1032" s="4"/>
      <c r="EZ1032" s="4"/>
      <c r="FA1032" s="4"/>
      <c r="FB1032" s="4"/>
      <c r="FC1032" s="4"/>
      <c r="FD1032" s="4"/>
      <c r="FE1032" s="4"/>
      <c r="FF1032" s="4"/>
      <c r="FG1032" s="4"/>
      <c r="FH1032" s="4"/>
      <c r="FI1032" s="4"/>
      <c r="FJ1032" s="4"/>
      <c r="FK1032" s="4"/>
      <c r="FL1032" s="4"/>
      <c r="FM1032" s="4"/>
      <c r="FN1032" s="4"/>
      <c r="FO1032" s="4"/>
      <c r="FP1032" s="4"/>
      <c r="FQ1032" s="4"/>
      <c r="FR1032" s="4"/>
      <c r="FS1032" s="4"/>
      <c r="FT1032" s="4"/>
      <c r="FU1032" s="4"/>
      <c r="FV1032" s="4"/>
      <c r="FW1032" s="4"/>
      <c r="FX1032" s="4"/>
      <c r="FY1032" s="4"/>
      <c r="FZ1032" s="4"/>
      <c r="GA1032" s="4"/>
      <c r="GB1032" s="4"/>
      <c r="GC1032" s="4"/>
      <c r="GD1032" s="4"/>
      <c r="GE1032" s="4"/>
      <c r="GF1032" s="4"/>
      <c r="GG1032" s="4"/>
      <c r="GH1032" s="4"/>
      <c r="GI1032" s="4"/>
      <c r="GJ1032" s="4"/>
      <c r="GK1032" s="4"/>
      <c r="GL1032" s="4"/>
      <c r="GM1032" s="4"/>
      <c r="GN1032" s="4"/>
      <c r="GO1032" s="4"/>
      <c r="GP1032" s="4"/>
      <c r="GQ1032" s="4"/>
      <c r="GR1032" s="4"/>
      <c r="GS1032" s="4"/>
      <c r="GT1032" s="4"/>
      <c r="GU1032" s="4"/>
      <c r="GV1032" s="4"/>
      <c r="GW1032" s="4"/>
      <c r="GX1032" s="4"/>
      <c r="GY1032" s="4"/>
      <c r="GZ1032" s="4"/>
      <c r="HA1032" s="4"/>
      <c r="HB1032" s="4"/>
      <c r="HC1032" s="4"/>
      <c r="HD1032" s="4"/>
      <c r="HE1032" s="4"/>
      <c r="HF1032" s="4"/>
      <c r="HG1032" s="4"/>
      <c r="HH1032" s="4"/>
      <c r="HI1032" s="4"/>
      <c r="HJ1032" s="4"/>
      <c r="HK1032" s="4"/>
      <c r="HL1032" s="4"/>
      <c r="HM1032" s="4"/>
      <c r="HN1032" s="4"/>
      <c r="HO1032" s="4"/>
      <c r="HP1032" s="4"/>
      <c r="HQ1032" s="4"/>
      <c r="HR1032" s="4"/>
      <c r="HS1032" s="4"/>
      <c r="HT1032" s="4"/>
      <c r="HU1032" s="4"/>
      <c r="HV1032" s="4"/>
      <c r="HW1032" s="4"/>
      <c r="HX1032" s="4"/>
      <c r="HY1032" s="4"/>
      <c r="HZ1032" s="4"/>
      <c r="IA1032" s="4"/>
      <c r="IB1032" s="4"/>
      <c r="IC1032" s="4"/>
      <c r="ID1032" s="4"/>
      <c r="IE1032" s="4"/>
      <c r="IF1032" s="4"/>
      <c r="IG1032" s="4"/>
      <c r="IH1032" s="4"/>
      <c r="II1032" s="4"/>
      <c r="IJ1032" s="4"/>
      <c r="IK1032" s="4"/>
      <c r="IL1032" s="4"/>
      <c r="IM1032" s="4"/>
      <c r="IN1032" s="4"/>
      <c r="IO1032" s="4"/>
      <c r="IP1032" s="4"/>
      <c r="IQ1032" s="4"/>
      <c r="IR1032" s="4"/>
      <c r="IS1032" s="4"/>
      <c r="IT1032" s="4"/>
      <c r="IU1032" s="4"/>
      <c r="IV1032" s="4"/>
    </row>
    <row r="1033" spans="1:256" s="209" customFormat="1">
      <c r="A1033" s="121"/>
      <c r="B1033" s="115"/>
      <c r="C1033" s="116"/>
      <c r="D1033" s="117"/>
      <c r="E1033" s="118"/>
      <c r="F1033" s="119"/>
      <c r="G1033" s="120"/>
      <c r="H1033" s="5"/>
      <c r="I1033" s="39"/>
      <c r="J1033" s="40"/>
      <c r="K1033" s="41"/>
      <c r="L1033" s="37"/>
      <c r="N1033" s="38"/>
      <c r="O1033" s="38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4"/>
      <c r="EF1033" s="4"/>
      <c r="EG1033" s="4"/>
      <c r="EH1033" s="4"/>
      <c r="EI1033" s="4"/>
      <c r="EJ1033" s="4"/>
      <c r="EK1033" s="4"/>
      <c r="EL1033" s="4"/>
      <c r="EM1033" s="4"/>
      <c r="EN1033" s="4"/>
      <c r="EO1033" s="4"/>
      <c r="EP1033" s="4"/>
      <c r="EQ1033" s="4"/>
      <c r="ER1033" s="4"/>
      <c r="ES1033" s="4"/>
      <c r="ET1033" s="4"/>
      <c r="EU1033" s="4"/>
      <c r="EV1033" s="4"/>
      <c r="EW1033" s="4"/>
      <c r="EX1033" s="4"/>
      <c r="EY1033" s="4"/>
      <c r="EZ1033" s="4"/>
      <c r="FA1033" s="4"/>
      <c r="FB1033" s="4"/>
      <c r="FC1033" s="4"/>
      <c r="FD1033" s="4"/>
      <c r="FE1033" s="4"/>
      <c r="FF1033" s="4"/>
      <c r="FG1033" s="4"/>
      <c r="FH1033" s="4"/>
      <c r="FI1033" s="4"/>
      <c r="FJ1033" s="4"/>
      <c r="FK1033" s="4"/>
      <c r="FL1033" s="4"/>
      <c r="FM1033" s="4"/>
      <c r="FN1033" s="4"/>
      <c r="FO1033" s="4"/>
      <c r="FP1033" s="4"/>
      <c r="FQ1033" s="4"/>
      <c r="FR1033" s="4"/>
      <c r="FS1033" s="4"/>
      <c r="FT1033" s="4"/>
      <c r="FU1033" s="4"/>
      <c r="FV1033" s="4"/>
      <c r="FW1033" s="4"/>
      <c r="FX1033" s="4"/>
      <c r="FY1033" s="4"/>
      <c r="FZ1033" s="4"/>
      <c r="GA1033" s="4"/>
      <c r="GB1033" s="4"/>
      <c r="GC1033" s="4"/>
      <c r="GD1033" s="4"/>
      <c r="GE1033" s="4"/>
      <c r="GF1033" s="4"/>
      <c r="GG1033" s="4"/>
      <c r="GH1033" s="4"/>
      <c r="GI1033" s="4"/>
      <c r="GJ1033" s="4"/>
      <c r="GK1033" s="4"/>
      <c r="GL1033" s="4"/>
      <c r="GM1033" s="4"/>
      <c r="GN1033" s="4"/>
      <c r="GO1033" s="4"/>
      <c r="GP1033" s="4"/>
      <c r="GQ1033" s="4"/>
      <c r="GR1033" s="4"/>
      <c r="GS1033" s="4"/>
      <c r="GT1033" s="4"/>
      <c r="GU1033" s="4"/>
      <c r="GV1033" s="4"/>
      <c r="GW1033" s="4"/>
      <c r="GX1033" s="4"/>
      <c r="GY1033" s="4"/>
      <c r="GZ1033" s="4"/>
      <c r="HA1033" s="4"/>
      <c r="HB1033" s="4"/>
      <c r="HC1033" s="4"/>
      <c r="HD1033" s="4"/>
      <c r="HE1033" s="4"/>
      <c r="HF1033" s="4"/>
      <c r="HG1033" s="4"/>
      <c r="HH1033" s="4"/>
      <c r="HI1033" s="4"/>
      <c r="HJ1033" s="4"/>
      <c r="HK1033" s="4"/>
      <c r="HL1033" s="4"/>
      <c r="HM1033" s="4"/>
      <c r="HN1033" s="4"/>
      <c r="HO1033" s="4"/>
      <c r="HP1033" s="4"/>
      <c r="HQ1033" s="4"/>
      <c r="HR1033" s="4"/>
      <c r="HS1033" s="4"/>
      <c r="HT1033" s="4"/>
      <c r="HU1033" s="4"/>
      <c r="HV1033" s="4"/>
      <c r="HW1033" s="4"/>
      <c r="HX1033" s="4"/>
      <c r="HY1033" s="4"/>
      <c r="HZ1033" s="4"/>
      <c r="IA1033" s="4"/>
      <c r="IB1033" s="4"/>
      <c r="IC1033" s="4"/>
      <c r="ID1033" s="4"/>
      <c r="IE1033" s="4"/>
      <c r="IF1033" s="4"/>
      <c r="IG1033" s="4"/>
      <c r="IH1033" s="4"/>
      <c r="II1033" s="4"/>
      <c r="IJ1033" s="4"/>
      <c r="IK1033" s="4"/>
      <c r="IL1033" s="4"/>
      <c r="IM1033" s="4"/>
      <c r="IN1033" s="4"/>
      <c r="IO1033" s="4"/>
      <c r="IP1033" s="4"/>
      <c r="IQ1033" s="4"/>
      <c r="IR1033" s="4"/>
      <c r="IS1033" s="4"/>
      <c r="IT1033" s="4"/>
      <c r="IU1033" s="4"/>
      <c r="IV1033" s="4"/>
    </row>
    <row r="1035" spans="1:256" s="209" customFormat="1">
      <c r="A1035" s="121"/>
      <c r="B1035" s="115"/>
      <c r="C1035" s="116"/>
      <c r="D1035" s="117"/>
      <c r="E1035" s="118"/>
      <c r="F1035" s="119"/>
      <c r="G1035" s="120"/>
      <c r="H1035" s="5"/>
      <c r="I1035" s="39"/>
      <c r="J1035" s="40"/>
      <c r="K1035" s="41"/>
      <c r="L1035" s="37"/>
      <c r="N1035" s="38"/>
      <c r="O1035" s="38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/>
      <c r="AX1035" s="4"/>
      <c r="AY1035" s="4"/>
      <c r="AZ1035" s="4"/>
      <c r="BA1035" s="4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4"/>
      <c r="CM1035" s="4"/>
      <c r="CN1035" s="4"/>
      <c r="CO1035" s="4"/>
      <c r="CP1035" s="4"/>
      <c r="CQ1035" s="4"/>
      <c r="CR1035" s="4"/>
      <c r="CS1035" s="4"/>
      <c r="CT1035" s="4"/>
      <c r="CU1035" s="4"/>
      <c r="CV1035" s="4"/>
      <c r="CW1035" s="4"/>
      <c r="CX1035" s="4"/>
      <c r="CY1035" s="4"/>
      <c r="CZ1035" s="4"/>
      <c r="DA1035" s="4"/>
      <c r="DB1035" s="4"/>
      <c r="DC1035" s="4"/>
      <c r="DD1035" s="4"/>
      <c r="DE1035" s="4"/>
      <c r="DF1035" s="4"/>
      <c r="DG1035" s="4"/>
      <c r="DH1035" s="4"/>
      <c r="DI1035" s="4"/>
      <c r="DJ1035" s="4"/>
      <c r="DK1035" s="4"/>
      <c r="DL1035" s="4"/>
      <c r="DM1035" s="4"/>
      <c r="DN1035" s="4"/>
      <c r="DO1035" s="4"/>
      <c r="DP1035" s="4"/>
      <c r="DQ1035" s="4"/>
      <c r="DR1035" s="4"/>
      <c r="DS1035" s="4"/>
      <c r="DT1035" s="4"/>
      <c r="DU1035" s="4"/>
      <c r="DV1035" s="4"/>
      <c r="DW1035" s="4"/>
      <c r="DX1035" s="4"/>
      <c r="DY1035" s="4"/>
      <c r="DZ1035" s="4"/>
      <c r="EA1035" s="4"/>
      <c r="EB1035" s="4"/>
      <c r="EC1035" s="4"/>
      <c r="ED1035" s="4"/>
      <c r="EE1035" s="4"/>
      <c r="EF1035" s="4"/>
      <c r="EG1035" s="4"/>
      <c r="EH1035" s="4"/>
      <c r="EI1035" s="4"/>
      <c r="EJ1035" s="4"/>
      <c r="EK1035" s="4"/>
      <c r="EL1035" s="4"/>
      <c r="EM1035" s="4"/>
      <c r="EN1035" s="4"/>
      <c r="EO1035" s="4"/>
      <c r="EP1035" s="4"/>
      <c r="EQ1035" s="4"/>
      <c r="ER1035" s="4"/>
      <c r="ES1035" s="4"/>
      <c r="ET1035" s="4"/>
      <c r="EU1035" s="4"/>
      <c r="EV1035" s="4"/>
      <c r="EW1035" s="4"/>
      <c r="EX1035" s="4"/>
      <c r="EY1035" s="4"/>
      <c r="EZ1035" s="4"/>
      <c r="FA1035" s="4"/>
      <c r="FB1035" s="4"/>
      <c r="FC1035" s="4"/>
      <c r="FD1035" s="4"/>
      <c r="FE1035" s="4"/>
      <c r="FF1035" s="4"/>
      <c r="FG1035" s="4"/>
      <c r="FH1035" s="4"/>
      <c r="FI1035" s="4"/>
      <c r="FJ1035" s="4"/>
      <c r="FK1035" s="4"/>
      <c r="FL1035" s="4"/>
      <c r="FM1035" s="4"/>
      <c r="FN1035" s="4"/>
      <c r="FO1035" s="4"/>
      <c r="FP1035" s="4"/>
      <c r="FQ1035" s="4"/>
      <c r="FR1035" s="4"/>
      <c r="FS1035" s="4"/>
      <c r="FT1035" s="4"/>
      <c r="FU1035" s="4"/>
      <c r="FV1035" s="4"/>
      <c r="FW1035" s="4"/>
      <c r="FX1035" s="4"/>
      <c r="FY1035" s="4"/>
      <c r="FZ1035" s="4"/>
      <c r="GA1035" s="4"/>
      <c r="GB1035" s="4"/>
      <c r="GC1035" s="4"/>
      <c r="GD1035" s="4"/>
      <c r="GE1035" s="4"/>
      <c r="GF1035" s="4"/>
      <c r="GG1035" s="4"/>
      <c r="GH1035" s="4"/>
      <c r="GI1035" s="4"/>
      <c r="GJ1035" s="4"/>
      <c r="GK1035" s="4"/>
      <c r="GL1035" s="4"/>
      <c r="GM1035" s="4"/>
      <c r="GN1035" s="4"/>
      <c r="GO1035" s="4"/>
      <c r="GP1035" s="4"/>
      <c r="GQ1035" s="4"/>
      <c r="GR1035" s="4"/>
      <c r="GS1035" s="4"/>
      <c r="GT1035" s="4"/>
      <c r="GU1035" s="4"/>
      <c r="GV1035" s="4"/>
      <c r="GW1035" s="4"/>
      <c r="GX1035" s="4"/>
      <c r="GY1035" s="4"/>
      <c r="GZ1035" s="4"/>
      <c r="HA1035" s="4"/>
      <c r="HB1035" s="4"/>
      <c r="HC1035" s="4"/>
      <c r="HD1035" s="4"/>
      <c r="HE1035" s="4"/>
      <c r="HF1035" s="4"/>
      <c r="HG1035" s="4"/>
      <c r="HH1035" s="4"/>
      <c r="HI1035" s="4"/>
      <c r="HJ1035" s="4"/>
      <c r="HK1035" s="4"/>
      <c r="HL1035" s="4"/>
      <c r="HM1035" s="4"/>
      <c r="HN1035" s="4"/>
      <c r="HO1035" s="4"/>
      <c r="HP1035" s="4"/>
      <c r="HQ1035" s="4"/>
      <c r="HR1035" s="4"/>
      <c r="HS1035" s="4"/>
      <c r="HT1035" s="4"/>
      <c r="HU1035" s="4"/>
      <c r="HV1035" s="4"/>
      <c r="HW1035" s="4"/>
      <c r="HX1035" s="4"/>
      <c r="HY1035" s="4"/>
      <c r="HZ1035" s="4"/>
      <c r="IA1035" s="4"/>
      <c r="IB1035" s="4"/>
      <c r="IC1035" s="4"/>
      <c r="ID1035" s="4"/>
      <c r="IE1035" s="4"/>
      <c r="IF1035" s="4"/>
      <c r="IG1035" s="4"/>
      <c r="IH1035" s="4"/>
      <c r="II1035" s="4"/>
      <c r="IJ1035" s="4"/>
      <c r="IK1035" s="4"/>
      <c r="IL1035" s="4"/>
      <c r="IM1035" s="4"/>
      <c r="IN1035" s="4"/>
      <c r="IO1035" s="4"/>
      <c r="IP1035" s="4"/>
      <c r="IQ1035" s="4"/>
      <c r="IR1035" s="4"/>
      <c r="IS1035" s="4"/>
      <c r="IT1035" s="4"/>
      <c r="IU1035" s="4"/>
      <c r="IV1035" s="4"/>
    </row>
    <row r="1037" spans="1:256" s="209" customFormat="1">
      <c r="A1037" s="121"/>
      <c r="B1037" s="115"/>
      <c r="C1037" s="116"/>
      <c r="D1037" s="117"/>
      <c r="E1037" s="118"/>
      <c r="F1037" s="119"/>
      <c r="G1037" s="120"/>
      <c r="H1037" s="5"/>
      <c r="I1037" s="39"/>
      <c r="J1037" s="40"/>
      <c r="K1037" s="41"/>
      <c r="L1037" s="37"/>
      <c r="N1037" s="38"/>
      <c r="O1037" s="38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4"/>
      <c r="EF1037" s="4"/>
      <c r="EG1037" s="4"/>
      <c r="EH1037" s="4"/>
      <c r="EI1037" s="4"/>
      <c r="EJ1037" s="4"/>
      <c r="EK1037" s="4"/>
      <c r="EL1037" s="4"/>
      <c r="EM1037" s="4"/>
      <c r="EN1037" s="4"/>
      <c r="EO1037" s="4"/>
      <c r="EP1037" s="4"/>
      <c r="EQ1037" s="4"/>
      <c r="ER1037" s="4"/>
      <c r="ES1037" s="4"/>
      <c r="ET1037" s="4"/>
      <c r="EU1037" s="4"/>
      <c r="EV1037" s="4"/>
      <c r="EW1037" s="4"/>
      <c r="EX1037" s="4"/>
      <c r="EY1037" s="4"/>
      <c r="EZ1037" s="4"/>
      <c r="FA1037" s="4"/>
      <c r="FB1037" s="4"/>
      <c r="FC1037" s="4"/>
      <c r="FD1037" s="4"/>
      <c r="FE1037" s="4"/>
      <c r="FF1037" s="4"/>
      <c r="FG1037" s="4"/>
      <c r="FH1037" s="4"/>
      <c r="FI1037" s="4"/>
      <c r="FJ1037" s="4"/>
      <c r="FK1037" s="4"/>
      <c r="FL1037" s="4"/>
      <c r="FM1037" s="4"/>
      <c r="FN1037" s="4"/>
      <c r="FO1037" s="4"/>
      <c r="FP1037" s="4"/>
      <c r="FQ1037" s="4"/>
      <c r="FR1037" s="4"/>
      <c r="FS1037" s="4"/>
      <c r="FT1037" s="4"/>
      <c r="FU1037" s="4"/>
      <c r="FV1037" s="4"/>
      <c r="FW1037" s="4"/>
      <c r="FX1037" s="4"/>
      <c r="FY1037" s="4"/>
      <c r="FZ1037" s="4"/>
      <c r="GA1037" s="4"/>
      <c r="GB1037" s="4"/>
      <c r="GC1037" s="4"/>
      <c r="GD1037" s="4"/>
      <c r="GE1037" s="4"/>
      <c r="GF1037" s="4"/>
      <c r="GG1037" s="4"/>
      <c r="GH1037" s="4"/>
      <c r="GI1037" s="4"/>
      <c r="GJ1037" s="4"/>
      <c r="GK1037" s="4"/>
      <c r="GL1037" s="4"/>
      <c r="GM1037" s="4"/>
      <c r="GN1037" s="4"/>
      <c r="GO1037" s="4"/>
      <c r="GP1037" s="4"/>
      <c r="GQ1037" s="4"/>
      <c r="GR1037" s="4"/>
      <c r="GS1037" s="4"/>
      <c r="GT1037" s="4"/>
      <c r="GU1037" s="4"/>
      <c r="GV1037" s="4"/>
      <c r="GW1037" s="4"/>
      <c r="GX1037" s="4"/>
      <c r="GY1037" s="4"/>
      <c r="GZ1037" s="4"/>
      <c r="HA1037" s="4"/>
      <c r="HB1037" s="4"/>
      <c r="HC1037" s="4"/>
      <c r="HD1037" s="4"/>
      <c r="HE1037" s="4"/>
      <c r="HF1037" s="4"/>
      <c r="HG1037" s="4"/>
      <c r="HH1037" s="4"/>
      <c r="HI1037" s="4"/>
      <c r="HJ1037" s="4"/>
      <c r="HK1037" s="4"/>
      <c r="HL1037" s="4"/>
      <c r="HM1037" s="4"/>
      <c r="HN1037" s="4"/>
      <c r="HO1037" s="4"/>
      <c r="HP1037" s="4"/>
      <c r="HQ1037" s="4"/>
      <c r="HR1037" s="4"/>
      <c r="HS1037" s="4"/>
      <c r="HT1037" s="4"/>
      <c r="HU1037" s="4"/>
      <c r="HV1037" s="4"/>
      <c r="HW1037" s="4"/>
      <c r="HX1037" s="4"/>
      <c r="HY1037" s="4"/>
      <c r="HZ1037" s="4"/>
      <c r="IA1037" s="4"/>
      <c r="IB1037" s="4"/>
      <c r="IC1037" s="4"/>
      <c r="ID1037" s="4"/>
      <c r="IE1037" s="4"/>
      <c r="IF1037" s="4"/>
      <c r="IG1037" s="4"/>
      <c r="IH1037" s="4"/>
      <c r="II1037" s="4"/>
      <c r="IJ1037" s="4"/>
      <c r="IK1037" s="4"/>
      <c r="IL1037" s="4"/>
      <c r="IM1037" s="4"/>
      <c r="IN1037" s="4"/>
      <c r="IO1037" s="4"/>
      <c r="IP1037" s="4"/>
      <c r="IQ1037" s="4"/>
      <c r="IR1037" s="4"/>
      <c r="IS1037" s="4"/>
      <c r="IT1037" s="4"/>
      <c r="IU1037" s="4"/>
      <c r="IV1037" s="4"/>
    </row>
    <row r="1039" spans="1:256" s="209" customFormat="1">
      <c r="A1039" s="121"/>
      <c r="B1039" s="115"/>
      <c r="C1039" s="116"/>
      <c r="D1039" s="117"/>
      <c r="E1039" s="118"/>
      <c r="F1039" s="119"/>
      <c r="G1039" s="120"/>
      <c r="H1039" s="5"/>
      <c r="I1039" s="39"/>
      <c r="J1039" s="40"/>
      <c r="K1039" s="41"/>
      <c r="L1039" s="37"/>
      <c r="N1039" s="38"/>
      <c r="O1039" s="38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4"/>
      <c r="EF1039" s="4"/>
      <c r="EG1039" s="4"/>
      <c r="EH1039" s="4"/>
      <c r="EI1039" s="4"/>
      <c r="EJ1039" s="4"/>
      <c r="EK1039" s="4"/>
      <c r="EL1039" s="4"/>
      <c r="EM1039" s="4"/>
      <c r="EN1039" s="4"/>
      <c r="EO1039" s="4"/>
      <c r="EP1039" s="4"/>
      <c r="EQ1039" s="4"/>
      <c r="ER1039" s="4"/>
      <c r="ES1039" s="4"/>
      <c r="ET1039" s="4"/>
      <c r="EU1039" s="4"/>
      <c r="EV1039" s="4"/>
      <c r="EW1039" s="4"/>
      <c r="EX1039" s="4"/>
      <c r="EY1039" s="4"/>
      <c r="EZ1039" s="4"/>
      <c r="FA1039" s="4"/>
      <c r="FB1039" s="4"/>
      <c r="FC1039" s="4"/>
      <c r="FD1039" s="4"/>
      <c r="FE1039" s="4"/>
      <c r="FF1039" s="4"/>
      <c r="FG1039" s="4"/>
      <c r="FH1039" s="4"/>
      <c r="FI1039" s="4"/>
      <c r="FJ1039" s="4"/>
      <c r="FK1039" s="4"/>
      <c r="FL1039" s="4"/>
      <c r="FM1039" s="4"/>
      <c r="FN1039" s="4"/>
      <c r="FO1039" s="4"/>
      <c r="FP1039" s="4"/>
      <c r="FQ1039" s="4"/>
      <c r="FR1039" s="4"/>
      <c r="FS1039" s="4"/>
      <c r="FT1039" s="4"/>
      <c r="FU1039" s="4"/>
      <c r="FV1039" s="4"/>
      <c r="FW1039" s="4"/>
      <c r="FX1039" s="4"/>
      <c r="FY1039" s="4"/>
      <c r="FZ1039" s="4"/>
      <c r="GA1039" s="4"/>
      <c r="GB1039" s="4"/>
      <c r="GC1039" s="4"/>
      <c r="GD1039" s="4"/>
      <c r="GE1039" s="4"/>
      <c r="GF1039" s="4"/>
      <c r="GG1039" s="4"/>
      <c r="GH1039" s="4"/>
      <c r="GI1039" s="4"/>
      <c r="GJ1039" s="4"/>
      <c r="GK1039" s="4"/>
      <c r="GL1039" s="4"/>
      <c r="GM1039" s="4"/>
      <c r="GN1039" s="4"/>
      <c r="GO1039" s="4"/>
      <c r="GP1039" s="4"/>
      <c r="GQ1039" s="4"/>
      <c r="GR1039" s="4"/>
      <c r="GS1039" s="4"/>
      <c r="GT1039" s="4"/>
      <c r="GU1039" s="4"/>
      <c r="GV1039" s="4"/>
      <c r="GW1039" s="4"/>
      <c r="GX1039" s="4"/>
      <c r="GY1039" s="4"/>
      <c r="GZ1039" s="4"/>
      <c r="HA1039" s="4"/>
      <c r="HB1039" s="4"/>
      <c r="HC1039" s="4"/>
      <c r="HD1039" s="4"/>
      <c r="HE1039" s="4"/>
      <c r="HF1039" s="4"/>
      <c r="HG1039" s="4"/>
      <c r="HH1039" s="4"/>
      <c r="HI1039" s="4"/>
      <c r="HJ1039" s="4"/>
      <c r="HK1039" s="4"/>
      <c r="HL1039" s="4"/>
      <c r="HM1039" s="4"/>
      <c r="HN1039" s="4"/>
      <c r="HO1039" s="4"/>
      <c r="HP1039" s="4"/>
      <c r="HQ1039" s="4"/>
      <c r="HR1039" s="4"/>
      <c r="HS1039" s="4"/>
      <c r="HT1039" s="4"/>
      <c r="HU1039" s="4"/>
      <c r="HV1039" s="4"/>
      <c r="HW1039" s="4"/>
      <c r="HX1039" s="4"/>
      <c r="HY1039" s="4"/>
      <c r="HZ1039" s="4"/>
      <c r="IA1039" s="4"/>
      <c r="IB1039" s="4"/>
      <c r="IC1039" s="4"/>
      <c r="ID1039" s="4"/>
      <c r="IE1039" s="4"/>
      <c r="IF1039" s="4"/>
      <c r="IG1039" s="4"/>
      <c r="IH1039" s="4"/>
      <c r="II1039" s="4"/>
      <c r="IJ1039" s="4"/>
      <c r="IK1039" s="4"/>
      <c r="IL1039" s="4"/>
      <c r="IM1039" s="4"/>
      <c r="IN1039" s="4"/>
      <c r="IO1039" s="4"/>
      <c r="IP1039" s="4"/>
      <c r="IQ1039" s="4"/>
      <c r="IR1039" s="4"/>
      <c r="IS1039" s="4"/>
      <c r="IT1039" s="4"/>
      <c r="IU1039" s="4"/>
      <c r="IV1039" s="4"/>
    </row>
    <row r="1041" spans="1:256" s="209" customFormat="1">
      <c r="A1041" s="121"/>
      <c r="B1041" s="115"/>
      <c r="C1041" s="116"/>
      <c r="D1041" s="117"/>
      <c r="E1041" s="118"/>
      <c r="F1041" s="119"/>
      <c r="G1041" s="120"/>
      <c r="H1041" s="5"/>
      <c r="I1041" s="39"/>
      <c r="J1041" s="40"/>
      <c r="K1041" s="41"/>
      <c r="L1041" s="37"/>
      <c r="N1041" s="38"/>
      <c r="O1041" s="38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4"/>
      <c r="EF1041" s="4"/>
      <c r="EG1041" s="4"/>
      <c r="EH1041" s="4"/>
      <c r="EI1041" s="4"/>
      <c r="EJ1041" s="4"/>
      <c r="EK1041" s="4"/>
      <c r="EL1041" s="4"/>
      <c r="EM1041" s="4"/>
      <c r="EN1041" s="4"/>
      <c r="EO1041" s="4"/>
      <c r="EP1041" s="4"/>
      <c r="EQ1041" s="4"/>
      <c r="ER1041" s="4"/>
      <c r="ES1041" s="4"/>
      <c r="ET1041" s="4"/>
      <c r="EU1041" s="4"/>
      <c r="EV1041" s="4"/>
      <c r="EW1041" s="4"/>
      <c r="EX1041" s="4"/>
      <c r="EY1041" s="4"/>
      <c r="EZ1041" s="4"/>
      <c r="FA1041" s="4"/>
      <c r="FB1041" s="4"/>
      <c r="FC1041" s="4"/>
      <c r="FD1041" s="4"/>
      <c r="FE1041" s="4"/>
      <c r="FF1041" s="4"/>
      <c r="FG1041" s="4"/>
      <c r="FH1041" s="4"/>
      <c r="FI1041" s="4"/>
      <c r="FJ1041" s="4"/>
      <c r="FK1041" s="4"/>
      <c r="FL1041" s="4"/>
      <c r="FM1041" s="4"/>
      <c r="FN1041" s="4"/>
      <c r="FO1041" s="4"/>
      <c r="FP1041" s="4"/>
      <c r="FQ1041" s="4"/>
      <c r="FR1041" s="4"/>
      <c r="FS1041" s="4"/>
      <c r="FT1041" s="4"/>
      <c r="FU1041" s="4"/>
      <c r="FV1041" s="4"/>
      <c r="FW1041" s="4"/>
      <c r="FX1041" s="4"/>
      <c r="FY1041" s="4"/>
      <c r="FZ1041" s="4"/>
      <c r="GA1041" s="4"/>
      <c r="GB1041" s="4"/>
      <c r="GC1041" s="4"/>
      <c r="GD1041" s="4"/>
      <c r="GE1041" s="4"/>
      <c r="GF1041" s="4"/>
      <c r="GG1041" s="4"/>
      <c r="GH1041" s="4"/>
      <c r="GI1041" s="4"/>
      <c r="GJ1041" s="4"/>
      <c r="GK1041" s="4"/>
      <c r="GL1041" s="4"/>
      <c r="GM1041" s="4"/>
      <c r="GN1041" s="4"/>
      <c r="GO1041" s="4"/>
      <c r="GP1041" s="4"/>
      <c r="GQ1041" s="4"/>
      <c r="GR1041" s="4"/>
      <c r="GS1041" s="4"/>
      <c r="GT1041" s="4"/>
      <c r="GU1041" s="4"/>
      <c r="GV1041" s="4"/>
      <c r="GW1041" s="4"/>
      <c r="GX1041" s="4"/>
      <c r="GY1041" s="4"/>
      <c r="GZ1041" s="4"/>
      <c r="HA1041" s="4"/>
      <c r="HB1041" s="4"/>
      <c r="HC1041" s="4"/>
      <c r="HD1041" s="4"/>
      <c r="HE1041" s="4"/>
      <c r="HF1041" s="4"/>
      <c r="HG1041" s="4"/>
      <c r="HH1041" s="4"/>
      <c r="HI1041" s="4"/>
      <c r="HJ1041" s="4"/>
      <c r="HK1041" s="4"/>
      <c r="HL1041" s="4"/>
      <c r="HM1041" s="4"/>
      <c r="HN1041" s="4"/>
      <c r="HO1041" s="4"/>
      <c r="HP1041" s="4"/>
      <c r="HQ1041" s="4"/>
      <c r="HR1041" s="4"/>
      <c r="HS1041" s="4"/>
      <c r="HT1041" s="4"/>
      <c r="HU1041" s="4"/>
      <c r="HV1041" s="4"/>
      <c r="HW1041" s="4"/>
      <c r="HX1041" s="4"/>
      <c r="HY1041" s="4"/>
      <c r="HZ1041" s="4"/>
      <c r="IA1041" s="4"/>
      <c r="IB1041" s="4"/>
      <c r="IC1041" s="4"/>
      <c r="ID1041" s="4"/>
      <c r="IE1041" s="4"/>
      <c r="IF1041" s="4"/>
      <c r="IG1041" s="4"/>
      <c r="IH1041" s="4"/>
      <c r="II1041" s="4"/>
      <c r="IJ1041" s="4"/>
      <c r="IK1041" s="4"/>
      <c r="IL1041" s="4"/>
      <c r="IM1041" s="4"/>
      <c r="IN1041" s="4"/>
      <c r="IO1041" s="4"/>
      <c r="IP1041" s="4"/>
      <c r="IQ1041" s="4"/>
      <c r="IR1041" s="4"/>
      <c r="IS1041" s="4"/>
      <c r="IT1041" s="4"/>
      <c r="IU1041" s="4"/>
      <c r="IV1041" s="4"/>
    </row>
    <row r="1042" spans="1:256" s="209" customFormat="1">
      <c r="A1042" s="121"/>
      <c r="B1042" s="115"/>
      <c r="C1042" s="116"/>
      <c r="D1042" s="117"/>
      <c r="E1042" s="118"/>
      <c r="F1042" s="119"/>
      <c r="G1042" s="120"/>
      <c r="H1042" s="5"/>
      <c r="I1042" s="39"/>
      <c r="J1042" s="40"/>
      <c r="K1042" s="41"/>
      <c r="L1042" s="37"/>
      <c r="N1042" s="38"/>
      <c r="O1042" s="38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4"/>
      <c r="EF1042" s="4"/>
      <c r="EG1042" s="4"/>
      <c r="EH1042" s="4"/>
      <c r="EI1042" s="4"/>
      <c r="EJ1042" s="4"/>
      <c r="EK1042" s="4"/>
      <c r="EL1042" s="4"/>
      <c r="EM1042" s="4"/>
      <c r="EN1042" s="4"/>
      <c r="EO1042" s="4"/>
      <c r="EP1042" s="4"/>
      <c r="EQ1042" s="4"/>
      <c r="ER1042" s="4"/>
      <c r="ES1042" s="4"/>
      <c r="ET1042" s="4"/>
      <c r="EU1042" s="4"/>
      <c r="EV1042" s="4"/>
      <c r="EW1042" s="4"/>
      <c r="EX1042" s="4"/>
      <c r="EY1042" s="4"/>
      <c r="EZ1042" s="4"/>
      <c r="FA1042" s="4"/>
      <c r="FB1042" s="4"/>
      <c r="FC1042" s="4"/>
      <c r="FD1042" s="4"/>
      <c r="FE1042" s="4"/>
      <c r="FF1042" s="4"/>
      <c r="FG1042" s="4"/>
      <c r="FH1042" s="4"/>
      <c r="FI1042" s="4"/>
      <c r="FJ1042" s="4"/>
      <c r="FK1042" s="4"/>
      <c r="FL1042" s="4"/>
      <c r="FM1042" s="4"/>
      <c r="FN1042" s="4"/>
      <c r="FO1042" s="4"/>
      <c r="FP1042" s="4"/>
      <c r="FQ1042" s="4"/>
      <c r="FR1042" s="4"/>
      <c r="FS1042" s="4"/>
      <c r="FT1042" s="4"/>
      <c r="FU1042" s="4"/>
      <c r="FV1042" s="4"/>
      <c r="FW1042" s="4"/>
      <c r="FX1042" s="4"/>
      <c r="FY1042" s="4"/>
      <c r="FZ1042" s="4"/>
      <c r="GA1042" s="4"/>
      <c r="GB1042" s="4"/>
      <c r="GC1042" s="4"/>
      <c r="GD1042" s="4"/>
      <c r="GE1042" s="4"/>
      <c r="GF1042" s="4"/>
      <c r="GG1042" s="4"/>
      <c r="GH1042" s="4"/>
      <c r="GI1042" s="4"/>
      <c r="GJ1042" s="4"/>
      <c r="GK1042" s="4"/>
      <c r="GL1042" s="4"/>
      <c r="GM1042" s="4"/>
      <c r="GN1042" s="4"/>
      <c r="GO1042" s="4"/>
      <c r="GP1042" s="4"/>
      <c r="GQ1042" s="4"/>
      <c r="GR1042" s="4"/>
      <c r="GS1042" s="4"/>
      <c r="GT1042" s="4"/>
      <c r="GU1042" s="4"/>
      <c r="GV1042" s="4"/>
      <c r="GW1042" s="4"/>
      <c r="GX1042" s="4"/>
      <c r="GY1042" s="4"/>
      <c r="GZ1042" s="4"/>
      <c r="HA1042" s="4"/>
      <c r="HB1042" s="4"/>
      <c r="HC1042" s="4"/>
      <c r="HD1042" s="4"/>
      <c r="HE1042" s="4"/>
      <c r="HF1042" s="4"/>
      <c r="HG1042" s="4"/>
      <c r="HH1042" s="4"/>
      <c r="HI1042" s="4"/>
      <c r="HJ1042" s="4"/>
      <c r="HK1042" s="4"/>
      <c r="HL1042" s="4"/>
      <c r="HM1042" s="4"/>
      <c r="HN1042" s="4"/>
      <c r="HO1042" s="4"/>
      <c r="HP1042" s="4"/>
      <c r="HQ1042" s="4"/>
      <c r="HR1042" s="4"/>
      <c r="HS1042" s="4"/>
      <c r="HT1042" s="4"/>
      <c r="HU1042" s="4"/>
      <c r="HV1042" s="4"/>
      <c r="HW1042" s="4"/>
      <c r="HX1042" s="4"/>
      <c r="HY1042" s="4"/>
      <c r="HZ1042" s="4"/>
      <c r="IA1042" s="4"/>
      <c r="IB1042" s="4"/>
      <c r="IC1042" s="4"/>
      <c r="ID1042" s="4"/>
      <c r="IE1042" s="4"/>
      <c r="IF1042" s="4"/>
      <c r="IG1042" s="4"/>
      <c r="IH1042" s="4"/>
      <c r="II1042" s="4"/>
      <c r="IJ1042" s="4"/>
      <c r="IK1042" s="4"/>
      <c r="IL1042" s="4"/>
      <c r="IM1042" s="4"/>
      <c r="IN1042" s="4"/>
      <c r="IO1042" s="4"/>
      <c r="IP1042" s="4"/>
      <c r="IQ1042" s="4"/>
      <c r="IR1042" s="4"/>
      <c r="IS1042" s="4"/>
      <c r="IT1042" s="4"/>
      <c r="IU1042" s="4"/>
      <c r="IV1042" s="4"/>
    </row>
    <row r="1043" spans="1:256" s="209" customFormat="1">
      <c r="A1043" s="121"/>
      <c r="B1043" s="115"/>
      <c r="C1043" s="116"/>
      <c r="D1043" s="117"/>
      <c r="E1043" s="118"/>
      <c r="F1043" s="119"/>
      <c r="G1043" s="120"/>
      <c r="H1043" s="5"/>
      <c r="I1043" s="39"/>
      <c r="J1043" s="40"/>
      <c r="K1043" s="41"/>
      <c r="L1043" s="37"/>
      <c r="N1043" s="38"/>
      <c r="O1043" s="38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4"/>
      <c r="EF1043" s="4"/>
      <c r="EG1043" s="4"/>
      <c r="EH1043" s="4"/>
      <c r="EI1043" s="4"/>
      <c r="EJ1043" s="4"/>
      <c r="EK1043" s="4"/>
      <c r="EL1043" s="4"/>
      <c r="EM1043" s="4"/>
      <c r="EN1043" s="4"/>
      <c r="EO1043" s="4"/>
      <c r="EP1043" s="4"/>
      <c r="EQ1043" s="4"/>
      <c r="ER1043" s="4"/>
      <c r="ES1043" s="4"/>
      <c r="ET1043" s="4"/>
      <c r="EU1043" s="4"/>
      <c r="EV1043" s="4"/>
      <c r="EW1043" s="4"/>
      <c r="EX1043" s="4"/>
      <c r="EY1043" s="4"/>
      <c r="EZ1043" s="4"/>
      <c r="FA1043" s="4"/>
      <c r="FB1043" s="4"/>
      <c r="FC1043" s="4"/>
      <c r="FD1043" s="4"/>
      <c r="FE1043" s="4"/>
      <c r="FF1043" s="4"/>
      <c r="FG1043" s="4"/>
      <c r="FH1043" s="4"/>
      <c r="FI1043" s="4"/>
      <c r="FJ1043" s="4"/>
      <c r="FK1043" s="4"/>
      <c r="FL1043" s="4"/>
      <c r="FM1043" s="4"/>
      <c r="FN1043" s="4"/>
      <c r="FO1043" s="4"/>
      <c r="FP1043" s="4"/>
      <c r="FQ1043" s="4"/>
      <c r="FR1043" s="4"/>
      <c r="FS1043" s="4"/>
      <c r="FT1043" s="4"/>
      <c r="FU1043" s="4"/>
      <c r="FV1043" s="4"/>
      <c r="FW1043" s="4"/>
      <c r="FX1043" s="4"/>
      <c r="FY1043" s="4"/>
      <c r="FZ1043" s="4"/>
      <c r="GA1043" s="4"/>
      <c r="GB1043" s="4"/>
      <c r="GC1043" s="4"/>
      <c r="GD1043" s="4"/>
      <c r="GE1043" s="4"/>
      <c r="GF1043" s="4"/>
      <c r="GG1043" s="4"/>
      <c r="GH1043" s="4"/>
      <c r="GI1043" s="4"/>
      <c r="GJ1043" s="4"/>
      <c r="GK1043" s="4"/>
      <c r="GL1043" s="4"/>
      <c r="GM1043" s="4"/>
      <c r="GN1043" s="4"/>
      <c r="GO1043" s="4"/>
      <c r="GP1043" s="4"/>
      <c r="GQ1043" s="4"/>
      <c r="GR1043" s="4"/>
      <c r="GS1043" s="4"/>
      <c r="GT1043" s="4"/>
      <c r="GU1043" s="4"/>
      <c r="GV1043" s="4"/>
      <c r="GW1043" s="4"/>
      <c r="GX1043" s="4"/>
      <c r="GY1043" s="4"/>
      <c r="GZ1043" s="4"/>
      <c r="HA1043" s="4"/>
      <c r="HB1043" s="4"/>
      <c r="HC1043" s="4"/>
      <c r="HD1043" s="4"/>
      <c r="HE1043" s="4"/>
      <c r="HF1043" s="4"/>
      <c r="HG1043" s="4"/>
      <c r="HH1043" s="4"/>
      <c r="HI1043" s="4"/>
      <c r="HJ1043" s="4"/>
      <c r="HK1043" s="4"/>
      <c r="HL1043" s="4"/>
      <c r="HM1043" s="4"/>
      <c r="HN1043" s="4"/>
      <c r="HO1043" s="4"/>
      <c r="HP1043" s="4"/>
      <c r="HQ1043" s="4"/>
      <c r="HR1043" s="4"/>
      <c r="HS1043" s="4"/>
      <c r="HT1043" s="4"/>
      <c r="HU1043" s="4"/>
      <c r="HV1043" s="4"/>
      <c r="HW1043" s="4"/>
      <c r="HX1043" s="4"/>
      <c r="HY1043" s="4"/>
      <c r="HZ1043" s="4"/>
      <c r="IA1043" s="4"/>
      <c r="IB1043" s="4"/>
      <c r="IC1043" s="4"/>
      <c r="ID1043" s="4"/>
      <c r="IE1043" s="4"/>
      <c r="IF1043" s="4"/>
      <c r="IG1043" s="4"/>
      <c r="IH1043" s="4"/>
      <c r="II1043" s="4"/>
      <c r="IJ1043" s="4"/>
      <c r="IK1043" s="4"/>
      <c r="IL1043" s="4"/>
      <c r="IM1043" s="4"/>
      <c r="IN1043" s="4"/>
      <c r="IO1043" s="4"/>
      <c r="IP1043" s="4"/>
      <c r="IQ1043" s="4"/>
      <c r="IR1043" s="4"/>
      <c r="IS1043" s="4"/>
      <c r="IT1043" s="4"/>
      <c r="IU1043" s="4"/>
      <c r="IV1043" s="4"/>
    </row>
    <row r="1045" spans="1:256" s="209" customFormat="1">
      <c r="A1045" s="121"/>
      <c r="B1045" s="115"/>
      <c r="C1045" s="116"/>
      <c r="D1045" s="117"/>
      <c r="E1045" s="118"/>
      <c r="F1045" s="119"/>
      <c r="G1045" s="120"/>
      <c r="H1045" s="5"/>
      <c r="I1045" s="39"/>
      <c r="J1045" s="40"/>
      <c r="K1045" s="41"/>
      <c r="L1045" s="37"/>
      <c r="N1045" s="38"/>
      <c r="O1045" s="38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/>
      <c r="AX1045" s="4"/>
      <c r="AY1045" s="4"/>
      <c r="AZ1045" s="4"/>
      <c r="BA1045" s="4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4"/>
      <c r="CM1045" s="4"/>
      <c r="CN1045" s="4"/>
      <c r="CO1045" s="4"/>
      <c r="CP1045" s="4"/>
      <c r="CQ1045" s="4"/>
      <c r="CR1045" s="4"/>
      <c r="CS1045" s="4"/>
      <c r="CT1045" s="4"/>
      <c r="CU1045" s="4"/>
      <c r="CV1045" s="4"/>
      <c r="CW1045" s="4"/>
      <c r="CX1045" s="4"/>
      <c r="CY1045" s="4"/>
      <c r="CZ1045" s="4"/>
      <c r="DA1045" s="4"/>
      <c r="DB1045" s="4"/>
      <c r="DC1045" s="4"/>
      <c r="DD1045" s="4"/>
      <c r="DE1045" s="4"/>
      <c r="DF1045" s="4"/>
      <c r="DG1045" s="4"/>
      <c r="DH1045" s="4"/>
      <c r="DI1045" s="4"/>
      <c r="DJ1045" s="4"/>
      <c r="DK1045" s="4"/>
      <c r="DL1045" s="4"/>
      <c r="DM1045" s="4"/>
      <c r="DN1045" s="4"/>
      <c r="DO1045" s="4"/>
      <c r="DP1045" s="4"/>
      <c r="DQ1045" s="4"/>
      <c r="DR1045" s="4"/>
      <c r="DS1045" s="4"/>
      <c r="DT1045" s="4"/>
      <c r="DU1045" s="4"/>
      <c r="DV1045" s="4"/>
      <c r="DW1045" s="4"/>
      <c r="DX1045" s="4"/>
      <c r="DY1045" s="4"/>
      <c r="DZ1045" s="4"/>
      <c r="EA1045" s="4"/>
      <c r="EB1045" s="4"/>
      <c r="EC1045" s="4"/>
      <c r="ED1045" s="4"/>
      <c r="EE1045" s="4"/>
      <c r="EF1045" s="4"/>
      <c r="EG1045" s="4"/>
      <c r="EH1045" s="4"/>
      <c r="EI1045" s="4"/>
      <c r="EJ1045" s="4"/>
      <c r="EK1045" s="4"/>
      <c r="EL1045" s="4"/>
      <c r="EM1045" s="4"/>
      <c r="EN1045" s="4"/>
      <c r="EO1045" s="4"/>
      <c r="EP1045" s="4"/>
      <c r="EQ1045" s="4"/>
      <c r="ER1045" s="4"/>
      <c r="ES1045" s="4"/>
      <c r="ET1045" s="4"/>
      <c r="EU1045" s="4"/>
      <c r="EV1045" s="4"/>
      <c r="EW1045" s="4"/>
      <c r="EX1045" s="4"/>
      <c r="EY1045" s="4"/>
      <c r="EZ1045" s="4"/>
      <c r="FA1045" s="4"/>
      <c r="FB1045" s="4"/>
      <c r="FC1045" s="4"/>
      <c r="FD1045" s="4"/>
      <c r="FE1045" s="4"/>
      <c r="FF1045" s="4"/>
      <c r="FG1045" s="4"/>
      <c r="FH1045" s="4"/>
      <c r="FI1045" s="4"/>
      <c r="FJ1045" s="4"/>
      <c r="FK1045" s="4"/>
      <c r="FL1045" s="4"/>
      <c r="FM1045" s="4"/>
      <c r="FN1045" s="4"/>
      <c r="FO1045" s="4"/>
      <c r="FP1045" s="4"/>
      <c r="FQ1045" s="4"/>
      <c r="FR1045" s="4"/>
      <c r="FS1045" s="4"/>
      <c r="FT1045" s="4"/>
      <c r="FU1045" s="4"/>
      <c r="FV1045" s="4"/>
      <c r="FW1045" s="4"/>
      <c r="FX1045" s="4"/>
      <c r="FY1045" s="4"/>
      <c r="FZ1045" s="4"/>
      <c r="GA1045" s="4"/>
      <c r="GB1045" s="4"/>
      <c r="GC1045" s="4"/>
      <c r="GD1045" s="4"/>
      <c r="GE1045" s="4"/>
      <c r="GF1045" s="4"/>
      <c r="GG1045" s="4"/>
      <c r="GH1045" s="4"/>
      <c r="GI1045" s="4"/>
      <c r="GJ1045" s="4"/>
      <c r="GK1045" s="4"/>
      <c r="GL1045" s="4"/>
      <c r="GM1045" s="4"/>
      <c r="GN1045" s="4"/>
      <c r="GO1045" s="4"/>
      <c r="GP1045" s="4"/>
      <c r="GQ1045" s="4"/>
      <c r="GR1045" s="4"/>
      <c r="GS1045" s="4"/>
      <c r="GT1045" s="4"/>
      <c r="GU1045" s="4"/>
      <c r="GV1045" s="4"/>
      <c r="GW1045" s="4"/>
      <c r="GX1045" s="4"/>
      <c r="GY1045" s="4"/>
      <c r="GZ1045" s="4"/>
      <c r="HA1045" s="4"/>
      <c r="HB1045" s="4"/>
      <c r="HC1045" s="4"/>
      <c r="HD1045" s="4"/>
      <c r="HE1045" s="4"/>
      <c r="HF1045" s="4"/>
      <c r="HG1045" s="4"/>
      <c r="HH1045" s="4"/>
      <c r="HI1045" s="4"/>
      <c r="HJ1045" s="4"/>
      <c r="HK1045" s="4"/>
      <c r="HL1045" s="4"/>
      <c r="HM1045" s="4"/>
      <c r="HN1045" s="4"/>
      <c r="HO1045" s="4"/>
      <c r="HP1045" s="4"/>
      <c r="HQ1045" s="4"/>
      <c r="HR1045" s="4"/>
      <c r="HS1045" s="4"/>
      <c r="HT1045" s="4"/>
      <c r="HU1045" s="4"/>
      <c r="HV1045" s="4"/>
      <c r="HW1045" s="4"/>
      <c r="HX1045" s="4"/>
      <c r="HY1045" s="4"/>
      <c r="HZ1045" s="4"/>
      <c r="IA1045" s="4"/>
      <c r="IB1045" s="4"/>
      <c r="IC1045" s="4"/>
      <c r="ID1045" s="4"/>
      <c r="IE1045" s="4"/>
      <c r="IF1045" s="4"/>
      <c r="IG1045" s="4"/>
      <c r="IH1045" s="4"/>
      <c r="II1045" s="4"/>
      <c r="IJ1045" s="4"/>
      <c r="IK1045" s="4"/>
      <c r="IL1045" s="4"/>
      <c r="IM1045" s="4"/>
      <c r="IN1045" s="4"/>
      <c r="IO1045" s="4"/>
      <c r="IP1045" s="4"/>
      <c r="IQ1045" s="4"/>
      <c r="IR1045" s="4"/>
      <c r="IS1045" s="4"/>
      <c r="IT1045" s="4"/>
      <c r="IU1045" s="4"/>
      <c r="IV1045" s="4"/>
    </row>
    <row r="1047" spans="1:256" s="209" customFormat="1">
      <c r="A1047" s="121"/>
      <c r="B1047" s="115"/>
      <c r="C1047" s="116"/>
      <c r="D1047" s="117"/>
      <c r="E1047" s="118"/>
      <c r="F1047" s="119"/>
      <c r="G1047" s="120"/>
      <c r="H1047" s="5"/>
      <c r="I1047" s="39"/>
      <c r="J1047" s="40"/>
      <c r="K1047" s="41"/>
      <c r="L1047" s="37"/>
      <c r="N1047" s="38"/>
      <c r="O1047" s="38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/>
      <c r="AX1047" s="4"/>
      <c r="AY1047" s="4"/>
      <c r="AZ1047" s="4"/>
      <c r="BA1047" s="4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4"/>
      <c r="CM1047" s="4"/>
      <c r="CN1047" s="4"/>
      <c r="CO1047" s="4"/>
      <c r="CP1047" s="4"/>
      <c r="CQ1047" s="4"/>
      <c r="CR1047" s="4"/>
      <c r="CS1047" s="4"/>
      <c r="CT1047" s="4"/>
      <c r="CU1047" s="4"/>
      <c r="CV1047" s="4"/>
      <c r="CW1047" s="4"/>
      <c r="CX1047" s="4"/>
      <c r="CY1047" s="4"/>
      <c r="CZ1047" s="4"/>
      <c r="DA1047" s="4"/>
      <c r="DB1047" s="4"/>
      <c r="DC1047" s="4"/>
      <c r="DD1047" s="4"/>
      <c r="DE1047" s="4"/>
      <c r="DF1047" s="4"/>
      <c r="DG1047" s="4"/>
      <c r="DH1047" s="4"/>
      <c r="DI1047" s="4"/>
      <c r="DJ1047" s="4"/>
      <c r="DK1047" s="4"/>
      <c r="DL1047" s="4"/>
      <c r="DM1047" s="4"/>
      <c r="DN1047" s="4"/>
      <c r="DO1047" s="4"/>
      <c r="DP1047" s="4"/>
      <c r="DQ1047" s="4"/>
      <c r="DR1047" s="4"/>
      <c r="DS1047" s="4"/>
      <c r="DT1047" s="4"/>
      <c r="DU1047" s="4"/>
      <c r="DV1047" s="4"/>
      <c r="DW1047" s="4"/>
      <c r="DX1047" s="4"/>
      <c r="DY1047" s="4"/>
      <c r="DZ1047" s="4"/>
      <c r="EA1047" s="4"/>
      <c r="EB1047" s="4"/>
      <c r="EC1047" s="4"/>
      <c r="ED1047" s="4"/>
      <c r="EE1047" s="4"/>
      <c r="EF1047" s="4"/>
      <c r="EG1047" s="4"/>
      <c r="EH1047" s="4"/>
      <c r="EI1047" s="4"/>
      <c r="EJ1047" s="4"/>
      <c r="EK1047" s="4"/>
      <c r="EL1047" s="4"/>
      <c r="EM1047" s="4"/>
      <c r="EN1047" s="4"/>
      <c r="EO1047" s="4"/>
      <c r="EP1047" s="4"/>
      <c r="EQ1047" s="4"/>
      <c r="ER1047" s="4"/>
      <c r="ES1047" s="4"/>
      <c r="ET1047" s="4"/>
      <c r="EU1047" s="4"/>
      <c r="EV1047" s="4"/>
      <c r="EW1047" s="4"/>
      <c r="EX1047" s="4"/>
      <c r="EY1047" s="4"/>
      <c r="EZ1047" s="4"/>
      <c r="FA1047" s="4"/>
      <c r="FB1047" s="4"/>
      <c r="FC1047" s="4"/>
      <c r="FD1047" s="4"/>
      <c r="FE1047" s="4"/>
      <c r="FF1047" s="4"/>
      <c r="FG1047" s="4"/>
      <c r="FH1047" s="4"/>
      <c r="FI1047" s="4"/>
      <c r="FJ1047" s="4"/>
      <c r="FK1047" s="4"/>
      <c r="FL1047" s="4"/>
      <c r="FM1047" s="4"/>
      <c r="FN1047" s="4"/>
      <c r="FO1047" s="4"/>
      <c r="FP1047" s="4"/>
      <c r="FQ1047" s="4"/>
      <c r="FR1047" s="4"/>
      <c r="FS1047" s="4"/>
      <c r="FT1047" s="4"/>
      <c r="FU1047" s="4"/>
      <c r="FV1047" s="4"/>
      <c r="FW1047" s="4"/>
      <c r="FX1047" s="4"/>
      <c r="FY1047" s="4"/>
      <c r="FZ1047" s="4"/>
      <c r="GA1047" s="4"/>
      <c r="GB1047" s="4"/>
      <c r="GC1047" s="4"/>
      <c r="GD1047" s="4"/>
      <c r="GE1047" s="4"/>
      <c r="GF1047" s="4"/>
      <c r="GG1047" s="4"/>
      <c r="GH1047" s="4"/>
      <c r="GI1047" s="4"/>
      <c r="GJ1047" s="4"/>
      <c r="GK1047" s="4"/>
      <c r="GL1047" s="4"/>
      <c r="GM1047" s="4"/>
      <c r="GN1047" s="4"/>
      <c r="GO1047" s="4"/>
      <c r="GP1047" s="4"/>
      <c r="GQ1047" s="4"/>
      <c r="GR1047" s="4"/>
      <c r="GS1047" s="4"/>
      <c r="GT1047" s="4"/>
      <c r="GU1047" s="4"/>
      <c r="GV1047" s="4"/>
      <c r="GW1047" s="4"/>
      <c r="GX1047" s="4"/>
      <c r="GY1047" s="4"/>
      <c r="GZ1047" s="4"/>
      <c r="HA1047" s="4"/>
      <c r="HB1047" s="4"/>
      <c r="HC1047" s="4"/>
      <c r="HD1047" s="4"/>
      <c r="HE1047" s="4"/>
      <c r="HF1047" s="4"/>
      <c r="HG1047" s="4"/>
      <c r="HH1047" s="4"/>
      <c r="HI1047" s="4"/>
      <c r="HJ1047" s="4"/>
      <c r="HK1047" s="4"/>
      <c r="HL1047" s="4"/>
      <c r="HM1047" s="4"/>
      <c r="HN1047" s="4"/>
      <c r="HO1047" s="4"/>
      <c r="HP1047" s="4"/>
      <c r="HQ1047" s="4"/>
      <c r="HR1047" s="4"/>
      <c r="HS1047" s="4"/>
      <c r="HT1047" s="4"/>
      <c r="HU1047" s="4"/>
      <c r="HV1047" s="4"/>
      <c r="HW1047" s="4"/>
      <c r="HX1047" s="4"/>
      <c r="HY1047" s="4"/>
      <c r="HZ1047" s="4"/>
      <c r="IA1047" s="4"/>
      <c r="IB1047" s="4"/>
      <c r="IC1047" s="4"/>
      <c r="ID1047" s="4"/>
      <c r="IE1047" s="4"/>
      <c r="IF1047" s="4"/>
      <c r="IG1047" s="4"/>
      <c r="IH1047" s="4"/>
      <c r="II1047" s="4"/>
      <c r="IJ1047" s="4"/>
      <c r="IK1047" s="4"/>
      <c r="IL1047" s="4"/>
      <c r="IM1047" s="4"/>
      <c r="IN1047" s="4"/>
      <c r="IO1047" s="4"/>
      <c r="IP1047" s="4"/>
      <c r="IQ1047" s="4"/>
      <c r="IR1047" s="4"/>
      <c r="IS1047" s="4"/>
      <c r="IT1047" s="4"/>
      <c r="IU1047" s="4"/>
      <c r="IV1047" s="4"/>
    </row>
    <row r="1048" spans="1:256" s="209" customFormat="1">
      <c r="A1048" s="121"/>
      <c r="B1048" s="115"/>
      <c r="C1048" s="116"/>
      <c r="D1048" s="117"/>
      <c r="E1048" s="118"/>
      <c r="F1048" s="119"/>
      <c r="G1048" s="120"/>
      <c r="H1048" s="5"/>
      <c r="I1048" s="39"/>
      <c r="J1048" s="40"/>
      <c r="K1048" s="41"/>
      <c r="L1048" s="37"/>
      <c r="N1048" s="38"/>
      <c r="O1048" s="38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/>
      <c r="AX1048" s="4"/>
      <c r="AY1048" s="4"/>
      <c r="AZ1048" s="4"/>
      <c r="BA1048" s="4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4"/>
      <c r="CM1048" s="4"/>
      <c r="CN1048" s="4"/>
      <c r="CO1048" s="4"/>
      <c r="CP1048" s="4"/>
      <c r="CQ1048" s="4"/>
      <c r="CR1048" s="4"/>
      <c r="CS1048" s="4"/>
      <c r="CT1048" s="4"/>
      <c r="CU1048" s="4"/>
      <c r="CV1048" s="4"/>
      <c r="CW1048" s="4"/>
      <c r="CX1048" s="4"/>
      <c r="CY1048" s="4"/>
      <c r="CZ1048" s="4"/>
      <c r="DA1048" s="4"/>
      <c r="DB1048" s="4"/>
      <c r="DC1048" s="4"/>
      <c r="DD1048" s="4"/>
      <c r="DE1048" s="4"/>
      <c r="DF1048" s="4"/>
      <c r="DG1048" s="4"/>
      <c r="DH1048" s="4"/>
      <c r="DI1048" s="4"/>
      <c r="DJ1048" s="4"/>
      <c r="DK1048" s="4"/>
      <c r="DL1048" s="4"/>
      <c r="DM1048" s="4"/>
      <c r="DN1048" s="4"/>
      <c r="DO1048" s="4"/>
      <c r="DP1048" s="4"/>
      <c r="DQ1048" s="4"/>
      <c r="DR1048" s="4"/>
      <c r="DS1048" s="4"/>
      <c r="DT1048" s="4"/>
      <c r="DU1048" s="4"/>
      <c r="DV1048" s="4"/>
      <c r="DW1048" s="4"/>
      <c r="DX1048" s="4"/>
      <c r="DY1048" s="4"/>
      <c r="DZ1048" s="4"/>
      <c r="EA1048" s="4"/>
      <c r="EB1048" s="4"/>
      <c r="EC1048" s="4"/>
      <c r="ED1048" s="4"/>
      <c r="EE1048" s="4"/>
      <c r="EF1048" s="4"/>
      <c r="EG1048" s="4"/>
      <c r="EH1048" s="4"/>
      <c r="EI1048" s="4"/>
      <c r="EJ1048" s="4"/>
      <c r="EK1048" s="4"/>
      <c r="EL1048" s="4"/>
      <c r="EM1048" s="4"/>
      <c r="EN1048" s="4"/>
      <c r="EO1048" s="4"/>
      <c r="EP1048" s="4"/>
      <c r="EQ1048" s="4"/>
      <c r="ER1048" s="4"/>
      <c r="ES1048" s="4"/>
      <c r="ET1048" s="4"/>
      <c r="EU1048" s="4"/>
      <c r="EV1048" s="4"/>
      <c r="EW1048" s="4"/>
      <c r="EX1048" s="4"/>
      <c r="EY1048" s="4"/>
      <c r="EZ1048" s="4"/>
      <c r="FA1048" s="4"/>
      <c r="FB1048" s="4"/>
      <c r="FC1048" s="4"/>
      <c r="FD1048" s="4"/>
      <c r="FE1048" s="4"/>
      <c r="FF1048" s="4"/>
      <c r="FG1048" s="4"/>
      <c r="FH1048" s="4"/>
      <c r="FI1048" s="4"/>
      <c r="FJ1048" s="4"/>
      <c r="FK1048" s="4"/>
      <c r="FL1048" s="4"/>
      <c r="FM1048" s="4"/>
      <c r="FN1048" s="4"/>
      <c r="FO1048" s="4"/>
      <c r="FP1048" s="4"/>
      <c r="FQ1048" s="4"/>
      <c r="FR1048" s="4"/>
      <c r="FS1048" s="4"/>
      <c r="FT1048" s="4"/>
      <c r="FU1048" s="4"/>
      <c r="FV1048" s="4"/>
      <c r="FW1048" s="4"/>
      <c r="FX1048" s="4"/>
      <c r="FY1048" s="4"/>
      <c r="FZ1048" s="4"/>
      <c r="GA1048" s="4"/>
      <c r="GB1048" s="4"/>
      <c r="GC1048" s="4"/>
      <c r="GD1048" s="4"/>
      <c r="GE1048" s="4"/>
      <c r="GF1048" s="4"/>
      <c r="GG1048" s="4"/>
      <c r="GH1048" s="4"/>
      <c r="GI1048" s="4"/>
      <c r="GJ1048" s="4"/>
      <c r="GK1048" s="4"/>
      <c r="GL1048" s="4"/>
      <c r="GM1048" s="4"/>
      <c r="GN1048" s="4"/>
      <c r="GO1048" s="4"/>
      <c r="GP1048" s="4"/>
      <c r="GQ1048" s="4"/>
      <c r="GR1048" s="4"/>
      <c r="GS1048" s="4"/>
      <c r="GT1048" s="4"/>
      <c r="GU1048" s="4"/>
      <c r="GV1048" s="4"/>
      <c r="GW1048" s="4"/>
      <c r="GX1048" s="4"/>
      <c r="GY1048" s="4"/>
      <c r="GZ1048" s="4"/>
      <c r="HA1048" s="4"/>
      <c r="HB1048" s="4"/>
      <c r="HC1048" s="4"/>
      <c r="HD1048" s="4"/>
      <c r="HE1048" s="4"/>
      <c r="HF1048" s="4"/>
      <c r="HG1048" s="4"/>
      <c r="HH1048" s="4"/>
      <c r="HI1048" s="4"/>
      <c r="HJ1048" s="4"/>
      <c r="HK1048" s="4"/>
      <c r="HL1048" s="4"/>
      <c r="HM1048" s="4"/>
      <c r="HN1048" s="4"/>
      <c r="HO1048" s="4"/>
      <c r="HP1048" s="4"/>
      <c r="HQ1048" s="4"/>
      <c r="HR1048" s="4"/>
      <c r="HS1048" s="4"/>
      <c r="HT1048" s="4"/>
      <c r="HU1048" s="4"/>
      <c r="HV1048" s="4"/>
      <c r="HW1048" s="4"/>
      <c r="HX1048" s="4"/>
      <c r="HY1048" s="4"/>
      <c r="HZ1048" s="4"/>
      <c r="IA1048" s="4"/>
      <c r="IB1048" s="4"/>
      <c r="IC1048" s="4"/>
      <c r="ID1048" s="4"/>
      <c r="IE1048" s="4"/>
      <c r="IF1048" s="4"/>
      <c r="IG1048" s="4"/>
      <c r="IH1048" s="4"/>
      <c r="II1048" s="4"/>
      <c r="IJ1048" s="4"/>
      <c r="IK1048" s="4"/>
      <c r="IL1048" s="4"/>
      <c r="IM1048" s="4"/>
      <c r="IN1048" s="4"/>
      <c r="IO1048" s="4"/>
      <c r="IP1048" s="4"/>
      <c r="IQ1048" s="4"/>
      <c r="IR1048" s="4"/>
      <c r="IS1048" s="4"/>
      <c r="IT1048" s="4"/>
      <c r="IU1048" s="4"/>
      <c r="IV1048" s="4"/>
    </row>
    <row r="1049" spans="1:256" s="209" customFormat="1">
      <c r="A1049" s="121"/>
      <c r="B1049" s="115"/>
      <c r="C1049" s="116"/>
      <c r="D1049" s="117"/>
      <c r="E1049" s="118"/>
      <c r="F1049" s="119"/>
      <c r="G1049" s="120"/>
      <c r="H1049" s="5"/>
      <c r="I1049" s="39"/>
      <c r="J1049" s="40"/>
      <c r="K1049" s="41"/>
      <c r="L1049" s="37"/>
      <c r="N1049" s="38"/>
      <c r="O1049" s="38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/>
      <c r="AX1049" s="4"/>
      <c r="AY1049" s="4"/>
      <c r="AZ1049" s="4"/>
      <c r="BA1049" s="4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4"/>
      <c r="CM1049" s="4"/>
      <c r="CN1049" s="4"/>
      <c r="CO1049" s="4"/>
      <c r="CP1049" s="4"/>
      <c r="CQ1049" s="4"/>
      <c r="CR1049" s="4"/>
      <c r="CS1049" s="4"/>
      <c r="CT1049" s="4"/>
      <c r="CU1049" s="4"/>
      <c r="CV1049" s="4"/>
      <c r="CW1049" s="4"/>
      <c r="CX1049" s="4"/>
      <c r="CY1049" s="4"/>
      <c r="CZ1049" s="4"/>
      <c r="DA1049" s="4"/>
      <c r="DB1049" s="4"/>
      <c r="DC1049" s="4"/>
      <c r="DD1049" s="4"/>
      <c r="DE1049" s="4"/>
      <c r="DF1049" s="4"/>
      <c r="DG1049" s="4"/>
      <c r="DH1049" s="4"/>
      <c r="DI1049" s="4"/>
      <c r="DJ1049" s="4"/>
      <c r="DK1049" s="4"/>
      <c r="DL1049" s="4"/>
      <c r="DM1049" s="4"/>
      <c r="DN1049" s="4"/>
      <c r="DO1049" s="4"/>
      <c r="DP1049" s="4"/>
      <c r="DQ1049" s="4"/>
      <c r="DR1049" s="4"/>
      <c r="DS1049" s="4"/>
      <c r="DT1049" s="4"/>
      <c r="DU1049" s="4"/>
      <c r="DV1049" s="4"/>
      <c r="DW1049" s="4"/>
      <c r="DX1049" s="4"/>
      <c r="DY1049" s="4"/>
      <c r="DZ1049" s="4"/>
      <c r="EA1049" s="4"/>
      <c r="EB1049" s="4"/>
      <c r="EC1049" s="4"/>
      <c r="ED1049" s="4"/>
      <c r="EE1049" s="4"/>
      <c r="EF1049" s="4"/>
      <c r="EG1049" s="4"/>
      <c r="EH1049" s="4"/>
      <c r="EI1049" s="4"/>
      <c r="EJ1049" s="4"/>
      <c r="EK1049" s="4"/>
      <c r="EL1049" s="4"/>
      <c r="EM1049" s="4"/>
      <c r="EN1049" s="4"/>
      <c r="EO1049" s="4"/>
      <c r="EP1049" s="4"/>
      <c r="EQ1049" s="4"/>
      <c r="ER1049" s="4"/>
      <c r="ES1049" s="4"/>
      <c r="ET1049" s="4"/>
      <c r="EU1049" s="4"/>
      <c r="EV1049" s="4"/>
      <c r="EW1049" s="4"/>
      <c r="EX1049" s="4"/>
      <c r="EY1049" s="4"/>
      <c r="EZ1049" s="4"/>
      <c r="FA1049" s="4"/>
      <c r="FB1049" s="4"/>
      <c r="FC1049" s="4"/>
      <c r="FD1049" s="4"/>
      <c r="FE1049" s="4"/>
      <c r="FF1049" s="4"/>
      <c r="FG1049" s="4"/>
      <c r="FH1049" s="4"/>
      <c r="FI1049" s="4"/>
      <c r="FJ1049" s="4"/>
      <c r="FK1049" s="4"/>
      <c r="FL1049" s="4"/>
      <c r="FM1049" s="4"/>
      <c r="FN1049" s="4"/>
      <c r="FO1049" s="4"/>
      <c r="FP1049" s="4"/>
      <c r="FQ1049" s="4"/>
      <c r="FR1049" s="4"/>
      <c r="FS1049" s="4"/>
      <c r="FT1049" s="4"/>
      <c r="FU1049" s="4"/>
      <c r="FV1049" s="4"/>
      <c r="FW1049" s="4"/>
      <c r="FX1049" s="4"/>
      <c r="FY1049" s="4"/>
      <c r="FZ1049" s="4"/>
      <c r="GA1049" s="4"/>
      <c r="GB1049" s="4"/>
      <c r="GC1049" s="4"/>
      <c r="GD1049" s="4"/>
      <c r="GE1049" s="4"/>
      <c r="GF1049" s="4"/>
      <c r="GG1049" s="4"/>
      <c r="GH1049" s="4"/>
      <c r="GI1049" s="4"/>
      <c r="GJ1049" s="4"/>
      <c r="GK1049" s="4"/>
      <c r="GL1049" s="4"/>
      <c r="GM1049" s="4"/>
      <c r="GN1049" s="4"/>
      <c r="GO1049" s="4"/>
      <c r="GP1049" s="4"/>
      <c r="GQ1049" s="4"/>
      <c r="GR1049" s="4"/>
      <c r="GS1049" s="4"/>
      <c r="GT1049" s="4"/>
      <c r="GU1049" s="4"/>
      <c r="GV1049" s="4"/>
      <c r="GW1049" s="4"/>
      <c r="GX1049" s="4"/>
      <c r="GY1049" s="4"/>
      <c r="GZ1049" s="4"/>
      <c r="HA1049" s="4"/>
      <c r="HB1049" s="4"/>
      <c r="HC1049" s="4"/>
      <c r="HD1049" s="4"/>
      <c r="HE1049" s="4"/>
      <c r="HF1049" s="4"/>
      <c r="HG1049" s="4"/>
      <c r="HH1049" s="4"/>
      <c r="HI1049" s="4"/>
      <c r="HJ1049" s="4"/>
      <c r="HK1049" s="4"/>
      <c r="HL1049" s="4"/>
      <c r="HM1049" s="4"/>
      <c r="HN1049" s="4"/>
      <c r="HO1049" s="4"/>
      <c r="HP1049" s="4"/>
      <c r="HQ1049" s="4"/>
      <c r="HR1049" s="4"/>
      <c r="HS1049" s="4"/>
      <c r="HT1049" s="4"/>
      <c r="HU1049" s="4"/>
      <c r="HV1049" s="4"/>
      <c r="HW1049" s="4"/>
      <c r="HX1049" s="4"/>
      <c r="HY1049" s="4"/>
      <c r="HZ1049" s="4"/>
      <c r="IA1049" s="4"/>
      <c r="IB1049" s="4"/>
      <c r="IC1049" s="4"/>
      <c r="ID1049" s="4"/>
      <c r="IE1049" s="4"/>
      <c r="IF1049" s="4"/>
      <c r="IG1049" s="4"/>
      <c r="IH1049" s="4"/>
      <c r="II1049" s="4"/>
      <c r="IJ1049" s="4"/>
      <c r="IK1049" s="4"/>
      <c r="IL1049" s="4"/>
      <c r="IM1049" s="4"/>
      <c r="IN1049" s="4"/>
      <c r="IO1049" s="4"/>
      <c r="IP1049" s="4"/>
      <c r="IQ1049" s="4"/>
      <c r="IR1049" s="4"/>
      <c r="IS1049" s="4"/>
      <c r="IT1049" s="4"/>
      <c r="IU1049" s="4"/>
      <c r="IV1049" s="4"/>
    </row>
    <row r="1051" spans="1:256" s="209" customFormat="1">
      <c r="A1051" s="121"/>
      <c r="B1051" s="115"/>
      <c r="C1051" s="116"/>
      <c r="D1051" s="117"/>
      <c r="E1051" s="118"/>
      <c r="F1051" s="119"/>
      <c r="G1051" s="120"/>
      <c r="H1051" s="5"/>
      <c r="I1051" s="39"/>
      <c r="J1051" s="40"/>
      <c r="K1051" s="41"/>
      <c r="L1051" s="37"/>
      <c r="N1051" s="38"/>
      <c r="O1051" s="38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/>
      <c r="AX1051" s="4"/>
      <c r="AY1051" s="4"/>
      <c r="AZ1051" s="4"/>
      <c r="BA1051" s="4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4"/>
      <c r="CM1051" s="4"/>
      <c r="CN1051" s="4"/>
      <c r="CO1051" s="4"/>
      <c r="CP1051" s="4"/>
      <c r="CQ1051" s="4"/>
      <c r="CR1051" s="4"/>
      <c r="CS1051" s="4"/>
      <c r="CT1051" s="4"/>
      <c r="CU1051" s="4"/>
      <c r="CV1051" s="4"/>
      <c r="CW1051" s="4"/>
      <c r="CX1051" s="4"/>
      <c r="CY1051" s="4"/>
      <c r="CZ1051" s="4"/>
      <c r="DA1051" s="4"/>
      <c r="DB1051" s="4"/>
      <c r="DC1051" s="4"/>
      <c r="DD1051" s="4"/>
      <c r="DE1051" s="4"/>
      <c r="DF1051" s="4"/>
      <c r="DG1051" s="4"/>
      <c r="DH1051" s="4"/>
      <c r="DI1051" s="4"/>
      <c r="DJ1051" s="4"/>
      <c r="DK1051" s="4"/>
      <c r="DL1051" s="4"/>
      <c r="DM1051" s="4"/>
      <c r="DN1051" s="4"/>
      <c r="DO1051" s="4"/>
      <c r="DP1051" s="4"/>
      <c r="DQ1051" s="4"/>
      <c r="DR1051" s="4"/>
      <c r="DS1051" s="4"/>
      <c r="DT1051" s="4"/>
      <c r="DU1051" s="4"/>
      <c r="DV1051" s="4"/>
      <c r="DW1051" s="4"/>
      <c r="DX1051" s="4"/>
      <c r="DY1051" s="4"/>
      <c r="DZ1051" s="4"/>
      <c r="EA1051" s="4"/>
      <c r="EB1051" s="4"/>
      <c r="EC1051" s="4"/>
      <c r="ED1051" s="4"/>
      <c r="EE1051" s="4"/>
      <c r="EF1051" s="4"/>
      <c r="EG1051" s="4"/>
      <c r="EH1051" s="4"/>
      <c r="EI1051" s="4"/>
      <c r="EJ1051" s="4"/>
      <c r="EK1051" s="4"/>
      <c r="EL1051" s="4"/>
      <c r="EM1051" s="4"/>
      <c r="EN1051" s="4"/>
      <c r="EO1051" s="4"/>
      <c r="EP1051" s="4"/>
      <c r="EQ1051" s="4"/>
      <c r="ER1051" s="4"/>
      <c r="ES1051" s="4"/>
      <c r="ET1051" s="4"/>
      <c r="EU1051" s="4"/>
      <c r="EV1051" s="4"/>
      <c r="EW1051" s="4"/>
      <c r="EX1051" s="4"/>
      <c r="EY1051" s="4"/>
      <c r="EZ1051" s="4"/>
      <c r="FA1051" s="4"/>
      <c r="FB1051" s="4"/>
      <c r="FC1051" s="4"/>
      <c r="FD1051" s="4"/>
      <c r="FE1051" s="4"/>
      <c r="FF1051" s="4"/>
      <c r="FG1051" s="4"/>
      <c r="FH1051" s="4"/>
      <c r="FI1051" s="4"/>
      <c r="FJ1051" s="4"/>
      <c r="FK1051" s="4"/>
      <c r="FL1051" s="4"/>
      <c r="FM1051" s="4"/>
      <c r="FN1051" s="4"/>
      <c r="FO1051" s="4"/>
      <c r="FP1051" s="4"/>
      <c r="FQ1051" s="4"/>
      <c r="FR1051" s="4"/>
      <c r="FS1051" s="4"/>
      <c r="FT1051" s="4"/>
      <c r="FU1051" s="4"/>
      <c r="FV1051" s="4"/>
      <c r="FW1051" s="4"/>
      <c r="FX1051" s="4"/>
      <c r="FY1051" s="4"/>
      <c r="FZ1051" s="4"/>
      <c r="GA1051" s="4"/>
      <c r="GB1051" s="4"/>
      <c r="GC1051" s="4"/>
      <c r="GD1051" s="4"/>
      <c r="GE1051" s="4"/>
      <c r="GF1051" s="4"/>
      <c r="GG1051" s="4"/>
      <c r="GH1051" s="4"/>
      <c r="GI1051" s="4"/>
      <c r="GJ1051" s="4"/>
      <c r="GK1051" s="4"/>
      <c r="GL1051" s="4"/>
      <c r="GM1051" s="4"/>
      <c r="GN1051" s="4"/>
      <c r="GO1051" s="4"/>
      <c r="GP1051" s="4"/>
      <c r="GQ1051" s="4"/>
      <c r="GR1051" s="4"/>
      <c r="GS1051" s="4"/>
      <c r="GT1051" s="4"/>
      <c r="GU1051" s="4"/>
      <c r="GV1051" s="4"/>
      <c r="GW1051" s="4"/>
      <c r="GX1051" s="4"/>
      <c r="GY1051" s="4"/>
      <c r="GZ1051" s="4"/>
      <c r="HA1051" s="4"/>
      <c r="HB1051" s="4"/>
      <c r="HC1051" s="4"/>
      <c r="HD1051" s="4"/>
      <c r="HE1051" s="4"/>
      <c r="HF1051" s="4"/>
      <c r="HG1051" s="4"/>
      <c r="HH1051" s="4"/>
      <c r="HI1051" s="4"/>
      <c r="HJ1051" s="4"/>
      <c r="HK1051" s="4"/>
      <c r="HL1051" s="4"/>
      <c r="HM1051" s="4"/>
      <c r="HN1051" s="4"/>
      <c r="HO1051" s="4"/>
      <c r="HP1051" s="4"/>
      <c r="HQ1051" s="4"/>
      <c r="HR1051" s="4"/>
      <c r="HS1051" s="4"/>
      <c r="HT1051" s="4"/>
      <c r="HU1051" s="4"/>
      <c r="HV1051" s="4"/>
      <c r="HW1051" s="4"/>
      <c r="HX1051" s="4"/>
      <c r="HY1051" s="4"/>
      <c r="HZ1051" s="4"/>
      <c r="IA1051" s="4"/>
      <c r="IB1051" s="4"/>
      <c r="IC1051" s="4"/>
      <c r="ID1051" s="4"/>
      <c r="IE1051" s="4"/>
      <c r="IF1051" s="4"/>
      <c r="IG1051" s="4"/>
      <c r="IH1051" s="4"/>
      <c r="II1051" s="4"/>
      <c r="IJ1051" s="4"/>
      <c r="IK1051" s="4"/>
      <c r="IL1051" s="4"/>
      <c r="IM1051" s="4"/>
      <c r="IN1051" s="4"/>
      <c r="IO1051" s="4"/>
      <c r="IP1051" s="4"/>
      <c r="IQ1051" s="4"/>
      <c r="IR1051" s="4"/>
      <c r="IS1051" s="4"/>
      <c r="IT1051" s="4"/>
      <c r="IU1051" s="4"/>
      <c r="IV1051" s="4"/>
    </row>
    <row r="1053" spans="1:256" s="209" customFormat="1">
      <c r="A1053" s="121"/>
      <c r="B1053" s="115"/>
      <c r="C1053" s="116"/>
      <c r="D1053" s="117"/>
      <c r="E1053" s="118"/>
      <c r="F1053" s="119"/>
      <c r="G1053" s="120"/>
      <c r="H1053" s="5"/>
      <c r="I1053" s="39"/>
      <c r="J1053" s="40"/>
      <c r="K1053" s="41"/>
      <c r="L1053" s="37"/>
      <c r="N1053" s="38"/>
      <c r="O1053" s="38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/>
      <c r="AX1053" s="4"/>
      <c r="AY1053" s="4"/>
      <c r="AZ1053" s="4"/>
      <c r="BA1053" s="4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4"/>
      <c r="CM1053" s="4"/>
      <c r="CN1053" s="4"/>
      <c r="CO1053" s="4"/>
      <c r="CP1053" s="4"/>
      <c r="CQ1053" s="4"/>
      <c r="CR1053" s="4"/>
      <c r="CS1053" s="4"/>
      <c r="CT1053" s="4"/>
      <c r="CU1053" s="4"/>
      <c r="CV1053" s="4"/>
      <c r="CW1053" s="4"/>
      <c r="CX1053" s="4"/>
      <c r="CY1053" s="4"/>
      <c r="CZ1053" s="4"/>
      <c r="DA1053" s="4"/>
      <c r="DB1053" s="4"/>
      <c r="DC1053" s="4"/>
      <c r="DD1053" s="4"/>
      <c r="DE1053" s="4"/>
      <c r="DF1053" s="4"/>
      <c r="DG1053" s="4"/>
      <c r="DH1053" s="4"/>
      <c r="DI1053" s="4"/>
      <c r="DJ1053" s="4"/>
      <c r="DK1053" s="4"/>
      <c r="DL1053" s="4"/>
      <c r="DM1053" s="4"/>
      <c r="DN1053" s="4"/>
      <c r="DO1053" s="4"/>
      <c r="DP1053" s="4"/>
      <c r="DQ1053" s="4"/>
      <c r="DR1053" s="4"/>
      <c r="DS1053" s="4"/>
      <c r="DT1053" s="4"/>
      <c r="DU1053" s="4"/>
      <c r="DV1053" s="4"/>
      <c r="DW1053" s="4"/>
      <c r="DX1053" s="4"/>
      <c r="DY1053" s="4"/>
      <c r="DZ1053" s="4"/>
      <c r="EA1053" s="4"/>
      <c r="EB1053" s="4"/>
      <c r="EC1053" s="4"/>
      <c r="ED1053" s="4"/>
      <c r="EE1053" s="4"/>
      <c r="EF1053" s="4"/>
      <c r="EG1053" s="4"/>
      <c r="EH1053" s="4"/>
      <c r="EI1053" s="4"/>
      <c r="EJ1053" s="4"/>
      <c r="EK1053" s="4"/>
      <c r="EL1053" s="4"/>
      <c r="EM1053" s="4"/>
      <c r="EN1053" s="4"/>
      <c r="EO1053" s="4"/>
      <c r="EP1053" s="4"/>
      <c r="EQ1053" s="4"/>
      <c r="ER1053" s="4"/>
      <c r="ES1053" s="4"/>
      <c r="ET1053" s="4"/>
      <c r="EU1053" s="4"/>
      <c r="EV1053" s="4"/>
      <c r="EW1053" s="4"/>
      <c r="EX1053" s="4"/>
      <c r="EY1053" s="4"/>
      <c r="EZ1053" s="4"/>
      <c r="FA1053" s="4"/>
      <c r="FB1053" s="4"/>
      <c r="FC1053" s="4"/>
      <c r="FD1053" s="4"/>
      <c r="FE1053" s="4"/>
      <c r="FF1053" s="4"/>
      <c r="FG1053" s="4"/>
      <c r="FH1053" s="4"/>
      <c r="FI1053" s="4"/>
      <c r="FJ1053" s="4"/>
      <c r="FK1053" s="4"/>
      <c r="FL1053" s="4"/>
      <c r="FM1053" s="4"/>
      <c r="FN1053" s="4"/>
      <c r="FO1053" s="4"/>
      <c r="FP1053" s="4"/>
      <c r="FQ1053" s="4"/>
      <c r="FR1053" s="4"/>
      <c r="FS1053" s="4"/>
      <c r="FT1053" s="4"/>
      <c r="FU1053" s="4"/>
      <c r="FV1053" s="4"/>
      <c r="FW1053" s="4"/>
      <c r="FX1053" s="4"/>
      <c r="FY1053" s="4"/>
      <c r="FZ1053" s="4"/>
      <c r="GA1053" s="4"/>
      <c r="GB1053" s="4"/>
      <c r="GC1053" s="4"/>
      <c r="GD1053" s="4"/>
      <c r="GE1053" s="4"/>
      <c r="GF1053" s="4"/>
      <c r="GG1053" s="4"/>
      <c r="GH1053" s="4"/>
      <c r="GI1053" s="4"/>
      <c r="GJ1053" s="4"/>
      <c r="GK1053" s="4"/>
      <c r="GL1053" s="4"/>
      <c r="GM1053" s="4"/>
      <c r="GN1053" s="4"/>
      <c r="GO1053" s="4"/>
      <c r="GP1053" s="4"/>
      <c r="GQ1053" s="4"/>
      <c r="GR1053" s="4"/>
      <c r="GS1053" s="4"/>
      <c r="GT1053" s="4"/>
      <c r="GU1053" s="4"/>
      <c r="GV1053" s="4"/>
      <c r="GW1053" s="4"/>
      <c r="GX1053" s="4"/>
      <c r="GY1053" s="4"/>
      <c r="GZ1053" s="4"/>
      <c r="HA1053" s="4"/>
      <c r="HB1053" s="4"/>
      <c r="HC1053" s="4"/>
      <c r="HD1053" s="4"/>
      <c r="HE1053" s="4"/>
      <c r="HF1053" s="4"/>
      <c r="HG1053" s="4"/>
      <c r="HH1053" s="4"/>
      <c r="HI1053" s="4"/>
      <c r="HJ1053" s="4"/>
      <c r="HK1053" s="4"/>
      <c r="HL1053" s="4"/>
      <c r="HM1053" s="4"/>
      <c r="HN1053" s="4"/>
      <c r="HO1053" s="4"/>
      <c r="HP1053" s="4"/>
      <c r="HQ1053" s="4"/>
      <c r="HR1053" s="4"/>
      <c r="HS1053" s="4"/>
      <c r="HT1053" s="4"/>
      <c r="HU1053" s="4"/>
      <c r="HV1053" s="4"/>
      <c r="HW1053" s="4"/>
      <c r="HX1053" s="4"/>
      <c r="HY1053" s="4"/>
      <c r="HZ1053" s="4"/>
      <c r="IA1053" s="4"/>
      <c r="IB1053" s="4"/>
      <c r="IC1053" s="4"/>
      <c r="ID1053" s="4"/>
      <c r="IE1053" s="4"/>
      <c r="IF1053" s="4"/>
      <c r="IG1053" s="4"/>
      <c r="IH1053" s="4"/>
      <c r="II1053" s="4"/>
      <c r="IJ1053" s="4"/>
      <c r="IK1053" s="4"/>
      <c r="IL1053" s="4"/>
      <c r="IM1053" s="4"/>
      <c r="IN1053" s="4"/>
      <c r="IO1053" s="4"/>
      <c r="IP1053" s="4"/>
      <c r="IQ1053" s="4"/>
      <c r="IR1053" s="4"/>
      <c r="IS1053" s="4"/>
      <c r="IT1053" s="4"/>
      <c r="IU1053" s="4"/>
      <c r="IV1053" s="4"/>
    </row>
    <row r="1055" spans="1:256" s="209" customFormat="1">
      <c r="A1055" s="121"/>
      <c r="B1055" s="115"/>
      <c r="C1055" s="116"/>
      <c r="D1055" s="117"/>
      <c r="E1055" s="118"/>
      <c r="F1055" s="119"/>
      <c r="G1055" s="120"/>
      <c r="H1055" s="5"/>
      <c r="I1055" s="39"/>
      <c r="J1055" s="40"/>
      <c r="K1055" s="41"/>
      <c r="L1055" s="37"/>
      <c r="N1055" s="38"/>
      <c r="O1055" s="38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/>
      <c r="AX1055" s="4"/>
      <c r="AY1055" s="4"/>
      <c r="AZ1055" s="4"/>
      <c r="BA1055" s="4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4"/>
      <c r="CM1055" s="4"/>
      <c r="CN1055" s="4"/>
      <c r="CO1055" s="4"/>
      <c r="CP1055" s="4"/>
      <c r="CQ1055" s="4"/>
      <c r="CR1055" s="4"/>
      <c r="CS1055" s="4"/>
      <c r="CT1055" s="4"/>
      <c r="CU1055" s="4"/>
      <c r="CV1055" s="4"/>
      <c r="CW1055" s="4"/>
      <c r="CX1055" s="4"/>
      <c r="CY1055" s="4"/>
      <c r="CZ1055" s="4"/>
      <c r="DA1055" s="4"/>
      <c r="DB1055" s="4"/>
      <c r="DC1055" s="4"/>
      <c r="DD1055" s="4"/>
      <c r="DE1055" s="4"/>
      <c r="DF1055" s="4"/>
      <c r="DG1055" s="4"/>
      <c r="DH1055" s="4"/>
      <c r="DI1055" s="4"/>
      <c r="DJ1055" s="4"/>
      <c r="DK1055" s="4"/>
      <c r="DL1055" s="4"/>
      <c r="DM1055" s="4"/>
      <c r="DN1055" s="4"/>
      <c r="DO1055" s="4"/>
      <c r="DP1055" s="4"/>
      <c r="DQ1055" s="4"/>
      <c r="DR1055" s="4"/>
      <c r="DS1055" s="4"/>
      <c r="DT1055" s="4"/>
      <c r="DU1055" s="4"/>
      <c r="DV1055" s="4"/>
      <c r="DW1055" s="4"/>
      <c r="DX1055" s="4"/>
      <c r="DY1055" s="4"/>
      <c r="DZ1055" s="4"/>
      <c r="EA1055" s="4"/>
      <c r="EB1055" s="4"/>
      <c r="EC1055" s="4"/>
      <c r="ED1055" s="4"/>
      <c r="EE1055" s="4"/>
      <c r="EF1055" s="4"/>
      <c r="EG1055" s="4"/>
      <c r="EH1055" s="4"/>
      <c r="EI1055" s="4"/>
      <c r="EJ1055" s="4"/>
      <c r="EK1055" s="4"/>
      <c r="EL1055" s="4"/>
      <c r="EM1055" s="4"/>
      <c r="EN1055" s="4"/>
      <c r="EO1055" s="4"/>
      <c r="EP1055" s="4"/>
      <c r="EQ1055" s="4"/>
      <c r="ER1055" s="4"/>
      <c r="ES1055" s="4"/>
      <c r="ET1055" s="4"/>
      <c r="EU1055" s="4"/>
      <c r="EV1055" s="4"/>
      <c r="EW1055" s="4"/>
      <c r="EX1055" s="4"/>
      <c r="EY1055" s="4"/>
      <c r="EZ1055" s="4"/>
      <c r="FA1055" s="4"/>
      <c r="FB1055" s="4"/>
      <c r="FC1055" s="4"/>
      <c r="FD1055" s="4"/>
      <c r="FE1055" s="4"/>
      <c r="FF1055" s="4"/>
      <c r="FG1055" s="4"/>
      <c r="FH1055" s="4"/>
      <c r="FI1055" s="4"/>
      <c r="FJ1055" s="4"/>
      <c r="FK1055" s="4"/>
      <c r="FL1055" s="4"/>
      <c r="FM1055" s="4"/>
      <c r="FN1055" s="4"/>
      <c r="FO1055" s="4"/>
      <c r="FP1055" s="4"/>
      <c r="FQ1055" s="4"/>
      <c r="FR1055" s="4"/>
      <c r="FS1055" s="4"/>
      <c r="FT1055" s="4"/>
      <c r="FU1055" s="4"/>
      <c r="FV1055" s="4"/>
      <c r="FW1055" s="4"/>
      <c r="FX1055" s="4"/>
      <c r="FY1055" s="4"/>
      <c r="FZ1055" s="4"/>
      <c r="GA1055" s="4"/>
      <c r="GB1055" s="4"/>
      <c r="GC1055" s="4"/>
      <c r="GD1055" s="4"/>
      <c r="GE1055" s="4"/>
      <c r="GF1055" s="4"/>
      <c r="GG1055" s="4"/>
      <c r="GH1055" s="4"/>
      <c r="GI1055" s="4"/>
      <c r="GJ1055" s="4"/>
      <c r="GK1055" s="4"/>
      <c r="GL1055" s="4"/>
      <c r="GM1055" s="4"/>
      <c r="GN1055" s="4"/>
      <c r="GO1055" s="4"/>
      <c r="GP1055" s="4"/>
      <c r="GQ1055" s="4"/>
      <c r="GR1055" s="4"/>
      <c r="GS1055" s="4"/>
      <c r="GT1055" s="4"/>
      <c r="GU1055" s="4"/>
      <c r="GV1055" s="4"/>
      <c r="GW1055" s="4"/>
      <c r="GX1055" s="4"/>
      <c r="GY1055" s="4"/>
      <c r="GZ1055" s="4"/>
      <c r="HA1055" s="4"/>
      <c r="HB1055" s="4"/>
      <c r="HC1055" s="4"/>
      <c r="HD1055" s="4"/>
      <c r="HE1055" s="4"/>
      <c r="HF1055" s="4"/>
      <c r="HG1055" s="4"/>
      <c r="HH1055" s="4"/>
      <c r="HI1055" s="4"/>
      <c r="HJ1055" s="4"/>
      <c r="HK1055" s="4"/>
      <c r="HL1055" s="4"/>
      <c r="HM1055" s="4"/>
      <c r="HN1055" s="4"/>
      <c r="HO1055" s="4"/>
      <c r="HP1055" s="4"/>
      <c r="HQ1055" s="4"/>
      <c r="HR1055" s="4"/>
      <c r="HS1055" s="4"/>
      <c r="HT1055" s="4"/>
      <c r="HU1055" s="4"/>
      <c r="HV1055" s="4"/>
      <c r="HW1055" s="4"/>
      <c r="HX1055" s="4"/>
      <c r="HY1055" s="4"/>
      <c r="HZ1055" s="4"/>
      <c r="IA1055" s="4"/>
      <c r="IB1055" s="4"/>
      <c r="IC1055" s="4"/>
      <c r="ID1055" s="4"/>
      <c r="IE1055" s="4"/>
      <c r="IF1055" s="4"/>
      <c r="IG1055" s="4"/>
      <c r="IH1055" s="4"/>
      <c r="II1055" s="4"/>
      <c r="IJ1055" s="4"/>
      <c r="IK1055" s="4"/>
      <c r="IL1055" s="4"/>
      <c r="IM1055" s="4"/>
      <c r="IN1055" s="4"/>
      <c r="IO1055" s="4"/>
      <c r="IP1055" s="4"/>
      <c r="IQ1055" s="4"/>
      <c r="IR1055" s="4"/>
      <c r="IS1055" s="4"/>
      <c r="IT1055" s="4"/>
      <c r="IU1055" s="4"/>
      <c r="IV1055" s="4"/>
    </row>
    <row r="1057" spans="1:256" s="209" customFormat="1">
      <c r="A1057" s="121"/>
      <c r="B1057" s="115"/>
      <c r="C1057" s="116"/>
      <c r="D1057" s="117"/>
      <c r="E1057" s="118"/>
      <c r="F1057" s="119"/>
      <c r="G1057" s="120"/>
      <c r="H1057" s="5"/>
      <c r="I1057" s="39"/>
      <c r="J1057" s="40"/>
      <c r="K1057" s="41"/>
      <c r="L1057" s="37"/>
      <c r="N1057" s="38"/>
      <c r="O1057" s="38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/>
      <c r="AX1057" s="4"/>
      <c r="AY1057" s="4"/>
      <c r="AZ1057" s="4"/>
      <c r="BA1057" s="4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4"/>
      <c r="CM1057" s="4"/>
      <c r="CN1057" s="4"/>
      <c r="CO1057" s="4"/>
      <c r="CP1057" s="4"/>
      <c r="CQ1057" s="4"/>
      <c r="CR1057" s="4"/>
      <c r="CS1057" s="4"/>
      <c r="CT1057" s="4"/>
      <c r="CU1057" s="4"/>
      <c r="CV1057" s="4"/>
      <c r="CW1057" s="4"/>
      <c r="CX1057" s="4"/>
      <c r="CY1057" s="4"/>
      <c r="CZ1057" s="4"/>
      <c r="DA1057" s="4"/>
      <c r="DB1057" s="4"/>
      <c r="DC1057" s="4"/>
      <c r="DD1057" s="4"/>
      <c r="DE1057" s="4"/>
      <c r="DF1057" s="4"/>
      <c r="DG1057" s="4"/>
      <c r="DH1057" s="4"/>
      <c r="DI1057" s="4"/>
      <c r="DJ1057" s="4"/>
      <c r="DK1057" s="4"/>
      <c r="DL1057" s="4"/>
      <c r="DM1057" s="4"/>
      <c r="DN1057" s="4"/>
      <c r="DO1057" s="4"/>
      <c r="DP1057" s="4"/>
      <c r="DQ1057" s="4"/>
      <c r="DR1057" s="4"/>
      <c r="DS1057" s="4"/>
      <c r="DT1057" s="4"/>
      <c r="DU1057" s="4"/>
      <c r="DV1057" s="4"/>
      <c r="DW1057" s="4"/>
      <c r="DX1057" s="4"/>
      <c r="DY1057" s="4"/>
      <c r="DZ1057" s="4"/>
      <c r="EA1057" s="4"/>
      <c r="EB1057" s="4"/>
      <c r="EC1057" s="4"/>
      <c r="ED1057" s="4"/>
      <c r="EE1057" s="4"/>
      <c r="EF1057" s="4"/>
      <c r="EG1057" s="4"/>
      <c r="EH1057" s="4"/>
      <c r="EI1057" s="4"/>
      <c r="EJ1057" s="4"/>
      <c r="EK1057" s="4"/>
      <c r="EL1057" s="4"/>
      <c r="EM1057" s="4"/>
      <c r="EN1057" s="4"/>
      <c r="EO1057" s="4"/>
      <c r="EP1057" s="4"/>
      <c r="EQ1057" s="4"/>
      <c r="ER1057" s="4"/>
      <c r="ES1057" s="4"/>
      <c r="ET1057" s="4"/>
      <c r="EU1057" s="4"/>
      <c r="EV1057" s="4"/>
      <c r="EW1057" s="4"/>
      <c r="EX1057" s="4"/>
      <c r="EY1057" s="4"/>
      <c r="EZ1057" s="4"/>
      <c r="FA1057" s="4"/>
      <c r="FB1057" s="4"/>
      <c r="FC1057" s="4"/>
      <c r="FD1057" s="4"/>
      <c r="FE1057" s="4"/>
      <c r="FF1057" s="4"/>
      <c r="FG1057" s="4"/>
      <c r="FH1057" s="4"/>
      <c r="FI1057" s="4"/>
      <c r="FJ1057" s="4"/>
      <c r="FK1057" s="4"/>
      <c r="FL1057" s="4"/>
      <c r="FM1057" s="4"/>
      <c r="FN1057" s="4"/>
      <c r="FO1057" s="4"/>
      <c r="FP1057" s="4"/>
      <c r="FQ1057" s="4"/>
      <c r="FR1057" s="4"/>
      <c r="FS1057" s="4"/>
      <c r="FT1057" s="4"/>
      <c r="FU1057" s="4"/>
      <c r="FV1057" s="4"/>
      <c r="FW1057" s="4"/>
      <c r="FX1057" s="4"/>
      <c r="FY1057" s="4"/>
      <c r="FZ1057" s="4"/>
      <c r="GA1057" s="4"/>
      <c r="GB1057" s="4"/>
      <c r="GC1057" s="4"/>
      <c r="GD1057" s="4"/>
      <c r="GE1057" s="4"/>
      <c r="GF1057" s="4"/>
      <c r="GG1057" s="4"/>
      <c r="GH1057" s="4"/>
      <c r="GI1057" s="4"/>
      <c r="GJ1057" s="4"/>
      <c r="GK1057" s="4"/>
      <c r="GL1057" s="4"/>
      <c r="GM1057" s="4"/>
      <c r="GN1057" s="4"/>
      <c r="GO1057" s="4"/>
      <c r="GP1057" s="4"/>
      <c r="GQ1057" s="4"/>
      <c r="GR1057" s="4"/>
      <c r="GS1057" s="4"/>
      <c r="GT1057" s="4"/>
      <c r="GU1057" s="4"/>
      <c r="GV1057" s="4"/>
      <c r="GW1057" s="4"/>
      <c r="GX1057" s="4"/>
      <c r="GY1057" s="4"/>
      <c r="GZ1057" s="4"/>
      <c r="HA1057" s="4"/>
      <c r="HB1057" s="4"/>
      <c r="HC1057" s="4"/>
      <c r="HD1057" s="4"/>
      <c r="HE1057" s="4"/>
      <c r="HF1057" s="4"/>
      <c r="HG1057" s="4"/>
      <c r="HH1057" s="4"/>
      <c r="HI1057" s="4"/>
      <c r="HJ1057" s="4"/>
      <c r="HK1057" s="4"/>
      <c r="HL1057" s="4"/>
      <c r="HM1057" s="4"/>
      <c r="HN1057" s="4"/>
      <c r="HO1057" s="4"/>
      <c r="HP1057" s="4"/>
      <c r="HQ1057" s="4"/>
      <c r="HR1057" s="4"/>
      <c r="HS1057" s="4"/>
      <c r="HT1057" s="4"/>
      <c r="HU1057" s="4"/>
      <c r="HV1057" s="4"/>
      <c r="HW1057" s="4"/>
      <c r="HX1057" s="4"/>
      <c r="HY1057" s="4"/>
      <c r="HZ1057" s="4"/>
      <c r="IA1057" s="4"/>
      <c r="IB1057" s="4"/>
      <c r="IC1057" s="4"/>
      <c r="ID1057" s="4"/>
      <c r="IE1057" s="4"/>
      <c r="IF1057" s="4"/>
      <c r="IG1057" s="4"/>
      <c r="IH1057" s="4"/>
      <c r="II1057" s="4"/>
      <c r="IJ1057" s="4"/>
      <c r="IK1057" s="4"/>
      <c r="IL1057" s="4"/>
      <c r="IM1057" s="4"/>
      <c r="IN1057" s="4"/>
      <c r="IO1057" s="4"/>
      <c r="IP1057" s="4"/>
      <c r="IQ1057" s="4"/>
      <c r="IR1057" s="4"/>
      <c r="IS1057" s="4"/>
      <c r="IT1057" s="4"/>
      <c r="IU1057" s="4"/>
      <c r="IV1057" s="4"/>
    </row>
    <row r="1059" spans="1:256" s="209" customFormat="1">
      <c r="A1059" s="121"/>
      <c r="B1059" s="115"/>
      <c r="C1059" s="116"/>
      <c r="D1059" s="117"/>
      <c r="E1059" s="118"/>
      <c r="F1059" s="119"/>
      <c r="G1059" s="120"/>
      <c r="H1059" s="5"/>
      <c r="I1059" s="39"/>
      <c r="J1059" s="40"/>
      <c r="K1059" s="41"/>
      <c r="L1059" s="37"/>
      <c r="N1059" s="38"/>
      <c r="O1059" s="38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/>
      <c r="AX1059" s="4"/>
      <c r="AY1059" s="4"/>
      <c r="AZ1059" s="4"/>
      <c r="BA1059" s="4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4"/>
      <c r="CM1059" s="4"/>
      <c r="CN1059" s="4"/>
      <c r="CO1059" s="4"/>
      <c r="CP1059" s="4"/>
      <c r="CQ1059" s="4"/>
      <c r="CR1059" s="4"/>
      <c r="CS1059" s="4"/>
      <c r="CT1059" s="4"/>
      <c r="CU1059" s="4"/>
      <c r="CV1059" s="4"/>
      <c r="CW1059" s="4"/>
      <c r="CX1059" s="4"/>
      <c r="CY1059" s="4"/>
      <c r="CZ1059" s="4"/>
      <c r="DA1059" s="4"/>
      <c r="DB1059" s="4"/>
      <c r="DC1059" s="4"/>
      <c r="DD1059" s="4"/>
      <c r="DE1059" s="4"/>
      <c r="DF1059" s="4"/>
      <c r="DG1059" s="4"/>
      <c r="DH1059" s="4"/>
      <c r="DI1059" s="4"/>
      <c r="DJ1059" s="4"/>
      <c r="DK1059" s="4"/>
      <c r="DL1059" s="4"/>
      <c r="DM1059" s="4"/>
      <c r="DN1059" s="4"/>
      <c r="DO1059" s="4"/>
      <c r="DP1059" s="4"/>
      <c r="DQ1059" s="4"/>
      <c r="DR1059" s="4"/>
      <c r="DS1059" s="4"/>
      <c r="DT1059" s="4"/>
      <c r="DU1059" s="4"/>
      <c r="DV1059" s="4"/>
      <c r="DW1059" s="4"/>
      <c r="DX1059" s="4"/>
      <c r="DY1059" s="4"/>
      <c r="DZ1059" s="4"/>
      <c r="EA1059" s="4"/>
      <c r="EB1059" s="4"/>
      <c r="EC1059" s="4"/>
      <c r="ED1059" s="4"/>
      <c r="EE1059" s="4"/>
      <c r="EF1059" s="4"/>
      <c r="EG1059" s="4"/>
      <c r="EH1059" s="4"/>
      <c r="EI1059" s="4"/>
      <c r="EJ1059" s="4"/>
      <c r="EK1059" s="4"/>
      <c r="EL1059" s="4"/>
      <c r="EM1059" s="4"/>
      <c r="EN1059" s="4"/>
      <c r="EO1059" s="4"/>
      <c r="EP1059" s="4"/>
      <c r="EQ1059" s="4"/>
      <c r="ER1059" s="4"/>
      <c r="ES1059" s="4"/>
      <c r="ET1059" s="4"/>
      <c r="EU1059" s="4"/>
      <c r="EV1059" s="4"/>
      <c r="EW1059" s="4"/>
      <c r="EX1059" s="4"/>
      <c r="EY1059" s="4"/>
      <c r="EZ1059" s="4"/>
      <c r="FA1059" s="4"/>
      <c r="FB1059" s="4"/>
      <c r="FC1059" s="4"/>
      <c r="FD1059" s="4"/>
      <c r="FE1059" s="4"/>
      <c r="FF1059" s="4"/>
      <c r="FG1059" s="4"/>
      <c r="FH1059" s="4"/>
      <c r="FI1059" s="4"/>
      <c r="FJ1059" s="4"/>
      <c r="FK1059" s="4"/>
      <c r="FL1059" s="4"/>
      <c r="FM1059" s="4"/>
      <c r="FN1059" s="4"/>
      <c r="FO1059" s="4"/>
      <c r="FP1059" s="4"/>
      <c r="FQ1059" s="4"/>
      <c r="FR1059" s="4"/>
      <c r="FS1059" s="4"/>
      <c r="FT1059" s="4"/>
      <c r="FU1059" s="4"/>
      <c r="FV1059" s="4"/>
      <c r="FW1059" s="4"/>
      <c r="FX1059" s="4"/>
      <c r="FY1059" s="4"/>
      <c r="FZ1059" s="4"/>
      <c r="GA1059" s="4"/>
      <c r="GB1059" s="4"/>
      <c r="GC1059" s="4"/>
      <c r="GD1059" s="4"/>
      <c r="GE1059" s="4"/>
      <c r="GF1059" s="4"/>
      <c r="GG1059" s="4"/>
      <c r="GH1059" s="4"/>
      <c r="GI1059" s="4"/>
      <c r="GJ1059" s="4"/>
      <c r="GK1059" s="4"/>
      <c r="GL1059" s="4"/>
      <c r="GM1059" s="4"/>
      <c r="GN1059" s="4"/>
      <c r="GO1059" s="4"/>
      <c r="GP1059" s="4"/>
      <c r="GQ1059" s="4"/>
      <c r="GR1059" s="4"/>
      <c r="GS1059" s="4"/>
      <c r="GT1059" s="4"/>
      <c r="GU1059" s="4"/>
      <c r="GV1059" s="4"/>
      <c r="GW1059" s="4"/>
      <c r="GX1059" s="4"/>
      <c r="GY1059" s="4"/>
      <c r="GZ1059" s="4"/>
      <c r="HA1059" s="4"/>
      <c r="HB1059" s="4"/>
      <c r="HC1059" s="4"/>
      <c r="HD1059" s="4"/>
      <c r="HE1059" s="4"/>
      <c r="HF1059" s="4"/>
      <c r="HG1059" s="4"/>
      <c r="HH1059" s="4"/>
      <c r="HI1059" s="4"/>
      <c r="HJ1059" s="4"/>
      <c r="HK1059" s="4"/>
      <c r="HL1059" s="4"/>
      <c r="HM1059" s="4"/>
      <c r="HN1059" s="4"/>
      <c r="HO1059" s="4"/>
      <c r="HP1059" s="4"/>
      <c r="HQ1059" s="4"/>
      <c r="HR1059" s="4"/>
      <c r="HS1059" s="4"/>
      <c r="HT1059" s="4"/>
      <c r="HU1059" s="4"/>
      <c r="HV1059" s="4"/>
      <c r="HW1059" s="4"/>
      <c r="HX1059" s="4"/>
      <c r="HY1059" s="4"/>
      <c r="HZ1059" s="4"/>
      <c r="IA1059" s="4"/>
      <c r="IB1059" s="4"/>
      <c r="IC1059" s="4"/>
      <c r="ID1059" s="4"/>
      <c r="IE1059" s="4"/>
      <c r="IF1059" s="4"/>
      <c r="IG1059" s="4"/>
      <c r="IH1059" s="4"/>
      <c r="II1059" s="4"/>
      <c r="IJ1059" s="4"/>
      <c r="IK1059" s="4"/>
      <c r="IL1059" s="4"/>
      <c r="IM1059" s="4"/>
      <c r="IN1059" s="4"/>
      <c r="IO1059" s="4"/>
      <c r="IP1059" s="4"/>
      <c r="IQ1059" s="4"/>
      <c r="IR1059" s="4"/>
      <c r="IS1059" s="4"/>
      <c r="IT1059" s="4"/>
      <c r="IU1059" s="4"/>
      <c r="IV1059" s="4"/>
    </row>
    <row r="1061" spans="1:256" s="209" customFormat="1">
      <c r="A1061" s="121"/>
      <c r="B1061" s="115"/>
      <c r="C1061" s="116"/>
      <c r="D1061" s="117"/>
      <c r="E1061" s="118"/>
      <c r="F1061" s="119"/>
      <c r="G1061" s="120"/>
      <c r="H1061" s="5"/>
      <c r="I1061" s="39"/>
      <c r="J1061" s="40"/>
      <c r="K1061" s="41"/>
      <c r="L1061" s="37"/>
      <c r="N1061" s="38"/>
      <c r="O1061" s="38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/>
      <c r="AX1061" s="4"/>
      <c r="AY1061" s="4"/>
      <c r="AZ1061" s="4"/>
      <c r="BA1061" s="4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4"/>
      <c r="CM1061" s="4"/>
      <c r="CN1061" s="4"/>
      <c r="CO1061" s="4"/>
      <c r="CP1061" s="4"/>
      <c r="CQ1061" s="4"/>
      <c r="CR1061" s="4"/>
      <c r="CS1061" s="4"/>
      <c r="CT1061" s="4"/>
      <c r="CU1061" s="4"/>
      <c r="CV1061" s="4"/>
      <c r="CW1061" s="4"/>
      <c r="CX1061" s="4"/>
      <c r="CY1061" s="4"/>
      <c r="CZ1061" s="4"/>
      <c r="DA1061" s="4"/>
      <c r="DB1061" s="4"/>
      <c r="DC1061" s="4"/>
      <c r="DD1061" s="4"/>
      <c r="DE1061" s="4"/>
      <c r="DF1061" s="4"/>
      <c r="DG1061" s="4"/>
      <c r="DH1061" s="4"/>
      <c r="DI1061" s="4"/>
      <c r="DJ1061" s="4"/>
      <c r="DK1061" s="4"/>
      <c r="DL1061" s="4"/>
      <c r="DM1061" s="4"/>
      <c r="DN1061" s="4"/>
      <c r="DO1061" s="4"/>
      <c r="DP1061" s="4"/>
      <c r="DQ1061" s="4"/>
      <c r="DR1061" s="4"/>
      <c r="DS1061" s="4"/>
      <c r="DT1061" s="4"/>
      <c r="DU1061" s="4"/>
      <c r="DV1061" s="4"/>
      <c r="DW1061" s="4"/>
      <c r="DX1061" s="4"/>
      <c r="DY1061" s="4"/>
      <c r="DZ1061" s="4"/>
      <c r="EA1061" s="4"/>
      <c r="EB1061" s="4"/>
      <c r="EC1061" s="4"/>
      <c r="ED1061" s="4"/>
      <c r="EE1061" s="4"/>
      <c r="EF1061" s="4"/>
      <c r="EG1061" s="4"/>
      <c r="EH1061" s="4"/>
      <c r="EI1061" s="4"/>
      <c r="EJ1061" s="4"/>
      <c r="EK1061" s="4"/>
      <c r="EL1061" s="4"/>
      <c r="EM1061" s="4"/>
      <c r="EN1061" s="4"/>
      <c r="EO1061" s="4"/>
      <c r="EP1061" s="4"/>
      <c r="EQ1061" s="4"/>
      <c r="ER1061" s="4"/>
      <c r="ES1061" s="4"/>
      <c r="ET1061" s="4"/>
      <c r="EU1061" s="4"/>
      <c r="EV1061" s="4"/>
      <c r="EW1061" s="4"/>
      <c r="EX1061" s="4"/>
      <c r="EY1061" s="4"/>
      <c r="EZ1061" s="4"/>
      <c r="FA1061" s="4"/>
      <c r="FB1061" s="4"/>
      <c r="FC1061" s="4"/>
      <c r="FD1061" s="4"/>
      <c r="FE1061" s="4"/>
      <c r="FF1061" s="4"/>
      <c r="FG1061" s="4"/>
      <c r="FH1061" s="4"/>
      <c r="FI1061" s="4"/>
      <c r="FJ1061" s="4"/>
      <c r="FK1061" s="4"/>
      <c r="FL1061" s="4"/>
      <c r="FM1061" s="4"/>
      <c r="FN1061" s="4"/>
      <c r="FO1061" s="4"/>
      <c r="FP1061" s="4"/>
      <c r="FQ1061" s="4"/>
      <c r="FR1061" s="4"/>
      <c r="FS1061" s="4"/>
      <c r="FT1061" s="4"/>
      <c r="FU1061" s="4"/>
      <c r="FV1061" s="4"/>
      <c r="FW1061" s="4"/>
      <c r="FX1061" s="4"/>
      <c r="FY1061" s="4"/>
      <c r="FZ1061" s="4"/>
      <c r="GA1061" s="4"/>
      <c r="GB1061" s="4"/>
      <c r="GC1061" s="4"/>
      <c r="GD1061" s="4"/>
      <c r="GE1061" s="4"/>
      <c r="GF1061" s="4"/>
      <c r="GG1061" s="4"/>
      <c r="GH1061" s="4"/>
      <c r="GI1061" s="4"/>
      <c r="GJ1061" s="4"/>
      <c r="GK1061" s="4"/>
      <c r="GL1061" s="4"/>
      <c r="GM1061" s="4"/>
      <c r="GN1061" s="4"/>
      <c r="GO1061" s="4"/>
      <c r="GP1061" s="4"/>
      <c r="GQ1061" s="4"/>
      <c r="GR1061" s="4"/>
      <c r="GS1061" s="4"/>
      <c r="GT1061" s="4"/>
      <c r="GU1061" s="4"/>
      <c r="GV1061" s="4"/>
      <c r="GW1061" s="4"/>
      <c r="GX1061" s="4"/>
      <c r="GY1061" s="4"/>
      <c r="GZ1061" s="4"/>
      <c r="HA1061" s="4"/>
      <c r="HB1061" s="4"/>
      <c r="HC1061" s="4"/>
      <c r="HD1061" s="4"/>
      <c r="HE1061" s="4"/>
      <c r="HF1061" s="4"/>
      <c r="HG1061" s="4"/>
      <c r="HH1061" s="4"/>
      <c r="HI1061" s="4"/>
      <c r="HJ1061" s="4"/>
      <c r="HK1061" s="4"/>
      <c r="HL1061" s="4"/>
      <c r="HM1061" s="4"/>
      <c r="HN1061" s="4"/>
      <c r="HO1061" s="4"/>
      <c r="HP1061" s="4"/>
      <c r="HQ1061" s="4"/>
      <c r="HR1061" s="4"/>
      <c r="HS1061" s="4"/>
      <c r="HT1061" s="4"/>
      <c r="HU1061" s="4"/>
      <c r="HV1061" s="4"/>
      <c r="HW1061" s="4"/>
      <c r="HX1061" s="4"/>
      <c r="HY1061" s="4"/>
      <c r="HZ1061" s="4"/>
      <c r="IA1061" s="4"/>
      <c r="IB1061" s="4"/>
      <c r="IC1061" s="4"/>
      <c r="ID1061" s="4"/>
      <c r="IE1061" s="4"/>
      <c r="IF1061" s="4"/>
      <c r="IG1061" s="4"/>
      <c r="IH1061" s="4"/>
      <c r="II1061" s="4"/>
      <c r="IJ1061" s="4"/>
      <c r="IK1061" s="4"/>
      <c r="IL1061" s="4"/>
      <c r="IM1061" s="4"/>
      <c r="IN1061" s="4"/>
      <c r="IO1061" s="4"/>
      <c r="IP1061" s="4"/>
      <c r="IQ1061" s="4"/>
      <c r="IR1061" s="4"/>
      <c r="IS1061" s="4"/>
      <c r="IT1061" s="4"/>
      <c r="IU1061" s="4"/>
      <c r="IV1061" s="4"/>
    </row>
    <row r="1063" spans="1:256" s="209" customFormat="1">
      <c r="A1063" s="121"/>
      <c r="B1063" s="115"/>
      <c r="C1063" s="116"/>
      <c r="D1063" s="117"/>
      <c r="E1063" s="118"/>
      <c r="F1063" s="119"/>
      <c r="G1063" s="120"/>
      <c r="H1063" s="5"/>
      <c r="I1063" s="39"/>
      <c r="J1063" s="40"/>
      <c r="K1063" s="41"/>
      <c r="L1063" s="37"/>
      <c r="N1063" s="38"/>
      <c r="O1063" s="38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/>
      <c r="AX1063" s="4"/>
      <c r="AY1063" s="4"/>
      <c r="AZ1063" s="4"/>
      <c r="BA1063" s="4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4"/>
      <c r="CM1063" s="4"/>
      <c r="CN1063" s="4"/>
      <c r="CO1063" s="4"/>
      <c r="CP1063" s="4"/>
      <c r="CQ1063" s="4"/>
      <c r="CR1063" s="4"/>
      <c r="CS1063" s="4"/>
      <c r="CT1063" s="4"/>
      <c r="CU1063" s="4"/>
      <c r="CV1063" s="4"/>
      <c r="CW1063" s="4"/>
      <c r="CX1063" s="4"/>
      <c r="CY1063" s="4"/>
      <c r="CZ1063" s="4"/>
      <c r="DA1063" s="4"/>
      <c r="DB1063" s="4"/>
      <c r="DC1063" s="4"/>
      <c r="DD1063" s="4"/>
      <c r="DE1063" s="4"/>
      <c r="DF1063" s="4"/>
      <c r="DG1063" s="4"/>
      <c r="DH1063" s="4"/>
      <c r="DI1063" s="4"/>
      <c r="DJ1063" s="4"/>
      <c r="DK1063" s="4"/>
      <c r="DL1063" s="4"/>
      <c r="DM1063" s="4"/>
      <c r="DN1063" s="4"/>
      <c r="DO1063" s="4"/>
      <c r="DP1063" s="4"/>
      <c r="DQ1063" s="4"/>
      <c r="DR1063" s="4"/>
      <c r="DS1063" s="4"/>
      <c r="DT1063" s="4"/>
      <c r="DU1063" s="4"/>
      <c r="DV1063" s="4"/>
      <c r="DW1063" s="4"/>
      <c r="DX1063" s="4"/>
      <c r="DY1063" s="4"/>
      <c r="DZ1063" s="4"/>
      <c r="EA1063" s="4"/>
      <c r="EB1063" s="4"/>
      <c r="EC1063" s="4"/>
      <c r="ED1063" s="4"/>
      <c r="EE1063" s="4"/>
      <c r="EF1063" s="4"/>
      <c r="EG1063" s="4"/>
      <c r="EH1063" s="4"/>
      <c r="EI1063" s="4"/>
      <c r="EJ1063" s="4"/>
      <c r="EK1063" s="4"/>
      <c r="EL1063" s="4"/>
      <c r="EM1063" s="4"/>
      <c r="EN1063" s="4"/>
      <c r="EO1063" s="4"/>
      <c r="EP1063" s="4"/>
      <c r="EQ1063" s="4"/>
      <c r="ER1063" s="4"/>
      <c r="ES1063" s="4"/>
      <c r="ET1063" s="4"/>
      <c r="EU1063" s="4"/>
      <c r="EV1063" s="4"/>
      <c r="EW1063" s="4"/>
      <c r="EX1063" s="4"/>
      <c r="EY1063" s="4"/>
      <c r="EZ1063" s="4"/>
      <c r="FA1063" s="4"/>
      <c r="FB1063" s="4"/>
      <c r="FC1063" s="4"/>
      <c r="FD1063" s="4"/>
      <c r="FE1063" s="4"/>
      <c r="FF1063" s="4"/>
      <c r="FG1063" s="4"/>
      <c r="FH1063" s="4"/>
      <c r="FI1063" s="4"/>
      <c r="FJ1063" s="4"/>
      <c r="FK1063" s="4"/>
      <c r="FL1063" s="4"/>
      <c r="FM1063" s="4"/>
      <c r="FN1063" s="4"/>
      <c r="FO1063" s="4"/>
      <c r="FP1063" s="4"/>
      <c r="FQ1063" s="4"/>
      <c r="FR1063" s="4"/>
      <c r="FS1063" s="4"/>
      <c r="FT1063" s="4"/>
      <c r="FU1063" s="4"/>
      <c r="FV1063" s="4"/>
      <c r="FW1063" s="4"/>
      <c r="FX1063" s="4"/>
      <c r="FY1063" s="4"/>
      <c r="FZ1063" s="4"/>
      <c r="GA1063" s="4"/>
      <c r="GB1063" s="4"/>
      <c r="GC1063" s="4"/>
      <c r="GD1063" s="4"/>
      <c r="GE1063" s="4"/>
      <c r="GF1063" s="4"/>
      <c r="GG1063" s="4"/>
      <c r="GH1063" s="4"/>
      <c r="GI1063" s="4"/>
      <c r="GJ1063" s="4"/>
      <c r="GK1063" s="4"/>
      <c r="GL1063" s="4"/>
      <c r="GM1063" s="4"/>
      <c r="GN1063" s="4"/>
      <c r="GO1063" s="4"/>
      <c r="GP1063" s="4"/>
      <c r="GQ1063" s="4"/>
      <c r="GR1063" s="4"/>
      <c r="GS1063" s="4"/>
      <c r="GT1063" s="4"/>
      <c r="GU1063" s="4"/>
      <c r="GV1063" s="4"/>
      <c r="GW1063" s="4"/>
      <c r="GX1063" s="4"/>
      <c r="GY1063" s="4"/>
      <c r="GZ1063" s="4"/>
      <c r="HA1063" s="4"/>
      <c r="HB1063" s="4"/>
      <c r="HC1063" s="4"/>
      <c r="HD1063" s="4"/>
      <c r="HE1063" s="4"/>
      <c r="HF1063" s="4"/>
      <c r="HG1063" s="4"/>
      <c r="HH1063" s="4"/>
      <c r="HI1063" s="4"/>
      <c r="HJ1063" s="4"/>
      <c r="HK1063" s="4"/>
      <c r="HL1063" s="4"/>
      <c r="HM1063" s="4"/>
      <c r="HN1063" s="4"/>
      <c r="HO1063" s="4"/>
      <c r="HP1063" s="4"/>
      <c r="HQ1063" s="4"/>
      <c r="HR1063" s="4"/>
      <c r="HS1063" s="4"/>
      <c r="HT1063" s="4"/>
      <c r="HU1063" s="4"/>
      <c r="HV1063" s="4"/>
      <c r="HW1063" s="4"/>
      <c r="HX1063" s="4"/>
      <c r="HY1063" s="4"/>
      <c r="HZ1063" s="4"/>
      <c r="IA1063" s="4"/>
      <c r="IB1063" s="4"/>
      <c r="IC1063" s="4"/>
      <c r="ID1063" s="4"/>
      <c r="IE1063" s="4"/>
      <c r="IF1063" s="4"/>
      <c r="IG1063" s="4"/>
      <c r="IH1063" s="4"/>
      <c r="II1063" s="4"/>
      <c r="IJ1063" s="4"/>
      <c r="IK1063" s="4"/>
      <c r="IL1063" s="4"/>
      <c r="IM1063" s="4"/>
      <c r="IN1063" s="4"/>
      <c r="IO1063" s="4"/>
      <c r="IP1063" s="4"/>
      <c r="IQ1063" s="4"/>
      <c r="IR1063" s="4"/>
      <c r="IS1063" s="4"/>
      <c r="IT1063" s="4"/>
      <c r="IU1063" s="4"/>
      <c r="IV1063" s="4"/>
    </row>
    <row r="1065" spans="1:256" s="209" customFormat="1">
      <c r="A1065" s="121"/>
      <c r="B1065" s="115"/>
      <c r="C1065" s="116"/>
      <c r="D1065" s="117"/>
      <c r="E1065" s="118"/>
      <c r="F1065" s="119"/>
      <c r="G1065" s="120"/>
      <c r="H1065" s="5"/>
      <c r="I1065" s="39"/>
      <c r="J1065" s="40"/>
      <c r="K1065" s="41"/>
      <c r="L1065" s="37"/>
      <c r="N1065" s="38"/>
      <c r="O1065" s="38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4"/>
      <c r="CM1065" s="4"/>
      <c r="CN1065" s="4"/>
      <c r="CO1065" s="4"/>
      <c r="CP1065" s="4"/>
      <c r="CQ1065" s="4"/>
      <c r="CR1065" s="4"/>
      <c r="CS1065" s="4"/>
      <c r="CT1065" s="4"/>
      <c r="CU1065" s="4"/>
      <c r="CV1065" s="4"/>
      <c r="CW1065" s="4"/>
      <c r="CX1065" s="4"/>
      <c r="CY1065" s="4"/>
      <c r="CZ1065" s="4"/>
      <c r="DA1065" s="4"/>
      <c r="DB1065" s="4"/>
      <c r="DC1065" s="4"/>
      <c r="DD1065" s="4"/>
      <c r="DE1065" s="4"/>
      <c r="DF1065" s="4"/>
      <c r="DG1065" s="4"/>
      <c r="DH1065" s="4"/>
      <c r="DI1065" s="4"/>
      <c r="DJ1065" s="4"/>
      <c r="DK1065" s="4"/>
      <c r="DL1065" s="4"/>
      <c r="DM1065" s="4"/>
      <c r="DN1065" s="4"/>
      <c r="DO1065" s="4"/>
      <c r="DP1065" s="4"/>
      <c r="DQ1065" s="4"/>
      <c r="DR1065" s="4"/>
      <c r="DS1065" s="4"/>
      <c r="DT1065" s="4"/>
      <c r="DU1065" s="4"/>
      <c r="DV1065" s="4"/>
      <c r="DW1065" s="4"/>
      <c r="DX1065" s="4"/>
      <c r="DY1065" s="4"/>
      <c r="DZ1065" s="4"/>
      <c r="EA1065" s="4"/>
      <c r="EB1065" s="4"/>
      <c r="EC1065" s="4"/>
      <c r="ED1065" s="4"/>
      <c r="EE1065" s="4"/>
      <c r="EF1065" s="4"/>
      <c r="EG1065" s="4"/>
      <c r="EH1065" s="4"/>
      <c r="EI1065" s="4"/>
      <c r="EJ1065" s="4"/>
      <c r="EK1065" s="4"/>
      <c r="EL1065" s="4"/>
      <c r="EM1065" s="4"/>
      <c r="EN1065" s="4"/>
      <c r="EO1065" s="4"/>
      <c r="EP1065" s="4"/>
      <c r="EQ1065" s="4"/>
      <c r="ER1065" s="4"/>
      <c r="ES1065" s="4"/>
      <c r="ET1065" s="4"/>
      <c r="EU1065" s="4"/>
      <c r="EV1065" s="4"/>
      <c r="EW1065" s="4"/>
      <c r="EX1065" s="4"/>
      <c r="EY1065" s="4"/>
      <c r="EZ1065" s="4"/>
      <c r="FA1065" s="4"/>
      <c r="FB1065" s="4"/>
      <c r="FC1065" s="4"/>
      <c r="FD1065" s="4"/>
      <c r="FE1065" s="4"/>
      <c r="FF1065" s="4"/>
      <c r="FG1065" s="4"/>
      <c r="FH1065" s="4"/>
      <c r="FI1065" s="4"/>
      <c r="FJ1065" s="4"/>
      <c r="FK1065" s="4"/>
      <c r="FL1065" s="4"/>
      <c r="FM1065" s="4"/>
      <c r="FN1065" s="4"/>
      <c r="FO1065" s="4"/>
      <c r="FP1065" s="4"/>
      <c r="FQ1065" s="4"/>
      <c r="FR1065" s="4"/>
      <c r="FS1065" s="4"/>
      <c r="FT1065" s="4"/>
      <c r="FU1065" s="4"/>
      <c r="FV1065" s="4"/>
      <c r="FW1065" s="4"/>
      <c r="FX1065" s="4"/>
      <c r="FY1065" s="4"/>
      <c r="FZ1065" s="4"/>
      <c r="GA1065" s="4"/>
      <c r="GB1065" s="4"/>
      <c r="GC1065" s="4"/>
      <c r="GD1065" s="4"/>
      <c r="GE1065" s="4"/>
      <c r="GF1065" s="4"/>
      <c r="GG1065" s="4"/>
      <c r="GH1065" s="4"/>
      <c r="GI1065" s="4"/>
      <c r="GJ1065" s="4"/>
      <c r="GK1065" s="4"/>
      <c r="GL1065" s="4"/>
      <c r="GM1065" s="4"/>
      <c r="GN1065" s="4"/>
      <c r="GO1065" s="4"/>
      <c r="GP1065" s="4"/>
      <c r="GQ1065" s="4"/>
      <c r="GR1065" s="4"/>
      <c r="GS1065" s="4"/>
      <c r="GT1065" s="4"/>
      <c r="GU1065" s="4"/>
      <c r="GV1065" s="4"/>
      <c r="GW1065" s="4"/>
      <c r="GX1065" s="4"/>
      <c r="GY1065" s="4"/>
      <c r="GZ1065" s="4"/>
      <c r="HA1065" s="4"/>
      <c r="HB1065" s="4"/>
      <c r="HC1065" s="4"/>
      <c r="HD1065" s="4"/>
      <c r="HE1065" s="4"/>
      <c r="HF1065" s="4"/>
      <c r="HG1065" s="4"/>
      <c r="HH1065" s="4"/>
      <c r="HI1065" s="4"/>
      <c r="HJ1065" s="4"/>
      <c r="HK1065" s="4"/>
      <c r="HL1065" s="4"/>
      <c r="HM1065" s="4"/>
      <c r="HN1065" s="4"/>
      <c r="HO1065" s="4"/>
      <c r="HP1065" s="4"/>
      <c r="HQ1065" s="4"/>
      <c r="HR1065" s="4"/>
      <c r="HS1065" s="4"/>
      <c r="HT1065" s="4"/>
      <c r="HU1065" s="4"/>
      <c r="HV1065" s="4"/>
      <c r="HW1065" s="4"/>
      <c r="HX1065" s="4"/>
      <c r="HY1065" s="4"/>
      <c r="HZ1065" s="4"/>
      <c r="IA1065" s="4"/>
      <c r="IB1065" s="4"/>
      <c r="IC1065" s="4"/>
      <c r="ID1065" s="4"/>
      <c r="IE1065" s="4"/>
      <c r="IF1065" s="4"/>
      <c r="IG1065" s="4"/>
      <c r="IH1065" s="4"/>
      <c r="II1065" s="4"/>
      <c r="IJ1065" s="4"/>
      <c r="IK1065" s="4"/>
      <c r="IL1065" s="4"/>
      <c r="IM1065" s="4"/>
      <c r="IN1065" s="4"/>
      <c r="IO1065" s="4"/>
      <c r="IP1065" s="4"/>
      <c r="IQ1065" s="4"/>
      <c r="IR1065" s="4"/>
      <c r="IS1065" s="4"/>
      <c r="IT1065" s="4"/>
      <c r="IU1065" s="4"/>
      <c r="IV1065" s="4"/>
    </row>
    <row r="1067" spans="1:256" s="209" customFormat="1">
      <c r="A1067" s="121"/>
      <c r="B1067" s="115"/>
      <c r="C1067" s="116"/>
      <c r="D1067" s="117"/>
      <c r="E1067" s="118"/>
      <c r="F1067" s="119"/>
      <c r="G1067" s="120"/>
      <c r="H1067" s="5"/>
      <c r="I1067" s="39"/>
      <c r="J1067" s="40"/>
      <c r="K1067" s="41"/>
      <c r="L1067" s="37"/>
      <c r="N1067" s="38"/>
      <c r="O1067" s="38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/>
      <c r="AX1067" s="4"/>
      <c r="AY1067" s="4"/>
      <c r="AZ1067" s="4"/>
      <c r="BA1067" s="4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4"/>
      <c r="CM1067" s="4"/>
      <c r="CN1067" s="4"/>
      <c r="CO1067" s="4"/>
      <c r="CP1067" s="4"/>
      <c r="CQ1067" s="4"/>
      <c r="CR1067" s="4"/>
      <c r="CS1067" s="4"/>
      <c r="CT1067" s="4"/>
      <c r="CU1067" s="4"/>
      <c r="CV1067" s="4"/>
      <c r="CW1067" s="4"/>
      <c r="CX1067" s="4"/>
      <c r="CY1067" s="4"/>
      <c r="CZ1067" s="4"/>
      <c r="DA1067" s="4"/>
      <c r="DB1067" s="4"/>
      <c r="DC1067" s="4"/>
      <c r="DD1067" s="4"/>
      <c r="DE1067" s="4"/>
      <c r="DF1067" s="4"/>
      <c r="DG1067" s="4"/>
      <c r="DH1067" s="4"/>
      <c r="DI1067" s="4"/>
      <c r="DJ1067" s="4"/>
      <c r="DK1067" s="4"/>
      <c r="DL1067" s="4"/>
      <c r="DM1067" s="4"/>
      <c r="DN1067" s="4"/>
      <c r="DO1067" s="4"/>
      <c r="DP1067" s="4"/>
      <c r="DQ1067" s="4"/>
      <c r="DR1067" s="4"/>
      <c r="DS1067" s="4"/>
      <c r="DT1067" s="4"/>
      <c r="DU1067" s="4"/>
      <c r="DV1067" s="4"/>
      <c r="DW1067" s="4"/>
      <c r="DX1067" s="4"/>
      <c r="DY1067" s="4"/>
      <c r="DZ1067" s="4"/>
      <c r="EA1067" s="4"/>
      <c r="EB1067" s="4"/>
      <c r="EC1067" s="4"/>
      <c r="ED1067" s="4"/>
      <c r="EE1067" s="4"/>
      <c r="EF1067" s="4"/>
      <c r="EG1067" s="4"/>
      <c r="EH1067" s="4"/>
      <c r="EI1067" s="4"/>
      <c r="EJ1067" s="4"/>
      <c r="EK1067" s="4"/>
      <c r="EL1067" s="4"/>
      <c r="EM1067" s="4"/>
      <c r="EN1067" s="4"/>
      <c r="EO1067" s="4"/>
      <c r="EP1067" s="4"/>
      <c r="EQ1067" s="4"/>
      <c r="ER1067" s="4"/>
      <c r="ES1067" s="4"/>
      <c r="ET1067" s="4"/>
      <c r="EU1067" s="4"/>
      <c r="EV1067" s="4"/>
      <c r="EW1067" s="4"/>
      <c r="EX1067" s="4"/>
      <c r="EY1067" s="4"/>
      <c r="EZ1067" s="4"/>
      <c r="FA1067" s="4"/>
      <c r="FB1067" s="4"/>
      <c r="FC1067" s="4"/>
      <c r="FD1067" s="4"/>
      <c r="FE1067" s="4"/>
      <c r="FF1067" s="4"/>
      <c r="FG1067" s="4"/>
      <c r="FH1067" s="4"/>
      <c r="FI1067" s="4"/>
      <c r="FJ1067" s="4"/>
      <c r="FK1067" s="4"/>
      <c r="FL1067" s="4"/>
      <c r="FM1067" s="4"/>
      <c r="FN1067" s="4"/>
      <c r="FO1067" s="4"/>
      <c r="FP1067" s="4"/>
      <c r="FQ1067" s="4"/>
      <c r="FR1067" s="4"/>
      <c r="FS1067" s="4"/>
      <c r="FT1067" s="4"/>
      <c r="FU1067" s="4"/>
      <c r="FV1067" s="4"/>
      <c r="FW1067" s="4"/>
      <c r="FX1067" s="4"/>
      <c r="FY1067" s="4"/>
      <c r="FZ1067" s="4"/>
      <c r="GA1067" s="4"/>
      <c r="GB1067" s="4"/>
      <c r="GC1067" s="4"/>
      <c r="GD1067" s="4"/>
      <c r="GE1067" s="4"/>
      <c r="GF1067" s="4"/>
      <c r="GG1067" s="4"/>
      <c r="GH1067" s="4"/>
      <c r="GI1067" s="4"/>
      <c r="GJ1067" s="4"/>
      <c r="GK1067" s="4"/>
      <c r="GL1067" s="4"/>
      <c r="GM1067" s="4"/>
      <c r="GN1067" s="4"/>
      <c r="GO1067" s="4"/>
      <c r="GP1067" s="4"/>
      <c r="GQ1067" s="4"/>
      <c r="GR1067" s="4"/>
      <c r="GS1067" s="4"/>
      <c r="GT1067" s="4"/>
      <c r="GU1067" s="4"/>
      <c r="GV1067" s="4"/>
      <c r="GW1067" s="4"/>
      <c r="GX1067" s="4"/>
      <c r="GY1067" s="4"/>
      <c r="GZ1067" s="4"/>
      <c r="HA1067" s="4"/>
      <c r="HB1067" s="4"/>
      <c r="HC1067" s="4"/>
      <c r="HD1067" s="4"/>
      <c r="HE1067" s="4"/>
      <c r="HF1067" s="4"/>
      <c r="HG1067" s="4"/>
      <c r="HH1067" s="4"/>
      <c r="HI1067" s="4"/>
      <c r="HJ1067" s="4"/>
      <c r="HK1067" s="4"/>
      <c r="HL1067" s="4"/>
      <c r="HM1067" s="4"/>
      <c r="HN1067" s="4"/>
      <c r="HO1067" s="4"/>
      <c r="HP1067" s="4"/>
      <c r="HQ1067" s="4"/>
      <c r="HR1067" s="4"/>
      <c r="HS1067" s="4"/>
      <c r="HT1067" s="4"/>
      <c r="HU1067" s="4"/>
      <c r="HV1067" s="4"/>
      <c r="HW1067" s="4"/>
      <c r="HX1067" s="4"/>
      <c r="HY1067" s="4"/>
      <c r="HZ1067" s="4"/>
      <c r="IA1067" s="4"/>
      <c r="IB1067" s="4"/>
      <c r="IC1067" s="4"/>
      <c r="ID1067" s="4"/>
      <c r="IE1067" s="4"/>
      <c r="IF1067" s="4"/>
      <c r="IG1067" s="4"/>
      <c r="IH1067" s="4"/>
      <c r="II1067" s="4"/>
      <c r="IJ1067" s="4"/>
      <c r="IK1067" s="4"/>
      <c r="IL1067" s="4"/>
      <c r="IM1067" s="4"/>
      <c r="IN1067" s="4"/>
      <c r="IO1067" s="4"/>
      <c r="IP1067" s="4"/>
      <c r="IQ1067" s="4"/>
      <c r="IR1067" s="4"/>
      <c r="IS1067" s="4"/>
      <c r="IT1067" s="4"/>
      <c r="IU1067" s="4"/>
      <c r="IV1067" s="4"/>
    </row>
    <row r="1069" spans="1:256" s="209" customFormat="1">
      <c r="A1069" s="121"/>
      <c r="B1069" s="115"/>
      <c r="C1069" s="116"/>
      <c r="D1069" s="117"/>
      <c r="E1069" s="118"/>
      <c r="F1069" s="119"/>
      <c r="G1069" s="120"/>
      <c r="H1069" s="5"/>
      <c r="I1069" s="39"/>
      <c r="J1069" s="40"/>
      <c r="K1069" s="41"/>
      <c r="L1069" s="37"/>
      <c r="N1069" s="38"/>
      <c r="O1069" s="38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/>
      <c r="AX1069" s="4"/>
      <c r="AY1069" s="4"/>
      <c r="AZ1069" s="4"/>
      <c r="BA1069" s="4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4"/>
      <c r="CM1069" s="4"/>
      <c r="CN1069" s="4"/>
      <c r="CO1069" s="4"/>
      <c r="CP1069" s="4"/>
      <c r="CQ1069" s="4"/>
      <c r="CR1069" s="4"/>
      <c r="CS1069" s="4"/>
      <c r="CT1069" s="4"/>
      <c r="CU1069" s="4"/>
      <c r="CV1069" s="4"/>
      <c r="CW1069" s="4"/>
      <c r="CX1069" s="4"/>
      <c r="CY1069" s="4"/>
      <c r="CZ1069" s="4"/>
      <c r="DA1069" s="4"/>
      <c r="DB1069" s="4"/>
      <c r="DC1069" s="4"/>
      <c r="DD1069" s="4"/>
      <c r="DE1069" s="4"/>
      <c r="DF1069" s="4"/>
      <c r="DG1069" s="4"/>
      <c r="DH1069" s="4"/>
      <c r="DI1069" s="4"/>
      <c r="DJ1069" s="4"/>
      <c r="DK1069" s="4"/>
      <c r="DL1069" s="4"/>
      <c r="DM1069" s="4"/>
      <c r="DN1069" s="4"/>
      <c r="DO1069" s="4"/>
      <c r="DP1069" s="4"/>
      <c r="DQ1069" s="4"/>
      <c r="DR1069" s="4"/>
      <c r="DS1069" s="4"/>
      <c r="DT1069" s="4"/>
      <c r="DU1069" s="4"/>
      <c r="DV1069" s="4"/>
      <c r="DW1069" s="4"/>
      <c r="DX1069" s="4"/>
      <c r="DY1069" s="4"/>
      <c r="DZ1069" s="4"/>
      <c r="EA1069" s="4"/>
      <c r="EB1069" s="4"/>
      <c r="EC1069" s="4"/>
      <c r="ED1069" s="4"/>
      <c r="EE1069" s="4"/>
      <c r="EF1069" s="4"/>
      <c r="EG1069" s="4"/>
      <c r="EH1069" s="4"/>
      <c r="EI1069" s="4"/>
      <c r="EJ1069" s="4"/>
      <c r="EK1069" s="4"/>
      <c r="EL1069" s="4"/>
      <c r="EM1069" s="4"/>
      <c r="EN1069" s="4"/>
      <c r="EO1069" s="4"/>
      <c r="EP1069" s="4"/>
      <c r="EQ1069" s="4"/>
      <c r="ER1069" s="4"/>
      <c r="ES1069" s="4"/>
      <c r="ET1069" s="4"/>
      <c r="EU1069" s="4"/>
      <c r="EV1069" s="4"/>
      <c r="EW1069" s="4"/>
      <c r="EX1069" s="4"/>
      <c r="EY1069" s="4"/>
      <c r="EZ1069" s="4"/>
      <c r="FA1069" s="4"/>
      <c r="FB1069" s="4"/>
      <c r="FC1069" s="4"/>
      <c r="FD1069" s="4"/>
      <c r="FE1069" s="4"/>
      <c r="FF1069" s="4"/>
      <c r="FG1069" s="4"/>
      <c r="FH1069" s="4"/>
      <c r="FI1069" s="4"/>
      <c r="FJ1069" s="4"/>
      <c r="FK1069" s="4"/>
      <c r="FL1069" s="4"/>
      <c r="FM1069" s="4"/>
      <c r="FN1069" s="4"/>
      <c r="FO1069" s="4"/>
      <c r="FP1069" s="4"/>
      <c r="FQ1069" s="4"/>
      <c r="FR1069" s="4"/>
      <c r="FS1069" s="4"/>
      <c r="FT1069" s="4"/>
      <c r="FU1069" s="4"/>
      <c r="FV1069" s="4"/>
      <c r="FW1069" s="4"/>
      <c r="FX1069" s="4"/>
      <c r="FY1069" s="4"/>
      <c r="FZ1069" s="4"/>
      <c r="GA1069" s="4"/>
      <c r="GB1069" s="4"/>
      <c r="GC1069" s="4"/>
      <c r="GD1069" s="4"/>
      <c r="GE1069" s="4"/>
      <c r="GF1069" s="4"/>
      <c r="GG1069" s="4"/>
      <c r="GH1069" s="4"/>
      <c r="GI1069" s="4"/>
      <c r="GJ1069" s="4"/>
      <c r="GK1069" s="4"/>
      <c r="GL1069" s="4"/>
      <c r="GM1069" s="4"/>
      <c r="GN1069" s="4"/>
      <c r="GO1069" s="4"/>
      <c r="GP1069" s="4"/>
      <c r="GQ1069" s="4"/>
      <c r="GR1069" s="4"/>
      <c r="GS1069" s="4"/>
      <c r="GT1069" s="4"/>
      <c r="GU1069" s="4"/>
      <c r="GV1069" s="4"/>
      <c r="GW1069" s="4"/>
      <c r="GX1069" s="4"/>
      <c r="GY1069" s="4"/>
      <c r="GZ1069" s="4"/>
      <c r="HA1069" s="4"/>
      <c r="HB1069" s="4"/>
      <c r="HC1069" s="4"/>
      <c r="HD1069" s="4"/>
      <c r="HE1069" s="4"/>
      <c r="HF1069" s="4"/>
      <c r="HG1069" s="4"/>
      <c r="HH1069" s="4"/>
      <c r="HI1069" s="4"/>
      <c r="HJ1069" s="4"/>
      <c r="HK1069" s="4"/>
      <c r="HL1069" s="4"/>
      <c r="HM1069" s="4"/>
      <c r="HN1069" s="4"/>
      <c r="HO1069" s="4"/>
      <c r="HP1069" s="4"/>
      <c r="HQ1069" s="4"/>
      <c r="HR1069" s="4"/>
      <c r="HS1069" s="4"/>
      <c r="HT1069" s="4"/>
      <c r="HU1069" s="4"/>
      <c r="HV1069" s="4"/>
      <c r="HW1069" s="4"/>
      <c r="HX1069" s="4"/>
      <c r="HY1069" s="4"/>
      <c r="HZ1069" s="4"/>
      <c r="IA1069" s="4"/>
      <c r="IB1069" s="4"/>
      <c r="IC1069" s="4"/>
      <c r="ID1069" s="4"/>
      <c r="IE1069" s="4"/>
      <c r="IF1069" s="4"/>
      <c r="IG1069" s="4"/>
      <c r="IH1069" s="4"/>
      <c r="II1069" s="4"/>
      <c r="IJ1069" s="4"/>
      <c r="IK1069" s="4"/>
      <c r="IL1069" s="4"/>
      <c r="IM1069" s="4"/>
      <c r="IN1069" s="4"/>
      <c r="IO1069" s="4"/>
      <c r="IP1069" s="4"/>
      <c r="IQ1069" s="4"/>
      <c r="IR1069" s="4"/>
      <c r="IS1069" s="4"/>
      <c r="IT1069" s="4"/>
      <c r="IU1069" s="4"/>
      <c r="IV1069" s="4"/>
    </row>
    <row r="1070" spans="1:256" s="209" customFormat="1">
      <c r="A1070" s="121"/>
      <c r="B1070" s="115"/>
      <c r="C1070" s="116"/>
      <c r="D1070" s="117"/>
      <c r="E1070" s="118"/>
      <c r="F1070" s="119"/>
      <c r="G1070" s="120"/>
      <c r="H1070" s="5"/>
      <c r="I1070" s="39"/>
      <c r="J1070" s="40"/>
      <c r="K1070" s="41"/>
      <c r="L1070" s="37"/>
      <c r="N1070" s="38"/>
      <c r="O1070" s="38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/>
      <c r="AX1070" s="4"/>
      <c r="AY1070" s="4"/>
      <c r="AZ1070" s="4"/>
      <c r="BA1070" s="4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4"/>
      <c r="CM1070" s="4"/>
      <c r="CN1070" s="4"/>
      <c r="CO1070" s="4"/>
      <c r="CP1070" s="4"/>
      <c r="CQ1070" s="4"/>
      <c r="CR1070" s="4"/>
      <c r="CS1070" s="4"/>
      <c r="CT1070" s="4"/>
      <c r="CU1070" s="4"/>
      <c r="CV1070" s="4"/>
      <c r="CW1070" s="4"/>
      <c r="CX1070" s="4"/>
      <c r="CY1070" s="4"/>
      <c r="CZ1070" s="4"/>
      <c r="DA1070" s="4"/>
      <c r="DB1070" s="4"/>
      <c r="DC1070" s="4"/>
      <c r="DD1070" s="4"/>
      <c r="DE1070" s="4"/>
      <c r="DF1070" s="4"/>
      <c r="DG1070" s="4"/>
      <c r="DH1070" s="4"/>
      <c r="DI1070" s="4"/>
      <c r="DJ1070" s="4"/>
      <c r="DK1070" s="4"/>
      <c r="DL1070" s="4"/>
      <c r="DM1070" s="4"/>
      <c r="DN1070" s="4"/>
      <c r="DO1070" s="4"/>
      <c r="DP1070" s="4"/>
      <c r="DQ1070" s="4"/>
      <c r="DR1070" s="4"/>
      <c r="DS1070" s="4"/>
      <c r="DT1070" s="4"/>
      <c r="DU1070" s="4"/>
      <c r="DV1070" s="4"/>
      <c r="DW1070" s="4"/>
      <c r="DX1070" s="4"/>
      <c r="DY1070" s="4"/>
      <c r="DZ1070" s="4"/>
      <c r="EA1070" s="4"/>
      <c r="EB1070" s="4"/>
      <c r="EC1070" s="4"/>
      <c r="ED1070" s="4"/>
      <c r="EE1070" s="4"/>
      <c r="EF1070" s="4"/>
      <c r="EG1070" s="4"/>
      <c r="EH1070" s="4"/>
      <c r="EI1070" s="4"/>
      <c r="EJ1070" s="4"/>
      <c r="EK1070" s="4"/>
      <c r="EL1070" s="4"/>
      <c r="EM1070" s="4"/>
      <c r="EN1070" s="4"/>
      <c r="EO1070" s="4"/>
      <c r="EP1070" s="4"/>
      <c r="EQ1070" s="4"/>
      <c r="ER1070" s="4"/>
      <c r="ES1070" s="4"/>
      <c r="ET1070" s="4"/>
      <c r="EU1070" s="4"/>
      <c r="EV1070" s="4"/>
      <c r="EW1070" s="4"/>
      <c r="EX1070" s="4"/>
      <c r="EY1070" s="4"/>
      <c r="EZ1070" s="4"/>
      <c r="FA1070" s="4"/>
      <c r="FB1070" s="4"/>
      <c r="FC1070" s="4"/>
      <c r="FD1070" s="4"/>
      <c r="FE1070" s="4"/>
      <c r="FF1070" s="4"/>
      <c r="FG1070" s="4"/>
      <c r="FH1070" s="4"/>
      <c r="FI1070" s="4"/>
      <c r="FJ1070" s="4"/>
      <c r="FK1070" s="4"/>
      <c r="FL1070" s="4"/>
      <c r="FM1070" s="4"/>
      <c r="FN1070" s="4"/>
      <c r="FO1070" s="4"/>
      <c r="FP1070" s="4"/>
      <c r="FQ1070" s="4"/>
      <c r="FR1070" s="4"/>
      <c r="FS1070" s="4"/>
      <c r="FT1070" s="4"/>
      <c r="FU1070" s="4"/>
      <c r="FV1070" s="4"/>
      <c r="FW1070" s="4"/>
      <c r="FX1070" s="4"/>
      <c r="FY1070" s="4"/>
      <c r="FZ1070" s="4"/>
      <c r="GA1070" s="4"/>
      <c r="GB1070" s="4"/>
      <c r="GC1070" s="4"/>
      <c r="GD1070" s="4"/>
      <c r="GE1070" s="4"/>
      <c r="GF1070" s="4"/>
      <c r="GG1070" s="4"/>
      <c r="GH1070" s="4"/>
      <c r="GI1070" s="4"/>
      <c r="GJ1070" s="4"/>
      <c r="GK1070" s="4"/>
      <c r="GL1070" s="4"/>
      <c r="GM1070" s="4"/>
      <c r="GN1070" s="4"/>
      <c r="GO1070" s="4"/>
      <c r="GP1070" s="4"/>
      <c r="GQ1070" s="4"/>
      <c r="GR1070" s="4"/>
      <c r="GS1070" s="4"/>
      <c r="GT1070" s="4"/>
      <c r="GU1070" s="4"/>
      <c r="GV1070" s="4"/>
      <c r="GW1070" s="4"/>
      <c r="GX1070" s="4"/>
      <c r="GY1070" s="4"/>
      <c r="GZ1070" s="4"/>
      <c r="HA1070" s="4"/>
      <c r="HB1070" s="4"/>
      <c r="HC1070" s="4"/>
      <c r="HD1070" s="4"/>
      <c r="HE1070" s="4"/>
      <c r="HF1070" s="4"/>
      <c r="HG1070" s="4"/>
      <c r="HH1070" s="4"/>
      <c r="HI1070" s="4"/>
      <c r="HJ1070" s="4"/>
      <c r="HK1070" s="4"/>
      <c r="HL1070" s="4"/>
      <c r="HM1070" s="4"/>
      <c r="HN1070" s="4"/>
      <c r="HO1070" s="4"/>
      <c r="HP1070" s="4"/>
      <c r="HQ1070" s="4"/>
      <c r="HR1070" s="4"/>
      <c r="HS1070" s="4"/>
      <c r="HT1070" s="4"/>
      <c r="HU1070" s="4"/>
      <c r="HV1070" s="4"/>
      <c r="HW1070" s="4"/>
      <c r="HX1070" s="4"/>
      <c r="HY1070" s="4"/>
      <c r="HZ1070" s="4"/>
      <c r="IA1070" s="4"/>
      <c r="IB1070" s="4"/>
      <c r="IC1070" s="4"/>
      <c r="ID1070" s="4"/>
      <c r="IE1070" s="4"/>
      <c r="IF1070" s="4"/>
      <c r="IG1070" s="4"/>
      <c r="IH1070" s="4"/>
      <c r="II1070" s="4"/>
      <c r="IJ1070" s="4"/>
      <c r="IK1070" s="4"/>
      <c r="IL1070" s="4"/>
      <c r="IM1070" s="4"/>
      <c r="IN1070" s="4"/>
      <c r="IO1070" s="4"/>
      <c r="IP1070" s="4"/>
      <c r="IQ1070" s="4"/>
      <c r="IR1070" s="4"/>
      <c r="IS1070" s="4"/>
      <c r="IT1070" s="4"/>
      <c r="IU1070" s="4"/>
      <c r="IV1070" s="4"/>
    </row>
    <row r="1072" spans="1:256" s="209" customFormat="1">
      <c r="A1072" s="121"/>
      <c r="B1072" s="115"/>
      <c r="C1072" s="116"/>
      <c r="D1072" s="117"/>
      <c r="E1072" s="118"/>
      <c r="F1072" s="119"/>
      <c r="G1072" s="120"/>
      <c r="H1072" s="5"/>
      <c r="I1072" s="39"/>
      <c r="J1072" s="40"/>
      <c r="K1072" s="41"/>
      <c r="L1072" s="37"/>
      <c r="N1072" s="38"/>
      <c r="O1072" s="38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/>
      <c r="AX1072" s="4"/>
      <c r="AY1072" s="4"/>
      <c r="AZ1072" s="4"/>
      <c r="BA1072" s="4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4"/>
      <c r="CM1072" s="4"/>
      <c r="CN1072" s="4"/>
      <c r="CO1072" s="4"/>
      <c r="CP1072" s="4"/>
      <c r="CQ1072" s="4"/>
      <c r="CR1072" s="4"/>
      <c r="CS1072" s="4"/>
      <c r="CT1072" s="4"/>
      <c r="CU1072" s="4"/>
      <c r="CV1072" s="4"/>
      <c r="CW1072" s="4"/>
      <c r="CX1072" s="4"/>
      <c r="CY1072" s="4"/>
      <c r="CZ1072" s="4"/>
      <c r="DA1072" s="4"/>
      <c r="DB1072" s="4"/>
      <c r="DC1072" s="4"/>
      <c r="DD1072" s="4"/>
      <c r="DE1072" s="4"/>
      <c r="DF1072" s="4"/>
      <c r="DG1072" s="4"/>
      <c r="DH1072" s="4"/>
      <c r="DI1072" s="4"/>
      <c r="DJ1072" s="4"/>
      <c r="DK1072" s="4"/>
      <c r="DL1072" s="4"/>
      <c r="DM1072" s="4"/>
      <c r="DN1072" s="4"/>
      <c r="DO1072" s="4"/>
      <c r="DP1072" s="4"/>
      <c r="DQ1072" s="4"/>
      <c r="DR1072" s="4"/>
      <c r="DS1072" s="4"/>
      <c r="DT1072" s="4"/>
      <c r="DU1072" s="4"/>
      <c r="DV1072" s="4"/>
      <c r="DW1072" s="4"/>
      <c r="DX1072" s="4"/>
      <c r="DY1072" s="4"/>
      <c r="DZ1072" s="4"/>
      <c r="EA1072" s="4"/>
      <c r="EB1072" s="4"/>
      <c r="EC1072" s="4"/>
      <c r="ED1072" s="4"/>
      <c r="EE1072" s="4"/>
      <c r="EF1072" s="4"/>
      <c r="EG1072" s="4"/>
      <c r="EH1072" s="4"/>
      <c r="EI1072" s="4"/>
      <c r="EJ1072" s="4"/>
      <c r="EK1072" s="4"/>
      <c r="EL1072" s="4"/>
      <c r="EM1072" s="4"/>
      <c r="EN1072" s="4"/>
      <c r="EO1072" s="4"/>
      <c r="EP1072" s="4"/>
      <c r="EQ1072" s="4"/>
      <c r="ER1072" s="4"/>
      <c r="ES1072" s="4"/>
      <c r="ET1072" s="4"/>
      <c r="EU1072" s="4"/>
      <c r="EV1072" s="4"/>
      <c r="EW1072" s="4"/>
      <c r="EX1072" s="4"/>
      <c r="EY1072" s="4"/>
      <c r="EZ1072" s="4"/>
      <c r="FA1072" s="4"/>
      <c r="FB1072" s="4"/>
      <c r="FC1072" s="4"/>
      <c r="FD1072" s="4"/>
      <c r="FE1072" s="4"/>
      <c r="FF1072" s="4"/>
      <c r="FG1072" s="4"/>
      <c r="FH1072" s="4"/>
      <c r="FI1072" s="4"/>
      <c r="FJ1072" s="4"/>
      <c r="FK1072" s="4"/>
      <c r="FL1072" s="4"/>
      <c r="FM1072" s="4"/>
      <c r="FN1072" s="4"/>
      <c r="FO1072" s="4"/>
      <c r="FP1072" s="4"/>
      <c r="FQ1072" s="4"/>
      <c r="FR1072" s="4"/>
      <c r="FS1072" s="4"/>
      <c r="FT1072" s="4"/>
      <c r="FU1072" s="4"/>
      <c r="FV1072" s="4"/>
      <c r="FW1072" s="4"/>
      <c r="FX1072" s="4"/>
      <c r="FY1072" s="4"/>
      <c r="FZ1072" s="4"/>
      <c r="GA1072" s="4"/>
      <c r="GB1072" s="4"/>
      <c r="GC1072" s="4"/>
      <c r="GD1072" s="4"/>
      <c r="GE1072" s="4"/>
      <c r="GF1072" s="4"/>
      <c r="GG1072" s="4"/>
      <c r="GH1072" s="4"/>
      <c r="GI1072" s="4"/>
      <c r="GJ1072" s="4"/>
      <c r="GK1072" s="4"/>
      <c r="GL1072" s="4"/>
      <c r="GM1072" s="4"/>
      <c r="GN1072" s="4"/>
      <c r="GO1072" s="4"/>
      <c r="GP1072" s="4"/>
      <c r="GQ1072" s="4"/>
      <c r="GR1072" s="4"/>
      <c r="GS1072" s="4"/>
      <c r="GT1072" s="4"/>
      <c r="GU1072" s="4"/>
      <c r="GV1072" s="4"/>
      <c r="GW1072" s="4"/>
      <c r="GX1072" s="4"/>
      <c r="GY1072" s="4"/>
      <c r="GZ1072" s="4"/>
      <c r="HA1072" s="4"/>
      <c r="HB1072" s="4"/>
      <c r="HC1072" s="4"/>
      <c r="HD1072" s="4"/>
      <c r="HE1072" s="4"/>
      <c r="HF1072" s="4"/>
      <c r="HG1072" s="4"/>
      <c r="HH1072" s="4"/>
      <c r="HI1072" s="4"/>
      <c r="HJ1072" s="4"/>
      <c r="HK1072" s="4"/>
      <c r="HL1072" s="4"/>
      <c r="HM1072" s="4"/>
      <c r="HN1072" s="4"/>
      <c r="HO1072" s="4"/>
      <c r="HP1072" s="4"/>
      <c r="HQ1072" s="4"/>
      <c r="HR1072" s="4"/>
      <c r="HS1072" s="4"/>
      <c r="HT1072" s="4"/>
      <c r="HU1072" s="4"/>
      <c r="HV1072" s="4"/>
      <c r="HW1072" s="4"/>
      <c r="HX1072" s="4"/>
      <c r="HY1072" s="4"/>
      <c r="HZ1072" s="4"/>
      <c r="IA1072" s="4"/>
      <c r="IB1072" s="4"/>
      <c r="IC1072" s="4"/>
      <c r="ID1072" s="4"/>
      <c r="IE1072" s="4"/>
      <c r="IF1072" s="4"/>
      <c r="IG1072" s="4"/>
      <c r="IH1072" s="4"/>
      <c r="II1072" s="4"/>
      <c r="IJ1072" s="4"/>
      <c r="IK1072" s="4"/>
      <c r="IL1072" s="4"/>
      <c r="IM1072" s="4"/>
      <c r="IN1072" s="4"/>
      <c r="IO1072" s="4"/>
      <c r="IP1072" s="4"/>
      <c r="IQ1072" s="4"/>
      <c r="IR1072" s="4"/>
      <c r="IS1072" s="4"/>
      <c r="IT1072" s="4"/>
      <c r="IU1072" s="4"/>
      <c r="IV1072" s="4"/>
    </row>
    <row r="1074" spans="1:256" s="209" customFormat="1">
      <c r="A1074" s="121"/>
      <c r="B1074" s="115"/>
      <c r="C1074" s="116"/>
      <c r="D1074" s="117"/>
      <c r="E1074" s="118"/>
      <c r="F1074" s="119"/>
      <c r="G1074" s="120"/>
      <c r="H1074" s="5"/>
      <c r="I1074" s="39"/>
      <c r="J1074" s="40"/>
      <c r="K1074" s="41"/>
      <c r="L1074" s="37"/>
      <c r="N1074" s="38"/>
      <c r="O1074" s="38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/>
      <c r="AX1074" s="4"/>
      <c r="AY1074" s="4"/>
      <c r="AZ1074" s="4"/>
      <c r="BA1074" s="4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4"/>
      <c r="CM1074" s="4"/>
      <c r="CN1074" s="4"/>
      <c r="CO1074" s="4"/>
      <c r="CP1074" s="4"/>
      <c r="CQ1074" s="4"/>
      <c r="CR1074" s="4"/>
      <c r="CS1074" s="4"/>
      <c r="CT1074" s="4"/>
      <c r="CU1074" s="4"/>
      <c r="CV1074" s="4"/>
      <c r="CW1074" s="4"/>
      <c r="CX1074" s="4"/>
      <c r="CY1074" s="4"/>
      <c r="CZ1074" s="4"/>
      <c r="DA1074" s="4"/>
      <c r="DB1074" s="4"/>
      <c r="DC1074" s="4"/>
      <c r="DD1074" s="4"/>
      <c r="DE1074" s="4"/>
      <c r="DF1074" s="4"/>
      <c r="DG1074" s="4"/>
      <c r="DH1074" s="4"/>
      <c r="DI1074" s="4"/>
      <c r="DJ1074" s="4"/>
      <c r="DK1074" s="4"/>
      <c r="DL1074" s="4"/>
      <c r="DM1074" s="4"/>
      <c r="DN1074" s="4"/>
      <c r="DO1074" s="4"/>
      <c r="DP1074" s="4"/>
      <c r="DQ1074" s="4"/>
      <c r="DR1074" s="4"/>
      <c r="DS1074" s="4"/>
      <c r="DT1074" s="4"/>
      <c r="DU1074" s="4"/>
      <c r="DV1074" s="4"/>
      <c r="DW1074" s="4"/>
      <c r="DX1074" s="4"/>
      <c r="DY1074" s="4"/>
      <c r="DZ1074" s="4"/>
      <c r="EA1074" s="4"/>
      <c r="EB1074" s="4"/>
      <c r="EC1074" s="4"/>
      <c r="ED1074" s="4"/>
      <c r="EE1074" s="4"/>
      <c r="EF1074" s="4"/>
      <c r="EG1074" s="4"/>
      <c r="EH1074" s="4"/>
      <c r="EI1074" s="4"/>
      <c r="EJ1074" s="4"/>
      <c r="EK1074" s="4"/>
      <c r="EL1074" s="4"/>
      <c r="EM1074" s="4"/>
      <c r="EN1074" s="4"/>
      <c r="EO1074" s="4"/>
      <c r="EP1074" s="4"/>
      <c r="EQ1074" s="4"/>
      <c r="ER1074" s="4"/>
      <c r="ES1074" s="4"/>
      <c r="ET1074" s="4"/>
      <c r="EU1074" s="4"/>
      <c r="EV1074" s="4"/>
      <c r="EW1074" s="4"/>
      <c r="EX1074" s="4"/>
      <c r="EY1074" s="4"/>
      <c r="EZ1074" s="4"/>
      <c r="FA1074" s="4"/>
      <c r="FB1074" s="4"/>
      <c r="FC1074" s="4"/>
      <c r="FD1074" s="4"/>
      <c r="FE1074" s="4"/>
      <c r="FF1074" s="4"/>
      <c r="FG1074" s="4"/>
      <c r="FH1074" s="4"/>
      <c r="FI1074" s="4"/>
      <c r="FJ1074" s="4"/>
      <c r="FK1074" s="4"/>
      <c r="FL1074" s="4"/>
      <c r="FM1074" s="4"/>
      <c r="FN1074" s="4"/>
      <c r="FO1074" s="4"/>
      <c r="FP1074" s="4"/>
      <c r="FQ1074" s="4"/>
      <c r="FR1074" s="4"/>
      <c r="FS1074" s="4"/>
      <c r="FT1074" s="4"/>
      <c r="FU1074" s="4"/>
      <c r="FV1074" s="4"/>
      <c r="FW1074" s="4"/>
      <c r="FX1074" s="4"/>
      <c r="FY1074" s="4"/>
      <c r="FZ1074" s="4"/>
      <c r="GA1074" s="4"/>
      <c r="GB1074" s="4"/>
      <c r="GC1074" s="4"/>
      <c r="GD1074" s="4"/>
      <c r="GE1074" s="4"/>
      <c r="GF1074" s="4"/>
      <c r="GG1074" s="4"/>
      <c r="GH1074" s="4"/>
      <c r="GI1074" s="4"/>
      <c r="GJ1074" s="4"/>
      <c r="GK1074" s="4"/>
      <c r="GL1074" s="4"/>
      <c r="GM1074" s="4"/>
      <c r="GN1074" s="4"/>
      <c r="GO1074" s="4"/>
      <c r="GP1074" s="4"/>
      <c r="GQ1074" s="4"/>
      <c r="GR1074" s="4"/>
      <c r="GS1074" s="4"/>
      <c r="GT1074" s="4"/>
      <c r="GU1074" s="4"/>
      <c r="GV1074" s="4"/>
      <c r="GW1074" s="4"/>
      <c r="GX1074" s="4"/>
      <c r="GY1074" s="4"/>
      <c r="GZ1074" s="4"/>
      <c r="HA1074" s="4"/>
      <c r="HB1074" s="4"/>
      <c r="HC1074" s="4"/>
      <c r="HD1074" s="4"/>
      <c r="HE1074" s="4"/>
      <c r="HF1074" s="4"/>
      <c r="HG1074" s="4"/>
      <c r="HH1074" s="4"/>
      <c r="HI1074" s="4"/>
      <c r="HJ1074" s="4"/>
      <c r="HK1074" s="4"/>
      <c r="HL1074" s="4"/>
      <c r="HM1074" s="4"/>
      <c r="HN1074" s="4"/>
      <c r="HO1074" s="4"/>
      <c r="HP1074" s="4"/>
      <c r="HQ1074" s="4"/>
      <c r="HR1074" s="4"/>
      <c r="HS1074" s="4"/>
      <c r="HT1074" s="4"/>
      <c r="HU1074" s="4"/>
      <c r="HV1074" s="4"/>
      <c r="HW1074" s="4"/>
      <c r="HX1074" s="4"/>
      <c r="HY1074" s="4"/>
      <c r="HZ1074" s="4"/>
      <c r="IA1074" s="4"/>
      <c r="IB1074" s="4"/>
      <c r="IC1074" s="4"/>
      <c r="ID1074" s="4"/>
      <c r="IE1074" s="4"/>
      <c r="IF1074" s="4"/>
      <c r="IG1074" s="4"/>
      <c r="IH1074" s="4"/>
      <c r="II1074" s="4"/>
      <c r="IJ1074" s="4"/>
      <c r="IK1074" s="4"/>
      <c r="IL1074" s="4"/>
      <c r="IM1074" s="4"/>
      <c r="IN1074" s="4"/>
      <c r="IO1074" s="4"/>
      <c r="IP1074" s="4"/>
      <c r="IQ1074" s="4"/>
      <c r="IR1074" s="4"/>
      <c r="IS1074" s="4"/>
      <c r="IT1074" s="4"/>
      <c r="IU1074" s="4"/>
      <c r="IV1074" s="4"/>
    </row>
    <row r="1076" spans="1:256" s="209" customFormat="1">
      <c r="A1076" s="121"/>
      <c r="B1076" s="115"/>
      <c r="C1076" s="116"/>
      <c r="D1076" s="117"/>
      <c r="E1076" s="118"/>
      <c r="F1076" s="119"/>
      <c r="G1076" s="120"/>
      <c r="H1076" s="5"/>
      <c r="I1076" s="39"/>
      <c r="J1076" s="40"/>
      <c r="K1076" s="41"/>
      <c r="L1076" s="37"/>
      <c r="N1076" s="38"/>
      <c r="O1076" s="38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/>
      <c r="AX1076" s="4"/>
      <c r="AY1076" s="4"/>
      <c r="AZ1076" s="4"/>
      <c r="BA1076" s="4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4"/>
      <c r="CM1076" s="4"/>
      <c r="CN1076" s="4"/>
      <c r="CO1076" s="4"/>
      <c r="CP1076" s="4"/>
      <c r="CQ1076" s="4"/>
      <c r="CR1076" s="4"/>
      <c r="CS1076" s="4"/>
      <c r="CT1076" s="4"/>
      <c r="CU1076" s="4"/>
      <c r="CV1076" s="4"/>
      <c r="CW1076" s="4"/>
      <c r="CX1076" s="4"/>
      <c r="CY1076" s="4"/>
      <c r="CZ1076" s="4"/>
      <c r="DA1076" s="4"/>
      <c r="DB1076" s="4"/>
      <c r="DC1076" s="4"/>
      <c r="DD1076" s="4"/>
      <c r="DE1076" s="4"/>
      <c r="DF1076" s="4"/>
      <c r="DG1076" s="4"/>
      <c r="DH1076" s="4"/>
      <c r="DI1076" s="4"/>
      <c r="DJ1076" s="4"/>
      <c r="DK1076" s="4"/>
      <c r="DL1076" s="4"/>
      <c r="DM1076" s="4"/>
      <c r="DN1076" s="4"/>
      <c r="DO1076" s="4"/>
      <c r="DP1076" s="4"/>
      <c r="DQ1076" s="4"/>
      <c r="DR1076" s="4"/>
      <c r="DS1076" s="4"/>
      <c r="DT1076" s="4"/>
      <c r="DU1076" s="4"/>
      <c r="DV1076" s="4"/>
      <c r="DW1076" s="4"/>
      <c r="DX1076" s="4"/>
      <c r="DY1076" s="4"/>
      <c r="DZ1076" s="4"/>
      <c r="EA1076" s="4"/>
      <c r="EB1076" s="4"/>
      <c r="EC1076" s="4"/>
      <c r="ED1076" s="4"/>
      <c r="EE1076" s="4"/>
      <c r="EF1076" s="4"/>
      <c r="EG1076" s="4"/>
      <c r="EH1076" s="4"/>
      <c r="EI1076" s="4"/>
      <c r="EJ1076" s="4"/>
      <c r="EK1076" s="4"/>
      <c r="EL1076" s="4"/>
      <c r="EM1076" s="4"/>
      <c r="EN1076" s="4"/>
      <c r="EO1076" s="4"/>
      <c r="EP1076" s="4"/>
      <c r="EQ1076" s="4"/>
      <c r="ER1076" s="4"/>
      <c r="ES1076" s="4"/>
      <c r="ET1076" s="4"/>
      <c r="EU1076" s="4"/>
      <c r="EV1076" s="4"/>
      <c r="EW1076" s="4"/>
      <c r="EX1076" s="4"/>
      <c r="EY1076" s="4"/>
      <c r="EZ1076" s="4"/>
      <c r="FA1076" s="4"/>
      <c r="FB1076" s="4"/>
      <c r="FC1076" s="4"/>
      <c r="FD1076" s="4"/>
      <c r="FE1076" s="4"/>
      <c r="FF1076" s="4"/>
      <c r="FG1076" s="4"/>
      <c r="FH1076" s="4"/>
      <c r="FI1076" s="4"/>
      <c r="FJ1076" s="4"/>
      <c r="FK1076" s="4"/>
      <c r="FL1076" s="4"/>
      <c r="FM1076" s="4"/>
      <c r="FN1076" s="4"/>
      <c r="FO1076" s="4"/>
      <c r="FP1076" s="4"/>
      <c r="FQ1076" s="4"/>
      <c r="FR1076" s="4"/>
      <c r="FS1076" s="4"/>
      <c r="FT1076" s="4"/>
      <c r="FU1076" s="4"/>
      <c r="FV1076" s="4"/>
      <c r="FW1076" s="4"/>
      <c r="FX1076" s="4"/>
      <c r="FY1076" s="4"/>
      <c r="FZ1076" s="4"/>
      <c r="GA1076" s="4"/>
      <c r="GB1076" s="4"/>
      <c r="GC1076" s="4"/>
      <c r="GD1076" s="4"/>
      <c r="GE1076" s="4"/>
      <c r="GF1076" s="4"/>
      <c r="GG1076" s="4"/>
      <c r="GH1076" s="4"/>
      <c r="GI1076" s="4"/>
      <c r="GJ1076" s="4"/>
      <c r="GK1076" s="4"/>
      <c r="GL1076" s="4"/>
      <c r="GM1076" s="4"/>
      <c r="GN1076" s="4"/>
      <c r="GO1076" s="4"/>
      <c r="GP1076" s="4"/>
      <c r="GQ1076" s="4"/>
      <c r="GR1076" s="4"/>
      <c r="GS1076" s="4"/>
      <c r="GT1076" s="4"/>
      <c r="GU1076" s="4"/>
      <c r="GV1076" s="4"/>
      <c r="GW1076" s="4"/>
      <c r="GX1076" s="4"/>
      <c r="GY1076" s="4"/>
      <c r="GZ1076" s="4"/>
      <c r="HA1076" s="4"/>
      <c r="HB1076" s="4"/>
      <c r="HC1076" s="4"/>
      <c r="HD1076" s="4"/>
      <c r="HE1076" s="4"/>
      <c r="HF1076" s="4"/>
      <c r="HG1076" s="4"/>
      <c r="HH1076" s="4"/>
      <c r="HI1076" s="4"/>
      <c r="HJ1076" s="4"/>
      <c r="HK1076" s="4"/>
      <c r="HL1076" s="4"/>
      <c r="HM1076" s="4"/>
      <c r="HN1076" s="4"/>
      <c r="HO1076" s="4"/>
      <c r="HP1076" s="4"/>
      <c r="HQ1076" s="4"/>
      <c r="HR1076" s="4"/>
      <c r="HS1076" s="4"/>
      <c r="HT1076" s="4"/>
      <c r="HU1076" s="4"/>
      <c r="HV1076" s="4"/>
      <c r="HW1076" s="4"/>
      <c r="HX1076" s="4"/>
      <c r="HY1076" s="4"/>
      <c r="HZ1076" s="4"/>
      <c r="IA1076" s="4"/>
      <c r="IB1076" s="4"/>
      <c r="IC1076" s="4"/>
      <c r="ID1076" s="4"/>
      <c r="IE1076" s="4"/>
      <c r="IF1076" s="4"/>
      <c r="IG1076" s="4"/>
      <c r="IH1076" s="4"/>
      <c r="II1076" s="4"/>
      <c r="IJ1076" s="4"/>
      <c r="IK1076" s="4"/>
      <c r="IL1076" s="4"/>
      <c r="IM1076" s="4"/>
      <c r="IN1076" s="4"/>
      <c r="IO1076" s="4"/>
      <c r="IP1076" s="4"/>
      <c r="IQ1076" s="4"/>
      <c r="IR1076" s="4"/>
      <c r="IS1076" s="4"/>
      <c r="IT1076" s="4"/>
      <c r="IU1076" s="4"/>
      <c r="IV1076" s="4"/>
    </row>
    <row r="1077" spans="1:256" s="209" customFormat="1">
      <c r="A1077" s="121"/>
      <c r="B1077" s="115"/>
      <c r="C1077" s="116"/>
      <c r="D1077" s="117"/>
      <c r="E1077" s="118"/>
      <c r="F1077" s="119"/>
      <c r="G1077" s="120"/>
      <c r="H1077" s="5"/>
      <c r="I1077" s="39"/>
      <c r="J1077" s="40"/>
      <c r="K1077" s="41"/>
      <c r="L1077" s="37"/>
      <c r="N1077" s="38"/>
      <c r="O1077" s="38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/>
      <c r="AX1077" s="4"/>
      <c r="AY1077" s="4"/>
      <c r="AZ1077" s="4"/>
      <c r="BA1077" s="4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4"/>
      <c r="CM1077" s="4"/>
      <c r="CN1077" s="4"/>
      <c r="CO1077" s="4"/>
      <c r="CP1077" s="4"/>
      <c r="CQ1077" s="4"/>
      <c r="CR1077" s="4"/>
      <c r="CS1077" s="4"/>
      <c r="CT1077" s="4"/>
      <c r="CU1077" s="4"/>
      <c r="CV1077" s="4"/>
      <c r="CW1077" s="4"/>
      <c r="CX1077" s="4"/>
      <c r="CY1077" s="4"/>
      <c r="CZ1077" s="4"/>
      <c r="DA1077" s="4"/>
      <c r="DB1077" s="4"/>
      <c r="DC1077" s="4"/>
      <c r="DD1077" s="4"/>
      <c r="DE1077" s="4"/>
      <c r="DF1077" s="4"/>
      <c r="DG1077" s="4"/>
      <c r="DH1077" s="4"/>
      <c r="DI1077" s="4"/>
      <c r="DJ1077" s="4"/>
      <c r="DK1077" s="4"/>
      <c r="DL1077" s="4"/>
      <c r="DM1077" s="4"/>
      <c r="DN1077" s="4"/>
      <c r="DO1077" s="4"/>
      <c r="DP1077" s="4"/>
      <c r="DQ1077" s="4"/>
      <c r="DR1077" s="4"/>
      <c r="DS1077" s="4"/>
      <c r="DT1077" s="4"/>
      <c r="DU1077" s="4"/>
      <c r="DV1077" s="4"/>
      <c r="DW1077" s="4"/>
      <c r="DX1077" s="4"/>
      <c r="DY1077" s="4"/>
      <c r="DZ1077" s="4"/>
      <c r="EA1077" s="4"/>
      <c r="EB1077" s="4"/>
      <c r="EC1077" s="4"/>
      <c r="ED1077" s="4"/>
      <c r="EE1077" s="4"/>
      <c r="EF1077" s="4"/>
      <c r="EG1077" s="4"/>
      <c r="EH1077" s="4"/>
      <c r="EI1077" s="4"/>
      <c r="EJ1077" s="4"/>
      <c r="EK1077" s="4"/>
      <c r="EL1077" s="4"/>
      <c r="EM1077" s="4"/>
      <c r="EN1077" s="4"/>
      <c r="EO1077" s="4"/>
      <c r="EP1077" s="4"/>
      <c r="EQ1077" s="4"/>
      <c r="ER1077" s="4"/>
      <c r="ES1077" s="4"/>
      <c r="ET1077" s="4"/>
      <c r="EU1077" s="4"/>
      <c r="EV1077" s="4"/>
      <c r="EW1077" s="4"/>
      <c r="EX1077" s="4"/>
      <c r="EY1077" s="4"/>
      <c r="EZ1077" s="4"/>
      <c r="FA1077" s="4"/>
      <c r="FB1077" s="4"/>
      <c r="FC1077" s="4"/>
      <c r="FD1077" s="4"/>
      <c r="FE1077" s="4"/>
      <c r="FF1077" s="4"/>
      <c r="FG1077" s="4"/>
      <c r="FH1077" s="4"/>
      <c r="FI1077" s="4"/>
      <c r="FJ1077" s="4"/>
      <c r="FK1077" s="4"/>
      <c r="FL1077" s="4"/>
      <c r="FM1077" s="4"/>
      <c r="FN1077" s="4"/>
      <c r="FO1077" s="4"/>
      <c r="FP1077" s="4"/>
      <c r="FQ1077" s="4"/>
      <c r="FR1077" s="4"/>
      <c r="FS1077" s="4"/>
      <c r="FT1077" s="4"/>
      <c r="FU1077" s="4"/>
      <c r="FV1077" s="4"/>
      <c r="FW1077" s="4"/>
      <c r="FX1077" s="4"/>
      <c r="FY1077" s="4"/>
      <c r="FZ1077" s="4"/>
      <c r="GA1077" s="4"/>
      <c r="GB1077" s="4"/>
      <c r="GC1077" s="4"/>
      <c r="GD1077" s="4"/>
      <c r="GE1077" s="4"/>
      <c r="GF1077" s="4"/>
      <c r="GG1077" s="4"/>
      <c r="GH1077" s="4"/>
      <c r="GI1077" s="4"/>
      <c r="GJ1077" s="4"/>
      <c r="GK1077" s="4"/>
      <c r="GL1077" s="4"/>
      <c r="GM1077" s="4"/>
      <c r="GN1077" s="4"/>
      <c r="GO1077" s="4"/>
      <c r="GP1077" s="4"/>
      <c r="GQ1077" s="4"/>
      <c r="GR1077" s="4"/>
      <c r="GS1077" s="4"/>
      <c r="GT1077" s="4"/>
      <c r="GU1077" s="4"/>
      <c r="GV1077" s="4"/>
      <c r="GW1077" s="4"/>
      <c r="GX1077" s="4"/>
      <c r="GY1077" s="4"/>
      <c r="GZ1077" s="4"/>
      <c r="HA1077" s="4"/>
      <c r="HB1077" s="4"/>
      <c r="HC1077" s="4"/>
      <c r="HD1077" s="4"/>
      <c r="HE1077" s="4"/>
      <c r="HF1077" s="4"/>
      <c r="HG1077" s="4"/>
      <c r="HH1077" s="4"/>
      <c r="HI1077" s="4"/>
      <c r="HJ1077" s="4"/>
      <c r="HK1077" s="4"/>
      <c r="HL1077" s="4"/>
      <c r="HM1077" s="4"/>
      <c r="HN1077" s="4"/>
      <c r="HO1077" s="4"/>
      <c r="HP1077" s="4"/>
      <c r="HQ1077" s="4"/>
      <c r="HR1077" s="4"/>
      <c r="HS1077" s="4"/>
      <c r="HT1077" s="4"/>
      <c r="HU1077" s="4"/>
      <c r="HV1077" s="4"/>
      <c r="HW1077" s="4"/>
      <c r="HX1077" s="4"/>
      <c r="HY1077" s="4"/>
      <c r="HZ1077" s="4"/>
      <c r="IA1077" s="4"/>
      <c r="IB1077" s="4"/>
      <c r="IC1077" s="4"/>
      <c r="ID1077" s="4"/>
      <c r="IE1077" s="4"/>
      <c r="IF1077" s="4"/>
      <c r="IG1077" s="4"/>
      <c r="IH1077" s="4"/>
      <c r="II1077" s="4"/>
      <c r="IJ1077" s="4"/>
      <c r="IK1077" s="4"/>
      <c r="IL1077" s="4"/>
      <c r="IM1077" s="4"/>
      <c r="IN1077" s="4"/>
      <c r="IO1077" s="4"/>
      <c r="IP1077" s="4"/>
      <c r="IQ1077" s="4"/>
      <c r="IR1077" s="4"/>
      <c r="IS1077" s="4"/>
      <c r="IT1077" s="4"/>
      <c r="IU1077" s="4"/>
      <c r="IV1077" s="4"/>
    </row>
    <row r="1079" spans="1:256" s="209" customFormat="1">
      <c r="A1079" s="121"/>
      <c r="B1079" s="115"/>
      <c r="C1079" s="116"/>
      <c r="D1079" s="117"/>
      <c r="E1079" s="118"/>
      <c r="F1079" s="119"/>
      <c r="G1079" s="120"/>
      <c r="H1079" s="5"/>
      <c r="I1079" s="39"/>
      <c r="J1079" s="40"/>
      <c r="K1079" s="41"/>
      <c r="L1079" s="37"/>
      <c r="N1079" s="38"/>
      <c r="O1079" s="38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/>
      <c r="AX1079" s="4"/>
      <c r="AY1079" s="4"/>
      <c r="AZ1079" s="4"/>
      <c r="BA1079" s="4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4"/>
      <c r="CM1079" s="4"/>
      <c r="CN1079" s="4"/>
      <c r="CO1079" s="4"/>
      <c r="CP1079" s="4"/>
      <c r="CQ1079" s="4"/>
      <c r="CR1079" s="4"/>
      <c r="CS1079" s="4"/>
      <c r="CT1079" s="4"/>
      <c r="CU1079" s="4"/>
      <c r="CV1079" s="4"/>
      <c r="CW1079" s="4"/>
      <c r="CX1079" s="4"/>
      <c r="CY1079" s="4"/>
      <c r="CZ1079" s="4"/>
      <c r="DA1079" s="4"/>
      <c r="DB1079" s="4"/>
      <c r="DC1079" s="4"/>
      <c r="DD1079" s="4"/>
      <c r="DE1079" s="4"/>
      <c r="DF1079" s="4"/>
      <c r="DG1079" s="4"/>
      <c r="DH1079" s="4"/>
      <c r="DI1079" s="4"/>
      <c r="DJ1079" s="4"/>
      <c r="DK1079" s="4"/>
      <c r="DL1079" s="4"/>
      <c r="DM1079" s="4"/>
      <c r="DN1079" s="4"/>
      <c r="DO1079" s="4"/>
      <c r="DP1079" s="4"/>
      <c r="DQ1079" s="4"/>
      <c r="DR1079" s="4"/>
      <c r="DS1079" s="4"/>
      <c r="DT1079" s="4"/>
      <c r="DU1079" s="4"/>
      <c r="DV1079" s="4"/>
      <c r="DW1079" s="4"/>
      <c r="DX1079" s="4"/>
      <c r="DY1079" s="4"/>
      <c r="DZ1079" s="4"/>
      <c r="EA1079" s="4"/>
      <c r="EB1079" s="4"/>
      <c r="EC1079" s="4"/>
      <c r="ED1079" s="4"/>
      <c r="EE1079" s="4"/>
      <c r="EF1079" s="4"/>
      <c r="EG1079" s="4"/>
      <c r="EH1079" s="4"/>
      <c r="EI1079" s="4"/>
      <c r="EJ1079" s="4"/>
      <c r="EK1079" s="4"/>
      <c r="EL1079" s="4"/>
      <c r="EM1079" s="4"/>
      <c r="EN1079" s="4"/>
      <c r="EO1079" s="4"/>
      <c r="EP1079" s="4"/>
      <c r="EQ1079" s="4"/>
      <c r="ER1079" s="4"/>
      <c r="ES1079" s="4"/>
      <c r="ET1079" s="4"/>
      <c r="EU1079" s="4"/>
      <c r="EV1079" s="4"/>
      <c r="EW1079" s="4"/>
      <c r="EX1079" s="4"/>
      <c r="EY1079" s="4"/>
      <c r="EZ1079" s="4"/>
      <c r="FA1079" s="4"/>
      <c r="FB1079" s="4"/>
      <c r="FC1079" s="4"/>
      <c r="FD1079" s="4"/>
      <c r="FE1079" s="4"/>
      <c r="FF1079" s="4"/>
      <c r="FG1079" s="4"/>
      <c r="FH1079" s="4"/>
      <c r="FI1079" s="4"/>
      <c r="FJ1079" s="4"/>
      <c r="FK1079" s="4"/>
      <c r="FL1079" s="4"/>
      <c r="FM1079" s="4"/>
      <c r="FN1079" s="4"/>
      <c r="FO1079" s="4"/>
      <c r="FP1079" s="4"/>
      <c r="FQ1079" s="4"/>
      <c r="FR1079" s="4"/>
      <c r="FS1079" s="4"/>
      <c r="FT1079" s="4"/>
      <c r="FU1079" s="4"/>
      <c r="FV1079" s="4"/>
      <c r="FW1079" s="4"/>
      <c r="FX1079" s="4"/>
      <c r="FY1079" s="4"/>
      <c r="FZ1079" s="4"/>
      <c r="GA1079" s="4"/>
      <c r="GB1079" s="4"/>
      <c r="GC1079" s="4"/>
      <c r="GD1079" s="4"/>
      <c r="GE1079" s="4"/>
      <c r="GF1079" s="4"/>
      <c r="GG1079" s="4"/>
      <c r="GH1079" s="4"/>
      <c r="GI1079" s="4"/>
      <c r="GJ1079" s="4"/>
      <c r="GK1079" s="4"/>
      <c r="GL1079" s="4"/>
      <c r="GM1079" s="4"/>
      <c r="GN1079" s="4"/>
      <c r="GO1079" s="4"/>
      <c r="GP1079" s="4"/>
      <c r="GQ1079" s="4"/>
      <c r="GR1079" s="4"/>
      <c r="GS1079" s="4"/>
      <c r="GT1079" s="4"/>
      <c r="GU1079" s="4"/>
      <c r="GV1079" s="4"/>
      <c r="GW1079" s="4"/>
      <c r="GX1079" s="4"/>
      <c r="GY1079" s="4"/>
      <c r="GZ1079" s="4"/>
      <c r="HA1079" s="4"/>
      <c r="HB1079" s="4"/>
      <c r="HC1079" s="4"/>
      <c r="HD1079" s="4"/>
      <c r="HE1079" s="4"/>
      <c r="HF1079" s="4"/>
      <c r="HG1079" s="4"/>
      <c r="HH1079" s="4"/>
      <c r="HI1079" s="4"/>
      <c r="HJ1079" s="4"/>
      <c r="HK1079" s="4"/>
      <c r="HL1079" s="4"/>
      <c r="HM1079" s="4"/>
      <c r="HN1079" s="4"/>
      <c r="HO1079" s="4"/>
      <c r="HP1079" s="4"/>
      <c r="HQ1079" s="4"/>
      <c r="HR1079" s="4"/>
      <c r="HS1079" s="4"/>
      <c r="HT1079" s="4"/>
      <c r="HU1079" s="4"/>
      <c r="HV1079" s="4"/>
      <c r="HW1079" s="4"/>
      <c r="HX1079" s="4"/>
      <c r="HY1079" s="4"/>
      <c r="HZ1079" s="4"/>
      <c r="IA1079" s="4"/>
      <c r="IB1079" s="4"/>
      <c r="IC1079" s="4"/>
      <c r="ID1079" s="4"/>
      <c r="IE1079" s="4"/>
      <c r="IF1079" s="4"/>
      <c r="IG1079" s="4"/>
      <c r="IH1079" s="4"/>
      <c r="II1079" s="4"/>
      <c r="IJ1079" s="4"/>
      <c r="IK1079" s="4"/>
      <c r="IL1079" s="4"/>
      <c r="IM1079" s="4"/>
      <c r="IN1079" s="4"/>
      <c r="IO1079" s="4"/>
      <c r="IP1079" s="4"/>
      <c r="IQ1079" s="4"/>
      <c r="IR1079" s="4"/>
      <c r="IS1079" s="4"/>
      <c r="IT1079" s="4"/>
      <c r="IU1079" s="4"/>
      <c r="IV1079" s="4"/>
    </row>
    <row r="1080" spans="1:256" s="209" customFormat="1">
      <c r="A1080" s="121"/>
      <c r="B1080" s="115"/>
      <c r="C1080" s="116"/>
      <c r="D1080" s="117"/>
      <c r="E1080" s="118"/>
      <c r="F1080" s="119"/>
      <c r="G1080" s="120"/>
      <c r="H1080" s="5"/>
      <c r="I1080" s="39"/>
      <c r="J1080" s="40"/>
      <c r="K1080" s="41"/>
      <c r="L1080" s="37"/>
      <c r="N1080" s="38"/>
      <c r="O1080" s="38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/>
      <c r="AX1080" s="4"/>
      <c r="AY1080" s="4"/>
      <c r="AZ1080" s="4"/>
      <c r="BA1080" s="4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4"/>
      <c r="CM1080" s="4"/>
      <c r="CN1080" s="4"/>
      <c r="CO1080" s="4"/>
      <c r="CP1080" s="4"/>
      <c r="CQ1080" s="4"/>
      <c r="CR1080" s="4"/>
      <c r="CS1080" s="4"/>
      <c r="CT1080" s="4"/>
      <c r="CU1080" s="4"/>
      <c r="CV1080" s="4"/>
      <c r="CW1080" s="4"/>
      <c r="CX1080" s="4"/>
      <c r="CY1080" s="4"/>
      <c r="CZ1080" s="4"/>
      <c r="DA1080" s="4"/>
      <c r="DB1080" s="4"/>
      <c r="DC1080" s="4"/>
      <c r="DD1080" s="4"/>
      <c r="DE1080" s="4"/>
      <c r="DF1080" s="4"/>
      <c r="DG1080" s="4"/>
      <c r="DH1080" s="4"/>
      <c r="DI1080" s="4"/>
      <c r="DJ1080" s="4"/>
      <c r="DK1080" s="4"/>
      <c r="DL1080" s="4"/>
      <c r="DM1080" s="4"/>
      <c r="DN1080" s="4"/>
      <c r="DO1080" s="4"/>
      <c r="DP1080" s="4"/>
      <c r="DQ1080" s="4"/>
      <c r="DR1080" s="4"/>
      <c r="DS1080" s="4"/>
      <c r="DT1080" s="4"/>
      <c r="DU1080" s="4"/>
      <c r="DV1080" s="4"/>
      <c r="DW1080" s="4"/>
      <c r="DX1080" s="4"/>
      <c r="DY1080" s="4"/>
      <c r="DZ1080" s="4"/>
      <c r="EA1080" s="4"/>
      <c r="EB1080" s="4"/>
      <c r="EC1080" s="4"/>
      <c r="ED1080" s="4"/>
      <c r="EE1080" s="4"/>
      <c r="EF1080" s="4"/>
      <c r="EG1080" s="4"/>
      <c r="EH1080" s="4"/>
      <c r="EI1080" s="4"/>
      <c r="EJ1080" s="4"/>
      <c r="EK1080" s="4"/>
      <c r="EL1080" s="4"/>
      <c r="EM1080" s="4"/>
      <c r="EN1080" s="4"/>
      <c r="EO1080" s="4"/>
      <c r="EP1080" s="4"/>
      <c r="EQ1080" s="4"/>
      <c r="ER1080" s="4"/>
      <c r="ES1080" s="4"/>
      <c r="ET1080" s="4"/>
      <c r="EU1080" s="4"/>
      <c r="EV1080" s="4"/>
      <c r="EW1080" s="4"/>
      <c r="EX1080" s="4"/>
      <c r="EY1080" s="4"/>
      <c r="EZ1080" s="4"/>
      <c r="FA1080" s="4"/>
      <c r="FB1080" s="4"/>
      <c r="FC1080" s="4"/>
      <c r="FD1080" s="4"/>
      <c r="FE1080" s="4"/>
      <c r="FF1080" s="4"/>
      <c r="FG1080" s="4"/>
      <c r="FH1080" s="4"/>
      <c r="FI1080" s="4"/>
      <c r="FJ1080" s="4"/>
      <c r="FK1080" s="4"/>
      <c r="FL1080" s="4"/>
      <c r="FM1080" s="4"/>
      <c r="FN1080" s="4"/>
      <c r="FO1080" s="4"/>
      <c r="FP1080" s="4"/>
      <c r="FQ1080" s="4"/>
      <c r="FR1080" s="4"/>
      <c r="FS1080" s="4"/>
      <c r="FT1080" s="4"/>
      <c r="FU1080" s="4"/>
      <c r="FV1080" s="4"/>
      <c r="FW1080" s="4"/>
      <c r="FX1080" s="4"/>
      <c r="FY1080" s="4"/>
      <c r="FZ1080" s="4"/>
      <c r="GA1080" s="4"/>
      <c r="GB1080" s="4"/>
      <c r="GC1080" s="4"/>
      <c r="GD1080" s="4"/>
      <c r="GE1080" s="4"/>
      <c r="GF1080" s="4"/>
      <c r="GG1080" s="4"/>
      <c r="GH1080" s="4"/>
      <c r="GI1080" s="4"/>
      <c r="GJ1080" s="4"/>
      <c r="GK1080" s="4"/>
      <c r="GL1080" s="4"/>
      <c r="GM1080" s="4"/>
      <c r="GN1080" s="4"/>
      <c r="GO1080" s="4"/>
      <c r="GP1080" s="4"/>
      <c r="GQ1080" s="4"/>
      <c r="GR1080" s="4"/>
      <c r="GS1080" s="4"/>
      <c r="GT1080" s="4"/>
      <c r="GU1080" s="4"/>
      <c r="GV1080" s="4"/>
      <c r="GW1080" s="4"/>
      <c r="GX1080" s="4"/>
      <c r="GY1080" s="4"/>
      <c r="GZ1080" s="4"/>
      <c r="HA1080" s="4"/>
      <c r="HB1080" s="4"/>
      <c r="HC1080" s="4"/>
      <c r="HD1080" s="4"/>
      <c r="HE1080" s="4"/>
      <c r="HF1080" s="4"/>
      <c r="HG1080" s="4"/>
      <c r="HH1080" s="4"/>
      <c r="HI1080" s="4"/>
      <c r="HJ1080" s="4"/>
      <c r="HK1080" s="4"/>
      <c r="HL1080" s="4"/>
      <c r="HM1080" s="4"/>
      <c r="HN1080" s="4"/>
      <c r="HO1080" s="4"/>
      <c r="HP1080" s="4"/>
      <c r="HQ1080" s="4"/>
      <c r="HR1080" s="4"/>
      <c r="HS1080" s="4"/>
      <c r="HT1080" s="4"/>
      <c r="HU1080" s="4"/>
      <c r="HV1080" s="4"/>
      <c r="HW1080" s="4"/>
      <c r="HX1080" s="4"/>
      <c r="HY1080" s="4"/>
      <c r="HZ1080" s="4"/>
      <c r="IA1080" s="4"/>
      <c r="IB1080" s="4"/>
      <c r="IC1080" s="4"/>
      <c r="ID1080" s="4"/>
      <c r="IE1080" s="4"/>
      <c r="IF1080" s="4"/>
      <c r="IG1080" s="4"/>
      <c r="IH1080" s="4"/>
      <c r="II1080" s="4"/>
      <c r="IJ1080" s="4"/>
      <c r="IK1080" s="4"/>
      <c r="IL1080" s="4"/>
      <c r="IM1080" s="4"/>
      <c r="IN1080" s="4"/>
      <c r="IO1080" s="4"/>
      <c r="IP1080" s="4"/>
      <c r="IQ1080" s="4"/>
      <c r="IR1080" s="4"/>
      <c r="IS1080" s="4"/>
      <c r="IT1080" s="4"/>
      <c r="IU1080" s="4"/>
      <c r="IV1080" s="4"/>
    </row>
    <row r="1082" spans="1:256" s="209" customFormat="1">
      <c r="A1082" s="121"/>
      <c r="B1082" s="115"/>
      <c r="C1082" s="116"/>
      <c r="D1082" s="117"/>
      <c r="E1082" s="118"/>
      <c r="F1082" s="119"/>
      <c r="G1082" s="120"/>
      <c r="H1082" s="5"/>
      <c r="I1082" s="39"/>
      <c r="J1082" s="40"/>
      <c r="K1082" s="41"/>
      <c r="L1082" s="37"/>
      <c r="N1082" s="38"/>
      <c r="O1082" s="38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/>
      <c r="AX1082" s="4"/>
      <c r="AY1082" s="4"/>
      <c r="AZ1082" s="4"/>
      <c r="BA1082" s="4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4"/>
      <c r="CM1082" s="4"/>
      <c r="CN1082" s="4"/>
      <c r="CO1082" s="4"/>
      <c r="CP1082" s="4"/>
      <c r="CQ1082" s="4"/>
      <c r="CR1082" s="4"/>
      <c r="CS1082" s="4"/>
      <c r="CT1082" s="4"/>
      <c r="CU1082" s="4"/>
      <c r="CV1082" s="4"/>
      <c r="CW1082" s="4"/>
      <c r="CX1082" s="4"/>
      <c r="CY1082" s="4"/>
      <c r="CZ1082" s="4"/>
      <c r="DA1082" s="4"/>
      <c r="DB1082" s="4"/>
      <c r="DC1082" s="4"/>
      <c r="DD1082" s="4"/>
      <c r="DE1082" s="4"/>
      <c r="DF1082" s="4"/>
      <c r="DG1082" s="4"/>
      <c r="DH1082" s="4"/>
      <c r="DI1082" s="4"/>
      <c r="DJ1082" s="4"/>
      <c r="DK1082" s="4"/>
      <c r="DL1082" s="4"/>
      <c r="DM1082" s="4"/>
      <c r="DN1082" s="4"/>
      <c r="DO1082" s="4"/>
      <c r="DP1082" s="4"/>
      <c r="DQ1082" s="4"/>
      <c r="DR1082" s="4"/>
      <c r="DS1082" s="4"/>
      <c r="DT1082" s="4"/>
      <c r="DU1082" s="4"/>
      <c r="DV1082" s="4"/>
      <c r="DW1082" s="4"/>
      <c r="DX1082" s="4"/>
      <c r="DY1082" s="4"/>
      <c r="DZ1082" s="4"/>
      <c r="EA1082" s="4"/>
      <c r="EB1082" s="4"/>
      <c r="EC1082" s="4"/>
      <c r="ED1082" s="4"/>
      <c r="EE1082" s="4"/>
      <c r="EF1082" s="4"/>
      <c r="EG1082" s="4"/>
      <c r="EH1082" s="4"/>
      <c r="EI1082" s="4"/>
      <c r="EJ1082" s="4"/>
      <c r="EK1082" s="4"/>
      <c r="EL1082" s="4"/>
      <c r="EM1082" s="4"/>
      <c r="EN1082" s="4"/>
      <c r="EO1082" s="4"/>
      <c r="EP1082" s="4"/>
      <c r="EQ1082" s="4"/>
      <c r="ER1082" s="4"/>
      <c r="ES1082" s="4"/>
      <c r="ET1082" s="4"/>
      <c r="EU1082" s="4"/>
      <c r="EV1082" s="4"/>
      <c r="EW1082" s="4"/>
      <c r="EX1082" s="4"/>
      <c r="EY1082" s="4"/>
      <c r="EZ1082" s="4"/>
      <c r="FA1082" s="4"/>
      <c r="FB1082" s="4"/>
      <c r="FC1082" s="4"/>
      <c r="FD1082" s="4"/>
      <c r="FE1082" s="4"/>
      <c r="FF1082" s="4"/>
      <c r="FG1082" s="4"/>
      <c r="FH1082" s="4"/>
      <c r="FI1082" s="4"/>
      <c r="FJ1082" s="4"/>
      <c r="FK1082" s="4"/>
      <c r="FL1082" s="4"/>
      <c r="FM1082" s="4"/>
      <c r="FN1082" s="4"/>
      <c r="FO1082" s="4"/>
      <c r="FP1082" s="4"/>
      <c r="FQ1082" s="4"/>
      <c r="FR1082" s="4"/>
      <c r="FS1082" s="4"/>
      <c r="FT1082" s="4"/>
      <c r="FU1082" s="4"/>
      <c r="FV1082" s="4"/>
      <c r="FW1082" s="4"/>
      <c r="FX1082" s="4"/>
      <c r="FY1082" s="4"/>
      <c r="FZ1082" s="4"/>
      <c r="GA1082" s="4"/>
      <c r="GB1082" s="4"/>
      <c r="GC1082" s="4"/>
      <c r="GD1082" s="4"/>
      <c r="GE1082" s="4"/>
      <c r="GF1082" s="4"/>
      <c r="GG1082" s="4"/>
      <c r="GH1082" s="4"/>
      <c r="GI1082" s="4"/>
      <c r="GJ1082" s="4"/>
      <c r="GK1082" s="4"/>
      <c r="GL1082" s="4"/>
      <c r="GM1082" s="4"/>
      <c r="GN1082" s="4"/>
      <c r="GO1082" s="4"/>
      <c r="GP1082" s="4"/>
      <c r="GQ1082" s="4"/>
      <c r="GR1082" s="4"/>
      <c r="GS1082" s="4"/>
      <c r="GT1082" s="4"/>
      <c r="GU1082" s="4"/>
      <c r="GV1082" s="4"/>
      <c r="GW1082" s="4"/>
      <c r="GX1082" s="4"/>
      <c r="GY1082" s="4"/>
      <c r="GZ1082" s="4"/>
      <c r="HA1082" s="4"/>
      <c r="HB1082" s="4"/>
      <c r="HC1082" s="4"/>
      <c r="HD1082" s="4"/>
      <c r="HE1082" s="4"/>
      <c r="HF1082" s="4"/>
      <c r="HG1082" s="4"/>
      <c r="HH1082" s="4"/>
      <c r="HI1082" s="4"/>
      <c r="HJ1082" s="4"/>
      <c r="HK1082" s="4"/>
      <c r="HL1082" s="4"/>
      <c r="HM1082" s="4"/>
      <c r="HN1082" s="4"/>
      <c r="HO1082" s="4"/>
      <c r="HP1082" s="4"/>
      <c r="HQ1082" s="4"/>
      <c r="HR1082" s="4"/>
      <c r="HS1082" s="4"/>
      <c r="HT1082" s="4"/>
      <c r="HU1082" s="4"/>
      <c r="HV1082" s="4"/>
      <c r="HW1082" s="4"/>
      <c r="HX1082" s="4"/>
      <c r="HY1082" s="4"/>
      <c r="HZ1082" s="4"/>
      <c r="IA1082" s="4"/>
      <c r="IB1082" s="4"/>
      <c r="IC1082" s="4"/>
      <c r="ID1082" s="4"/>
      <c r="IE1082" s="4"/>
      <c r="IF1082" s="4"/>
      <c r="IG1082" s="4"/>
      <c r="IH1082" s="4"/>
      <c r="II1082" s="4"/>
      <c r="IJ1082" s="4"/>
      <c r="IK1082" s="4"/>
      <c r="IL1082" s="4"/>
      <c r="IM1082" s="4"/>
      <c r="IN1082" s="4"/>
      <c r="IO1082" s="4"/>
      <c r="IP1082" s="4"/>
      <c r="IQ1082" s="4"/>
      <c r="IR1082" s="4"/>
      <c r="IS1082" s="4"/>
      <c r="IT1082" s="4"/>
      <c r="IU1082" s="4"/>
      <c r="IV1082" s="4"/>
    </row>
    <row r="1084" spans="1:256" s="209" customFormat="1">
      <c r="A1084" s="121"/>
      <c r="B1084" s="115"/>
      <c r="C1084" s="116"/>
      <c r="D1084" s="117"/>
      <c r="E1084" s="118"/>
      <c r="F1084" s="119"/>
      <c r="G1084" s="120"/>
      <c r="H1084" s="5"/>
      <c r="I1084" s="39"/>
      <c r="J1084" s="40"/>
      <c r="K1084" s="41"/>
      <c r="L1084" s="37"/>
      <c r="N1084" s="38"/>
      <c r="O1084" s="38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/>
      <c r="AX1084" s="4"/>
      <c r="AY1084" s="4"/>
      <c r="AZ1084" s="4"/>
      <c r="BA1084" s="4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4"/>
      <c r="CM1084" s="4"/>
      <c r="CN1084" s="4"/>
      <c r="CO1084" s="4"/>
      <c r="CP1084" s="4"/>
      <c r="CQ1084" s="4"/>
      <c r="CR1084" s="4"/>
      <c r="CS1084" s="4"/>
      <c r="CT1084" s="4"/>
      <c r="CU1084" s="4"/>
      <c r="CV1084" s="4"/>
      <c r="CW1084" s="4"/>
      <c r="CX1084" s="4"/>
      <c r="CY1084" s="4"/>
      <c r="CZ1084" s="4"/>
      <c r="DA1084" s="4"/>
      <c r="DB1084" s="4"/>
      <c r="DC1084" s="4"/>
      <c r="DD1084" s="4"/>
      <c r="DE1084" s="4"/>
      <c r="DF1084" s="4"/>
      <c r="DG1084" s="4"/>
      <c r="DH1084" s="4"/>
      <c r="DI1084" s="4"/>
      <c r="DJ1084" s="4"/>
      <c r="DK1084" s="4"/>
      <c r="DL1084" s="4"/>
      <c r="DM1084" s="4"/>
      <c r="DN1084" s="4"/>
      <c r="DO1084" s="4"/>
      <c r="DP1084" s="4"/>
      <c r="DQ1084" s="4"/>
      <c r="DR1084" s="4"/>
      <c r="DS1084" s="4"/>
      <c r="DT1084" s="4"/>
      <c r="DU1084" s="4"/>
      <c r="DV1084" s="4"/>
      <c r="DW1084" s="4"/>
      <c r="DX1084" s="4"/>
      <c r="DY1084" s="4"/>
      <c r="DZ1084" s="4"/>
      <c r="EA1084" s="4"/>
      <c r="EB1084" s="4"/>
      <c r="EC1084" s="4"/>
      <c r="ED1084" s="4"/>
      <c r="EE1084" s="4"/>
      <c r="EF1084" s="4"/>
      <c r="EG1084" s="4"/>
      <c r="EH1084" s="4"/>
      <c r="EI1084" s="4"/>
      <c r="EJ1084" s="4"/>
      <c r="EK1084" s="4"/>
      <c r="EL1084" s="4"/>
      <c r="EM1084" s="4"/>
      <c r="EN1084" s="4"/>
      <c r="EO1084" s="4"/>
      <c r="EP1084" s="4"/>
      <c r="EQ1084" s="4"/>
      <c r="ER1084" s="4"/>
      <c r="ES1084" s="4"/>
      <c r="ET1084" s="4"/>
      <c r="EU1084" s="4"/>
      <c r="EV1084" s="4"/>
      <c r="EW1084" s="4"/>
      <c r="EX1084" s="4"/>
      <c r="EY1084" s="4"/>
      <c r="EZ1084" s="4"/>
      <c r="FA1084" s="4"/>
      <c r="FB1084" s="4"/>
      <c r="FC1084" s="4"/>
      <c r="FD1084" s="4"/>
      <c r="FE1084" s="4"/>
      <c r="FF1084" s="4"/>
      <c r="FG1084" s="4"/>
      <c r="FH1084" s="4"/>
      <c r="FI1084" s="4"/>
      <c r="FJ1084" s="4"/>
      <c r="FK1084" s="4"/>
      <c r="FL1084" s="4"/>
      <c r="FM1084" s="4"/>
      <c r="FN1084" s="4"/>
      <c r="FO1084" s="4"/>
      <c r="FP1084" s="4"/>
      <c r="FQ1084" s="4"/>
      <c r="FR1084" s="4"/>
      <c r="FS1084" s="4"/>
      <c r="FT1084" s="4"/>
      <c r="FU1084" s="4"/>
      <c r="FV1084" s="4"/>
      <c r="FW1084" s="4"/>
      <c r="FX1084" s="4"/>
      <c r="FY1084" s="4"/>
      <c r="FZ1084" s="4"/>
      <c r="GA1084" s="4"/>
      <c r="GB1084" s="4"/>
      <c r="GC1084" s="4"/>
      <c r="GD1084" s="4"/>
      <c r="GE1084" s="4"/>
      <c r="GF1084" s="4"/>
      <c r="GG1084" s="4"/>
      <c r="GH1084" s="4"/>
      <c r="GI1084" s="4"/>
      <c r="GJ1084" s="4"/>
      <c r="GK1084" s="4"/>
      <c r="GL1084" s="4"/>
      <c r="GM1084" s="4"/>
      <c r="GN1084" s="4"/>
      <c r="GO1084" s="4"/>
      <c r="GP1084" s="4"/>
      <c r="GQ1084" s="4"/>
      <c r="GR1084" s="4"/>
      <c r="GS1084" s="4"/>
      <c r="GT1084" s="4"/>
      <c r="GU1084" s="4"/>
      <c r="GV1084" s="4"/>
      <c r="GW1084" s="4"/>
      <c r="GX1084" s="4"/>
      <c r="GY1084" s="4"/>
      <c r="GZ1084" s="4"/>
      <c r="HA1084" s="4"/>
      <c r="HB1084" s="4"/>
      <c r="HC1084" s="4"/>
      <c r="HD1084" s="4"/>
      <c r="HE1084" s="4"/>
      <c r="HF1084" s="4"/>
      <c r="HG1084" s="4"/>
      <c r="HH1084" s="4"/>
      <c r="HI1084" s="4"/>
      <c r="HJ1084" s="4"/>
      <c r="HK1084" s="4"/>
      <c r="HL1084" s="4"/>
      <c r="HM1084" s="4"/>
      <c r="HN1084" s="4"/>
      <c r="HO1084" s="4"/>
      <c r="HP1084" s="4"/>
      <c r="HQ1084" s="4"/>
      <c r="HR1084" s="4"/>
      <c r="HS1084" s="4"/>
      <c r="HT1084" s="4"/>
      <c r="HU1084" s="4"/>
      <c r="HV1084" s="4"/>
      <c r="HW1084" s="4"/>
      <c r="HX1084" s="4"/>
      <c r="HY1084" s="4"/>
      <c r="HZ1084" s="4"/>
      <c r="IA1084" s="4"/>
      <c r="IB1084" s="4"/>
      <c r="IC1084" s="4"/>
      <c r="ID1084" s="4"/>
      <c r="IE1084" s="4"/>
      <c r="IF1084" s="4"/>
      <c r="IG1084" s="4"/>
      <c r="IH1084" s="4"/>
      <c r="II1084" s="4"/>
      <c r="IJ1084" s="4"/>
      <c r="IK1084" s="4"/>
      <c r="IL1084" s="4"/>
      <c r="IM1084" s="4"/>
      <c r="IN1084" s="4"/>
      <c r="IO1084" s="4"/>
      <c r="IP1084" s="4"/>
      <c r="IQ1084" s="4"/>
      <c r="IR1084" s="4"/>
      <c r="IS1084" s="4"/>
      <c r="IT1084" s="4"/>
      <c r="IU1084" s="4"/>
      <c r="IV1084" s="4"/>
    </row>
    <row r="1086" spans="1:256" s="209" customFormat="1">
      <c r="A1086" s="121"/>
      <c r="B1086" s="115"/>
      <c r="C1086" s="116"/>
      <c r="D1086" s="117"/>
      <c r="E1086" s="118"/>
      <c r="F1086" s="119"/>
      <c r="G1086" s="120"/>
      <c r="H1086" s="5"/>
      <c r="I1086" s="39"/>
      <c r="J1086" s="40"/>
      <c r="K1086" s="41"/>
      <c r="L1086" s="37"/>
      <c r="N1086" s="38"/>
      <c r="O1086" s="38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4"/>
      <c r="EF1086" s="4"/>
      <c r="EG1086" s="4"/>
      <c r="EH1086" s="4"/>
      <c r="EI1086" s="4"/>
      <c r="EJ1086" s="4"/>
      <c r="EK1086" s="4"/>
      <c r="EL1086" s="4"/>
      <c r="EM1086" s="4"/>
      <c r="EN1086" s="4"/>
      <c r="EO1086" s="4"/>
      <c r="EP1086" s="4"/>
      <c r="EQ1086" s="4"/>
      <c r="ER1086" s="4"/>
      <c r="ES1086" s="4"/>
      <c r="ET1086" s="4"/>
      <c r="EU1086" s="4"/>
      <c r="EV1086" s="4"/>
      <c r="EW1086" s="4"/>
      <c r="EX1086" s="4"/>
      <c r="EY1086" s="4"/>
      <c r="EZ1086" s="4"/>
      <c r="FA1086" s="4"/>
      <c r="FB1086" s="4"/>
      <c r="FC1086" s="4"/>
      <c r="FD1086" s="4"/>
      <c r="FE1086" s="4"/>
      <c r="FF1086" s="4"/>
      <c r="FG1086" s="4"/>
      <c r="FH1086" s="4"/>
      <c r="FI1086" s="4"/>
      <c r="FJ1086" s="4"/>
      <c r="FK1086" s="4"/>
      <c r="FL1086" s="4"/>
      <c r="FM1086" s="4"/>
      <c r="FN1086" s="4"/>
      <c r="FO1086" s="4"/>
      <c r="FP1086" s="4"/>
      <c r="FQ1086" s="4"/>
      <c r="FR1086" s="4"/>
      <c r="FS1086" s="4"/>
      <c r="FT1086" s="4"/>
      <c r="FU1086" s="4"/>
      <c r="FV1086" s="4"/>
      <c r="FW1086" s="4"/>
      <c r="FX1086" s="4"/>
      <c r="FY1086" s="4"/>
      <c r="FZ1086" s="4"/>
      <c r="GA1086" s="4"/>
      <c r="GB1086" s="4"/>
      <c r="GC1086" s="4"/>
      <c r="GD1086" s="4"/>
      <c r="GE1086" s="4"/>
      <c r="GF1086" s="4"/>
      <c r="GG1086" s="4"/>
      <c r="GH1086" s="4"/>
      <c r="GI1086" s="4"/>
      <c r="GJ1086" s="4"/>
      <c r="GK1086" s="4"/>
      <c r="GL1086" s="4"/>
      <c r="GM1086" s="4"/>
      <c r="GN1086" s="4"/>
      <c r="GO1086" s="4"/>
      <c r="GP1086" s="4"/>
      <c r="GQ1086" s="4"/>
      <c r="GR1086" s="4"/>
      <c r="GS1086" s="4"/>
      <c r="GT1086" s="4"/>
      <c r="GU1086" s="4"/>
      <c r="GV1086" s="4"/>
      <c r="GW1086" s="4"/>
      <c r="GX1086" s="4"/>
      <c r="GY1086" s="4"/>
      <c r="GZ1086" s="4"/>
      <c r="HA1086" s="4"/>
      <c r="HB1086" s="4"/>
      <c r="HC1086" s="4"/>
      <c r="HD1086" s="4"/>
      <c r="HE1086" s="4"/>
      <c r="HF1086" s="4"/>
      <c r="HG1086" s="4"/>
      <c r="HH1086" s="4"/>
      <c r="HI1086" s="4"/>
      <c r="HJ1086" s="4"/>
      <c r="HK1086" s="4"/>
      <c r="HL1086" s="4"/>
      <c r="HM1086" s="4"/>
      <c r="HN1086" s="4"/>
      <c r="HO1086" s="4"/>
      <c r="HP1086" s="4"/>
      <c r="HQ1086" s="4"/>
      <c r="HR1086" s="4"/>
      <c r="HS1086" s="4"/>
      <c r="HT1086" s="4"/>
      <c r="HU1086" s="4"/>
      <c r="HV1086" s="4"/>
      <c r="HW1086" s="4"/>
      <c r="HX1086" s="4"/>
      <c r="HY1086" s="4"/>
      <c r="HZ1086" s="4"/>
      <c r="IA1086" s="4"/>
      <c r="IB1086" s="4"/>
      <c r="IC1086" s="4"/>
      <c r="ID1086" s="4"/>
      <c r="IE1086" s="4"/>
      <c r="IF1086" s="4"/>
      <c r="IG1086" s="4"/>
      <c r="IH1086" s="4"/>
      <c r="II1086" s="4"/>
      <c r="IJ1086" s="4"/>
      <c r="IK1086" s="4"/>
      <c r="IL1086" s="4"/>
      <c r="IM1086" s="4"/>
      <c r="IN1086" s="4"/>
      <c r="IO1086" s="4"/>
      <c r="IP1086" s="4"/>
      <c r="IQ1086" s="4"/>
      <c r="IR1086" s="4"/>
      <c r="IS1086" s="4"/>
      <c r="IT1086" s="4"/>
      <c r="IU1086" s="4"/>
      <c r="IV1086" s="4"/>
    </row>
    <row r="1087" spans="1:256" s="209" customFormat="1">
      <c r="A1087" s="121"/>
      <c r="B1087" s="115"/>
      <c r="C1087" s="116"/>
      <c r="D1087" s="117"/>
      <c r="E1087" s="118"/>
      <c r="F1087" s="119"/>
      <c r="G1087" s="120"/>
      <c r="H1087" s="5"/>
      <c r="I1087" s="39"/>
      <c r="J1087" s="40"/>
      <c r="K1087" s="41"/>
      <c r="L1087" s="37"/>
      <c r="N1087" s="38"/>
      <c r="O1087" s="38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/>
      <c r="AX1087" s="4"/>
      <c r="AY1087" s="4"/>
      <c r="AZ1087" s="4"/>
      <c r="BA1087" s="4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4"/>
      <c r="CM1087" s="4"/>
      <c r="CN1087" s="4"/>
      <c r="CO1087" s="4"/>
      <c r="CP1087" s="4"/>
      <c r="CQ1087" s="4"/>
      <c r="CR1087" s="4"/>
      <c r="CS1087" s="4"/>
      <c r="CT1087" s="4"/>
      <c r="CU1087" s="4"/>
      <c r="CV1087" s="4"/>
      <c r="CW1087" s="4"/>
      <c r="CX1087" s="4"/>
      <c r="CY1087" s="4"/>
      <c r="CZ1087" s="4"/>
      <c r="DA1087" s="4"/>
      <c r="DB1087" s="4"/>
      <c r="DC1087" s="4"/>
      <c r="DD1087" s="4"/>
      <c r="DE1087" s="4"/>
      <c r="DF1087" s="4"/>
      <c r="DG1087" s="4"/>
      <c r="DH1087" s="4"/>
      <c r="DI1087" s="4"/>
      <c r="DJ1087" s="4"/>
      <c r="DK1087" s="4"/>
      <c r="DL1087" s="4"/>
      <c r="DM1087" s="4"/>
      <c r="DN1087" s="4"/>
      <c r="DO1087" s="4"/>
      <c r="DP1087" s="4"/>
      <c r="DQ1087" s="4"/>
      <c r="DR1087" s="4"/>
      <c r="DS1087" s="4"/>
      <c r="DT1087" s="4"/>
      <c r="DU1087" s="4"/>
      <c r="DV1087" s="4"/>
      <c r="DW1087" s="4"/>
      <c r="DX1087" s="4"/>
      <c r="DY1087" s="4"/>
      <c r="DZ1087" s="4"/>
      <c r="EA1087" s="4"/>
      <c r="EB1087" s="4"/>
      <c r="EC1087" s="4"/>
      <c r="ED1087" s="4"/>
      <c r="EE1087" s="4"/>
      <c r="EF1087" s="4"/>
      <c r="EG1087" s="4"/>
      <c r="EH1087" s="4"/>
      <c r="EI1087" s="4"/>
      <c r="EJ1087" s="4"/>
      <c r="EK1087" s="4"/>
      <c r="EL1087" s="4"/>
      <c r="EM1087" s="4"/>
      <c r="EN1087" s="4"/>
      <c r="EO1087" s="4"/>
      <c r="EP1087" s="4"/>
      <c r="EQ1087" s="4"/>
      <c r="ER1087" s="4"/>
      <c r="ES1087" s="4"/>
      <c r="ET1087" s="4"/>
      <c r="EU1087" s="4"/>
      <c r="EV1087" s="4"/>
      <c r="EW1087" s="4"/>
      <c r="EX1087" s="4"/>
      <c r="EY1087" s="4"/>
      <c r="EZ1087" s="4"/>
      <c r="FA1087" s="4"/>
      <c r="FB1087" s="4"/>
      <c r="FC1087" s="4"/>
      <c r="FD1087" s="4"/>
      <c r="FE1087" s="4"/>
      <c r="FF1087" s="4"/>
      <c r="FG1087" s="4"/>
      <c r="FH1087" s="4"/>
      <c r="FI1087" s="4"/>
      <c r="FJ1087" s="4"/>
      <c r="FK1087" s="4"/>
      <c r="FL1087" s="4"/>
      <c r="FM1087" s="4"/>
      <c r="FN1087" s="4"/>
      <c r="FO1087" s="4"/>
      <c r="FP1087" s="4"/>
      <c r="FQ1087" s="4"/>
      <c r="FR1087" s="4"/>
      <c r="FS1087" s="4"/>
      <c r="FT1087" s="4"/>
      <c r="FU1087" s="4"/>
      <c r="FV1087" s="4"/>
      <c r="FW1087" s="4"/>
      <c r="FX1087" s="4"/>
      <c r="FY1087" s="4"/>
      <c r="FZ1087" s="4"/>
      <c r="GA1087" s="4"/>
      <c r="GB1087" s="4"/>
      <c r="GC1087" s="4"/>
      <c r="GD1087" s="4"/>
      <c r="GE1087" s="4"/>
      <c r="GF1087" s="4"/>
      <c r="GG1087" s="4"/>
      <c r="GH1087" s="4"/>
      <c r="GI1087" s="4"/>
      <c r="GJ1087" s="4"/>
      <c r="GK1087" s="4"/>
      <c r="GL1087" s="4"/>
      <c r="GM1087" s="4"/>
      <c r="GN1087" s="4"/>
      <c r="GO1087" s="4"/>
      <c r="GP1087" s="4"/>
      <c r="GQ1087" s="4"/>
      <c r="GR1087" s="4"/>
      <c r="GS1087" s="4"/>
      <c r="GT1087" s="4"/>
      <c r="GU1087" s="4"/>
      <c r="GV1087" s="4"/>
      <c r="GW1087" s="4"/>
      <c r="GX1087" s="4"/>
      <c r="GY1087" s="4"/>
      <c r="GZ1087" s="4"/>
      <c r="HA1087" s="4"/>
      <c r="HB1087" s="4"/>
      <c r="HC1087" s="4"/>
      <c r="HD1087" s="4"/>
      <c r="HE1087" s="4"/>
      <c r="HF1087" s="4"/>
      <c r="HG1087" s="4"/>
      <c r="HH1087" s="4"/>
      <c r="HI1087" s="4"/>
      <c r="HJ1087" s="4"/>
      <c r="HK1087" s="4"/>
      <c r="HL1087" s="4"/>
      <c r="HM1087" s="4"/>
      <c r="HN1087" s="4"/>
      <c r="HO1087" s="4"/>
      <c r="HP1087" s="4"/>
      <c r="HQ1087" s="4"/>
      <c r="HR1087" s="4"/>
      <c r="HS1087" s="4"/>
      <c r="HT1087" s="4"/>
      <c r="HU1087" s="4"/>
      <c r="HV1087" s="4"/>
      <c r="HW1087" s="4"/>
      <c r="HX1087" s="4"/>
      <c r="HY1087" s="4"/>
      <c r="HZ1087" s="4"/>
      <c r="IA1087" s="4"/>
      <c r="IB1087" s="4"/>
      <c r="IC1087" s="4"/>
      <c r="ID1087" s="4"/>
      <c r="IE1087" s="4"/>
      <c r="IF1087" s="4"/>
      <c r="IG1087" s="4"/>
      <c r="IH1087" s="4"/>
      <c r="II1087" s="4"/>
      <c r="IJ1087" s="4"/>
      <c r="IK1087" s="4"/>
      <c r="IL1087" s="4"/>
      <c r="IM1087" s="4"/>
      <c r="IN1087" s="4"/>
      <c r="IO1087" s="4"/>
      <c r="IP1087" s="4"/>
      <c r="IQ1087" s="4"/>
      <c r="IR1087" s="4"/>
      <c r="IS1087" s="4"/>
      <c r="IT1087" s="4"/>
      <c r="IU1087" s="4"/>
      <c r="IV1087" s="4"/>
    </row>
    <row r="1088" spans="1:256" s="209" customFormat="1">
      <c r="A1088" s="121"/>
      <c r="B1088" s="115"/>
      <c r="C1088" s="116"/>
      <c r="D1088" s="117"/>
      <c r="E1088" s="118"/>
      <c r="F1088" s="119"/>
      <c r="G1088" s="120"/>
      <c r="H1088" s="5"/>
      <c r="I1088" s="39"/>
      <c r="J1088" s="40"/>
      <c r="K1088" s="41"/>
      <c r="L1088" s="37"/>
      <c r="N1088" s="38"/>
      <c r="O1088" s="38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/>
      <c r="AX1088" s="4"/>
      <c r="AY1088" s="4"/>
      <c r="AZ1088" s="4"/>
      <c r="BA1088" s="4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4"/>
      <c r="CM1088" s="4"/>
      <c r="CN1088" s="4"/>
      <c r="CO1088" s="4"/>
      <c r="CP1088" s="4"/>
      <c r="CQ1088" s="4"/>
      <c r="CR1088" s="4"/>
      <c r="CS1088" s="4"/>
      <c r="CT1088" s="4"/>
      <c r="CU1088" s="4"/>
      <c r="CV1088" s="4"/>
      <c r="CW1088" s="4"/>
      <c r="CX1088" s="4"/>
      <c r="CY1088" s="4"/>
      <c r="CZ1088" s="4"/>
      <c r="DA1088" s="4"/>
      <c r="DB1088" s="4"/>
      <c r="DC1088" s="4"/>
      <c r="DD1088" s="4"/>
      <c r="DE1088" s="4"/>
      <c r="DF1088" s="4"/>
      <c r="DG1088" s="4"/>
      <c r="DH1088" s="4"/>
      <c r="DI1088" s="4"/>
      <c r="DJ1088" s="4"/>
      <c r="DK1088" s="4"/>
      <c r="DL1088" s="4"/>
      <c r="DM1088" s="4"/>
      <c r="DN1088" s="4"/>
      <c r="DO1088" s="4"/>
      <c r="DP1088" s="4"/>
      <c r="DQ1088" s="4"/>
      <c r="DR1088" s="4"/>
      <c r="DS1088" s="4"/>
      <c r="DT1088" s="4"/>
      <c r="DU1088" s="4"/>
      <c r="DV1088" s="4"/>
      <c r="DW1088" s="4"/>
      <c r="DX1088" s="4"/>
      <c r="DY1088" s="4"/>
      <c r="DZ1088" s="4"/>
      <c r="EA1088" s="4"/>
      <c r="EB1088" s="4"/>
      <c r="EC1088" s="4"/>
      <c r="ED1088" s="4"/>
      <c r="EE1088" s="4"/>
      <c r="EF1088" s="4"/>
      <c r="EG1088" s="4"/>
      <c r="EH1088" s="4"/>
      <c r="EI1088" s="4"/>
      <c r="EJ1088" s="4"/>
      <c r="EK1088" s="4"/>
      <c r="EL1088" s="4"/>
      <c r="EM1088" s="4"/>
      <c r="EN1088" s="4"/>
      <c r="EO1088" s="4"/>
      <c r="EP1088" s="4"/>
      <c r="EQ1088" s="4"/>
      <c r="ER1088" s="4"/>
      <c r="ES1088" s="4"/>
      <c r="ET1088" s="4"/>
      <c r="EU1088" s="4"/>
      <c r="EV1088" s="4"/>
      <c r="EW1088" s="4"/>
      <c r="EX1088" s="4"/>
      <c r="EY1088" s="4"/>
      <c r="EZ1088" s="4"/>
      <c r="FA1088" s="4"/>
      <c r="FB1088" s="4"/>
      <c r="FC1088" s="4"/>
      <c r="FD1088" s="4"/>
      <c r="FE1088" s="4"/>
      <c r="FF1088" s="4"/>
      <c r="FG1088" s="4"/>
      <c r="FH1088" s="4"/>
      <c r="FI1088" s="4"/>
      <c r="FJ1088" s="4"/>
      <c r="FK1088" s="4"/>
      <c r="FL1088" s="4"/>
      <c r="FM1088" s="4"/>
      <c r="FN1088" s="4"/>
      <c r="FO1088" s="4"/>
      <c r="FP1088" s="4"/>
      <c r="FQ1088" s="4"/>
      <c r="FR1088" s="4"/>
      <c r="FS1088" s="4"/>
      <c r="FT1088" s="4"/>
      <c r="FU1088" s="4"/>
      <c r="FV1088" s="4"/>
      <c r="FW1088" s="4"/>
      <c r="FX1088" s="4"/>
      <c r="FY1088" s="4"/>
      <c r="FZ1088" s="4"/>
      <c r="GA1088" s="4"/>
      <c r="GB1088" s="4"/>
      <c r="GC1088" s="4"/>
      <c r="GD1088" s="4"/>
      <c r="GE1088" s="4"/>
      <c r="GF1088" s="4"/>
      <c r="GG1088" s="4"/>
      <c r="GH1088" s="4"/>
      <c r="GI1088" s="4"/>
      <c r="GJ1088" s="4"/>
      <c r="GK1088" s="4"/>
      <c r="GL1088" s="4"/>
      <c r="GM1088" s="4"/>
      <c r="GN1088" s="4"/>
      <c r="GO1088" s="4"/>
      <c r="GP1088" s="4"/>
      <c r="GQ1088" s="4"/>
      <c r="GR1088" s="4"/>
      <c r="GS1088" s="4"/>
      <c r="GT1088" s="4"/>
      <c r="GU1088" s="4"/>
      <c r="GV1088" s="4"/>
      <c r="GW1088" s="4"/>
      <c r="GX1088" s="4"/>
      <c r="GY1088" s="4"/>
      <c r="GZ1088" s="4"/>
      <c r="HA1088" s="4"/>
      <c r="HB1088" s="4"/>
      <c r="HC1088" s="4"/>
      <c r="HD1088" s="4"/>
      <c r="HE1088" s="4"/>
      <c r="HF1088" s="4"/>
      <c r="HG1088" s="4"/>
      <c r="HH1088" s="4"/>
      <c r="HI1088" s="4"/>
      <c r="HJ1088" s="4"/>
      <c r="HK1088" s="4"/>
      <c r="HL1088" s="4"/>
      <c r="HM1088" s="4"/>
      <c r="HN1088" s="4"/>
      <c r="HO1088" s="4"/>
      <c r="HP1088" s="4"/>
      <c r="HQ1088" s="4"/>
      <c r="HR1088" s="4"/>
      <c r="HS1088" s="4"/>
      <c r="HT1088" s="4"/>
      <c r="HU1088" s="4"/>
      <c r="HV1088" s="4"/>
      <c r="HW1088" s="4"/>
      <c r="HX1088" s="4"/>
      <c r="HY1088" s="4"/>
      <c r="HZ1088" s="4"/>
      <c r="IA1088" s="4"/>
      <c r="IB1088" s="4"/>
      <c r="IC1088" s="4"/>
      <c r="ID1088" s="4"/>
      <c r="IE1088" s="4"/>
      <c r="IF1088" s="4"/>
      <c r="IG1088" s="4"/>
      <c r="IH1088" s="4"/>
      <c r="II1088" s="4"/>
      <c r="IJ1088" s="4"/>
      <c r="IK1088" s="4"/>
      <c r="IL1088" s="4"/>
      <c r="IM1088" s="4"/>
      <c r="IN1088" s="4"/>
      <c r="IO1088" s="4"/>
      <c r="IP1088" s="4"/>
      <c r="IQ1088" s="4"/>
      <c r="IR1088" s="4"/>
      <c r="IS1088" s="4"/>
      <c r="IT1088" s="4"/>
      <c r="IU1088" s="4"/>
      <c r="IV1088" s="4"/>
    </row>
    <row r="1090" spans="1:256" s="209" customFormat="1">
      <c r="A1090" s="121"/>
      <c r="B1090" s="115"/>
      <c r="C1090" s="116"/>
      <c r="D1090" s="117"/>
      <c r="E1090" s="118"/>
      <c r="F1090" s="119"/>
      <c r="G1090" s="120"/>
      <c r="H1090" s="5"/>
      <c r="I1090" s="39"/>
      <c r="J1090" s="40"/>
      <c r="K1090" s="41"/>
      <c r="L1090" s="37"/>
      <c r="N1090" s="38"/>
      <c r="O1090" s="38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/>
      <c r="AX1090" s="4"/>
      <c r="AY1090" s="4"/>
      <c r="AZ1090" s="4"/>
      <c r="BA1090" s="4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4"/>
      <c r="CM1090" s="4"/>
      <c r="CN1090" s="4"/>
      <c r="CO1090" s="4"/>
      <c r="CP1090" s="4"/>
      <c r="CQ1090" s="4"/>
      <c r="CR1090" s="4"/>
      <c r="CS1090" s="4"/>
      <c r="CT1090" s="4"/>
      <c r="CU1090" s="4"/>
      <c r="CV1090" s="4"/>
      <c r="CW1090" s="4"/>
      <c r="CX1090" s="4"/>
      <c r="CY1090" s="4"/>
      <c r="CZ1090" s="4"/>
      <c r="DA1090" s="4"/>
      <c r="DB1090" s="4"/>
      <c r="DC1090" s="4"/>
      <c r="DD1090" s="4"/>
      <c r="DE1090" s="4"/>
      <c r="DF1090" s="4"/>
      <c r="DG1090" s="4"/>
      <c r="DH1090" s="4"/>
      <c r="DI1090" s="4"/>
      <c r="DJ1090" s="4"/>
      <c r="DK1090" s="4"/>
      <c r="DL1090" s="4"/>
      <c r="DM1090" s="4"/>
      <c r="DN1090" s="4"/>
      <c r="DO1090" s="4"/>
      <c r="DP1090" s="4"/>
      <c r="DQ1090" s="4"/>
      <c r="DR1090" s="4"/>
      <c r="DS1090" s="4"/>
      <c r="DT1090" s="4"/>
      <c r="DU1090" s="4"/>
      <c r="DV1090" s="4"/>
      <c r="DW1090" s="4"/>
      <c r="DX1090" s="4"/>
      <c r="DY1090" s="4"/>
      <c r="DZ1090" s="4"/>
      <c r="EA1090" s="4"/>
      <c r="EB1090" s="4"/>
      <c r="EC1090" s="4"/>
      <c r="ED1090" s="4"/>
      <c r="EE1090" s="4"/>
      <c r="EF1090" s="4"/>
      <c r="EG1090" s="4"/>
      <c r="EH1090" s="4"/>
      <c r="EI1090" s="4"/>
      <c r="EJ1090" s="4"/>
      <c r="EK1090" s="4"/>
      <c r="EL1090" s="4"/>
      <c r="EM1090" s="4"/>
      <c r="EN1090" s="4"/>
      <c r="EO1090" s="4"/>
      <c r="EP1090" s="4"/>
      <c r="EQ1090" s="4"/>
      <c r="ER1090" s="4"/>
      <c r="ES1090" s="4"/>
      <c r="ET1090" s="4"/>
      <c r="EU1090" s="4"/>
      <c r="EV1090" s="4"/>
      <c r="EW1090" s="4"/>
      <c r="EX1090" s="4"/>
      <c r="EY1090" s="4"/>
      <c r="EZ1090" s="4"/>
      <c r="FA1090" s="4"/>
      <c r="FB1090" s="4"/>
      <c r="FC1090" s="4"/>
      <c r="FD1090" s="4"/>
      <c r="FE1090" s="4"/>
      <c r="FF1090" s="4"/>
      <c r="FG1090" s="4"/>
      <c r="FH1090" s="4"/>
      <c r="FI1090" s="4"/>
      <c r="FJ1090" s="4"/>
      <c r="FK1090" s="4"/>
      <c r="FL1090" s="4"/>
      <c r="FM1090" s="4"/>
      <c r="FN1090" s="4"/>
      <c r="FO1090" s="4"/>
      <c r="FP1090" s="4"/>
      <c r="FQ1090" s="4"/>
      <c r="FR1090" s="4"/>
      <c r="FS1090" s="4"/>
      <c r="FT1090" s="4"/>
      <c r="FU1090" s="4"/>
      <c r="FV1090" s="4"/>
      <c r="FW1090" s="4"/>
      <c r="FX1090" s="4"/>
      <c r="FY1090" s="4"/>
      <c r="FZ1090" s="4"/>
      <c r="GA1090" s="4"/>
      <c r="GB1090" s="4"/>
      <c r="GC1090" s="4"/>
      <c r="GD1090" s="4"/>
      <c r="GE1090" s="4"/>
      <c r="GF1090" s="4"/>
      <c r="GG1090" s="4"/>
      <c r="GH1090" s="4"/>
      <c r="GI1090" s="4"/>
      <c r="GJ1090" s="4"/>
      <c r="GK1090" s="4"/>
      <c r="GL1090" s="4"/>
      <c r="GM1090" s="4"/>
      <c r="GN1090" s="4"/>
      <c r="GO1090" s="4"/>
      <c r="GP1090" s="4"/>
      <c r="GQ1090" s="4"/>
      <c r="GR1090" s="4"/>
      <c r="GS1090" s="4"/>
      <c r="GT1090" s="4"/>
      <c r="GU1090" s="4"/>
      <c r="GV1090" s="4"/>
      <c r="GW1090" s="4"/>
      <c r="GX1090" s="4"/>
      <c r="GY1090" s="4"/>
      <c r="GZ1090" s="4"/>
      <c r="HA1090" s="4"/>
      <c r="HB1090" s="4"/>
      <c r="HC1090" s="4"/>
      <c r="HD1090" s="4"/>
      <c r="HE1090" s="4"/>
      <c r="HF1090" s="4"/>
      <c r="HG1090" s="4"/>
      <c r="HH1090" s="4"/>
      <c r="HI1090" s="4"/>
      <c r="HJ1090" s="4"/>
      <c r="HK1090" s="4"/>
      <c r="HL1090" s="4"/>
      <c r="HM1090" s="4"/>
      <c r="HN1090" s="4"/>
      <c r="HO1090" s="4"/>
      <c r="HP1090" s="4"/>
      <c r="HQ1090" s="4"/>
      <c r="HR1090" s="4"/>
      <c r="HS1090" s="4"/>
      <c r="HT1090" s="4"/>
      <c r="HU1090" s="4"/>
      <c r="HV1090" s="4"/>
      <c r="HW1090" s="4"/>
      <c r="HX1090" s="4"/>
      <c r="HY1090" s="4"/>
      <c r="HZ1090" s="4"/>
      <c r="IA1090" s="4"/>
      <c r="IB1090" s="4"/>
      <c r="IC1090" s="4"/>
      <c r="ID1090" s="4"/>
      <c r="IE1090" s="4"/>
      <c r="IF1090" s="4"/>
      <c r="IG1090" s="4"/>
      <c r="IH1090" s="4"/>
      <c r="II1090" s="4"/>
      <c r="IJ1090" s="4"/>
      <c r="IK1090" s="4"/>
      <c r="IL1090" s="4"/>
      <c r="IM1090" s="4"/>
      <c r="IN1090" s="4"/>
      <c r="IO1090" s="4"/>
      <c r="IP1090" s="4"/>
      <c r="IQ1090" s="4"/>
      <c r="IR1090" s="4"/>
      <c r="IS1090" s="4"/>
      <c r="IT1090" s="4"/>
      <c r="IU1090" s="4"/>
      <c r="IV1090" s="4"/>
    </row>
    <row r="1091" spans="1:256" s="209" customFormat="1">
      <c r="A1091" s="121"/>
      <c r="B1091" s="115"/>
      <c r="C1091" s="116"/>
      <c r="D1091" s="117"/>
      <c r="E1091" s="118"/>
      <c r="F1091" s="119"/>
      <c r="G1091" s="120"/>
      <c r="H1091" s="5"/>
      <c r="I1091" s="39"/>
      <c r="J1091" s="40"/>
      <c r="K1091" s="41"/>
      <c r="L1091" s="37"/>
      <c r="N1091" s="38"/>
      <c r="O1091" s="38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/>
      <c r="AX1091" s="4"/>
      <c r="AY1091" s="4"/>
      <c r="AZ1091" s="4"/>
      <c r="BA1091" s="4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4"/>
      <c r="CM1091" s="4"/>
      <c r="CN1091" s="4"/>
      <c r="CO1091" s="4"/>
      <c r="CP1091" s="4"/>
      <c r="CQ1091" s="4"/>
      <c r="CR1091" s="4"/>
      <c r="CS1091" s="4"/>
      <c r="CT1091" s="4"/>
      <c r="CU1091" s="4"/>
      <c r="CV1091" s="4"/>
      <c r="CW1091" s="4"/>
      <c r="CX1091" s="4"/>
      <c r="CY1091" s="4"/>
      <c r="CZ1091" s="4"/>
      <c r="DA1091" s="4"/>
      <c r="DB1091" s="4"/>
      <c r="DC1091" s="4"/>
      <c r="DD1091" s="4"/>
      <c r="DE1091" s="4"/>
      <c r="DF1091" s="4"/>
      <c r="DG1091" s="4"/>
      <c r="DH1091" s="4"/>
      <c r="DI1091" s="4"/>
      <c r="DJ1091" s="4"/>
      <c r="DK1091" s="4"/>
      <c r="DL1091" s="4"/>
      <c r="DM1091" s="4"/>
      <c r="DN1091" s="4"/>
      <c r="DO1091" s="4"/>
      <c r="DP1091" s="4"/>
      <c r="DQ1091" s="4"/>
      <c r="DR1091" s="4"/>
      <c r="DS1091" s="4"/>
      <c r="DT1091" s="4"/>
      <c r="DU1091" s="4"/>
      <c r="DV1091" s="4"/>
      <c r="DW1091" s="4"/>
      <c r="DX1091" s="4"/>
      <c r="DY1091" s="4"/>
      <c r="DZ1091" s="4"/>
      <c r="EA1091" s="4"/>
      <c r="EB1091" s="4"/>
      <c r="EC1091" s="4"/>
      <c r="ED1091" s="4"/>
      <c r="EE1091" s="4"/>
      <c r="EF1091" s="4"/>
      <c r="EG1091" s="4"/>
      <c r="EH1091" s="4"/>
      <c r="EI1091" s="4"/>
      <c r="EJ1091" s="4"/>
      <c r="EK1091" s="4"/>
      <c r="EL1091" s="4"/>
      <c r="EM1091" s="4"/>
      <c r="EN1091" s="4"/>
      <c r="EO1091" s="4"/>
      <c r="EP1091" s="4"/>
      <c r="EQ1091" s="4"/>
      <c r="ER1091" s="4"/>
      <c r="ES1091" s="4"/>
      <c r="ET1091" s="4"/>
      <c r="EU1091" s="4"/>
      <c r="EV1091" s="4"/>
      <c r="EW1091" s="4"/>
      <c r="EX1091" s="4"/>
      <c r="EY1091" s="4"/>
      <c r="EZ1091" s="4"/>
      <c r="FA1091" s="4"/>
      <c r="FB1091" s="4"/>
      <c r="FC1091" s="4"/>
      <c r="FD1091" s="4"/>
      <c r="FE1091" s="4"/>
      <c r="FF1091" s="4"/>
      <c r="FG1091" s="4"/>
      <c r="FH1091" s="4"/>
      <c r="FI1091" s="4"/>
      <c r="FJ1091" s="4"/>
      <c r="FK1091" s="4"/>
      <c r="FL1091" s="4"/>
      <c r="FM1091" s="4"/>
      <c r="FN1091" s="4"/>
      <c r="FO1091" s="4"/>
      <c r="FP1091" s="4"/>
      <c r="FQ1091" s="4"/>
      <c r="FR1091" s="4"/>
      <c r="FS1091" s="4"/>
      <c r="FT1091" s="4"/>
      <c r="FU1091" s="4"/>
      <c r="FV1091" s="4"/>
      <c r="FW1091" s="4"/>
      <c r="FX1091" s="4"/>
      <c r="FY1091" s="4"/>
      <c r="FZ1091" s="4"/>
      <c r="GA1091" s="4"/>
      <c r="GB1091" s="4"/>
      <c r="GC1091" s="4"/>
      <c r="GD1091" s="4"/>
      <c r="GE1091" s="4"/>
      <c r="GF1091" s="4"/>
      <c r="GG1091" s="4"/>
      <c r="GH1091" s="4"/>
      <c r="GI1091" s="4"/>
      <c r="GJ1091" s="4"/>
      <c r="GK1091" s="4"/>
      <c r="GL1091" s="4"/>
      <c r="GM1091" s="4"/>
      <c r="GN1091" s="4"/>
      <c r="GO1091" s="4"/>
      <c r="GP1091" s="4"/>
      <c r="GQ1091" s="4"/>
      <c r="GR1091" s="4"/>
      <c r="GS1091" s="4"/>
      <c r="GT1091" s="4"/>
      <c r="GU1091" s="4"/>
      <c r="GV1091" s="4"/>
      <c r="GW1091" s="4"/>
      <c r="GX1091" s="4"/>
      <c r="GY1091" s="4"/>
      <c r="GZ1091" s="4"/>
      <c r="HA1091" s="4"/>
      <c r="HB1091" s="4"/>
      <c r="HC1091" s="4"/>
      <c r="HD1091" s="4"/>
      <c r="HE1091" s="4"/>
      <c r="HF1091" s="4"/>
      <c r="HG1091" s="4"/>
      <c r="HH1091" s="4"/>
      <c r="HI1091" s="4"/>
      <c r="HJ1091" s="4"/>
      <c r="HK1091" s="4"/>
      <c r="HL1091" s="4"/>
      <c r="HM1091" s="4"/>
      <c r="HN1091" s="4"/>
      <c r="HO1091" s="4"/>
      <c r="HP1091" s="4"/>
      <c r="HQ1091" s="4"/>
      <c r="HR1091" s="4"/>
      <c r="HS1091" s="4"/>
      <c r="HT1091" s="4"/>
      <c r="HU1091" s="4"/>
      <c r="HV1091" s="4"/>
      <c r="HW1091" s="4"/>
      <c r="HX1091" s="4"/>
      <c r="HY1091" s="4"/>
      <c r="HZ1091" s="4"/>
      <c r="IA1091" s="4"/>
      <c r="IB1091" s="4"/>
      <c r="IC1091" s="4"/>
      <c r="ID1091" s="4"/>
      <c r="IE1091" s="4"/>
      <c r="IF1091" s="4"/>
      <c r="IG1091" s="4"/>
      <c r="IH1091" s="4"/>
      <c r="II1091" s="4"/>
      <c r="IJ1091" s="4"/>
      <c r="IK1091" s="4"/>
      <c r="IL1091" s="4"/>
      <c r="IM1091" s="4"/>
      <c r="IN1091" s="4"/>
      <c r="IO1091" s="4"/>
      <c r="IP1091" s="4"/>
      <c r="IQ1091" s="4"/>
      <c r="IR1091" s="4"/>
      <c r="IS1091" s="4"/>
      <c r="IT1091" s="4"/>
      <c r="IU1091" s="4"/>
      <c r="IV1091" s="4"/>
    </row>
    <row r="1093" spans="1:256" s="209" customFormat="1">
      <c r="A1093" s="121"/>
      <c r="B1093" s="115"/>
      <c r="C1093" s="116"/>
      <c r="D1093" s="117"/>
      <c r="E1093" s="118"/>
      <c r="F1093" s="119"/>
      <c r="G1093" s="120"/>
      <c r="H1093" s="5"/>
      <c r="I1093" s="39"/>
      <c r="J1093" s="40"/>
      <c r="K1093" s="41"/>
      <c r="L1093" s="37"/>
      <c r="N1093" s="38"/>
      <c r="O1093" s="38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/>
      <c r="AX1093" s="4"/>
      <c r="AY1093" s="4"/>
      <c r="AZ1093" s="4"/>
      <c r="BA1093" s="4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4"/>
      <c r="CM1093" s="4"/>
      <c r="CN1093" s="4"/>
      <c r="CO1093" s="4"/>
      <c r="CP1093" s="4"/>
      <c r="CQ1093" s="4"/>
      <c r="CR1093" s="4"/>
      <c r="CS1093" s="4"/>
      <c r="CT1093" s="4"/>
      <c r="CU1093" s="4"/>
      <c r="CV1093" s="4"/>
      <c r="CW1093" s="4"/>
      <c r="CX1093" s="4"/>
      <c r="CY1093" s="4"/>
      <c r="CZ1093" s="4"/>
      <c r="DA1093" s="4"/>
      <c r="DB1093" s="4"/>
      <c r="DC1093" s="4"/>
      <c r="DD1093" s="4"/>
      <c r="DE1093" s="4"/>
      <c r="DF1093" s="4"/>
      <c r="DG1093" s="4"/>
      <c r="DH1093" s="4"/>
      <c r="DI1093" s="4"/>
      <c r="DJ1093" s="4"/>
      <c r="DK1093" s="4"/>
      <c r="DL1093" s="4"/>
      <c r="DM1093" s="4"/>
      <c r="DN1093" s="4"/>
      <c r="DO1093" s="4"/>
      <c r="DP1093" s="4"/>
      <c r="DQ1093" s="4"/>
      <c r="DR1093" s="4"/>
      <c r="DS1093" s="4"/>
      <c r="DT1093" s="4"/>
      <c r="DU1093" s="4"/>
      <c r="DV1093" s="4"/>
      <c r="DW1093" s="4"/>
      <c r="DX1093" s="4"/>
      <c r="DY1093" s="4"/>
      <c r="DZ1093" s="4"/>
      <c r="EA1093" s="4"/>
      <c r="EB1093" s="4"/>
      <c r="EC1093" s="4"/>
      <c r="ED1093" s="4"/>
      <c r="EE1093" s="4"/>
      <c r="EF1093" s="4"/>
      <c r="EG1093" s="4"/>
      <c r="EH1093" s="4"/>
      <c r="EI1093" s="4"/>
      <c r="EJ1093" s="4"/>
      <c r="EK1093" s="4"/>
      <c r="EL1093" s="4"/>
      <c r="EM1093" s="4"/>
      <c r="EN1093" s="4"/>
      <c r="EO1093" s="4"/>
      <c r="EP1093" s="4"/>
      <c r="EQ1093" s="4"/>
      <c r="ER1093" s="4"/>
      <c r="ES1093" s="4"/>
      <c r="ET1093" s="4"/>
      <c r="EU1093" s="4"/>
      <c r="EV1093" s="4"/>
      <c r="EW1093" s="4"/>
      <c r="EX1093" s="4"/>
      <c r="EY1093" s="4"/>
      <c r="EZ1093" s="4"/>
      <c r="FA1093" s="4"/>
      <c r="FB1093" s="4"/>
      <c r="FC1093" s="4"/>
      <c r="FD1093" s="4"/>
      <c r="FE1093" s="4"/>
      <c r="FF1093" s="4"/>
      <c r="FG1093" s="4"/>
      <c r="FH1093" s="4"/>
      <c r="FI1093" s="4"/>
      <c r="FJ1093" s="4"/>
      <c r="FK1093" s="4"/>
      <c r="FL1093" s="4"/>
      <c r="FM1093" s="4"/>
      <c r="FN1093" s="4"/>
      <c r="FO1093" s="4"/>
      <c r="FP1093" s="4"/>
      <c r="FQ1093" s="4"/>
      <c r="FR1093" s="4"/>
      <c r="FS1093" s="4"/>
      <c r="FT1093" s="4"/>
      <c r="FU1093" s="4"/>
      <c r="FV1093" s="4"/>
      <c r="FW1093" s="4"/>
      <c r="FX1093" s="4"/>
      <c r="FY1093" s="4"/>
      <c r="FZ1093" s="4"/>
      <c r="GA1093" s="4"/>
      <c r="GB1093" s="4"/>
      <c r="GC1093" s="4"/>
      <c r="GD1093" s="4"/>
      <c r="GE1093" s="4"/>
      <c r="GF1093" s="4"/>
      <c r="GG1093" s="4"/>
      <c r="GH1093" s="4"/>
      <c r="GI1093" s="4"/>
      <c r="GJ1093" s="4"/>
      <c r="GK1093" s="4"/>
      <c r="GL1093" s="4"/>
      <c r="GM1093" s="4"/>
      <c r="GN1093" s="4"/>
      <c r="GO1093" s="4"/>
      <c r="GP1093" s="4"/>
      <c r="GQ1093" s="4"/>
      <c r="GR1093" s="4"/>
      <c r="GS1093" s="4"/>
      <c r="GT1093" s="4"/>
      <c r="GU1093" s="4"/>
      <c r="GV1093" s="4"/>
      <c r="GW1093" s="4"/>
      <c r="GX1093" s="4"/>
      <c r="GY1093" s="4"/>
      <c r="GZ1093" s="4"/>
      <c r="HA1093" s="4"/>
      <c r="HB1093" s="4"/>
      <c r="HC1093" s="4"/>
      <c r="HD1093" s="4"/>
      <c r="HE1093" s="4"/>
      <c r="HF1093" s="4"/>
      <c r="HG1093" s="4"/>
      <c r="HH1093" s="4"/>
      <c r="HI1093" s="4"/>
      <c r="HJ1093" s="4"/>
      <c r="HK1093" s="4"/>
      <c r="HL1093" s="4"/>
      <c r="HM1093" s="4"/>
      <c r="HN1093" s="4"/>
      <c r="HO1093" s="4"/>
      <c r="HP1093" s="4"/>
      <c r="HQ1093" s="4"/>
      <c r="HR1093" s="4"/>
      <c r="HS1093" s="4"/>
      <c r="HT1093" s="4"/>
      <c r="HU1093" s="4"/>
      <c r="HV1093" s="4"/>
      <c r="HW1093" s="4"/>
      <c r="HX1093" s="4"/>
      <c r="HY1093" s="4"/>
      <c r="HZ1093" s="4"/>
      <c r="IA1093" s="4"/>
      <c r="IB1093" s="4"/>
      <c r="IC1093" s="4"/>
      <c r="ID1093" s="4"/>
      <c r="IE1093" s="4"/>
      <c r="IF1093" s="4"/>
      <c r="IG1093" s="4"/>
      <c r="IH1093" s="4"/>
      <c r="II1093" s="4"/>
      <c r="IJ1093" s="4"/>
      <c r="IK1093" s="4"/>
      <c r="IL1093" s="4"/>
      <c r="IM1093" s="4"/>
      <c r="IN1093" s="4"/>
      <c r="IO1093" s="4"/>
      <c r="IP1093" s="4"/>
      <c r="IQ1093" s="4"/>
      <c r="IR1093" s="4"/>
      <c r="IS1093" s="4"/>
      <c r="IT1093" s="4"/>
      <c r="IU1093" s="4"/>
      <c r="IV1093" s="4"/>
    </row>
    <row r="1094" spans="1:256" s="209" customFormat="1">
      <c r="A1094" s="121"/>
      <c r="B1094" s="115"/>
      <c r="C1094" s="116"/>
      <c r="D1094" s="117"/>
      <c r="E1094" s="118"/>
      <c r="F1094" s="119"/>
      <c r="G1094" s="120"/>
      <c r="H1094" s="5"/>
      <c r="I1094" s="39"/>
      <c r="J1094" s="40"/>
      <c r="K1094" s="41"/>
      <c r="L1094" s="37"/>
      <c r="N1094" s="38"/>
      <c r="O1094" s="38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/>
      <c r="AX1094" s="4"/>
      <c r="AY1094" s="4"/>
      <c r="AZ1094" s="4"/>
      <c r="BA1094" s="4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4"/>
      <c r="CM1094" s="4"/>
      <c r="CN1094" s="4"/>
      <c r="CO1094" s="4"/>
      <c r="CP1094" s="4"/>
      <c r="CQ1094" s="4"/>
      <c r="CR1094" s="4"/>
      <c r="CS1094" s="4"/>
      <c r="CT1094" s="4"/>
      <c r="CU1094" s="4"/>
      <c r="CV1094" s="4"/>
      <c r="CW1094" s="4"/>
      <c r="CX1094" s="4"/>
      <c r="CY1094" s="4"/>
      <c r="CZ1094" s="4"/>
      <c r="DA1094" s="4"/>
      <c r="DB1094" s="4"/>
      <c r="DC1094" s="4"/>
      <c r="DD1094" s="4"/>
      <c r="DE1094" s="4"/>
      <c r="DF1094" s="4"/>
      <c r="DG1094" s="4"/>
      <c r="DH1094" s="4"/>
      <c r="DI1094" s="4"/>
      <c r="DJ1094" s="4"/>
      <c r="DK1094" s="4"/>
      <c r="DL1094" s="4"/>
      <c r="DM1094" s="4"/>
      <c r="DN1094" s="4"/>
      <c r="DO1094" s="4"/>
      <c r="DP1094" s="4"/>
      <c r="DQ1094" s="4"/>
      <c r="DR1094" s="4"/>
      <c r="DS1094" s="4"/>
      <c r="DT1094" s="4"/>
      <c r="DU1094" s="4"/>
      <c r="DV1094" s="4"/>
      <c r="DW1094" s="4"/>
      <c r="DX1094" s="4"/>
      <c r="DY1094" s="4"/>
      <c r="DZ1094" s="4"/>
      <c r="EA1094" s="4"/>
      <c r="EB1094" s="4"/>
      <c r="EC1094" s="4"/>
      <c r="ED1094" s="4"/>
      <c r="EE1094" s="4"/>
      <c r="EF1094" s="4"/>
      <c r="EG1094" s="4"/>
      <c r="EH1094" s="4"/>
      <c r="EI1094" s="4"/>
      <c r="EJ1094" s="4"/>
      <c r="EK1094" s="4"/>
      <c r="EL1094" s="4"/>
      <c r="EM1094" s="4"/>
      <c r="EN1094" s="4"/>
      <c r="EO1094" s="4"/>
      <c r="EP1094" s="4"/>
      <c r="EQ1094" s="4"/>
      <c r="ER1094" s="4"/>
      <c r="ES1094" s="4"/>
      <c r="ET1094" s="4"/>
      <c r="EU1094" s="4"/>
      <c r="EV1094" s="4"/>
      <c r="EW1094" s="4"/>
      <c r="EX1094" s="4"/>
      <c r="EY1094" s="4"/>
      <c r="EZ1094" s="4"/>
      <c r="FA1094" s="4"/>
      <c r="FB1094" s="4"/>
      <c r="FC1094" s="4"/>
      <c r="FD1094" s="4"/>
      <c r="FE1094" s="4"/>
      <c r="FF1094" s="4"/>
      <c r="FG1094" s="4"/>
      <c r="FH1094" s="4"/>
      <c r="FI1094" s="4"/>
      <c r="FJ1094" s="4"/>
      <c r="FK1094" s="4"/>
      <c r="FL1094" s="4"/>
      <c r="FM1094" s="4"/>
      <c r="FN1094" s="4"/>
      <c r="FO1094" s="4"/>
      <c r="FP1094" s="4"/>
      <c r="FQ1094" s="4"/>
      <c r="FR1094" s="4"/>
      <c r="FS1094" s="4"/>
      <c r="FT1094" s="4"/>
      <c r="FU1094" s="4"/>
      <c r="FV1094" s="4"/>
      <c r="FW1094" s="4"/>
      <c r="FX1094" s="4"/>
      <c r="FY1094" s="4"/>
      <c r="FZ1094" s="4"/>
      <c r="GA1094" s="4"/>
      <c r="GB1094" s="4"/>
      <c r="GC1094" s="4"/>
      <c r="GD1094" s="4"/>
      <c r="GE1094" s="4"/>
      <c r="GF1094" s="4"/>
      <c r="GG1094" s="4"/>
      <c r="GH1094" s="4"/>
      <c r="GI1094" s="4"/>
      <c r="GJ1094" s="4"/>
      <c r="GK1094" s="4"/>
      <c r="GL1094" s="4"/>
      <c r="GM1094" s="4"/>
      <c r="GN1094" s="4"/>
      <c r="GO1094" s="4"/>
      <c r="GP1094" s="4"/>
      <c r="GQ1094" s="4"/>
      <c r="GR1094" s="4"/>
      <c r="GS1094" s="4"/>
      <c r="GT1094" s="4"/>
      <c r="GU1094" s="4"/>
      <c r="GV1094" s="4"/>
      <c r="GW1094" s="4"/>
      <c r="GX1094" s="4"/>
      <c r="GY1094" s="4"/>
      <c r="GZ1094" s="4"/>
      <c r="HA1094" s="4"/>
      <c r="HB1094" s="4"/>
      <c r="HC1094" s="4"/>
      <c r="HD1094" s="4"/>
      <c r="HE1094" s="4"/>
      <c r="HF1094" s="4"/>
      <c r="HG1094" s="4"/>
      <c r="HH1094" s="4"/>
      <c r="HI1094" s="4"/>
      <c r="HJ1094" s="4"/>
      <c r="HK1094" s="4"/>
      <c r="HL1094" s="4"/>
      <c r="HM1094" s="4"/>
      <c r="HN1094" s="4"/>
      <c r="HO1094" s="4"/>
      <c r="HP1094" s="4"/>
      <c r="HQ1094" s="4"/>
      <c r="HR1094" s="4"/>
      <c r="HS1094" s="4"/>
      <c r="HT1094" s="4"/>
      <c r="HU1094" s="4"/>
      <c r="HV1094" s="4"/>
      <c r="HW1094" s="4"/>
      <c r="HX1094" s="4"/>
      <c r="HY1094" s="4"/>
      <c r="HZ1094" s="4"/>
      <c r="IA1094" s="4"/>
      <c r="IB1094" s="4"/>
      <c r="IC1094" s="4"/>
      <c r="ID1094" s="4"/>
      <c r="IE1094" s="4"/>
      <c r="IF1094" s="4"/>
      <c r="IG1094" s="4"/>
      <c r="IH1094" s="4"/>
      <c r="II1094" s="4"/>
      <c r="IJ1094" s="4"/>
      <c r="IK1094" s="4"/>
      <c r="IL1094" s="4"/>
      <c r="IM1094" s="4"/>
      <c r="IN1094" s="4"/>
      <c r="IO1094" s="4"/>
      <c r="IP1094" s="4"/>
      <c r="IQ1094" s="4"/>
      <c r="IR1094" s="4"/>
      <c r="IS1094" s="4"/>
      <c r="IT1094" s="4"/>
      <c r="IU1094" s="4"/>
      <c r="IV1094" s="4"/>
    </row>
    <row r="1095" spans="1:256" s="209" customFormat="1">
      <c r="A1095" s="121"/>
      <c r="B1095" s="115"/>
      <c r="C1095" s="116"/>
      <c r="D1095" s="117"/>
      <c r="E1095" s="118"/>
      <c r="F1095" s="119"/>
      <c r="G1095" s="120"/>
      <c r="H1095" s="5"/>
      <c r="I1095" s="39"/>
      <c r="J1095" s="40"/>
      <c r="K1095" s="41"/>
      <c r="L1095" s="37"/>
      <c r="N1095" s="38"/>
      <c r="O1095" s="38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/>
      <c r="AX1095" s="4"/>
      <c r="AY1095" s="4"/>
      <c r="AZ1095" s="4"/>
      <c r="BA1095" s="4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4"/>
      <c r="CM1095" s="4"/>
      <c r="CN1095" s="4"/>
      <c r="CO1095" s="4"/>
      <c r="CP1095" s="4"/>
      <c r="CQ1095" s="4"/>
      <c r="CR1095" s="4"/>
      <c r="CS1095" s="4"/>
      <c r="CT1095" s="4"/>
      <c r="CU1095" s="4"/>
      <c r="CV1095" s="4"/>
      <c r="CW1095" s="4"/>
      <c r="CX1095" s="4"/>
      <c r="CY1095" s="4"/>
      <c r="CZ1095" s="4"/>
      <c r="DA1095" s="4"/>
      <c r="DB1095" s="4"/>
      <c r="DC1095" s="4"/>
      <c r="DD1095" s="4"/>
      <c r="DE1095" s="4"/>
      <c r="DF1095" s="4"/>
      <c r="DG1095" s="4"/>
      <c r="DH1095" s="4"/>
      <c r="DI1095" s="4"/>
      <c r="DJ1095" s="4"/>
      <c r="DK1095" s="4"/>
      <c r="DL1095" s="4"/>
      <c r="DM1095" s="4"/>
      <c r="DN1095" s="4"/>
      <c r="DO1095" s="4"/>
      <c r="DP1095" s="4"/>
      <c r="DQ1095" s="4"/>
      <c r="DR1095" s="4"/>
      <c r="DS1095" s="4"/>
      <c r="DT1095" s="4"/>
      <c r="DU1095" s="4"/>
      <c r="DV1095" s="4"/>
      <c r="DW1095" s="4"/>
      <c r="DX1095" s="4"/>
      <c r="DY1095" s="4"/>
      <c r="DZ1095" s="4"/>
      <c r="EA1095" s="4"/>
      <c r="EB1095" s="4"/>
      <c r="EC1095" s="4"/>
      <c r="ED1095" s="4"/>
      <c r="EE1095" s="4"/>
      <c r="EF1095" s="4"/>
      <c r="EG1095" s="4"/>
      <c r="EH1095" s="4"/>
      <c r="EI1095" s="4"/>
      <c r="EJ1095" s="4"/>
      <c r="EK1095" s="4"/>
      <c r="EL1095" s="4"/>
      <c r="EM1095" s="4"/>
      <c r="EN1095" s="4"/>
      <c r="EO1095" s="4"/>
      <c r="EP1095" s="4"/>
      <c r="EQ1095" s="4"/>
      <c r="ER1095" s="4"/>
      <c r="ES1095" s="4"/>
      <c r="ET1095" s="4"/>
      <c r="EU1095" s="4"/>
      <c r="EV1095" s="4"/>
      <c r="EW1095" s="4"/>
      <c r="EX1095" s="4"/>
      <c r="EY1095" s="4"/>
      <c r="EZ1095" s="4"/>
      <c r="FA1095" s="4"/>
      <c r="FB1095" s="4"/>
      <c r="FC1095" s="4"/>
      <c r="FD1095" s="4"/>
      <c r="FE1095" s="4"/>
      <c r="FF1095" s="4"/>
      <c r="FG1095" s="4"/>
      <c r="FH1095" s="4"/>
      <c r="FI1095" s="4"/>
      <c r="FJ1095" s="4"/>
      <c r="FK1095" s="4"/>
      <c r="FL1095" s="4"/>
      <c r="FM1095" s="4"/>
      <c r="FN1095" s="4"/>
      <c r="FO1095" s="4"/>
      <c r="FP1095" s="4"/>
      <c r="FQ1095" s="4"/>
      <c r="FR1095" s="4"/>
      <c r="FS1095" s="4"/>
      <c r="FT1095" s="4"/>
      <c r="FU1095" s="4"/>
      <c r="FV1095" s="4"/>
      <c r="FW1095" s="4"/>
      <c r="FX1095" s="4"/>
      <c r="FY1095" s="4"/>
      <c r="FZ1095" s="4"/>
      <c r="GA1095" s="4"/>
      <c r="GB1095" s="4"/>
      <c r="GC1095" s="4"/>
      <c r="GD1095" s="4"/>
      <c r="GE1095" s="4"/>
      <c r="GF1095" s="4"/>
      <c r="GG1095" s="4"/>
      <c r="GH1095" s="4"/>
      <c r="GI1095" s="4"/>
      <c r="GJ1095" s="4"/>
      <c r="GK1095" s="4"/>
      <c r="GL1095" s="4"/>
      <c r="GM1095" s="4"/>
      <c r="GN1095" s="4"/>
      <c r="GO1095" s="4"/>
      <c r="GP1095" s="4"/>
      <c r="GQ1095" s="4"/>
      <c r="GR1095" s="4"/>
      <c r="GS1095" s="4"/>
      <c r="GT1095" s="4"/>
      <c r="GU1095" s="4"/>
      <c r="GV1095" s="4"/>
      <c r="GW1095" s="4"/>
      <c r="GX1095" s="4"/>
      <c r="GY1095" s="4"/>
      <c r="GZ1095" s="4"/>
      <c r="HA1095" s="4"/>
      <c r="HB1095" s="4"/>
      <c r="HC1095" s="4"/>
      <c r="HD1095" s="4"/>
      <c r="HE1095" s="4"/>
      <c r="HF1095" s="4"/>
      <c r="HG1095" s="4"/>
      <c r="HH1095" s="4"/>
      <c r="HI1095" s="4"/>
      <c r="HJ1095" s="4"/>
      <c r="HK1095" s="4"/>
      <c r="HL1095" s="4"/>
      <c r="HM1095" s="4"/>
      <c r="HN1095" s="4"/>
      <c r="HO1095" s="4"/>
      <c r="HP1095" s="4"/>
      <c r="HQ1095" s="4"/>
      <c r="HR1095" s="4"/>
      <c r="HS1095" s="4"/>
      <c r="HT1095" s="4"/>
      <c r="HU1095" s="4"/>
      <c r="HV1095" s="4"/>
      <c r="HW1095" s="4"/>
      <c r="HX1095" s="4"/>
      <c r="HY1095" s="4"/>
      <c r="HZ1095" s="4"/>
      <c r="IA1095" s="4"/>
      <c r="IB1095" s="4"/>
      <c r="IC1095" s="4"/>
      <c r="ID1095" s="4"/>
      <c r="IE1095" s="4"/>
      <c r="IF1095" s="4"/>
      <c r="IG1095" s="4"/>
      <c r="IH1095" s="4"/>
      <c r="II1095" s="4"/>
      <c r="IJ1095" s="4"/>
      <c r="IK1095" s="4"/>
      <c r="IL1095" s="4"/>
      <c r="IM1095" s="4"/>
      <c r="IN1095" s="4"/>
      <c r="IO1095" s="4"/>
      <c r="IP1095" s="4"/>
      <c r="IQ1095" s="4"/>
      <c r="IR1095" s="4"/>
      <c r="IS1095" s="4"/>
      <c r="IT1095" s="4"/>
      <c r="IU1095" s="4"/>
      <c r="IV1095" s="4"/>
    </row>
    <row r="1097" spans="1:256" s="209" customFormat="1">
      <c r="A1097" s="121"/>
      <c r="B1097" s="115"/>
      <c r="C1097" s="116"/>
      <c r="D1097" s="117"/>
      <c r="E1097" s="118"/>
      <c r="F1097" s="119"/>
      <c r="G1097" s="120"/>
      <c r="H1097" s="5"/>
      <c r="I1097" s="39"/>
      <c r="J1097" s="40"/>
      <c r="K1097" s="41"/>
      <c r="L1097" s="37"/>
      <c r="N1097" s="38"/>
      <c r="O1097" s="38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/>
      <c r="AX1097" s="4"/>
      <c r="AY1097" s="4"/>
      <c r="AZ1097" s="4"/>
      <c r="BA1097" s="4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4"/>
      <c r="CM1097" s="4"/>
      <c r="CN1097" s="4"/>
      <c r="CO1097" s="4"/>
      <c r="CP1097" s="4"/>
      <c r="CQ1097" s="4"/>
      <c r="CR1097" s="4"/>
      <c r="CS1097" s="4"/>
      <c r="CT1097" s="4"/>
      <c r="CU1097" s="4"/>
      <c r="CV1097" s="4"/>
      <c r="CW1097" s="4"/>
      <c r="CX1097" s="4"/>
      <c r="CY1097" s="4"/>
      <c r="CZ1097" s="4"/>
      <c r="DA1097" s="4"/>
      <c r="DB1097" s="4"/>
      <c r="DC1097" s="4"/>
      <c r="DD1097" s="4"/>
      <c r="DE1097" s="4"/>
      <c r="DF1097" s="4"/>
      <c r="DG1097" s="4"/>
      <c r="DH1097" s="4"/>
      <c r="DI1097" s="4"/>
      <c r="DJ1097" s="4"/>
      <c r="DK1097" s="4"/>
      <c r="DL1097" s="4"/>
      <c r="DM1097" s="4"/>
      <c r="DN1097" s="4"/>
      <c r="DO1097" s="4"/>
      <c r="DP1097" s="4"/>
      <c r="DQ1097" s="4"/>
      <c r="DR1097" s="4"/>
      <c r="DS1097" s="4"/>
      <c r="DT1097" s="4"/>
      <c r="DU1097" s="4"/>
      <c r="DV1097" s="4"/>
      <c r="DW1097" s="4"/>
      <c r="DX1097" s="4"/>
      <c r="DY1097" s="4"/>
      <c r="DZ1097" s="4"/>
      <c r="EA1097" s="4"/>
      <c r="EB1097" s="4"/>
      <c r="EC1097" s="4"/>
      <c r="ED1097" s="4"/>
      <c r="EE1097" s="4"/>
      <c r="EF1097" s="4"/>
      <c r="EG1097" s="4"/>
      <c r="EH1097" s="4"/>
      <c r="EI1097" s="4"/>
      <c r="EJ1097" s="4"/>
      <c r="EK1097" s="4"/>
      <c r="EL1097" s="4"/>
      <c r="EM1097" s="4"/>
      <c r="EN1097" s="4"/>
      <c r="EO1097" s="4"/>
      <c r="EP1097" s="4"/>
      <c r="EQ1097" s="4"/>
      <c r="ER1097" s="4"/>
      <c r="ES1097" s="4"/>
      <c r="ET1097" s="4"/>
      <c r="EU1097" s="4"/>
      <c r="EV1097" s="4"/>
      <c r="EW1097" s="4"/>
      <c r="EX1097" s="4"/>
      <c r="EY1097" s="4"/>
      <c r="EZ1097" s="4"/>
      <c r="FA1097" s="4"/>
      <c r="FB1097" s="4"/>
      <c r="FC1097" s="4"/>
      <c r="FD1097" s="4"/>
      <c r="FE1097" s="4"/>
      <c r="FF1097" s="4"/>
      <c r="FG1097" s="4"/>
      <c r="FH1097" s="4"/>
      <c r="FI1097" s="4"/>
      <c r="FJ1097" s="4"/>
      <c r="FK1097" s="4"/>
      <c r="FL1097" s="4"/>
      <c r="FM1097" s="4"/>
      <c r="FN1097" s="4"/>
      <c r="FO1097" s="4"/>
      <c r="FP1097" s="4"/>
      <c r="FQ1097" s="4"/>
      <c r="FR1097" s="4"/>
      <c r="FS1097" s="4"/>
      <c r="FT1097" s="4"/>
      <c r="FU1097" s="4"/>
      <c r="FV1097" s="4"/>
      <c r="FW1097" s="4"/>
      <c r="FX1097" s="4"/>
      <c r="FY1097" s="4"/>
      <c r="FZ1097" s="4"/>
      <c r="GA1097" s="4"/>
      <c r="GB1097" s="4"/>
      <c r="GC1097" s="4"/>
      <c r="GD1097" s="4"/>
      <c r="GE1097" s="4"/>
      <c r="GF1097" s="4"/>
      <c r="GG1097" s="4"/>
      <c r="GH1097" s="4"/>
      <c r="GI1097" s="4"/>
      <c r="GJ1097" s="4"/>
      <c r="GK1097" s="4"/>
      <c r="GL1097" s="4"/>
      <c r="GM1097" s="4"/>
      <c r="GN1097" s="4"/>
      <c r="GO1097" s="4"/>
      <c r="GP1097" s="4"/>
      <c r="GQ1097" s="4"/>
      <c r="GR1097" s="4"/>
      <c r="GS1097" s="4"/>
      <c r="GT1097" s="4"/>
      <c r="GU1097" s="4"/>
      <c r="GV1097" s="4"/>
      <c r="GW1097" s="4"/>
      <c r="GX1097" s="4"/>
      <c r="GY1097" s="4"/>
      <c r="GZ1097" s="4"/>
      <c r="HA1097" s="4"/>
      <c r="HB1097" s="4"/>
      <c r="HC1097" s="4"/>
      <c r="HD1097" s="4"/>
      <c r="HE1097" s="4"/>
      <c r="HF1097" s="4"/>
      <c r="HG1097" s="4"/>
      <c r="HH1097" s="4"/>
      <c r="HI1097" s="4"/>
      <c r="HJ1097" s="4"/>
      <c r="HK1097" s="4"/>
      <c r="HL1097" s="4"/>
      <c r="HM1097" s="4"/>
      <c r="HN1097" s="4"/>
      <c r="HO1097" s="4"/>
      <c r="HP1097" s="4"/>
      <c r="HQ1097" s="4"/>
      <c r="HR1097" s="4"/>
      <c r="HS1097" s="4"/>
      <c r="HT1097" s="4"/>
      <c r="HU1097" s="4"/>
      <c r="HV1097" s="4"/>
      <c r="HW1097" s="4"/>
      <c r="HX1097" s="4"/>
      <c r="HY1097" s="4"/>
      <c r="HZ1097" s="4"/>
      <c r="IA1097" s="4"/>
      <c r="IB1097" s="4"/>
      <c r="IC1097" s="4"/>
      <c r="ID1097" s="4"/>
      <c r="IE1097" s="4"/>
      <c r="IF1097" s="4"/>
      <c r="IG1097" s="4"/>
      <c r="IH1097" s="4"/>
      <c r="II1097" s="4"/>
      <c r="IJ1097" s="4"/>
      <c r="IK1097" s="4"/>
      <c r="IL1097" s="4"/>
      <c r="IM1097" s="4"/>
      <c r="IN1097" s="4"/>
      <c r="IO1097" s="4"/>
      <c r="IP1097" s="4"/>
      <c r="IQ1097" s="4"/>
      <c r="IR1097" s="4"/>
      <c r="IS1097" s="4"/>
      <c r="IT1097" s="4"/>
      <c r="IU1097" s="4"/>
      <c r="IV1097" s="4"/>
    </row>
    <row r="1099" spans="1:256" s="209" customFormat="1">
      <c r="A1099" s="121"/>
      <c r="B1099" s="115"/>
      <c r="C1099" s="116"/>
      <c r="D1099" s="117"/>
      <c r="E1099" s="118"/>
      <c r="F1099" s="119"/>
      <c r="G1099" s="120"/>
      <c r="H1099" s="5"/>
      <c r="I1099" s="39"/>
      <c r="J1099" s="40"/>
      <c r="K1099" s="41"/>
      <c r="L1099" s="37"/>
      <c r="N1099" s="38"/>
      <c r="O1099" s="38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/>
      <c r="AX1099" s="4"/>
      <c r="AY1099" s="4"/>
      <c r="AZ1099" s="4"/>
      <c r="BA1099" s="4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4"/>
      <c r="CM1099" s="4"/>
      <c r="CN1099" s="4"/>
      <c r="CO1099" s="4"/>
      <c r="CP1099" s="4"/>
      <c r="CQ1099" s="4"/>
      <c r="CR1099" s="4"/>
      <c r="CS1099" s="4"/>
      <c r="CT1099" s="4"/>
      <c r="CU1099" s="4"/>
      <c r="CV1099" s="4"/>
      <c r="CW1099" s="4"/>
      <c r="CX1099" s="4"/>
      <c r="CY1099" s="4"/>
      <c r="CZ1099" s="4"/>
      <c r="DA1099" s="4"/>
      <c r="DB1099" s="4"/>
      <c r="DC1099" s="4"/>
      <c r="DD1099" s="4"/>
      <c r="DE1099" s="4"/>
      <c r="DF1099" s="4"/>
      <c r="DG1099" s="4"/>
      <c r="DH1099" s="4"/>
      <c r="DI1099" s="4"/>
      <c r="DJ1099" s="4"/>
      <c r="DK1099" s="4"/>
      <c r="DL1099" s="4"/>
      <c r="DM1099" s="4"/>
      <c r="DN1099" s="4"/>
      <c r="DO1099" s="4"/>
      <c r="DP1099" s="4"/>
      <c r="DQ1099" s="4"/>
      <c r="DR1099" s="4"/>
      <c r="DS1099" s="4"/>
      <c r="DT1099" s="4"/>
      <c r="DU1099" s="4"/>
      <c r="DV1099" s="4"/>
      <c r="DW1099" s="4"/>
      <c r="DX1099" s="4"/>
      <c r="DY1099" s="4"/>
      <c r="DZ1099" s="4"/>
      <c r="EA1099" s="4"/>
      <c r="EB1099" s="4"/>
      <c r="EC1099" s="4"/>
      <c r="ED1099" s="4"/>
      <c r="EE1099" s="4"/>
      <c r="EF1099" s="4"/>
      <c r="EG1099" s="4"/>
      <c r="EH1099" s="4"/>
      <c r="EI1099" s="4"/>
      <c r="EJ1099" s="4"/>
      <c r="EK1099" s="4"/>
      <c r="EL1099" s="4"/>
      <c r="EM1099" s="4"/>
      <c r="EN1099" s="4"/>
      <c r="EO1099" s="4"/>
      <c r="EP1099" s="4"/>
      <c r="EQ1099" s="4"/>
      <c r="ER1099" s="4"/>
      <c r="ES1099" s="4"/>
      <c r="ET1099" s="4"/>
      <c r="EU1099" s="4"/>
      <c r="EV1099" s="4"/>
      <c r="EW1099" s="4"/>
      <c r="EX1099" s="4"/>
      <c r="EY1099" s="4"/>
      <c r="EZ1099" s="4"/>
      <c r="FA1099" s="4"/>
      <c r="FB1099" s="4"/>
      <c r="FC1099" s="4"/>
      <c r="FD1099" s="4"/>
      <c r="FE1099" s="4"/>
      <c r="FF1099" s="4"/>
      <c r="FG1099" s="4"/>
      <c r="FH1099" s="4"/>
      <c r="FI1099" s="4"/>
      <c r="FJ1099" s="4"/>
      <c r="FK1099" s="4"/>
      <c r="FL1099" s="4"/>
      <c r="FM1099" s="4"/>
      <c r="FN1099" s="4"/>
      <c r="FO1099" s="4"/>
      <c r="FP1099" s="4"/>
      <c r="FQ1099" s="4"/>
      <c r="FR1099" s="4"/>
      <c r="FS1099" s="4"/>
      <c r="FT1099" s="4"/>
      <c r="FU1099" s="4"/>
      <c r="FV1099" s="4"/>
      <c r="FW1099" s="4"/>
      <c r="FX1099" s="4"/>
      <c r="FY1099" s="4"/>
      <c r="FZ1099" s="4"/>
      <c r="GA1099" s="4"/>
      <c r="GB1099" s="4"/>
      <c r="GC1099" s="4"/>
      <c r="GD1099" s="4"/>
      <c r="GE1099" s="4"/>
      <c r="GF1099" s="4"/>
      <c r="GG1099" s="4"/>
      <c r="GH1099" s="4"/>
      <c r="GI1099" s="4"/>
      <c r="GJ1099" s="4"/>
      <c r="GK1099" s="4"/>
      <c r="GL1099" s="4"/>
      <c r="GM1099" s="4"/>
      <c r="GN1099" s="4"/>
      <c r="GO1099" s="4"/>
      <c r="GP1099" s="4"/>
      <c r="GQ1099" s="4"/>
      <c r="GR1099" s="4"/>
      <c r="GS1099" s="4"/>
      <c r="GT1099" s="4"/>
      <c r="GU1099" s="4"/>
      <c r="GV1099" s="4"/>
      <c r="GW1099" s="4"/>
      <c r="GX1099" s="4"/>
      <c r="GY1099" s="4"/>
      <c r="GZ1099" s="4"/>
      <c r="HA1099" s="4"/>
      <c r="HB1099" s="4"/>
      <c r="HC1099" s="4"/>
      <c r="HD1099" s="4"/>
      <c r="HE1099" s="4"/>
      <c r="HF1099" s="4"/>
      <c r="HG1099" s="4"/>
      <c r="HH1099" s="4"/>
      <c r="HI1099" s="4"/>
      <c r="HJ1099" s="4"/>
      <c r="HK1099" s="4"/>
      <c r="HL1099" s="4"/>
      <c r="HM1099" s="4"/>
      <c r="HN1099" s="4"/>
      <c r="HO1099" s="4"/>
      <c r="HP1099" s="4"/>
      <c r="HQ1099" s="4"/>
      <c r="HR1099" s="4"/>
      <c r="HS1099" s="4"/>
      <c r="HT1099" s="4"/>
      <c r="HU1099" s="4"/>
      <c r="HV1099" s="4"/>
      <c r="HW1099" s="4"/>
      <c r="HX1099" s="4"/>
      <c r="HY1099" s="4"/>
      <c r="HZ1099" s="4"/>
      <c r="IA1099" s="4"/>
      <c r="IB1099" s="4"/>
      <c r="IC1099" s="4"/>
      <c r="ID1099" s="4"/>
      <c r="IE1099" s="4"/>
      <c r="IF1099" s="4"/>
      <c r="IG1099" s="4"/>
      <c r="IH1099" s="4"/>
      <c r="II1099" s="4"/>
      <c r="IJ1099" s="4"/>
      <c r="IK1099" s="4"/>
      <c r="IL1099" s="4"/>
      <c r="IM1099" s="4"/>
      <c r="IN1099" s="4"/>
      <c r="IO1099" s="4"/>
      <c r="IP1099" s="4"/>
      <c r="IQ1099" s="4"/>
      <c r="IR1099" s="4"/>
      <c r="IS1099" s="4"/>
      <c r="IT1099" s="4"/>
      <c r="IU1099" s="4"/>
      <c r="IV1099" s="4"/>
    </row>
    <row r="1101" spans="1:256" s="209" customFormat="1">
      <c r="A1101" s="121"/>
      <c r="B1101" s="115"/>
      <c r="C1101" s="116"/>
      <c r="D1101" s="117"/>
      <c r="E1101" s="118"/>
      <c r="F1101" s="119"/>
      <c r="G1101" s="120"/>
      <c r="H1101" s="5"/>
      <c r="I1101" s="39"/>
      <c r="J1101" s="40"/>
      <c r="K1101" s="41"/>
      <c r="L1101" s="37"/>
      <c r="N1101" s="38"/>
      <c r="O1101" s="38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/>
      <c r="AX1101" s="4"/>
      <c r="AY1101" s="4"/>
      <c r="AZ1101" s="4"/>
      <c r="BA1101" s="4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4"/>
      <c r="CM1101" s="4"/>
      <c r="CN1101" s="4"/>
      <c r="CO1101" s="4"/>
      <c r="CP1101" s="4"/>
      <c r="CQ1101" s="4"/>
      <c r="CR1101" s="4"/>
      <c r="CS1101" s="4"/>
      <c r="CT1101" s="4"/>
      <c r="CU1101" s="4"/>
      <c r="CV1101" s="4"/>
      <c r="CW1101" s="4"/>
      <c r="CX1101" s="4"/>
      <c r="CY1101" s="4"/>
      <c r="CZ1101" s="4"/>
      <c r="DA1101" s="4"/>
      <c r="DB1101" s="4"/>
      <c r="DC1101" s="4"/>
      <c r="DD1101" s="4"/>
      <c r="DE1101" s="4"/>
      <c r="DF1101" s="4"/>
      <c r="DG1101" s="4"/>
      <c r="DH1101" s="4"/>
      <c r="DI1101" s="4"/>
      <c r="DJ1101" s="4"/>
      <c r="DK1101" s="4"/>
      <c r="DL1101" s="4"/>
      <c r="DM1101" s="4"/>
      <c r="DN1101" s="4"/>
      <c r="DO1101" s="4"/>
      <c r="DP1101" s="4"/>
      <c r="DQ1101" s="4"/>
      <c r="DR1101" s="4"/>
      <c r="DS1101" s="4"/>
      <c r="DT1101" s="4"/>
      <c r="DU1101" s="4"/>
      <c r="DV1101" s="4"/>
      <c r="DW1101" s="4"/>
      <c r="DX1101" s="4"/>
      <c r="DY1101" s="4"/>
      <c r="DZ1101" s="4"/>
      <c r="EA1101" s="4"/>
      <c r="EB1101" s="4"/>
      <c r="EC1101" s="4"/>
      <c r="ED1101" s="4"/>
      <c r="EE1101" s="4"/>
      <c r="EF1101" s="4"/>
      <c r="EG1101" s="4"/>
      <c r="EH1101" s="4"/>
      <c r="EI1101" s="4"/>
      <c r="EJ1101" s="4"/>
      <c r="EK1101" s="4"/>
      <c r="EL1101" s="4"/>
      <c r="EM1101" s="4"/>
      <c r="EN1101" s="4"/>
      <c r="EO1101" s="4"/>
      <c r="EP1101" s="4"/>
      <c r="EQ1101" s="4"/>
      <c r="ER1101" s="4"/>
      <c r="ES1101" s="4"/>
      <c r="ET1101" s="4"/>
      <c r="EU1101" s="4"/>
      <c r="EV1101" s="4"/>
      <c r="EW1101" s="4"/>
      <c r="EX1101" s="4"/>
      <c r="EY1101" s="4"/>
      <c r="EZ1101" s="4"/>
      <c r="FA1101" s="4"/>
      <c r="FB1101" s="4"/>
      <c r="FC1101" s="4"/>
      <c r="FD1101" s="4"/>
      <c r="FE1101" s="4"/>
      <c r="FF1101" s="4"/>
      <c r="FG1101" s="4"/>
      <c r="FH1101" s="4"/>
      <c r="FI1101" s="4"/>
      <c r="FJ1101" s="4"/>
      <c r="FK1101" s="4"/>
      <c r="FL1101" s="4"/>
      <c r="FM1101" s="4"/>
      <c r="FN1101" s="4"/>
      <c r="FO1101" s="4"/>
      <c r="FP1101" s="4"/>
      <c r="FQ1101" s="4"/>
      <c r="FR1101" s="4"/>
      <c r="FS1101" s="4"/>
      <c r="FT1101" s="4"/>
      <c r="FU1101" s="4"/>
      <c r="FV1101" s="4"/>
      <c r="FW1101" s="4"/>
      <c r="FX1101" s="4"/>
      <c r="FY1101" s="4"/>
      <c r="FZ1101" s="4"/>
      <c r="GA1101" s="4"/>
      <c r="GB1101" s="4"/>
      <c r="GC1101" s="4"/>
      <c r="GD1101" s="4"/>
      <c r="GE1101" s="4"/>
      <c r="GF1101" s="4"/>
      <c r="GG1101" s="4"/>
      <c r="GH1101" s="4"/>
      <c r="GI1101" s="4"/>
      <c r="GJ1101" s="4"/>
      <c r="GK1101" s="4"/>
      <c r="GL1101" s="4"/>
      <c r="GM1101" s="4"/>
      <c r="GN1101" s="4"/>
      <c r="GO1101" s="4"/>
      <c r="GP1101" s="4"/>
      <c r="GQ1101" s="4"/>
      <c r="GR1101" s="4"/>
      <c r="GS1101" s="4"/>
      <c r="GT1101" s="4"/>
      <c r="GU1101" s="4"/>
      <c r="GV1101" s="4"/>
      <c r="GW1101" s="4"/>
      <c r="GX1101" s="4"/>
      <c r="GY1101" s="4"/>
      <c r="GZ1101" s="4"/>
      <c r="HA1101" s="4"/>
      <c r="HB1101" s="4"/>
      <c r="HC1101" s="4"/>
      <c r="HD1101" s="4"/>
      <c r="HE1101" s="4"/>
      <c r="HF1101" s="4"/>
      <c r="HG1101" s="4"/>
      <c r="HH1101" s="4"/>
      <c r="HI1101" s="4"/>
      <c r="HJ1101" s="4"/>
      <c r="HK1101" s="4"/>
      <c r="HL1101" s="4"/>
      <c r="HM1101" s="4"/>
      <c r="HN1101" s="4"/>
      <c r="HO1101" s="4"/>
      <c r="HP1101" s="4"/>
      <c r="HQ1101" s="4"/>
      <c r="HR1101" s="4"/>
      <c r="HS1101" s="4"/>
      <c r="HT1101" s="4"/>
      <c r="HU1101" s="4"/>
      <c r="HV1101" s="4"/>
      <c r="HW1101" s="4"/>
      <c r="HX1101" s="4"/>
      <c r="HY1101" s="4"/>
      <c r="HZ1101" s="4"/>
      <c r="IA1101" s="4"/>
      <c r="IB1101" s="4"/>
      <c r="IC1101" s="4"/>
      <c r="ID1101" s="4"/>
      <c r="IE1101" s="4"/>
      <c r="IF1101" s="4"/>
      <c r="IG1101" s="4"/>
      <c r="IH1101" s="4"/>
      <c r="II1101" s="4"/>
      <c r="IJ1101" s="4"/>
      <c r="IK1101" s="4"/>
      <c r="IL1101" s="4"/>
      <c r="IM1101" s="4"/>
      <c r="IN1101" s="4"/>
      <c r="IO1101" s="4"/>
      <c r="IP1101" s="4"/>
      <c r="IQ1101" s="4"/>
      <c r="IR1101" s="4"/>
      <c r="IS1101" s="4"/>
      <c r="IT1101" s="4"/>
      <c r="IU1101" s="4"/>
      <c r="IV1101" s="4"/>
    </row>
    <row r="1103" spans="1:256" s="209" customFormat="1">
      <c r="A1103" s="121"/>
      <c r="B1103" s="115"/>
      <c r="C1103" s="116"/>
      <c r="D1103" s="117"/>
      <c r="E1103" s="118"/>
      <c r="F1103" s="119"/>
      <c r="G1103" s="120"/>
      <c r="H1103" s="5"/>
      <c r="I1103" s="39"/>
      <c r="J1103" s="40"/>
      <c r="K1103" s="41"/>
      <c r="L1103" s="37"/>
      <c r="N1103" s="38"/>
      <c r="O1103" s="38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/>
      <c r="AX1103" s="4"/>
      <c r="AY1103" s="4"/>
      <c r="AZ1103" s="4"/>
      <c r="BA1103" s="4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4"/>
      <c r="CM1103" s="4"/>
      <c r="CN1103" s="4"/>
      <c r="CO1103" s="4"/>
      <c r="CP1103" s="4"/>
      <c r="CQ1103" s="4"/>
      <c r="CR1103" s="4"/>
      <c r="CS1103" s="4"/>
      <c r="CT1103" s="4"/>
      <c r="CU1103" s="4"/>
      <c r="CV1103" s="4"/>
      <c r="CW1103" s="4"/>
      <c r="CX1103" s="4"/>
      <c r="CY1103" s="4"/>
      <c r="CZ1103" s="4"/>
      <c r="DA1103" s="4"/>
      <c r="DB1103" s="4"/>
      <c r="DC1103" s="4"/>
      <c r="DD1103" s="4"/>
      <c r="DE1103" s="4"/>
      <c r="DF1103" s="4"/>
      <c r="DG1103" s="4"/>
      <c r="DH1103" s="4"/>
      <c r="DI1103" s="4"/>
      <c r="DJ1103" s="4"/>
      <c r="DK1103" s="4"/>
      <c r="DL1103" s="4"/>
      <c r="DM1103" s="4"/>
      <c r="DN1103" s="4"/>
      <c r="DO1103" s="4"/>
      <c r="DP1103" s="4"/>
      <c r="DQ1103" s="4"/>
      <c r="DR1103" s="4"/>
      <c r="DS1103" s="4"/>
      <c r="DT1103" s="4"/>
      <c r="DU1103" s="4"/>
      <c r="DV1103" s="4"/>
      <c r="DW1103" s="4"/>
      <c r="DX1103" s="4"/>
      <c r="DY1103" s="4"/>
      <c r="DZ1103" s="4"/>
      <c r="EA1103" s="4"/>
      <c r="EB1103" s="4"/>
      <c r="EC1103" s="4"/>
      <c r="ED1103" s="4"/>
      <c r="EE1103" s="4"/>
      <c r="EF1103" s="4"/>
      <c r="EG1103" s="4"/>
      <c r="EH1103" s="4"/>
      <c r="EI1103" s="4"/>
      <c r="EJ1103" s="4"/>
      <c r="EK1103" s="4"/>
      <c r="EL1103" s="4"/>
      <c r="EM1103" s="4"/>
      <c r="EN1103" s="4"/>
      <c r="EO1103" s="4"/>
      <c r="EP1103" s="4"/>
      <c r="EQ1103" s="4"/>
      <c r="ER1103" s="4"/>
      <c r="ES1103" s="4"/>
      <c r="ET1103" s="4"/>
      <c r="EU1103" s="4"/>
      <c r="EV1103" s="4"/>
      <c r="EW1103" s="4"/>
      <c r="EX1103" s="4"/>
      <c r="EY1103" s="4"/>
      <c r="EZ1103" s="4"/>
      <c r="FA1103" s="4"/>
      <c r="FB1103" s="4"/>
      <c r="FC1103" s="4"/>
      <c r="FD1103" s="4"/>
      <c r="FE1103" s="4"/>
      <c r="FF1103" s="4"/>
      <c r="FG1103" s="4"/>
      <c r="FH1103" s="4"/>
      <c r="FI1103" s="4"/>
      <c r="FJ1103" s="4"/>
      <c r="FK1103" s="4"/>
      <c r="FL1103" s="4"/>
      <c r="FM1103" s="4"/>
      <c r="FN1103" s="4"/>
      <c r="FO1103" s="4"/>
      <c r="FP1103" s="4"/>
      <c r="FQ1103" s="4"/>
      <c r="FR1103" s="4"/>
      <c r="FS1103" s="4"/>
      <c r="FT1103" s="4"/>
      <c r="FU1103" s="4"/>
      <c r="FV1103" s="4"/>
      <c r="FW1103" s="4"/>
      <c r="FX1103" s="4"/>
      <c r="FY1103" s="4"/>
      <c r="FZ1103" s="4"/>
      <c r="GA1103" s="4"/>
      <c r="GB1103" s="4"/>
      <c r="GC1103" s="4"/>
      <c r="GD1103" s="4"/>
      <c r="GE1103" s="4"/>
      <c r="GF1103" s="4"/>
      <c r="GG1103" s="4"/>
      <c r="GH1103" s="4"/>
      <c r="GI1103" s="4"/>
      <c r="GJ1103" s="4"/>
      <c r="GK1103" s="4"/>
      <c r="GL1103" s="4"/>
      <c r="GM1103" s="4"/>
      <c r="GN1103" s="4"/>
      <c r="GO1103" s="4"/>
      <c r="GP1103" s="4"/>
      <c r="GQ1103" s="4"/>
      <c r="GR1103" s="4"/>
      <c r="GS1103" s="4"/>
      <c r="GT1103" s="4"/>
      <c r="GU1103" s="4"/>
      <c r="GV1103" s="4"/>
      <c r="GW1103" s="4"/>
      <c r="GX1103" s="4"/>
      <c r="GY1103" s="4"/>
      <c r="GZ1103" s="4"/>
      <c r="HA1103" s="4"/>
      <c r="HB1103" s="4"/>
      <c r="HC1103" s="4"/>
      <c r="HD1103" s="4"/>
      <c r="HE1103" s="4"/>
      <c r="HF1103" s="4"/>
      <c r="HG1103" s="4"/>
      <c r="HH1103" s="4"/>
      <c r="HI1103" s="4"/>
      <c r="HJ1103" s="4"/>
      <c r="HK1103" s="4"/>
      <c r="HL1103" s="4"/>
      <c r="HM1103" s="4"/>
      <c r="HN1103" s="4"/>
      <c r="HO1103" s="4"/>
      <c r="HP1103" s="4"/>
      <c r="HQ1103" s="4"/>
      <c r="HR1103" s="4"/>
      <c r="HS1103" s="4"/>
      <c r="HT1103" s="4"/>
      <c r="HU1103" s="4"/>
      <c r="HV1103" s="4"/>
      <c r="HW1103" s="4"/>
      <c r="HX1103" s="4"/>
      <c r="HY1103" s="4"/>
      <c r="HZ1103" s="4"/>
      <c r="IA1103" s="4"/>
      <c r="IB1103" s="4"/>
      <c r="IC1103" s="4"/>
      <c r="ID1103" s="4"/>
      <c r="IE1103" s="4"/>
      <c r="IF1103" s="4"/>
      <c r="IG1103" s="4"/>
      <c r="IH1103" s="4"/>
      <c r="II1103" s="4"/>
      <c r="IJ1103" s="4"/>
      <c r="IK1103" s="4"/>
      <c r="IL1103" s="4"/>
      <c r="IM1103" s="4"/>
      <c r="IN1103" s="4"/>
      <c r="IO1103" s="4"/>
      <c r="IP1103" s="4"/>
      <c r="IQ1103" s="4"/>
      <c r="IR1103" s="4"/>
      <c r="IS1103" s="4"/>
      <c r="IT1103" s="4"/>
      <c r="IU1103" s="4"/>
      <c r="IV1103" s="4"/>
    </row>
    <row r="1104" spans="1:256" s="209" customFormat="1">
      <c r="A1104" s="121"/>
      <c r="B1104" s="115"/>
      <c r="C1104" s="116"/>
      <c r="D1104" s="117"/>
      <c r="E1104" s="118"/>
      <c r="F1104" s="119"/>
      <c r="G1104" s="120"/>
      <c r="H1104" s="5"/>
      <c r="I1104" s="39"/>
      <c r="J1104" s="40"/>
      <c r="K1104" s="41"/>
      <c r="L1104" s="37"/>
      <c r="N1104" s="38"/>
      <c r="O1104" s="38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/>
      <c r="AX1104" s="4"/>
      <c r="AY1104" s="4"/>
      <c r="AZ1104" s="4"/>
      <c r="BA1104" s="4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4"/>
      <c r="CM1104" s="4"/>
      <c r="CN1104" s="4"/>
      <c r="CO1104" s="4"/>
      <c r="CP1104" s="4"/>
      <c r="CQ1104" s="4"/>
      <c r="CR1104" s="4"/>
      <c r="CS1104" s="4"/>
      <c r="CT1104" s="4"/>
      <c r="CU1104" s="4"/>
      <c r="CV1104" s="4"/>
      <c r="CW1104" s="4"/>
      <c r="CX1104" s="4"/>
      <c r="CY1104" s="4"/>
      <c r="CZ1104" s="4"/>
      <c r="DA1104" s="4"/>
      <c r="DB1104" s="4"/>
      <c r="DC1104" s="4"/>
      <c r="DD1104" s="4"/>
      <c r="DE1104" s="4"/>
      <c r="DF1104" s="4"/>
      <c r="DG1104" s="4"/>
      <c r="DH1104" s="4"/>
      <c r="DI1104" s="4"/>
      <c r="DJ1104" s="4"/>
      <c r="DK1104" s="4"/>
      <c r="DL1104" s="4"/>
      <c r="DM1104" s="4"/>
      <c r="DN1104" s="4"/>
      <c r="DO1104" s="4"/>
      <c r="DP1104" s="4"/>
      <c r="DQ1104" s="4"/>
      <c r="DR1104" s="4"/>
      <c r="DS1104" s="4"/>
      <c r="DT1104" s="4"/>
      <c r="DU1104" s="4"/>
      <c r="DV1104" s="4"/>
      <c r="DW1104" s="4"/>
      <c r="DX1104" s="4"/>
      <c r="DY1104" s="4"/>
      <c r="DZ1104" s="4"/>
      <c r="EA1104" s="4"/>
      <c r="EB1104" s="4"/>
      <c r="EC1104" s="4"/>
      <c r="ED1104" s="4"/>
      <c r="EE1104" s="4"/>
      <c r="EF1104" s="4"/>
      <c r="EG1104" s="4"/>
      <c r="EH1104" s="4"/>
      <c r="EI1104" s="4"/>
      <c r="EJ1104" s="4"/>
      <c r="EK1104" s="4"/>
      <c r="EL1104" s="4"/>
      <c r="EM1104" s="4"/>
      <c r="EN1104" s="4"/>
      <c r="EO1104" s="4"/>
      <c r="EP1104" s="4"/>
      <c r="EQ1104" s="4"/>
      <c r="ER1104" s="4"/>
      <c r="ES1104" s="4"/>
      <c r="ET1104" s="4"/>
      <c r="EU1104" s="4"/>
      <c r="EV1104" s="4"/>
      <c r="EW1104" s="4"/>
      <c r="EX1104" s="4"/>
      <c r="EY1104" s="4"/>
      <c r="EZ1104" s="4"/>
      <c r="FA1104" s="4"/>
      <c r="FB1104" s="4"/>
      <c r="FC1104" s="4"/>
      <c r="FD1104" s="4"/>
      <c r="FE1104" s="4"/>
      <c r="FF1104" s="4"/>
      <c r="FG1104" s="4"/>
      <c r="FH1104" s="4"/>
      <c r="FI1104" s="4"/>
      <c r="FJ1104" s="4"/>
      <c r="FK1104" s="4"/>
      <c r="FL1104" s="4"/>
      <c r="FM1104" s="4"/>
      <c r="FN1104" s="4"/>
      <c r="FO1104" s="4"/>
      <c r="FP1104" s="4"/>
      <c r="FQ1104" s="4"/>
      <c r="FR1104" s="4"/>
      <c r="FS1104" s="4"/>
      <c r="FT1104" s="4"/>
      <c r="FU1104" s="4"/>
      <c r="FV1104" s="4"/>
      <c r="FW1104" s="4"/>
      <c r="FX1104" s="4"/>
      <c r="FY1104" s="4"/>
      <c r="FZ1104" s="4"/>
      <c r="GA1104" s="4"/>
      <c r="GB1104" s="4"/>
      <c r="GC1104" s="4"/>
      <c r="GD1104" s="4"/>
      <c r="GE1104" s="4"/>
      <c r="GF1104" s="4"/>
      <c r="GG1104" s="4"/>
      <c r="GH1104" s="4"/>
      <c r="GI1104" s="4"/>
      <c r="GJ1104" s="4"/>
      <c r="GK1104" s="4"/>
      <c r="GL1104" s="4"/>
      <c r="GM1104" s="4"/>
      <c r="GN1104" s="4"/>
      <c r="GO1104" s="4"/>
      <c r="GP1104" s="4"/>
      <c r="GQ1104" s="4"/>
      <c r="GR1104" s="4"/>
      <c r="GS1104" s="4"/>
      <c r="GT1104" s="4"/>
      <c r="GU1104" s="4"/>
      <c r="GV1104" s="4"/>
      <c r="GW1104" s="4"/>
      <c r="GX1104" s="4"/>
      <c r="GY1104" s="4"/>
      <c r="GZ1104" s="4"/>
      <c r="HA1104" s="4"/>
      <c r="HB1104" s="4"/>
      <c r="HC1104" s="4"/>
      <c r="HD1104" s="4"/>
      <c r="HE1104" s="4"/>
      <c r="HF1104" s="4"/>
      <c r="HG1104" s="4"/>
      <c r="HH1104" s="4"/>
      <c r="HI1104" s="4"/>
      <c r="HJ1104" s="4"/>
      <c r="HK1104" s="4"/>
      <c r="HL1104" s="4"/>
      <c r="HM1104" s="4"/>
      <c r="HN1104" s="4"/>
      <c r="HO1104" s="4"/>
      <c r="HP1104" s="4"/>
      <c r="HQ1104" s="4"/>
      <c r="HR1104" s="4"/>
      <c r="HS1104" s="4"/>
      <c r="HT1104" s="4"/>
      <c r="HU1104" s="4"/>
      <c r="HV1104" s="4"/>
      <c r="HW1104" s="4"/>
      <c r="HX1104" s="4"/>
      <c r="HY1104" s="4"/>
      <c r="HZ1104" s="4"/>
      <c r="IA1104" s="4"/>
      <c r="IB1104" s="4"/>
      <c r="IC1104" s="4"/>
      <c r="ID1104" s="4"/>
      <c r="IE1104" s="4"/>
      <c r="IF1104" s="4"/>
      <c r="IG1104" s="4"/>
      <c r="IH1104" s="4"/>
      <c r="II1104" s="4"/>
      <c r="IJ1104" s="4"/>
      <c r="IK1104" s="4"/>
      <c r="IL1104" s="4"/>
      <c r="IM1104" s="4"/>
      <c r="IN1104" s="4"/>
      <c r="IO1104" s="4"/>
      <c r="IP1104" s="4"/>
      <c r="IQ1104" s="4"/>
      <c r="IR1104" s="4"/>
      <c r="IS1104" s="4"/>
      <c r="IT1104" s="4"/>
      <c r="IU1104" s="4"/>
      <c r="IV1104" s="4"/>
    </row>
    <row r="1105" spans="1:256" s="209" customFormat="1">
      <c r="A1105" s="121"/>
      <c r="B1105" s="115"/>
      <c r="C1105" s="116"/>
      <c r="D1105" s="117"/>
      <c r="E1105" s="118"/>
      <c r="F1105" s="119"/>
      <c r="G1105" s="120"/>
      <c r="H1105" s="5"/>
      <c r="I1105" s="39"/>
      <c r="J1105" s="40"/>
      <c r="K1105" s="41"/>
      <c r="L1105" s="37"/>
      <c r="N1105" s="38"/>
      <c r="O1105" s="38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/>
      <c r="AX1105" s="4"/>
      <c r="AY1105" s="4"/>
      <c r="AZ1105" s="4"/>
      <c r="BA1105" s="4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4"/>
      <c r="CM1105" s="4"/>
      <c r="CN1105" s="4"/>
      <c r="CO1105" s="4"/>
      <c r="CP1105" s="4"/>
      <c r="CQ1105" s="4"/>
      <c r="CR1105" s="4"/>
      <c r="CS1105" s="4"/>
      <c r="CT1105" s="4"/>
      <c r="CU1105" s="4"/>
      <c r="CV1105" s="4"/>
      <c r="CW1105" s="4"/>
      <c r="CX1105" s="4"/>
      <c r="CY1105" s="4"/>
      <c r="CZ1105" s="4"/>
      <c r="DA1105" s="4"/>
      <c r="DB1105" s="4"/>
      <c r="DC1105" s="4"/>
      <c r="DD1105" s="4"/>
      <c r="DE1105" s="4"/>
      <c r="DF1105" s="4"/>
      <c r="DG1105" s="4"/>
      <c r="DH1105" s="4"/>
      <c r="DI1105" s="4"/>
      <c r="DJ1105" s="4"/>
      <c r="DK1105" s="4"/>
      <c r="DL1105" s="4"/>
      <c r="DM1105" s="4"/>
      <c r="DN1105" s="4"/>
      <c r="DO1105" s="4"/>
      <c r="DP1105" s="4"/>
      <c r="DQ1105" s="4"/>
      <c r="DR1105" s="4"/>
      <c r="DS1105" s="4"/>
      <c r="DT1105" s="4"/>
      <c r="DU1105" s="4"/>
      <c r="DV1105" s="4"/>
      <c r="DW1105" s="4"/>
      <c r="DX1105" s="4"/>
      <c r="DY1105" s="4"/>
      <c r="DZ1105" s="4"/>
      <c r="EA1105" s="4"/>
      <c r="EB1105" s="4"/>
      <c r="EC1105" s="4"/>
      <c r="ED1105" s="4"/>
      <c r="EE1105" s="4"/>
      <c r="EF1105" s="4"/>
      <c r="EG1105" s="4"/>
      <c r="EH1105" s="4"/>
      <c r="EI1105" s="4"/>
      <c r="EJ1105" s="4"/>
      <c r="EK1105" s="4"/>
      <c r="EL1105" s="4"/>
      <c r="EM1105" s="4"/>
      <c r="EN1105" s="4"/>
      <c r="EO1105" s="4"/>
      <c r="EP1105" s="4"/>
      <c r="EQ1105" s="4"/>
      <c r="ER1105" s="4"/>
      <c r="ES1105" s="4"/>
      <c r="ET1105" s="4"/>
      <c r="EU1105" s="4"/>
      <c r="EV1105" s="4"/>
      <c r="EW1105" s="4"/>
      <c r="EX1105" s="4"/>
      <c r="EY1105" s="4"/>
      <c r="EZ1105" s="4"/>
      <c r="FA1105" s="4"/>
      <c r="FB1105" s="4"/>
      <c r="FC1105" s="4"/>
      <c r="FD1105" s="4"/>
      <c r="FE1105" s="4"/>
      <c r="FF1105" s="4"/>
      <c r="FG1105" s="4"/>
      <c r="FH1105" s="4"/>
      <c r="FI1105" s="4"/>
      <c r="FJ1105" s="4"/>
      <c r="FK1105" s="4"/>
      <c r="FL1105" s="4"/>
      <c r="FM1105" s="4"/>
      <c r="FN1105" s="4"/>
      <c r="FO1105" s="4"/>
      <c r="FP1105" s="4"/>
      <c r="FQ1105" s="4"/>
      <c r="FR1105" s="4"/>
      <c r="FS1105" s="4"/>
      <c r="FT1105" s="4"/>
      <c r="FU1105" s="4"/>
      <c r="FV1105" s="4"/>
      <c r="FW1105" s="4"/>
      <c r="FX1105" s="4"/>
      <c r="FY1105" s="4"/>
      <c r="FZ1105" s="4"/>
      <c r="GA1105" s="4"/>
      <c r="GB1105" s="4"/>
      <c r="GC1105" s="4"/>
      <c r="GD1105" s="4"/>
      <c r="GE1105" s="4"/>
      <c r="GF1105" s="4"/>
      <c r="GG1105" s="4"/>
      <c r="GH1105" s="4"/>
      <c r="GI1105" s="4"/>
      <c r="GJ1105" s="4"/>
      <c r="GK1105" s="4"/>
      <c r="GL1105" s="4"/>
      <c r="GM1105" s="4"/>
      <c r="GN1105" s="4"/>
      <c r="GO1105" s="4"/>
      <c r="GP1105" s="4"/>
      <c r="GQ1105" s="4"/>
      <c r="GR1105" s="4"/>
      <c r="GS1105" s="4"/>
      <c r="GT1105" s="4"/>
      <c r="GU1105" s="4"/>
      <c r="GV1105" s="4"/>
      <c r="GW1105" s="4"/>
      <c r="GX1105" s="4"/>
      <c r="GY1105" s="4"/>
      <c r="GZ1105" s="4"/>
      <c r="HA1105" s="4"/>
      <c r="HB1105" s="4"/>
      <c r="HC1105" s="4"/>
      <c r="HD1105" s="4"/>
      <c r="HE1105" s="4"/>
      <c r="HF1105" s="4"/>
      <c r="HG1105" s="4"/>
      <c r="HH1105" s="4"/>
      <c r="HI1105" s="4"/>
      <c r="HJ1105" s="4"/>
      <c r="HK1105" s="4"/>
      <c r="HL1105" s="4"/>
      <c r="HM1105" s="4"/>
      <c r="HN1105" s="4"/>
      <c r="HO1105" s="4"/>
      <c r="HP1105" s="4"/>
      <c r="HQ1105" s="4"/>
      <c r="HR1105" s="4"/>
      <c r="HS1105" s="4"/>
      <c r="HT1105" s="4"/>
      <c r="HU1105" s="4"/>
      <c r="HV1105" s="4"/>
      <c r="HW1105" s="4"/>
      <c r="HX1105" s="4"/>
      <c r="HY1105" s="4"/>
      <c r="HZ1105" s="4"/>
      <c r="IA1105" s="4"/>
      <c r="IB1105" s="4"/>
      <c r="IC1105" s="4"/>
      <c r="ID1105" s="4"/>
      <c r="IE1105" s="4"/>
      <c r="IF1105" s="4"/>
      <c r="IG1105" s="4"/>
      <c r="IH1105" s="4"/>
      <c r="II1105" s="4"/>
      <c r="IJ1105" s="4"/>
      <c r="IK1105" s="4"/>
      <c r="IL1105" s="4"/>
      <c r="IM1105" s="4"/>
      <c r="IN1105" s="4"/>
      <c r="IO1105" s="4"/>
      <c r="IP1105" s="4"/>
      <c r="IQ1105" s="4"/>
      <c r="IR1105" s="4"/>
      <c r="IS1105" s="4"/>
      <c r="IT1105" s="4"/>
      <c r="IU1105" s="4"/>
      <c r="IV1105" s="4"/>
    </row>
    <row r="1106" spans="1:256" s="209" customFormat="1">
      <c r="A1106" s="121"/>
      <c r="B1106" s="115"/>
      <c r="C1106" s="116"/>
      <c r="D1106" s="117"/>
      <c r="E1106" s="118"/>
      <c r="F1106" s="119"/>
      <c r="G1106" s="120"/>
      <c r="H1106" s="5"/>
      <c r="I1106" s="39"/>
      <c r="J1106" s="40"/>
      <c r="K1106" s="41"/>
      <c r="L1106" s="37"/>
      <c r="N1106" s="38"/>
      <c r="O1106" s="38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/>
      <c r="AX1106" s="4"/>
      <c r="AY1106" s="4"/>
      <c r="AZ1106" s="4"/>
      <c r="BA1106" s="4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4"/>
      <c r="CM1106" s="4"/>
      <c r="CN1106" s="4"/>
      <c r="CO1106" s="4"/>
      <c r="CP1106" s="4"/>
      <c r="CQ1106" s="4"/>
      <c r="CR1106" s="4"/>
      <c r="CS1106" s="4"/>
      <c r="CT1106" s="4"/>
      <c r="CU1106" s="4"/>
      <c r="CV1106" s="4"/>
      <c r="CW1106" s="4"/>
      <c r="CX1106" s="4"/>
      <c r="CY1106" s="4"/>
      <c r="CZ1106" s="4"/>
      <c r="DA1106" s="4"/>
      <c r="DB1106" s="4"/>
      <c r="DC1106" s="4"/>
      <c r="DD1106" s="4"/>
      <c r="DE1106" s="4"/>
      <c r="DF1106" s="4"/>
      <c r="DG1106" s="4"/>
      <c r="DH1106" s="4"/>
      <c r="DI1106" s="4"/>
      <c r="DJ1106" s="4"/>
      <c r="DK1106" s="4"/>
      <c r="DL1106" s="4"/>
      <c r="DM1106" s="4"/>
      <c r="DN1106" s="4"/>
      <c r="DO1106" s="4"/>
      <c r="DP1106" s="4"/>
      <c r="DQ1106" s="4"/>
      <c r="DR1106" s="4"/>
      <c r="DS1106" s="4"/>
      <c r="DT1106" s="4"/>
      <c r="DU1106" s="4"/>
      <c r="DV1106" s="4"/>
      <c r="DW1106" s="4"/>
      <c r="DX1106" s="4"/>
      <c r="DY1106" s="4"/>
      <c r="DZ1106" s="4"/>
      <c r="EA1106" s="4"/>
      <c r="EB1106" s="4"/>
      <c r="EC1106" s="4"/>
      <c r="ED1106" s="4"/>
      <c r="EE1106" s="4"/>
      <c r="EF1106" s="4"/>
      <c r="EG1106" s="4"/>
      <c r="EH1106" s="4"/>
      <c r="EI1106" s="4"/>
      <c r="EJ1106" s="4"/>
      <c r="EK1106" s="4"/>
      <c r="EL1106" s="4"/>
      <c r="EM1106" s="4"/>
      <c r="EN1106" s="4"/>
      <c r="EO1106" s="4"/>
      <c r="EP1106" s="4"/>
      <c r="EQ1106" s="4"/>
      <c r="ER1106" s="4"/>
      <c r="ES1106" s="4"/>
      <c r="ET1106" s="4"/>
      <c r="EU1106" s="4"/>
      <c r="EV1106" s="4"/>
      <c r="EW1106" s="4"/>
      <c r="EX1106" s="4"/>
      <c r="EY1106" s="4"/>
      <c r="EZ1106" s="4"/>
      <c r="FA1106" s="4"/>
      <c r="FB1106" s="4"/>
      <c r="FC1106" s="4"/>
      <c r="FD1106" s="4"/>
      <c r="FE1106" s="4"/>
      <c r="FF1106" s="4"/>
      <c r="FG1106" s="4"/>
      <c r="FH1106" s="4"/>
      <c r="FI1106" s="4"/>
      <c r="FJ1106" s="4"/>
      <c r="FK1106" s="4"/>
      <c r="FL1106" s="4"/>
      <c r="FM1106" s="4"/>
      <c r="FN1106" s="4"/>
      <c r="FO1106" s="4"/>
      <c r="FP1106" s="4"/>
      <c r="FQ1106" s="4"/>
      <c r="FR1106" s="4"/>
      <c r="FS1106" s="4"/>
      <c r="FT1106" s="4"/>
      <c r="FU1106" s="4"/>
      <c r="FV1106" s="4"/>
      <c r="FW1106" s="4"/>
      <c r="FX1106" s="4"/>
      <c r="FY1106" s="4"/>
      <c r="FZ1106" s="4"/>
      <c r="GA1106" s="4"/>
      <c r="GB1106" s="4"/>
      <c r="GC1106" s="4"/>
      <c r="GD1106" s="4"/>
      <c r="GE1106" s="4"/>
      <c r="GF1106" s="4"/>
      <c r="GG1106" s="4"/>
      <c r="GH1106" s="4"/>
      <c r="GI1106" s="4"/>
      <c r="GJ1106" s="4"/>
      <c r="GK1106" s="4"/>
      <c r="GL1106" s="4"/>
      <c r="GM1106" s="4"/>
      <c r="GN1106" s="4"/>
      <c r="GO1106" s="4"/>
      <c r="GP1106" s="4"/>
      <c r="GQ1106" s="4"/>
      <c r="GR1106" s="4"/>
      <c r="GS1106" s="4"/>
      <c r="GT1106" s="4"/>
      <c r="GU1106" s="4"/>
      <c r="GV1106" s="4"/>
      <c r="GW1106" s="4"/>
      <c r="GX1106" s="4"/>
      <c r="GY1106" s="4"/>
      <c r="GZ1106" s="4"/>
      <c r="HA1106" s="4"/>
      <c r="HB1106" s="4"/>
      <c r="HC1106" s="4"/>
      <c r="HD1106" s="4"/>
      <c r="HE1106" s="4"/>
      <c r="HF1106" s="4"/>
      <c r="HG1106" s="4"/>
      <c r="HH1106" s="4"/>
      <c r="HI1106" s="4"/>
      <c r="HJ1106" s="4"/>
      <c r="HK1106" s="4"/>
      <c r="HL1106" s="4"/>
      <c r="HM1106" s="4"/>
      <c r="HN1106" s="4"/>
      <c r="HO1106" s="4"/>
      <c r="HP1106" s="4"/>
      <c r="HQ1106" s="4"/>
      <c r="HR1106" s="4"/>
      <c r="HS1106" s="4"/>
      <c r="HT1106" s="4"/>
      <c r="HU1106" s="4"/>
      <c r="HV1106" s="4"/>
      <c r="HW1106" s="4"/>
      <c r="HX1106" s="4"/>
      <c r="HY1106" s="4"/>
      <c r="HZ1106" s="4"/>
      <c r="IA1106" s="4"/>
      <c r="IB1106" s="4"/>
      <c r="IC1106" s="4"/>
      <c r="ID1106" s="4"/>
      <c r="IE1106" s="4"/>
      <c r="IF1106" s="4"/>
      <c r="IG1106" s="4"/>
      <c r="IH1106" s="4"/>
      <c r="II1106" s="4"/>
      <c r="IJ1106" s="4"/>
      <c r="IK1106" s="4"/>
      <c r="IL1106" s="4"/>
      <c r="IM1106" s="4"/>
      <c r="IN1106" s="4"/>
      <c r="IO1106" s="4"/>
      <c r="IP1106" s="4"/>
      <c r="IQ1106" s="4"/>
      <c r="IR1106" s="4"/>
      <c r="IS1106" s="4"/>
      <c r="IT1106" s="4"/>
      <c r="IU1106" s="4"/>
      <c r="IV1106" s="4"/>
    </row>
    <row r="1107" spans="1:256" s="209" customFormat="1">
      <c r="A1107" s="121"/>
      <c r="B1107" s="115"/>
      <c r="C1107" s="116"/>
      <c r="D1107" s="117"/>
      <c r="E1107" s="118"/>
      <c r="F1107" s="119"/>
      <c r="G1107" s="120"/>
      <c r="H1107" s="5"/>
      <c r="I1107" s="39"/>
      <c r="J1107" s="40"/>
      <c r="K1107" s="41"/>
      <c r="L1107" s="37"/>
      <c r="N1107" s="38"/>
      <c r="O1107" s="38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4"/>
      <c r="EF1107" s="4"/>
      <c r="EG1107" s="4"/>
      <c r="EH1107" s="4"/>
      <c r="EI1107" s="4"/>
      <c r="EJ1107" s="4"/>
      <c r="EK1107" s="4"/>
      <c r="EL1107" s="4"/>
      <c r="EM1107" s="4"/>
      <c r="EN1107" s="4"/>
      <c r="EO1107" s="4"/>
      <c r="EP1107" s="4"/>
      <c r="EQ1107" s="4"/>
      <c r="ER1107" s="4"/>
      <c r="ES1107" s="4"/>
      <c r="ET1107" s="4"/>
      <c r="EU1107" s="4"/>
      <c r="EV1107" s="4"/>
      <c r="EW1107" s="4"/>
      <c r="EX1107" s="4"/>
      <c r="EY1107" s="4"/>
      <c r="EZ1107" s="4"/>
      <c r="FA1107" s="4"/>
      <c r="FB1107" s="4"/>
      <c r="FC1107" s="4"/>
      <c r="FD1107" s="4"/>
      <c r="FE1107" s="4"/>
      <c r="FF1107" s="4"/>
      <c r="FG1107" s="4"/>
      <c r="FH1107" s="4"/>
      <c r="FI1107" s="4"/>
      <c r="FJ1107" s="4"/>
      <c r="FK1107" s="4"/>
      <c r="FL1107" s="4"/>
      <c r="FM1107" s="4"/>
      <c r="FN1107" s="4"/>
      <c r="FO1107" s="4"/>
      <c r="FP1107" s="4"/>
      <c r="FQ1107" s="4"/>
      <c r="FR1107" s="4"/>
      <c r="FS1107" s="4"/>
      <c r="FT1107" s="4"/>
      <c r="FU1107" s="4"/>
      <c r="FV1107" s="4"/>
      <c r="FW1107" s="4"/>
      <c r="FX1107" s="4"/>
      <c r="FY1107" s="4"/>
      <c r="FZ1107" s="4"/>
      <c r="GA1107" s="4"/>
      <c r="GB1107" s="4"/>
      <c r="GC1107" s="4"/>
      <c r="GD1107" s="4"/>
      <c r="GE1107" s="4"/>
      <c r="GF1107" s="4"/>
      <c r="GG1107" s="4"/>
      <c r="GH1107" s="4"/>
      <c r="GI1107" s="4"/>
      <c r="GJ1107" s="4"/>
      <c r="GK1107" s="4"/>
      <c r="GL1107" s="4"/>
      <c r="GM1107" s="4"/>
      <c r="GN1107" s="4"/>
      <c r="GO1107" s="4"/>
      <c r="GP1107" s="4"/>
      <c r="GQ1107" s="4"/>
      <c r="GR1107" s="4"/>
      <c r="GS1107" s="4"/>
      <c r="GT1107" s="4"/>
      <c r="GU1107" s="4"/>
      <c r="GV1107" s="4"/>
      <c r="GW1107" s="4"/>
      <c r="GX1107" s="4"/>
      <c r="GY1107" s="4"/>
      <c r="GZ1107" s="4"/>
      <c r="HA1107" s="4"/>
      <c r="HB1107" s="4"/>
      <c r="HC1107" s="4"/>
      <c r="HD1107" s="4"/>
      <c r="HE1107" s="4"/>
      <c r="HF1107" s="4"/>
      <c r="HG1107" s="4"/>
      <c r="HH1107" s="4"/>
      <c r="HI1107" s="4"/>
      <c r="HJ1107" s="4"/>
      <c r="HK1107" s="4"/>
      <c r="HL1107" s="4"/>
      <c r="HM1107" s="4"/>
      <c r="HN1107" s="4"/>
      <c r="HO1107" s="4"/>
      <c r="HP1107" s="4"/>
      <c r="HQ1107" s="4"/>
      <c r="HR1107" s="4"/>
      <c r="HS1107" s="4"/>
      <c r="HT1107" s="4"/>
      <c r="HU1107" s="4"/>
      <c r="HV1107" s="4"/>
      <c r="HW1107" s="4"/>
      <c r="HX1107" s="4"/>
      <c r="HY1107" s="4"/>
      <c r="HZ1107" s="4"/>
      <c r="IA1107" s="4"/>
      <c r="IB1107" s="4"/>
      <c r="IC1107" s="4"/>
      <c r="ID1107" s="4"/>
      <c r="IE1107" s="4"/>
      <c r="IF1107" s="4"/>
      <c r="IG1107" s="4"/>
      <c r="IH1107" s="4"/>
      <c r="II1107" s="4"/>
      <c r="IJ1107" s="4"/>
      <c r="IK1107" s="4"/>
      <c r="IL1107" s="4"/>
      <c r="IM1107" s="4"/>
      <c r="IN1107" s="4"/>
      <c r="IO1107" s="4"/>
      <c r="IP1107" s="4"/>
      <c r="IQ1107" s="4"/>
      <c r="IR1107" s="4"/>
      <c r="IS1107" s="4"/>
      <c r="IT1107" s="4"/>
      <c r="IU1107" s="4"/>
      <c r="IV1107" s="4"/>
    </row>
    <row r="1109" spans="1:256" s="209" customFormat="1">
      <c r="A1109" s="121"/>
      <c r="B1109" s="115"/>
      <c r="C1109" s="116"/>
      <c r="D1109" s="117"/>
      <c r="E1109" s="118"/>
      <c r="F1109" s="119"/>
      <c r="G1109" s="120"/>
      <c r="H1109" s="5"/>
      <c r="I1109" s="39"/>
      <c r="J1109" s="40"/>
      <c r="K1109" s="41"/>
      <c r="L1109" s="37"/>
      <c r="N1109" s="38"/>
      <c r="O1109" s="38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/>
      <c r="AX1109" s="4"/>
      <c r="AY1109" s="4"/>
      <c r="AZ1109" s="4"/>
      <c r="BA1109" s="4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4"/>
      <c r="CM1109" s="4"/>
      <c r="CN1109" s="4"/>
      <c r="CO1109" s="4"/>
      <c r="CP1109" s="4"/>
      <c r="CQ1109" s="4"/>
      <c r="CR1109" s="4"/>
      <c r="CS1109" s="4"/>
      <c r="CT1109" s="4"/>
      <c r="CU1109" s="4"/>
      <c r="CV1109" s="4"/>
      <c r="CW1109" s="4"/>
      <c r="CX1109" s="4"/>
      <c r="CY1109" s="4"/>
      <c r="CZ1109" s="4"/>
      <c r="DA1109" s="4"/>
      <c r="DB1109" s="4"/>
      <c r="DC1109" s="4"/>
      <c r="DD1109" s="4"/>
      <c r="DE1109" s="4"/>
      <c r="DF1109" s="4"/>
      <c r="DG1109" s="4"/>
      <c r="DH1109" s="4"/>
      <c r="DI1109" s="4"/>
      <c r="DJ1109" s="4"/>
      <c r="DK1109" s="4"/>
      <c r="DL1109" s="4"/>
      <c r="DM1109" s="4"/>
      <c r="DN1109" s="4"/>
      <c r="DO1109" s="4"/>
      <c r="DP1109" s="4"/>
      <c r="DQ1109" s="4"/>
      <c r="DR1109" s="4"/>
      <c r="DS1109" s="4"/>
      <c r="DT1109" s="4"/>
      <c r="DU1109" s="4"/>
      <c r="DV1109" s="4"/>
      <c r="DW1109" s="4"/>
      <c r="DX1109" s="4"/>
      <c r="DY1109" s="4"/>
      <c r="DZ1109" s="4"/>
      <c r="EA1109" s="4"/>
      <c r="EB1109" s="4"/>
      <c r="EC1109" s="4"/>
      <c r="ED1109" s="4"/>
      <c r="EE1109" s="4"/>
      <c r="EF1109" s="4"/>
      <c r="EG1109" s="4"/>
      <c r="EH1109" s="4"/>
      <c r="EI1109" s="4"/>
      <c r="EJ1109" s="4"/>
      <c r="EK1109" s="4"/>
      <c r="EL1109" s="4"/>
      <c r="EM1109" s="4"/>
      <c r="EN1109" s="4"/>
      <c r="EO1109" s="4"/>
      <c r="EP1109" s="4"/>
      <c r="EQ1109" s="4"/>
      <c r="ER1109" s="4"/>
      <c r="ES1109" s="4"/>
      <c r="ET1109" s="4"/>
      <c r="EU1109" s="4"/>
      <c r="EV1109" s="4"/>
      <c r="EW1109" s="4"/>
      <c r="EX1109" s="4"/>
      <c r="EY1109" s="4"/>
      <c r="EZ1109" s="4"/>
      <c r="FA1109" s="4"/>
      <c r="FB1109" s="4"/>
      <c r="FC1109" s="4"/>
      <c r="FD1109" s="4"/>
      <c r="FE1109" s="4"/>
      <c r="FF1109" s="4"/>
      <c r="FG1109" s="4"/>
      <c r="FH1109" s="4"/>
      <c r="FI1109" s="4"/>
      <c r="FJ1109" s="4"/>
      <c r="FK1109" s="4"/>
      <c r="FL1109" s="4"/>
      <c r="FM1109" s="4"/>
      <c r="FN1109" s="4"/>
      <c r="FO1109" s="4"/>
      <c r="FP1109" s="4"/>
      <c r="FQ1109" s="4"/>
      <c r="FR1109" s="4"/>
      <c r="FS1109" s="4"/>
      <c r="FT1109" s="4"/>
      <c r="FU1109" s="4"/>
      <c r="FV1109" s="4"/>
      <c r="FW1109" s="4"/>
      <c r="FX1109" s="4"/>
      <c r="FY1109" s="4"/>
      <c r="FZ1109" s="4"/>
      <c r="GA1109" s="4"/>
      <c r="GB1109" s="4"/>
      <c r="GC1109" s="4"/>
      <c r="GD1109" s="4"/>
      <c r="GE1109" s="4"/>
      <c r="GF1109" s="4"/>
      <c r="GG1109" s="4"/>
      <c r="GH1109" s="4"/>
      <c r="GI1109" s="4"/>
      <c r="GJ1109" s="4"/>
      <c r="GK1109" s="4"/>
      <c r="GL1109" s="4"/>
      <c r="GM1109" s="4"/>
      <c r="GN1109" s="4"/>
      <c r="GO1109" s="4"/>
      <c r="GP1109" s="4"/>
      <c r="GQ1109" s="4"/>
      <c r="GR1109" s="4"/>
      <c r="GS1109" s="4"/>
      <c r="GT1109" s="4"/>
      <c r="GU1109" s="4"/>
      <c r="GV1109" s="4"/>
      <c r="GW1109" s="4"/>
      <c r="GX1109" s="4"/>
      <c r="GY1109" s="4"/>
      <c r="GZ1109" s="4"/>
      <c r="HA1109" s="4"/>
      <c r="HB1109" s="4"/>
      <c r="HC1109" s="4"/>
      <c r="HD1109" s="4"/>
      <c r="HE1109" s="4"/>
      <c r="HF1109" s="4"/>
      <c r="HG1109" s="4"/>
      <c r="HH1109" s="4"/>
      <c r="HI1109" s="4"/>
      <c r="HJ1109" s="4"/>
      <c r="HK1109" s="4"/>
      <c r="HL1109" s="4"/>
      <c r="HM1109" s="4"/>
      <c r="HN1109" s="4"/>
      <c r="HO1109" s="4"/>
      <c r="HP1109" s="4"/>
      <c r="HQ1109" s="4"/>
      <c r="HR1109" s="4"/>
      <c r="HS1109" s="4"/>
      <c r="HT1109" s="4"/>
      <c r="HU1109" s="4"/>
      <c r="HV1109" s="4"/>
      <c r="HW1109" s="4"/>
      <c r="HX1109" s="4"/>
      <c r="HY1109" s="4"/>
      <c r="HZ1109" s="4"/>
      <c r="IA1109" s="4"/>
      <c r="IB1109" s="4"/>
      <c r="IC1109" s="4"/>
      <c r="ID1109" s="4"/>
      <c r="IE1109" s="4"/>
      <c r="IF1109" s="4"/>
      <c r="IG1109" s="4"/>
      <c r="IH1109" s="4"/>
      <c r="II1109" s="4"/>
      <c r="IJ1109" s="4"/>
      <c r="IK1109" s="4"/>
      <c r="IL1109" s="4"/>
      <c r="IM1109" s="4"/>
      <c r="IN1109" s="4"/>
      <c r="IO1109" s="4"/>
      <c r="IP1109" s="4"/>
      <c r="IQ1109" s="4"/>
      <c r="IR1109" s="4"/>
      <c r="IS1109" s="4"/>
      <c r="IT1109" s="4"/>
      <c r="IU1109" s="4"/>
      <c r="IV1109" s="4"/>
    </row>
    <row r="1110" spans="1:256" s="209" customFormat="1">
      <c r="A1110" s="121"/>
      <c r="B1110" s="115"/>
      <c r="C1110" s="116"/>
      <c r="D1110" s="117"/>
      <c r="E1110" s="118"/>
      <c r="F1110" s="119"/>
      <c r="G1110" s="120"/>
      <c r="H1110" s="5"/>
      <c r="I1110" s="39"/>
      <c r="J1110" s="40"/>
      <c r="K1110" s="41"/>
      <c r="L1110" s="37"/>
      <c r="N1110" s="38"/>
      <c r="O1110" s="38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/>
      <c r="AX1110" s="4"/>
      <c r="AY1110" s="4"/>
      <c r="AZ1110" s="4"/>
      <c r="BA1110" s="4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4"/>
      <c r="CM1110" s="4"/>
      <c r="CN1110" s="4"/>
      <c r="CO1110" s="4"/>
      <c r="CP1110" s="4"/>
      <c r="CQ1110" s="4"/>
      <c r="CR1110" s="4"/>
      <c r="CS1110" s="4"/>
      <c r="CT1110" s="4"/>
      <c r="CU1110" s="4"/>
      <c r="CV1110" s="4"/>
      <c r="CW1110" s="4"/>
      <c r="CX1110" s="4"/>
      <c r="CY1110" s="4"/>
      <c r="CZ1110" s="4"/>
      <c r="DA1110" s="4"/>
      <c r="DB1110" s="4"/>
      <c r="DC1110" s="4"/>
      <c r="DD1110" s="4"/>
      <c r="DE1110" s="4"/>
      <c r="DF1110" s="4"/>
      <c r="DG1110" s="4"/>
      <c r="DH1110" s="4"/>
      <c r="DI1110" s="4"/>
      <c r="DJ1110" s="4"/>
      <c r="DK1110" s="4"/>
      <c r="DL1110" s="4"/>
      <c r="DM1110" s="4"/>
      <c r="DN1110" s="4"/>
      <c r="DO1110" s="4"/>
      <c r="DP1110" s="4"/>
      <c r="DQ1110" s="4"/>
      <c r="DR1110" s="4"/>
      <c r="DS1110" s="4"/>
      <c r="DT1110" s="4"/>
      <c r="DU1110" s="4"/>
      <c r="DV1110" s="4"/>
      <c r="DW1110" s="4"/>
      <c r="DX1110" s="4"/>
      <c r="DY1110" s="4"/>
      <c r="DZ1110" s="4"/>
      <c r="EA1110" s="4"/>
      <c r="EB1110" s="4"/>
      <c r="EC1110" s="4"/>
      <c r="ED1110" s="4"/>
      <c r="EE1110" s="4"/>
      <c r="EF1110" s="4"/>
      <c r="EG1110" s="4"/>
      <c r="EH1110" s="4"/>
      <c r="EI1110" s="4"/>
      <c r="EJ1110" s="4"/>
      <c r="EK1110" s="4"/>
      <c r="EL1110" s="4"/>
      <c r="EM1110" s="4"/>
      <c r="EN1110" s="4"/>
      <c r="EO1110" s="4"/>
      <c r="EP1110" s="4"/>
      <c r="EQ1110" s="4"/>
      <c r="ER1110" s="4"/>
      <c r="ES1110" s="4"/>
      <c r="ET1110" s="4"/>
      <c r="EU1110" s="4"/>
      <c r="EV1110" s="4"/>
      <c r="EW1110" s="4"/>
      <c r="EX1110" s="4"/>
      <c r="EY1110" s="4"/>
      <c r="EZ1110" s="4"/>
      <c r="FA1110" s="4"/>
      <c r="FB1110" s="4"/>
      <c r="FC1110" s="4"/>
      <c r="FD1110" s="4"/>
      <c r="FE1110" s="4"/>
      <c r="FF1110" s="4"/>
      <c r="FG1110" s="4"/>
      <c r="FH1110" s="4"/>
      <c r="FI1110" s="4"/>
      <c r="FJ1110" s="4"/>
      <c r="FK1110" s="4"/>
      <c r="FL1110" s="4"/>
      <c r="FM1110" s="4"/>
      <c r="FN1110" s="4"/>
      <c r="FO1110" s="4"/>
      <c r="FP1110" s="4"/>
      <c r="FQ1110" s="4"/>
      <c r="FR1110" s="4"/>
      <c r="FS1110" s="4"/>
      <c r="FT1110" s="4"/>
      <c r="FU1110" s="4"/>
      <c r="FV1110" s="4"/>
      <c r="FW1110" s="4"/>
      <c r="FX1110" s="4"/>
      <c r="FY1110" s="4"/>
      <c r="FZ1110" s="4"/>
      <c r="GA1110" s="4"/>
      <c r="GB1110" s="4"/>
      <c r="GC1110" s="4"/>
      <c r="GD1110" s="4"/>
      <c r="GE1110" s="4"/>
      <c r="GF1110" s="4"/>
      <c r="GG1110" s="4"/>
      <c r="GH1110" s="4"/>
      <c r="GI1110" s="4"/>
      <c r="GJ1110" s="4"/>
      <c r="GK1110" s="4"/>
      <c r="GL1110" s="4"/>
      <c r="GM1110" s="4"/>
      <c r="GN1110" s="4"/>
      <c r="GO1110" s="4"/>
      <c r="GP1110" s="4"/>
      <c r="GQ1110" s="4"/>
      <c r="GR1110" s="4"/>
      <c r="GS1110" s="4"/>
      <c r="GT1110" s="4"/>
      <c r="GU1110" s="4"/>
      <c r="GV1110" s="4"/>
      <c r="GW1110" s="4"/>
      <c r="GX1110" s="4"/>
      <c r="GY1110" s="4"/>
      <c r="GZ1110" s="4"/>
      <c r="HA1110" s="4"/>
      <c r="HB1110" s="4"/>
      <c r="HC1110" s="4"/>
      <c r="HD1110" s="4"/>
      <c r="HE1110" s="4"/>
      <c r="HF1110" s="4"/>
      <c r="HG1110" s="4"/>
      <c r="HH1110" s="4"/>
      <c r="HI1110" s="4"/>
      <c r="HJ1110" s="4"/>
      <c r="HK1110" s="4"/>
      <c r="HL1110" s="4"/>
      <c r="HM1110" s="4"/>
      <c r="HN1110" s="4"/>
      <c r="HO1110" s="4"/>
      <c r="HP1110" s="4"/>
      <c r="HQ1110" s="4"/>
      <c r="HR1110" s="4"/>
      <c r="HS1110" s="4"/>
      <c r="HT1110" s="4"/>
      <c r="HU1110" s="4"/>
      <c r="HV1110" s="4"/>
      <c r="HW1110" s="4"/>
      <c r="HX1110" s="4"/>
      <c r="HY1110" s="4"/>
      <c r="HZ1110" s="4"/>
      <c r="IA1110" s="4"/>
      <c r="IB1110" s="4"/>
      <c r="IC1110" s="4"/>
      <c r="ID1110" s="4"/>
      <c r="IE1110" s="4"/>
      <c r="IF1110" s="4"/>
      <c r="IG1110" s="4"/>
      <c r="IH1110" s="4"/>
      <c r="II1110" s="4"/>
      <c r="IJ1110" s="4"/>
      <c r="IK1110" s="4"/>
      <c r="IL1110" s="4"/>
      <c r="IM1110" s="4"/>
      <c r="IN1110" s="4"/>
      <c r="IO1110" s="4"/>
      <c r="IP1110" s="4"/>
      <c r="IQ1110" s="4"/>
      <c r="IR1110" s="4"/>
      <c r="IS1110" s="4"/>
      <c r="IT1110" s="4"/>
      <c r="IU1110" s="4"/>
      <c r="IV1110" s="4"/>
    </row>
    <row r="1111" spans="1:256" s="209" customFormat="1">
      <c r="A1111" s="121"/>
      <c r="B1111" s="115"/>
      <c r="C1111" s="116"/>
      <c r="D1111" s="117"/>
      <c r="E1111" s="118"/>
      <c r="F1111" s="119"/>
      <c r="G1111" s="120"/>
      <c r="H1111" s="5"/>
      <c r="I1111" s="39"/>
      <c r="J1111" s="40"/>
      <c r="K1111" s="41"/>
      <c r="L1111" s="37"/>
      <c r="N1111" s="38"/>
      <c r="O1111" s="38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/>
      <c r="AX1111" s="4"/>
      <c r="AY1111" s="4"/>
      <c r="AZ1111" s="4"/>
      <c r="BA1111" s="4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4"/>
      <c r="CM1111" s="4"/>
      <c r="CN1111" s="4"/>
      <c r="CO1111" s="4"/>
      <c r="CP1111" s="4"/>
      <c r="CQ1111" s="4"/>
      <c r="CR1111" s="4"/>
      <c r="CS1111" s="4"/>
      <c r="CT1111" s="4"/>
      <c r="CU1111" s="4"/>
      <c r="CV1111" s="4"/>
      <c r="CW1111" s="4"/>
      <c r="CX1111" s="4"/>
      <c r="CY1111" s="4"/>
      <c r="CZ1111" s="4"/>
      <c r="DA1111" s="4"/>
      <c r="DB1111" s="4"/>
      <c r="DC1111" s="4"/>
      <c r="DD1111" s="4"/>
      <c r="DE1111" s="4"/>
      <c r="DF1111" s="4"/>
      <c r="DG1111" s="4"/>
      <c r="DH1111" s="4"/>
      <c r="DI1111" s="4"/>
      <c r="DJ1111" s="4"/>
      <c r="DK1111" s="4"/>
      <c r="DL1111" s="4"/>
      <c r="DM1111" s="4"/>
      <c r="DN1111" s="4"/>
      <c r="DO1111" s="4"/>
      <c r="DP1111" s="4"/>
      <c r="DQ1111" s="4"/>
      <c r="DR1111" s="4"/>
      <c r="DS1111" s="4"/>
      <c r="DT1111" s="4"/>
      <c r="DU1111" s="4"/>
      <c r="DV1111" s="4"/>
      <c r="DW1111" s="4"/>
      <c r="DX1111" s="4"/>
      <c r="DY1111" s="4"/>
      <c r="DZ1111" s="4"/>
      <c r="EA1111" s="4"/>
      <c r="EB1111" s="4"/>
      <c r="EC1111" s="4"/>
      <c r="ED1111" s="4"/>
      <c r="EE1111" s="4"/>
      <c r="EF1111" s="4"/>
      <c r="EG1111" s="4"/>
      <c r="EH1111" s="4"/>
      <c r="EI1111" s="4"/>
      <c r="EJ1111" s="4"/>
      <c r="EK1111" s="4"/>
      <c r="EL1111" s="4"/>
      <c r="EM1111" s="4"/>
      <c r="EN1111" s="4"/>
      <c r="EO1111" s="4"/>
      <c r="EP1111" s="4"/>
      <c r="EQ1111" s="4"/>
      <c r="ER1111" s="4"/>
      <c r="ES1111" s="4"/>
      <c r="ET1111" s="4"/>
      <c r="EU1111" s="4"/>
      <c r="EV1111" s="4"/>
      <c r="EW1111" s="4"/>
      <c r="EX1111" s="4"/>
      <c r="EY1111" s="4"/>
      <c r="EZ1111" s="4"/>
      <c r="FA1111" s="4"/>
      <c r="FB1111" s="4"/>
      <c r="FC1111" s="4"/>
      <c r="FD1111" s="4"/>
      <c r="FE1111" s="4"/>
      <c r="FF1111" s="4"/>
      <c r="FG1111" s="4"/>
      <c r="FH1111" s="4"/>
      <c r="FI1111" s="4"/>
      <c r="FJ1111" s="4"/>
      <c r="FK1111" s="4"/>
      <c r="FL1111" s="4"/>
      <c r="FM1111" s="4"/>
      <c r="FN1111" s="4"/>
      <c r="FO1111" s="4"/>
      <c r="FP1111" s="4"/>
      <c r="FQ1111" s="4"/>
      <c r="FR1111" s="4"/>
      <c r="FS1111" s="4"/>
      <c r="FT1111" s="4"/>
      <c r="FU1111" s="4"/>
      <c r="FV1111" s="4"/>
      <c r="FW1111" s="4"/>
      <c r="FX1111" s="4"/>
      <c r="FY1111" s="4"/>
      <c r="FZ1111" s="4"/>
      <c r="GA1111" s="4"/>
      <c r="GB1111" s="4"/>
      <c r="GC1111" s="4"/>
      <c r="GD1111" s="4"/>
      <c r="GE1111" s="4"/>
      <c r="GF1111" s="4"/>
      <c r="GG1111" s="4"/>
      <c r="GH1111" s="4"/>
      <c r="GI1111" s="4"/>
      <c r="GJ1111" s="4"/>
      <c r="GK1111" s="4"/>
      <c r="GL1111" s="4"/>
      <c r="GM1111" s="4"/>
      <c r="GN1111" s="4"/>
      <c r="GO1111" s="4"/>
      <c r="GP1111" s="4"/>
      <c r="GQ1111" s="4"/>
      <c r="GR1111" s="4"/>
      <c r="GS1111" s="4"/>
      <c r="GT1111" s="4"/>
      <c r="GU1111" s="4"/>
      <c r="GV1111" s="4"/>
      <c r="GW1111" s="4"/>
      <c r="GX1111" s="4"/>
      <c r="GY1111" s="4"/>
      <c r="GZ1111" s="4"/>
      <c r="HA1111" s="4"/>
      <c r="HB1111" s="4"/>
      <c r="HC1111" s="4"/>
      <c r="HD1111" s="4"/>
      <c r="HE1111" s="4"/>
      <c r="HF1111" s="4"/>
      <c r="HG1111" s="4"/>
      <c r="HH1111" s="4"/>
      <c r="HI1111" s="4"/>
      <c r="HJ1111" s="4"/>
      <c r="HK1111" s="4"/>
      <c r="HL1111" s="4"/>
      <c r="HM1111" s="4"/>
      <c r="HN1111" s="4"/>
      <c r="HO1111" s="4"/>
      <c r="HP1111" s="4"/>
      <c r="HQ1111" s="4"/>
      <c r="HR1111" s="4"/>
      <c r="HS1111" s="4"/>
      <c r="HT1111" s="4"/>
      <c r="HU1111" s="4"/>
      <c r="HV1111" s="4"/>
      <c r="HW1111" s="4"/>
      <c r="HX1111" s="4"/>
      <c r="HY1111" s="4"/>
      <c r="HZ1111" s="4"/>
      <c r="IA1111" s="4"/>
      <c r="IB1111" s="4"/>
      <c r="IC1111" s="4"/>
      <c r="ID1111" s="4"/>
      <c r="IE1111" s="4"/>
      <c r="IF1111" s="4"/>
      <c r="IG1111" s="4"/>
      <c r="IH1111" s="4"/>
      <c r="II1111" s="4"/>
      <c r="IJ1111" s="4"/>
      <c r="IK1111" s="4"/>
      <c r="IL1111" s="4"/>
      <c r="IM1111" s="4"/>
      <c r="IN1111" s="4"/>
      <c r="IO1111" s="4"/>
      <c r="IP1111" s="4"/>
      <c r="IQ1111" s="4"/>
      <c r="IR1111" s="4"/>
      <c r="IS1111" s="4"/>
      <c r="IT1111" s="4"/>
      <c r="IU1111" s="4"/>
      <c r="IV1111" s="4"/>
    </row>
    <row r="1113" spans="1:256" s="209" customFormat="1">
      <c r="A1113" s="121"/>
      <c r="B1113" s="115"/>
      <c r="C1113" s="116"/>
      <c r="D1113" s="117"/>
      <c r="E1113" s="118"/>
      <c r="F1113" s="119"/>
      <c r="G1113" s="120"/>
      <c r="H1113" s="5"/>
      <c r="I1113" s="39"/>
      <c r="J1113" s="40"/>
      <c r="K1113" s="41"/>
      <c r="L1113" s="37"/>
      <c r="N1113" s="38"/>
      <c r="O1113" s="38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/>
      <c r="AX1113" s="4"/>
      <c r="AY1113" s="4"/>
      <c r="AZ1113" s="4"/>
      <c r="BA1113" s="4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4"/>
      <c r="CM1113" s="4"/>
      <c r="CN1113" s="4"/>
      <c r="CO1113" s="4"/>
      <c r="CP1113" s="4"/>
      <c r="CQ1113" s="4"/>
      <c r="CR1113" s="4"/>
      <c r="CS1113" s="4"/>
      <c r="CT1113" s="4"/>
      <c r="CU1113" s="4"/>
      <c r="CV1113" s="4"/>
      <c r="CW1113" s="4"/>
      <c r="CX1113" s="4"/>
      <c r="CY1113" s="4"/>
      <c r="CZ1113" s="4"/>
      <c r="DA1113" s="4"/>
      <c r="DB1113" s="4"/>
      <c r="DC1113" s="4"/>
      <c r="DD1113" s="4"/>
      <c r="DE1113" s="4"/>
      <c r="DF1113" s="4"/>
      <c r="DG1113" s="4"/>
      <c r="DH1113" s="4"/>
      <c r="DI1113" s="4"/>
      <c r="DJ1113" s="4"/>
      <c r="DK1113" s="4"/>
      <c r="DL1113" s="4"/>
      <c r="DM1113" s="4"/>
      <c r="DN1113" s="4"/>
      <c r="DO1113" s="4"/>
      <c r="DP1113" s="4"/>
      <c r="DQ1113" s="4"/>
      <c r="DR1113" s="4"/>
      <c r="DS1113" s="4"/>
      <c r="DT1113" s="4"/>
      <c r="DU1113" s="4"/>
      <c r="DV1113" s="4"/>
      <c r="DW1113" s="4"/>
      <c r="DX1113" s="4"/>
      <c r="DY1113" s="4"/>
      <c r="DZ1113" s="4"/>
      <c r="EA1113" s="4"/>
      <c r="EB1113" s="4"/>
      <c r="EC1113" s="4"/>
      <c r="ED1113" s="4"/>
      <c r="EE1113" s="4"/>
      <c r="EF1113" s="4"/>
      <c r="EG1113" s="4"/>
      <c r="EH1113" s="4"/>
      <c r="EI1113" s="4"/>
      <c r="EJ1113" s="4"/>
      <c r="EK1113" s="4"/>
      <c r="EL1113" s="4"/>
      <c r="EM1113" s="4"/>
      <c r="EN1113" s="4"/>
      <c r="EO1113" s="4"/>
      <c r="EP1113" s="4"/>
      <c r="EQ1113" s="4"/>
      <c r="ER1113" s="4"/>
      <c r="ES1113" s="4"/>
      <c r="ET1113" s="4"/>
      <c r="EU1113" s="4"/>
      <c r="EV1113" s="4"/>
      <c r="EW1113" s="4"/>
      <c r="EX1113" s="4"/>
      <c r="EY1113" s="4"/>
      <c r="EZ1113" s="4"/>
      <c r="FA1113" s="4"/>
      <c r="FB1113" s="4"/>
      <c r="FC1113" s="4"/>
      <c r="FD1113" s="4"/>
      <c r="FE1113" s="4"/>
      <c r="FF1113" s="4"/>
      <c r="FG1113" s="4"/>
      <c r="FH1113" s="4"/>
      <c r="FI1113" s="4"/>
      <c r="FJ1113" s="4"/>
      <c r="FK1113" s="4"/>
      <c r="FL1113" s="4"/>
      <c r="FM1113" s="4"/>
      <c r="FN1113" s="4"/>
      <c r="FO1113" s="4"/>
      <c r="FP1113" s="4"/>
      <c r="FQ1113" s="4"/>
      <c r="FR1113" s="4"/>
      <c r="FS1113" s="4"/>
      <c r="FT1113" s="4"/>
      <c r="FU1113" s="4"/>
      <c r="FV1113" s="4"/>
      <c r="FW1113" s="4"/>
      <c r="FX1113" s="4"/>
      <c r="FY1113" s="4"/>
      <c r="FZ1113" s="4"/>
      <c r="GA1113" s="4"/>
      <c r="GB1113" s="4"/>
      <c r="GC1113" s="4"/>
      <c r="GD1113" s="4"/>
      <c r="GE1113" s="4"/>
      <c r="GF1113" s="4"/>
      <c r="GG1113" s="4"/>
      <c r="GH1113" s="4"/>
      <c r="GI1113" s="4"/>
      <c r="GJ1113" s="4"/>
      <c r="GK1113" s="4"/>
      <c r="GL1113" s="4"/>
      <c r="GM1113" s="4"/>
      <c r="GN1113" s="4"/>
      <c r="GO1113" s="4"/>
      <c r="GP1113" s="4"/>
      <c r="GQ1113" s="4"/>
      <c r="GR1113" s="4"/>
      <c r="GS1113" s="4"/>
      <c r="GT1113" s="4"/>
      <c r="GU1113" s="4"/>
      <c r="GV1113" s="4"/>
      <c r="GW1113" s="4"/>
      <c r="GX1113" s="4"/>
      <c r="GY1113" s="4"/>
      <c r="GZ1113" s="4"/>
      <c r="HA1113" s="4"/>
      <c r="HB1113" s="4"/>
      <c r="HC1113" s="4"/>
      <c r="HD1113" s="4"/>
      <c r="HE1113" s="4"/>
      <c r="HF1113" s="4"/>
      <c r="HG1113" s="4"/>
      <c r="HH1113" s="4"/>
      <c r="HI1113" s="4"/>
      <c r="HJ1113" s="4"/>
      <c r="HK1113" s="4"/>
      <c r="HL1113" s="4"/>
      <c r="HM1113" s="4"/>
      <c r="HN1113" s="4"/>
      <c r="HO1113" s="4"/>
      <c r="HP1113" s="4"/>
      <c r="HQ1113" s="4"/>
      <c r="HR1113" s="4"/>
      <c r="HS1113" s="4"/>
      <c r="HT1113" s="4"/>
      <c r="HU1113" s="4"/>
      <c r="HV1113" s="4"/>
      <c r="HW1113" s="4"/>
      <c r="HX1113" s="4"/>
      <c r="HY1113" s="4"/>
      <c r="HZ1113" s="4"/>
      <c r="IA1113" s="4"/>
      <c r="IB1113" s="4"/>
      <c r="IC1113" s="4"/>
      <c r="ID1113" s="4"/>
      <c r="IE1113" s="4"/>
      <c r="IF1113" s="4"/>
      <c r="IG1113" s="4"/>
      <c r="IH1113" s="4"/>
      <c r="II1113" s="4"/>
      <c r="IJ1113" s="4"/>
      <c r="IK1113" s="4"/>
      <c r="IL1113" s="4"/>
      <c r="IM1113" s="4"/>
      <c r="IN1113" s="4"/>
      <c r="IO1113" s="4"/>
      <c r="IP1113" s="4"/>
      <c r="IQ1113" s="4"/>
      <c r="IR1113" s="4"/>
      <c r="IS1113" s="4"/>
      <c r="IT1113" s="4"/>
      <c r="IU1113" s="4"/>
      <c r="IV1113" s="4"/>
    </row>
    <row r="1114" spans="1:256" s="209" customFormat="1">
      <c r="A1114" s="121"/>
      <c r="B1114" s="115"/>
      <c r="C1114" s="116"/>
      <c r="D1114" s="117"/>
      <c r="E1114" s="118"/>
      <c r="F1114" s="119"/>
      <c r="G1114" s="120"/>
      <c r="H1114" s="5"/>
      <c r="I1114" s="39"/>
      <c r="J1114" s="40"/>
      <c r="K1114" s="41"/>
      <c r="L1114" s="37"/>
      <c r="N1114" s="38"/>
      <c r="O1114" s="38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/>
      <c r="AX1114" s="4"/>
      <c r="AY1114" s="4"/>
      <c r="AZ1114" s="4"/>
      <c r="BA1114" s="4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4"/>
      <c r="CM1114" s="4"/>
      <c r="CN1114" s="4"/>
      <c r="CO1114" s="4"/>
      <c r="CP1114" s="4"/>
      <c r="CQ1114" s="4"/>
      <c r="CR1114" s="4"/>
      <c r="CS1114" s="4"/>
      <c r="CT1114" s="4"/>
      <c r="CU1114" s="4"/>
      <c r="CV1114" s="4"/>
      <c r="CW1114" s="4"/>
      <c r="CX1114" s="4"/>
      <c r="CY1114" s="4"/>
      <c r="CZ1114" s="4"/>
      <c r="DA1114" s="4"/>
      <c r="DB1114" s="4"/>
      <c r="DC1114" s="4"/>
      <c r="DD1114" s="4"/>
      <c r="DE1114" s="4"/>
      <c r="DF1114" s="4"/>
      <c r="DG1114" s="4"/>
      <c r="DH1114" s="4"/>
      <c r="DI1114" s="4"/>
      <c r="DJ1114" s="4"/>
      <c r="DK1114" s="4"/>
      <c r="DL1114" s="4"/>
      <c r="DM1114" s="4"/>
      <c r="DN1114" s="4"/>
      <c r="DO1114" s="4"/>
      <c r="DP1114" s="4"/>
      <c r="DQ1114" s="4"/>
      <c r="DR1114" s="4"/>
      <c r="DS1114" s="4"/>
      <c r="DT1114" s="4"/>
      <c r="DU1114" s="4"/>
      <c r="DV1114" s="4"/>
      <c r="DW1114" s="4"/>
      <c r="DX1114" s="4"/>
      <c r="DY1114" s="4"/>
      <c r="DZ1114" s="4"/>
      <c r="EA1114" s="4"/>
      <c r="EB1114" s="4"/>
      <c r="EC1114" s="4"/>
      <c r="ED1114" s="4"/>
      <c r="EE1114" s="4"/>
      <c r="EF1114" s="4"/>
      <c r="EG1114" s="4"/>
      <c r="EH1114" s="4"/>
      <c r="EI1114" s="4"/>
      <c r="EJ1114" s="4"/>
      <c r="EK1114" s="4"/>
      <c r="EL1114" s="4"/>
      <c r="EM1114" s="4"/>
      <c r="EN1114" s="4"/>
      <c r="EO1114" s="4"/>
      <c r="EP1114" s="4"/>
      <c r="EQ1114" s="4"/>
      <c r="ER1114" s="4"/>
      <c r="ES1114" s="4"/>
      <c r="ET1114" s="4"/>
      <c r="EU1114" s="4"/>
      <c r="EV1114" s="4"/>
      <c r="EW1114" s="4"/>
      <c r="EX1114" s="4"/>
      <c r="EY1114" s="4"/>
      <c r="EZ1114" s="4"/>
      <c r="FA1114" s="4"/>
      <c r="FB1114" s="4"/>
      <c r="FC1114" s="4"/>
      <c r="FD1114" s="4"/>
      <c r="FE1114" s="4"/>
      <c r="FF1114" s="4"/>
      <c r="FG1114" s="4"/>
      <c r="FH1114" s="4"/>
      <c r="FI1114" s="4"/>
      <c r="FJ1114" s="4"/>
      <c r="FK1114" s="4"/>
      <c r="FL1114" s="4"/>
      <c r="FM1114" s="4"/>
      <c r="FN1114" s="4"/>
      <c r="FO1114" s="4"/>
      <c r="FP1114" s="4"/>
      <c r="FQ1114" s="4"/>
      <c r="FR1114" s="4"/>
      <c r="FS1114" s="4"/>
      <c r="FT1114" s="4"/>
      <c r="FU1114" s="4"/>
      <c r="FV1114" s="4"/>
      <c r="FW1114" s="4"/>
      <c r="FX1114" s="4"/>
      <c r="FY1114" s="4"/>
      <c r="FZ1114" s="4"/>
      <c r="GA1114" s="4"/>
      <c r="GB1114" s="4"/>
      <c r="GC1114" s="4"/>
      <c r="GD1114" s="4"/>
      <c r="GE1114" s="4"/>
      <c r="GF1114" s="4"/>
      <c r="GG1114" s="4"/>
      <c r="GH1114" s="4"/>
      <c r="GI1114" s="4"/>
      <c r="GJ1114" s="4"/>
      <c r="GK1114" s="4"/>
      <c r="GL1114" s="4"/>
      <c r="GM1114" s="4"/>
      <c r="GN1114" s="4"/>
      <c r="GO1114" s="4"/>
      <c r="GP1114" s="4"/>
      <c r="GQ1114" s="4"/>
      <c r="GR1114" s="4"/>
      <c r="GS1114" s="4"/>
      <c r="GT1114" s="4"/>
      <c r="GU1114" s="4"/>
      <c r="GV1114" s="4"/>
      <c r="GW1114" s="4"/>
      <c r="GX1114" s="4"/>
      <c r="GY1114" s="4"/>
      <c r="GZ1114" s="4"/>
      <c r="HA1114" s="4"/>
      <c r="HB1114" s="4"/>
      <c r="HC1114" s="4"/>
      <c r="HD1114" s="4"/>
      <c r="HE1114" s="4"/>
      <c r="HF1114" s="4"/>
      <c r="HG1114" s="4"/>
      <c r="HH1114" s="4"/>
      <c r="HI1114" s="4"/>
      <c r="HJ1114" s="4"/>
      <c r="HK1114" s="4"/>
      <c r="HL1114" s="4"/>
      <c r="HM1114" s="4"/>
      <c r="HN1114" s="4"/>
      <c r="HO1114" s="4"/>
      <c r="HP1114" s="4"/>
      <c r="HQ1114" s="4"/>
      <c r="HR1114" s="4"/>
      <c r="HS1114" s="4"/>
      <c r="HT1114" s="4"/>
      <c r="HU1114" s="4"/>
      <c r="HV1114" s="4"/>
      <c r="HW1114" s="4"/>
      <c r="HX1114" s="4"/>
      <c r="HY1114" s="4"/>
      <c r="HZ1114" s="4"/>
      <c r="IA1114" s="4"/>
      <c r="IB1114" s="4"/>
      <c r="IC1114" s="4"/>
      <c r="ID1114" s="4"/>
      <c r="IE1114" s="4"/>
      <c r="IF1114" s="4"/>
      <c r="IG1114" s="4"/>
      <c r="IH1114" s="4"/>
      <c r="II1114" s="4"/>
      <c r="IJ1114" s="4"/>
      <c r="IK1114" s="4"/>
      <c r="IL1114" s="4"/>
      <c r="IM1114" s="4"/>
      <c r="IN1114" s="4"/>
      <c r="IO1114" s="4"/>
      <c r="IP1114" s="4"/>
      <c r="IQ1114" s="4"/>
      <c r="IR1114" s="4"/>
      <c r="IS1114" s="4"/>
      <c r="IT1114" s="4"/>
      <c r="IU1114" s="4"/>
      <c r="IV1114" s="4"/>
    </row>
    <row r="1115" spans="1:256" s="209" customFormat="1">
      <c r="A1115" s="121"/>
      <c r="B1115" s="115"/>
      <c r="C1115" s="116"/>
      <c r="D1115" s="117"/>
      <c r="E1115" s="118"/>
      <c r="F1115" s="119"/>
      <c r="G1115" s="120"/>
      <c r="H1115" s="5"/>
      <c r="I1115" s="39"/>
      <c r="J1115" s="40"/>
      <c r="K1115" s="41"/>
      <c r="L1115" s="37"/>
      <c r="N1115" s="38"/>
      <c r="O1115" s="38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4"/>
      <c r="EF1115" s="4"/>
      <c r="EG1115" s="4"/>
      <c r="EH1115" s="4"/>
      <c r="EI1115" s="4"/>
      <c r="EJ1115" s="4"/>
      <c r="EK1115" s="4"/>
      <c r="EL1115" s="4"/>
      <c r="EM1115" s="4"/>
      <c r="EN1115" s="4"/>
      <c r="EO1115" s="4"/>
      <c r="EP1115" s="4"/>
      <c r="EQ1115" s="4"/>
      <c r="ER1115" s="4"/>
      <c r="ES1115" s="4"/>
      <c r="ET1115" s="4"/>
      <c r="EU1115" s="4"/>
      <c r="EV1115" s="4"/>
      <c r="EW1115" s="4"/>
      <c r="EX1115" s="4"/>
      <c r="EY1115" s="4"/>
      <c r="EZ1115" s="4"/>
      <c r="FA1115" s="4"/>
      <c r="FB1115" s="4"/>
      <c r="FC1115" s="4"/>
      <c r="FD1115" s="4"/>
      <c r="FE1115" s="4"/>
      <c r="FF1115" s="4"/>
      <c r="FG1115" s="4"/>
      <c r="FH1115" s="4"/>
      <c r="FI1115" s="4"/>
      <c r="FJ1115" s="4"/>
      <c r="FK1115" s="4"/>
      <c r="FL1115" s="4"/>
      <c r="FM1115" s="4"/>
      <c r="FN1115" s="4"/>
      <c r="FO1115" s="4"/>
      <c r="FP1115" s="4"/>
      <c r="FQ1115" s="4"/>
      <c r="FR1115" s="4"/>
      <c r="FS1115" s="4"/>
      <c r="FT1115" s="4"/>
      <c r="FU1115" s="4"/>
      <c r="FV1115" s="4"/>
      <c r="FW1115" s="4"/>
      <c r="FX1115" s="4"/>
      <c r="FY1115" s="4"/>
      <c r="FZ1115" s="4"/>
      <c r="GA1115" s="4"/>
      <c r="GB1115" s="4"/>
      <c r="GC1115" s="4"/>
      <c r="GD1115" s="4"/>
      <c r="GE1115" s="4"/>
      <c r="GF1115" s="4"/>
      <c r="GG1115" s="4"/>
      <c r="GH1115" s="4"/>
      <c r="GI1115" s="4"/>
      <c r="GJ1115" s="4"/>
      <c r="GK1115" s="4"/>
      <c r="GL1115" s="4"/>
      <c r="GM1115" s="4"/>
      <c r="GN1115" s="4"/>
      <c r="GO1115" s="4"/>
      <c r="GP1115" s="4"/>
      <c r="GQ1115" s="4"/>
      <c r="GR1115" s="4"/>
      <c r="GS1115" s="4"/>
      <c r="GT1115" s="4"/>
      <c r="GU1115" s="4"/>
      <c r="GV1115" s="4"/>
      <c r="GW1115" s="4"/>
      <c r="GX1115" s="4"/>
      <c r="GY1115" s="4"/>
      <c r="GZ1115" s="4"/>
      <c r="HA1115" s="4"/>
      <c r="HB1115" s="4"/>
      <c r="HC1115" s="4"/>
      <c r="HD1115" s="4"/>
      <c r="HE1115" s="4"/>
      <c r="HF1115" s="4"/>
      <c r="HG1115" s="4"/>
      <c r="HH1115" s="4"/>
      <c r="HI1115" s="4"/>
      <c r="HJ1115" s="4"/>
      <c r="HK1115" s="4"/>
      <c r="HL1115" s="4"/>
      <c r="HM1115" s="4"/>
      <c r="HN1115" s="4"/>
      <c r="HO1115" s="4"/>
      <c r="HP1115" s="4"/>
      <c r="HQ1115" s="4"/>
      <c r="HR1115" s="4"/>
      <c r="HS1115" s="4"/>
      <c r="HT1115" s="4"/>
      <c r="HU1115" s="4"/>
      <c r="HV1115" s="4"/>
      <c r="HW1115" s="4"/>
      <c r="HX1115" s="4"/>
      <c r="HY1115" s="4"/>
      <c r="HZ1115" s="4"/>
      <c r="IA1115" s="4"/>
      <c r="IB1115" s="4"/>
      <c r="IC1115" s="4"/>
      <c r="ID1115" s="4"/>
      <c r="IE1115" s="4"/>
      <c r="IF1115" s="4"/>
      <c r="IG1115" s="4"/>
      <c r="IH1115" s="4"/>
      <c r="II1115" s="4"/>
      <c r="IJ1115" s="4"/>
      <c r="IK1115" s="4"/>
      <c r="IL1115" s="4"/>
      <c r="IM1115" s="4"/>
      <c r="IN1115" s="4"/>
      <c r="IO1115" s="4"/>
      <c r="IP1115" s="4"/>
      <c r="IQ1115" s="4"/>
      <c r="IR1115" s="4"/>
      <c r="IS1115" s="4"/>
      <c r="IT1115" s="4"/>
      <c r="IU1115" s="4"/>
      <c r="IV1115" s="4"/>
    </row>
    <row r="1117" spans="1:256" s="209" customFormat="1">
      <c r="A1117" s="121"/>
      <c r="B1117" s="115"/>
      <c r="C1117" s="116"/>
      <c r="D1117" s="117"/>
      <c r="E1117" s="118"/>
      <c r="F1117" s="119"/>
      <c r="G1117" s="120"/>
      <c r="H1117" s="5"/>
      <c r="I1117" s="39"/>
      <c r="J1117" s="40"/>
      <c r="K1117" s="41"/>
      <c r="L1117" s="37"/>
      <c r="N1117" s="38"/>
      <c r="O1117" s="38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/>
      <c r="AX1117" s="4"/>
      <c r="AY1117" s="4"/>
      <c r="AZ1117" s="4"/>
      <c r="BA1117" s="4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4"/>
      <c r="CM1117" s="4"/>
      <c r="CN1117" s="4"/>
      <c r="CO1117" s="4"/>
      <c r="CP1117" s="4"/>
      <c r="CQ1117" s="4"/>
      <c r="CR1117" s="4"/>
      <c r="CS1117" s="4"/>
      <c r="CT1117" s="4"/>
      <c r="CU1117" s="4"/>
      <c r="CV1117" s="4"/>
      <c r="CW1117" s="4"/>
      <c r="CX1117" s="4"/>
      <c r="CY1117" s="4"/>
      <c r="CZ1117" s="4"/>
      <c r="DA1117" s="4"/>
      <c r="DB1117" s="4"/>
      <c r="DC1117" s="4"/>
      <c r="DD1117" s="4"/>
      <c r="DE1117" s="4"/>
      <c r="DF1117" s="4"/>
      <c r="DG1117" s="4"/>
      <c r="DH1117" s="4"/>
      <c r="DI1117" s="4"/>
      <c r="DJ1117" s="4"/>
      <c r="DK1117" s="4"/>
      <c r="DL1117" s="4"/>
      <c r="DM1117" s="4"/>
      <c r="DN1117" s="4"/>
      <c r="DO1117" s="4"/>
      <c r="DP1117" s="4"/>
      <c r="DQ1117" s="4"/>
      <c r="DR1117" s="4"/>
      <c r="DS1117" s="4"/>
      <c r="DT1117" s="4"/>
      <c r="DU1117" s="4"/>
      <c r="DV1117" s="4"/>
      <c r="DW1117" s="4"/>
      <c r="DX1117" s="4"/>
      <c r="DY1117" s="4"/>
      <c r="DZ1117" s="4"/>
      <c r="EA1117" s="4"/>
      <c r="EB1117" s="4"/>
      <c r="EC1117" s="4"/>
      <c r="ED1117" s="4"/>
      <c r="EE1117" s="4"/>
      <c r="EF1117" s="4"/>
      <c r="EG1117" s="4"/>
      <c r="EH1117" s="4"/>
      <c r="EI1117" s="4"/>
      <c r="EJ1117" s="4"/>
      <c r="EK1117" s="4"/>
      <c r="EL1117" s="4"/>
      <c r="EM1117" s="4"/>
      <c r="EN1117" s="4"/>
      <c r="EO1117" s="4"/>
      <c r="EP1117" s="4"/>
      <c r="EQ1117" s="4"/>
      <c r="ER1117" s="4"/>
      <c r="ES1117" s="4"/>
      <c r="ET1117" s="4"/>
      <c r="EU1117" s="4"/>
      <c r="EV1117" s="4"/>
      <c r="EW1117" s="4"/>
      <c r="EX1117" s="4"/>
      <c r="EY1117" s="4"/>
      <c r="EZ1117" s="4"/>
      <c r="FA1117" s="4"/>
      <c r="FB1117" s="4"/>
      <c r="FC1117" s="4"/>
      <c r="FD1117" s="4"/>
      <c r="FE1117" s="4"/>
      <c r="FF1117" s="4"/>
      <c r="FG1117" s="4"/>
      <c r="FH1117" s="4"/>
      <c r="FI1117" s="4"/>
      <c r="FJ1117" s="4"/>
      <c r="FK1117" s="4"/>
      <c r="FL1117" s="4"/>
      <c r="FM1117" s="4"/>
      <c r="FN1117" s="4"/>
      <c r="FO1117" s="4"/>
      <c r="FP1117" s="4"/>
      <c r="FQ1117" s="4"/>
      <c r="FR1117" s="4"/>
      <c r="FS1117" s="4"/>
      <c r="FT1117" s="4"/>
      <c r="FU1117" s="4"/>
      <c r="FV1117" s="4"/>
      <c r="FW1117" s="4"/>
      <c r="FX1117" s="4"/>
      <c r="FY1117" s="4"/>
      <c r="FZ1117" s="4"/>
      <c r="GA1117" s="4"/>
      <c r="GB1117" s="4"/>
      <c r="GC1117" s="4"/>
      <c r="GD1117" s="4"/>
      <c r="GE1117" s="4"/>
      <c r="GF1117" s="4"/>
      <c r="GG1117" s="4"/>
      <c r="GH1117" s="4"/>
      <c r="GI1117" s="4"/>
      <c r="GJ1117" s="4"/>
      <c r="GK1117" s="4"/>
      <c r="GL1117" s="4"/>
      <c r="GM1117" s="4"/>
      <c r="GN1117" s="4"/>
      <c r="GO1117" s="4"/>
      <c r="GP1117" s="4"/>
      <c r="GQ1117" s="4"/>
      <c r="GR1117" s="4"/>
      <c r="GS1117" s="4"/>
      <c r="GT1117" s="4"/>
      <c r="GU1117" s="4"/>
      <c r="GV1117" s="4"/>
      <c r="GW1117" s="4"/>
      <c r="GX1117" s="4"/>
      <c r="GY1117" s="4"/>
      <c r="GZ1117" s="4"/>
      <c r="HA1117" s="4"/>
      <c r="HB1117" s="4"/>
      <c r="HC1117" s="4"/>
      <c r="HD1117" s="4"/>
      <c r="HE1117" s="4"/>
      <c r="HF1117" s="4"/>
      <c r="HG1117" s="4"/>
      <c r="HH1117" s="4"/>
      <c r="HI1117" s="4"/>
      <c r="HJ1117" s="4"/>
      <c r="HK1117" s="4"/>
      <c r="HL1117" s="4"/>
      <c r="HM1117" s="4"/>
      <c r="HN1117" s="4"/>
      <c r="HO1117" s="4"/>
      <c r="HP1117" s="4"/>
      <c r="HQ1117" s="4"/>
      <c r="HR1117" s="4"/>
      <c r="HS1117" s="4"/>
      <c r="HT1117" s="4"/>
      <c r="HU1117" s="4"/>
      <c r="HV1117" s="4"/>
      <c r="HW1117" s="4"/>
      <c r="HX1117" s="4"/>
      <c r="HY1117" s="4"/>
      <c r="HZ1117" s="4"/>
      <c r="IA1117" s="4"/>
      <c r="IB1117" s="4"/>
      <c r="IC1117" s="4"/>
      <c r="ID1117" s="4"/>
      <c r="IE1117" s="4"/>
      <c r="IF1117" s="4"/>
      <c r="IG1117" s="4"/>
      <c r="IH1117" s="4"/>
      <c r="II1117" s="4"/>
      <c r="IJ1117" s="4"/>
      <c r="IK1117" s="4"/>
      <c r="IL1117" s="4"/>
      <c r="IM1117" s="4"/>
      <c r="IN1117" s="4"/>
      <c r="IO1117" s="4"/>
      <c r="IP1117" s="4"/>
      <c r="IQ1117" s="4"/>
      <c r="IR1117" s="4"/>
      <c r="IS1117" s="4"/>
      <c r="IT1117" s="4"/>
      <c r="IU1117" s="4"/>
      <c r="IV1117" s="4"/>
    </row>
    <row r="1119" spans="1:256" s="209" customFormat="1">
      <c r="A1119" s="121"/>
      <c r="B1119" s="115"/>
      <c r="C1119" s="116"/>
      <c r="D1119" s="117"/>
      <c r="E1119" s="118"/>
      <c r="F1119" s="119"/>
      <c r="G1119" s="120"/>
      <c r="H1119" s="5"/>
      <c r="I1119" s="39"/>
      <c r="J1119" s="40"/>
      <c r="K1119" s="41"/>
      <c r="L1119" s="37"/>
      <c r="N1119" s="38"/>
      <c r="O1119" s="38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/>
      <c r="AX1119" s="4"/>
      <c r="AY1119" s="4"/>
      <c r="AZ1119" s="4"/>
      <c r="BA1119" s="4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4"/>
      <c r="CM1119" s="4"/>
      <c r="CN1119" s="4"/>
      <c r="CO1119" s="4"/>
      <c r="CP1119" s="4"/>
      <c r="CQ1119" s="4"/>
      <c r="CR1119" s="4"/>
      <c r="CS1119" s="4"/>
      <c r="CT1119" s="4"/>
      <c r="CU1119" s="4"/>
      <c r="CV1119" s="4"/>
      <c r="CW1119" s="4"/>
      <c r="CX1119" s="4"/>
      <c r="CY1119" s="4"/>
      <c r="CZ1119" s="4"/>
      <c r="DA1119" s="4"/>
      <c r="DB1119" s="4"/>
      <c r="DC1119" s="4"/>
      <c r="DD1119" s="4"/>
      <c r="DE1119" s="4"/>
      <c r="DF1119" s="4"/>
      <c r="DG1119" s="4"/>
      <c r="DH1119" s="4"/>
      <c r="DI1119" s="4"/>
      <c r="DJ1119" s="4"/>
      <c r="DK1119" s="4"/>
      <c r="DL1119" s="4"/>
      <c r="DM1119" s="4"/>
      <c r="DN1119" s="4"/>
      <c r="DO1119" s="4"/>
      <c r="DP1119" s="4"/>
      <c r="DQ1119" s="4"/>
      <c r="DR1119" s="4"/>
      <c r="DS1119" s="4"/>
      <c r="DT1119" s="4"/>
      <c r="DU1119" s="4"/>
      <c r="DV1119" s="4"/>
      <c r="DW1119" s="4"/>
      <c r="DX1119" s="4"/>
      <c r="DY1119" s="4"/>
      <c r="DZ1119" s="4"/>
      <c r="EA1119" s="4"/>
      <c r="EB1119" s="4"/>
      <c r="EC1119" s="4"/>
      <c r="ED1119" s="4"/>
      <c r="EE1119" s="4"/>
      <c r="EF1119" s="4"/>
      <c r="EG1119" s="4"/>
      <c r="EH1119" s="4"/>
      <c r="EI1119" s="4"/>
      <c r="EJ1119" s="4"/>
      <c r="EK1119" s="4"/>
      <c r="EL1119" s="4"/>
      <c r="EM1119" s="4"/>
      <c r="EN1119" s="4"/>
      <c r="EO1119" s="4"/>
      <c r="EP1119" s="4"/>
      <c r="EQ1119" s="4"/>
      <c r="ER1119" s="4"/>
      <c r="ES1119" s="4"/>
      <c r="ET1119" s="4"/>
      <c r="EU1119" s="4"/>
      <c r="EV1119" s="4"/>
      <c r="EW1119" s="4"/>
      <c r="EX1119" s="4"/>
      <c r="EY1119" s="4"/>
      <c r="EZ1119" s="4"/>
      <c r="FA1119" s="4"/>
      <c r="FB1119" s="4"/>
      <c r="FC1119" s="4"/>
      <c r="FD1119" s="4"/>
      <c r="FE1119" s="4"/>
      <c r="FF1119" s="4"/>
      <c r="FG1119" s="4"/>
      <c r="FH1119" s="4"/>
      <c r="FI1119" s="4"/>
      <c r="FJ1119" s="4"/>
      <c r="FK1119" s="4"/>
      <c r="FL1119" s="4"/>
      <c r="FM1119" s="4"/>
      <c r="FN1119" s="4"/>
      <c r="FO1119" s="4"/>
      <c r="FP1119" s="4"/>
      <c r="FQ1119" s="4"/>
      <c r="FR1119" s="4"/>
      <c r="FS1119" s="4"/>
      <c r="FT1119" s="4"/>
      <c r="FU1119" s="4"/>
      <c r="FV1119" s="4"/>
      <c r="FW1119" s="4"/>
      <c r="FX1119" s="4"/>
      <c r="FY1119" s="4"/>
      <c r="FZ1119" s="4"/>
      <c r="GA1119" s="4"/>
      <c r="GB1119" s="4"/>
      <c r="GC1119" s="4"/>
      <c r="GD1119" s="4"/>
      <c r="GE1119" s="4"/>
      <c r="GF1119" s="4"/>
      <c r="GG1119" s="4"/>
      <c r="GH1119" s="4"/>
      <c r="GI1119" s="4"/>
      <c r="GJ1119" s="4"/>
      <c r="GK1119" s="4"/>
      <c r="GL1119" s="4"/>
      <c r="GM1119" s="4"/>
      <c r="GN1119" s="4"/>
      <c r="GO1119" s="4"/>
      <c r="GP1119" s="4"/>
      <c r="GQ1119" s="4"/>
      <c r="GR1119" s="4"/>
      <c r="GS1119" s="4"/>
      <c r="GT1119" s="4"/>
      <c r="GU1119" s="4"/>
      <c r="GV1119" s="4"/>
      <c r="GW1119" s="4"/>
      <c r="GX1119" s="4"/>
      <c r="GY1119" s="4"/>
      <c r="GZ1119" s="4"/>
      <c r="HA1119" s="4"/>
      <c r="HB1119" s="4"/>
      <c r="HC1119" s="4"/>
      <c r="HD1119" s="4"/>
      <c r="HE1119" s="4"/>
      <c r="HF1119" s="4"/>
      <c r="HG1119" s="4"/>
      <c r="HH1119" s="4"/>
      <c r="HI1119" s="4"/>
      <c r="HJ1119" s="4"/>
      <c r="HK1119" s="4"/>
      <c r="HL1119" s="4"/>
      <c r="HM1119" s="4"/>
      <c r="HN1119" s="4"/>
      <c r="HO1119" s="4"/>
      <c r="HP1119" s="4"/>
      <c r="HQ1119" s="4"/>
      <c r="HR1119" s="4"/>
      <c r="HS1119" s="4"/>
      <c r="HT1119" s="4"/>
      <c r="HU1119" s="4"/>
      <c r="HV1119" s="4"/>
      <c r="HW1119" s="4"/>
      <c r="HX1119" s="4"/>
      <c r="HY1119" s="4"/>
      <c r="HZ1119" s="4"/>
      <c r="IA1119" s="4"/>
      <c r="IB1119" s="4"/>
      <c r="IC1119" s="4"/>
      <c r="ID1119" s="4"/>
      <c r="IE1119" s="4"/>
      <c r="IF1119" s="4"/>
      <c r="IG1119" s="4"/>
      <c r="IH1119" s="4"/>
      <c r="II1119" s="4"/>
      <c r="IJ1119" s="4"/>
      <c r="IK1119" s="4"/>
      <c r="IL1119" s="4"/>
      <c r="IM1119" s="4"/>
      <c r="IN1119" s="4"/>
      <c r="IO1119" s="4"/>
      <c r="IP1119" s="4"/>
      <c r="IQ1119" s="4"/>
      <c r="IR1119" s="4"/>
      <c r="IS1119" s="4"/>
      <c r="IT1119" s="4"/>
      <c r="IU1119" s="4"/>
      <c r="IV1119" s="4"/>
    </row>
    <row r="1121" spans="1:256" s="209" customFormat="1">
      <c r="A1121" s="121"/>
      <c r="B1121" s="115"/>
      <c r="C1121" s="116"/>
      <c r="D1121" s="117"/>
      <c r="E1121" s="118"/>
      <c r="F1121" s="119"/>
      <c r="G1121" s="120"/>
      <c r="H1121" s="5"/>
      <c r="I1121" s="39"/>
      <c r="J1121" s="40"/>
      <c r="K1121" s="41"/>
      <c r="L1121" s="37"/>
      <c r="N1121" s="38"/>
      <c r="O1121" s="38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/>
      <c r="AX1121" s="4"/>
      <c r="AY1121" s="4"/>
      <c r="AZ1121" s="4"/>
      <c r="BA1121" s="4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4"/>
      <c r="CM1121" s="4"/>
      <c r="CN1121" s="4"/>
      <c r="CO1121" s="4"/>
      <c r="CP1121" s="4"/>
      <c r="CQ1121" s="4"/>
      <c r="CR1121" s="4"/>
      <c r="CS1121" s="4"/>
      <c r="CT1121" s="4"/>
      <c r="CU1121" s="4"/>
      <c r="CV1121" s="4"/>
      <c r="CW1121" s="4"/>
      <c r="CX1121" s="4"/>
      <c r="CY1121" s="4"/>
      <c r="CZ1121" s="4"/>
      <c r="DA1121" s="4"/>
      <c r="DB1121" s="4"/>
      <c r="DC1121" s="4"/>
      <c r="DD1121" s="4"/>
      <c r="DE1121" s="4"/>
      <c r="DF1121" s="4"/>
      <c r="DG1121" s="4"/>
      <c r="DH1121" s="4"/>
      <c r="DI1121" s="4"/>
      <c r="DJ1121" s="4"/>
      <c r="DK1121" s="4"/>
      <c r="DL1121" s="4"/>
      <c r="DM1121" s="4"/>
      <c r="DN1121" s="4"/>
      <c r="DO1121" s="4"/>
      <c r="DP1121" s="4"/>
      <c r="DQ1121" s="4"/>
      <c r="DR1121" s="4"/>
      <c r="DS1121" s="4"/>
      <c r="DT1121" s="4"/>
      <c r="DU1121" s="4"/>
      <c r="DV1121" s="4"/>
      <c r="DW1121" s="4"/>
      <c r="DX1121" s="4"/>
      <c r="DY1121" s="4"/>
      <c r="DZ1121" s="4"/>
      <c r="EA1121" s="4"/>
      <c r="EB1121" s="4"/>
      <c r="EC1121" s="4"/>
      <c r="ED1121" s="4"/>
      <c r="EE1121" s="4"/>
      <c r="EF1121" s="4"/>
      <c r="EG1121" s="4"/>
      <c r="EH1121" s="4"/>
      <c r="EI1121" s="4"/>
      <c r="EJ1121" s="4"/>
      <c r="EK1121" s="4"/>
      <c r="EL1121" s="4"/>
      <c r="EM1121" s="4"/>
      <c r="EN1121" s="4"/>
      <c r="EO1121" s="4"/>
      <c r="EP1121" s="4"/>
      <c r="EQ1121" s="4"/>
      <c r="ER1121" s="4"/>
      <c r="ES1121" s="4"/>
      <c r="ET1121" s="4"/>
      <c r="EU1121" s="4"/>
      <c r="EV1121" s="4"/>
      <c r="EW1121" s="4"/>
      <c r="EX1121" s="4"/>
      <c r="EY1121" s="4"/>
      <c r="EZ1121" s="4"/>
      <c r="FA1121" s="4"/>
      <c r="FB1121" s="4"/>
      <c r="FC1121" s="4"/>
      <c r="FD1121" s="4"/>
      <c r="FE1121" s="4"/>
      <c r="FF1121" s="4"/>
      <c r="FG1121" s="4"/>
      <c r="FH1121" s="4"/>
      <c r="FI1121" s="4"/>
      <c r="FJ1121" s="4"/>
      <c r="FK1121" s="4"/>
      <c r="FL1121" s="4"/>
      <c r="FM1121" s="4"/>
      <c r="FN1121" s="4"/>
      <c r="FO1121" s="4"/>
      <c r="FP1121" s="4"/>
      <c r="FQ1121" s="4"/>
      <c r="FR1121" s="4"/>
      <c r="FS1121" s="4"/>
      <c r="FT1121" s="4"/>
      <c r="FU1121" s="4"/>
      <c r="FV1121" s="4"/>
      <c r="FW1121" s="4"/>
      <c r="FX1121" s="4"/>
      <c r="FY1121" s="4"/>
      <c r="FZ1121" s="4"/>
      <c r="GA1121" s="4"/>
      <c r="GB1121" s="4"/>
      <c r="GC1121" s="4"/>
      <c r="GD1121" s="4"/>
      <c r="GE1121" s="4"/>
      <c r="GF1121" s="4"/>
      <c r="GG1121" s="4"/>
      <c r="GH1121" s="4"/>
      <c r="GI1121" s="4"/>
      <c r="GJ1121" s="4"/>
      <c r="GK1121" s="4"/>
      <c r="GL1121" s="4"/>
      <c r="GM1121" s="4"/>
      <c r="GN1121" s="4"/>
      <c r="GO1121" s="4"/>
      <c r="GP1121" s="4"/>
      <c r="GQ1121" s="4"/>
      <c r="GR1121" s="4"/>
      <c r="GS1121" s="4"/>
      <c r="GT1121" s="4"/>
      <c r="GU1121" s="4"/>
      <c r="GV1121" s="4"/>
      <c r="GW1121" s="4"/>
      <c r="GX1121" s="4"/>
      <c r="GY1121" s="4"/>
      <c r="GZ1121" s="4"/>
      <c r="HA1121" s="4"/>
      <c r="HB1121" s="4"/>
      <c r="HC1121" s="4"/>
      <c r="HD1121" s="4"/>
      <c r="HE1121" s="4"/>
      <c r="HF1121" s="4"/>
      <c r="HG1121" s="4"/>
      <c r="HH1121" s="4"/>
      <c r="HI1121" s="4"/>
      <c r="HJ1121" s="4"/>
      <c r="HK1121" s="4"/>
      <c r="HL1121" s="4"/>
      <c r="HM1121" s="4"/>
      <c r="HN1121" s="4"/>
      <c r="HO1121" s="4"/>
      <c r="HP1121" s="4"/>
      <c r="HQ1121" s="4"/>
      <c r="HR1121" s="4"/>
      <c r="HS1121" s="4"/>
      <c r="HT1121" s="4"/>
      <c r="HU1121" s="4"/>
      <c r="HV1121" s="4"/>
      <c r="HW1121" s="4"/>
      <c r="HX1121" s="4"/>
      <c r="HY1121" s="4"/>
      <c r="HZ1121" s="4"/>
      <c r="IA1121" s="4"/>
      <c r="IB1121" s="4"/>
      <c r="IC1121" s="4"/>
      <c r="ID1121" s="4"/>
      <c r="IE1121" s="4"/>
      <c r="IF1121" s="4"/>
      <c r="IG1121" s="4"/>
      <c r="IH1121" s="4"/>
      <c r="II1121" s="4"/>
      <c r="IJ1121" s="4"/>
      <c r="IK1121" s="4"/>
      <c r="IL1121" s="4"/>
      <c r="IM1121" s="4"/>
      <c r="IN1121" s="4"/>
      <c r="IO1121" s="4"/>
      <c r="IP1121" s="4"/>
      <c r="IQ1121" s="4"/>
      <c r="IR1121" s="4"/>
      <c r="IS1121" s="4"/>
      <c r="IT1121" s="4"/>
      <c r="IU1121" s="4"/>
      <c r="IV1121" s="4"/>
    </row>
    <row r="1123" spans="1:256" s="209" customFormat="1">
      <c r="A1123" s="121"/>
      <c r="B1123" s="115"/>
      <c r="C1123" s="116"/>
      <c r="D1123" s="117"/>
      <c r="E1123" s="118"/>
      <c r="F1123" s="119"/>
      <c r="G1123" s="120"/>
      <c r="H1123" s="5"/>
      <c r="I1123" s="39"/>
      <c r="J1123" s="40"/>
      <c r="K1123" s="41"/>
      <c r="L1123" s="37"/>
      <c r="N1123" s="38"/>
      <c r="O1123" s="38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/>
      <c r="AX1123" s="4"/>
      <c r="AY1123" s="4"/>
      <c r="AZ1123" s="4"/>
      <c r="BA1123" s="4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4"/>
      <c r="CM1123" s="4"/>
      <c r="CN1123" s="4"/>
      <c r="CO1123" s="4"/>
      <c r="CP1123" s="4"/>
      <c r="CQ1123" s="4"/>
      <c r="CR1123" s="4"/>
      <c r="CS1123" s="4"/>
      <c r="CT1123" s="4"/>
      <c r="CU1123" s="4"/>
      <c r="CV1123" s="4"/>
      <c r="CW1123" s="4"/>
      <c r="CX1123" s="4"/>
      <c r="CY1123" s="4"/>
      <c r="CZ1123" s="4"/>
      <c r="DA1123" s="4"/>
      <c r="DB1123" s="4"/>
      <c r="DC1123" s="4"/>
      <c r="DD1123" s="4"/>
      <c r="DE1123" s="4"/>
      <c r="DF1123" s="4"/>
      <c r="DG1123" s="4"/>
      <c r="DH1123" s="4"/>
      <c r="DI1123" s="4"/>
      <c r="DJ1123" s="4"/>
      <c r="DK1123" s="4"/>
      <c r="DL1123" s="4"/>
      <c r="DM1123" s="4"/>
      <c r="DN1123" s="4"/>
      <c r="DO1123" s="4"/>
      <c r="DP1123" s="4"/>
      <c r="DQ1123" s="4"/>
      <c r="DR1123" s="4"/>
      <c r="DS1123" s="4"/>
      <c r="DT1123" s="4"/>
      <c r="DU1123" s="4"/>
      <c r="DV1123" s="4"/>
      <c r="DW1123" s="4"/>
      <c r="DX1123" s="4"/>
      <c r="DY1123" s="4"/>
      <c r="DZ1123" s="4"/>
      <c r="EA1123" s="4"/>
      <c r="EB1123" s="4"/>
      <c r="EC1123" s="4"/>
      <c r="ED1123" s="4"/>
      <c r="EE1123" s="4"/>
      <c r="EF1123" s="4"/>
      <c r="EG1123" s="4"/>
      <c r="EH1123" s="4"/>
      <c r="EI1123" s="4"/>
      <c r="EJ1123" s="4"/>
      <c r="EK1123" s="4"/>
      <c r="EL1123" s="4"/>
      <c r="EM1123" s="4"/>
      <c r="EN1123" s="4"/>
      <c r="EO1123" s="4"/>
      <c r="EP1123" s="4"/>
      <c r="EQ1123" s="4"/>
      <c r="ER1123" s="4"/>
      <c r="ES1123" s="4"/>
      <c r="ET1123" s="4"/>
      <c r="EU1123" s="4"/>
      <c r="EV1123" s="4"/>
      <c r="EW1123" s="4"/>
      <c r="EX1123" s="4"/>
      <c r="EY1123" s="4"/>
      <c r="EZ1123" s="4"/>
      <c r="FA1123" s="4"/>
      <c r="FB1123" s="4"/>
      <c r="FC1123" s="4"/>
      <c r="FD1123" s="4"/>
      <c r="FE1123" s="4"/>
      <c r="FF1123" s="4"/>
      <c r="FG1123" s="4"/>
      <c r="FH1123" s="4"/>
      <c r="FI1123" s="4"/>
      <c r="FJ1123" s="4"/>
      <c r="FK1123" s="4"/>
      <c r="FL1123" s="4"/>
      <c r="FM1123" s="4"/>
      <c r="FN1123" s="4"/>
      <c r="FO1123" s="4"/>
      <c r="FP1123" s="4"/>
      <c r="FQ1123" s="4"/>
      <c r="FR1123" s="4"/>
      <c r="FS1123" s="4"/>
      <c r="FT1123" s="4"/>
      <c r="FU1123" s="4"/>
      <c r="FV1123" s="4"/>
      <c r="FW1123" s="4"/>
      <c r="FX1123" s="4"/>
      <c r="FY1123" s="4"/>
      <c r="FZ1123" s="4"/>
      <c r="GA1123" s="4"/>
      <c r="GB1123" s="4"/>
      <c r="GC1123" s="4"/>
      <c r="GD1123" s="4"/>
      <c r="GE1123" s="4"/>
      <c r="GF1123" s="4"/>
      <c r="GG1123" s="4"/>
      <c r="GH1123" s="4"/>
      <c r="GI1123" s="4"/>
      <c r="GJ1123" s="4"/>
      <c r="GK1123" s="4"/>
      <c r="GL1123" s="4"/>
      <c r="GM1123" s="4"/>
      <c r="GN1123" s="4"/>
      <c r="GO1123" s="4"/>
      <c r="GP1123" s="4"/>
      <c r="GQ1123" s="4"/>
      <c r="GR1123" s="4"/>
      <c r="GS1123" s="4"/>
      <c r="GT1123" s="4"/>
      <c r="GU1123" s="4"/>
      <c r="GV1123" s="4"/>
      <c r="GW1123" s="4"/>
      <c r="GX1123" s="4"/>
      <c r="GY1123" s="4"/>
      <c r="GZ1123" s="4"/>
      <c r="HA1123" s="4"/>
      <c r="HB1123" s="4"/>
      <c r="HC1123" s="4"/>
      <c r="HD1123" s="4"/>
      <c r="HE1123" s="4"/>
      <c r="HF1123" s="4"/>
      <c r="HG1123" s="4"/>
      <c r="HH1123" s="4"/>
      <c r="HI1123" s="4"/>
      <c r="HJ1123" s="4"/>
      <c r="HK1123" s="4"/>
      <c r="HL1123" s="4"/>
      <c r="HM1123" s="4"/>
      <c r="HN1123" s="4"/>
      <c r="HO1123" s="4"/>
      <c r="HP1123" s="4"/>
      <c r="HQ1123" s="4"/>
      <c r="HR1123" s="4"/>
      <c r="HS1123" s="4"/>
      <c r="HT1123" s="4"/>
      <c r="HU1123" s="4"/>
      <c r="HV1123" s="4"/>
      <c r="HW1123" s="4"/>
      <c r="HX1123" s="4"/>
      <c r="HY1123" s="4"/>
      <c r="HZ1123" s="4"/>
      <c r="IA1123" s="4"/>
      <c r="IB1123" s="4"/>
      <c r="IC1123" s="4"/>
      <c r="ID1123" s="4"/>
      <c r="IE1123" s="4"/>
      <c r="IF1123" s="4"/>
      <c r="IG1123" s="4"/>
      <c r="IH1123" s="4"/>
      <c r="II1123" s="4"/>
      <c r="IJ1123" s="4"/>
      <c r="IK1123" s="4"/>
      <c r="IL1123" s="4"/>
      <c r="IM1123" s="4"/>
      <c r="IN1123" s="4"/>
      <c r="IO1123" s="4"/>
      <c r="IP1123" s="4"/>
      <c r="IQ1123" s="4"/>
      <c r="IR1123" s="4"/>
      <c r="IS1123" s="4"/>
      <c r="IT1123" s="4"/>
      <c r="IU1123" s="4"/>
      <c r="IV1123" s="4"/>
    </row>
    <row r="1125" spans="1:256" s="209" customFormat="1">
      <c r="A1125" s="121"/>
      <c r="B1125" s="115"/>
      <c r="C1125" s="116"/>
      <c r="D1125" s="117"/>
      <c r="E1125" s="118"/>
      <c r="F1125" s="119"/>
      <c r="G1125" s="120"/>
      <c r="H1125" s="5"/>
      <c r="I1125" s="39"/>
      <c r="J1125" s="40"/>
      <c r="K1125" s="41"/>
      <c r="L1125" s="37"/>
      <c r="N1125" s="38"/>
      <c r="O1125" s="38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/>
      <c r="AX1125" s="4"/>
      <c r="AY1125" s="4"/>
      <c r="AZ1125" s="4"/>
      <c r="BA1125" s="4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4"/>
      <c r="CM1125" s="4"/>
      <c r="CN1125" s="4"/>
      <c r="CO1125" s="4"/>
      <c r="CP1125" s="4"/>
      <c r="CQ1125" s="4"/>
      <c r="CR1125" s="4"/>
      <c r="CS1125" s="4"/>
      <c r="CT1125" s="4"/>
      <c r="CU1125" s="4"/>
      <c r="CV1125" s="4"/>
      <c r="CW1125" s="4"/>
      <c r="CX1125" s="4"/>
      <c r="CY1125" s="4"/>
      <c r="CZ1125" s="4"/>
      <c r="DA1125" s="4"/>
      <c r="DB1125" s="4"/>
      <c r="DC1125" s="4"/>
      <c r="DD1125" s="4"/>
      <c r="DE1125" s="4"/>
      <c r="DF1125" s="4"/>
      <c r="DG1125" s="4"/>
      <c r="DH1125" s="4"/>
      <c r="DI1125" s="4"/>
      <c r="DJ1125" s="4"/>
      <c r="DK1125" s="4"/>
      <c r="DL1125" s="4"/>
      <c r="DM1125" s="4"/>
      <c r="DN1125" s="4"/>
      <c r="DO1125" s="4"/>
      <c r="DP1125" s="4"/>
      <c r="DQ1125" s="4"/>
      <c r="DR1125" s="4"/>
      <c r="DS1125" s="4"/>
      <c r="DT1125" s="4"/>
      <c r="DU1125" s="4"/>
      <c r="DV1125" s="4"/>
      <c r="DW1125" s="4"/>
      <c r="DX1125" s="4"/>
      <c r="DY1125" s="4"/>
      <c r="DZ1125" s="4"/>
      <c r="EA1125" s="4"/>
      <c r="EB1125" s="4"/>
      <c r="EC1125" s="4"/>
      <c r="ED1125" s="4"/>
      <c r="EE1125" s="4"/>
      <c r="EF1125" s="4"/>
      <c r="EG1125" s="4"/>
      <c r="EH1125" s="4"/>
      <c r="EI1125" s="4"/>
      <c r="EJ1125" s="4"/>
      <c r="EK1125" s="4"/>
      <c r="EL1125" s="4"/>
      <c r="EM1125" s="4"/>
      <c r="EN1125" s="4"/>
      <c r="EO1125" s="4"/>
      <c r="EP1125" s="4"/>
      <c r="EQ1125" s="4"/>
      <c r="ER1125" s="4"/>
      <c r="ES1125" s="4"/>
      <c r="ET1125" s="4"/>
      <c r="EU1125" s="4"/>
      <c r="EV1125" s="4"/>
      <c r="EW1125" s="4"/>
      <c r="EX1125" s="4"/>
      <c r="EY1125" s="4"/>
      <c r="EZ1125" s="4"/>
      <c r="FA1125" s="4"/>
      <c r="FB1125" s="4"/>
      <c r="FC1125" s="4"/>
      <c r="FD1125" s="4"/>
      <c r="FE1125" s="4"/>
      <c r="FF1125" s="4"/>
      <c r="FG1125" s="4"/>
      <c r="FH1125" s="4"/>
      <c r="FI1125" s="4"/>
      <c r="FJ1125" s="4"/>
      <c r="FK1125" s="4"/>
      <c r="FL1125" s="4"/>
      <c r="FM1125" s="4"/>
      <c r="FN1125" s="4"/>
      <c r="FO1125" s="4"/>
      <c r="FP1125" s="4"/>
      <c r="FQ1125" s="4"/>
      <c r="FR1125" s="4"/>
      <c r="FS1125" s="4"/>
      <c r="FT1125" s="4"/>
      <c r="FU1125" s="4"/>
      <c r="FV1125" s="4"/>
      <c r="FW1125" s="4"/>
      <c r="FX1125" s="4"/>
      <c r="FY1125" s="4"/>
      <c r="FZ1125" s="4"/>
      <c r="GA1125" s="4"/>
      <c r="GB1125" s="4"/>
      <c r="GC1125" s="4"/>
      <c r="GD1125" s="4"/>
      <c r="GE1125" s="4"/>
      <c r="GF1125" s="4"/>
      <c r="GG1125" s="4"/>
      <c r="GH1125" s="4"/>
      <c r="GI1125" s="4"/>
      <c r="GJ1125" s="4"/>
      <c r="GK1125" s="4"/>
      <c r="GL1125" s="4"/>
      <c r="GM1125" s="4"/>
      <c r="GN1125" s="4"/>
      <c r="GO1125" s="4"/>
      <c r="GP1125" s="4"/>
      <c r="GQ1125" s="4"/>
      <c r="GR1125" s="4"/>
      <c r="GS1125" s="4"/>
      <c r="GT1125" s="4"/>
      <c r="GU1125" s="4"/>
      <c r="GV1125" s="4"/>
      <c r="GW1125" s="4"/>
      <c r="GX1125" s="4"/>
      <c r="GY1125" s="4"/>
      <c r="GZ1125" s="4"/>
      <c r="HA1125" s="4"/>
      <c r="HB1125" s="4"/>
      <c r="HC1125" s="4"/>
      <c r="HD1125" s="4"/>
      <c r="HE1125" s="4"/>
      <c r="HF1125" s="4"/>
      <c r="HG1125" s="4"/>
      <c r="HH1125" s="4"/>
      <c r="HI1125" s="4"/>
      <c r="HJ1125" s="4"/>
      <c r="HK1125" s="4"/>
      <c r="HL1125" s="4"/>
      <c r="HM1125" s="4"/>
      <c r="HN1125" s="4"/>
      <c r="HO1125" s="4"/>
      <c r="HP1125" s="4"/>
      <c r="HQ1125" s="4"/>
      <c r="HR1125" s="4"/>
      <c r="HS1125" s="4"/>
      <c r="HT1125" s="4"/>
      <c r="HU1125" s="4"/>
      <c r="HV1125" s="4"/>
      <c r="HW1125" s="4"/>
      <c r="HX1125" s="4"/>
      <c r="HY1125" s="4"/>
      <c r="HZ1125" s="4"/>
      <c r="IA1125" s="4"/>
      <c r="IB1125" s="4"/>
      <c r="IC1125" s="4"/>
      <c r="ID1125" s="4"/>
      <c r="IE1125" s="4"/>
      <c r="IF1125" s="4"/>
      <c r="IG1125" s="4"/>
      <c r="IH1125" s="4"/>
      <c r="II1125" s="4"/>
      <c r="IJ1125" s="4"/>
      <c r="IK1125" s="4"/>
      <c r="IL1125" s="4"/>
      <c r="IM1125" s="4"/>
      <c r="IN1125" s="4"/>
      <c r="IO1125" s="4"/>
      <c r="IP1125" s="4"/>
      <c r="IQ1125" s="4"/>
      <c r="IR1125" s="4"/>
      <c r="IS1125" s="4"/>
      <c r="IT1125" s="4"/>
      <c r="IU1125" s="4"/>
      <c r="IV1125" s="4"/>
    </row>
    <row r="1127" spans="1:256" s="209" customFormat="1">
      <c r="A1127" s="121"/>
      <c r="B1127" s="115"/>
      <c r="C1127" s="116"/>
      <c r="D1127" s="117"/>
      <c r="E1127" s="118"/>
      <c r="F1127" s="119"/>
      <c r="G1127" s="120"/>
      <c r="H1127" s="5"/>
      <c r="I1127" s="39"/>
      <c r="J1127" s="40"/>
      <c r="K1127" s="41"/>
      <c r="L1127" s="37"/>
      <c r="N1127" s="38"/>
      <c r="O1127" s="38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/>
      <c r="AX1127" s="4"/>
      <c r="AY1127" s="4"/>
      <c r="AZ1127" s="4"/>
      <c r="BA1127" s="4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4"/>
      <c r="CM1127" s="4"/>
      <c r="CN1127" s="4"/>
      <c r="CO1127" s="4"/>
      <c r="CP1127" s="4"/>
      <c r="CQ1127" s="4"/>
      <c r="CR1127" s="4"/>
      <c r="CS1127" s="4"/>
      <c r="CT1127" s="4"/>
      <c r="CU1127" s="4"/>
      <c r="CV1127" s="4"/>
      <c r="CW1127" s="4"/>
      <c r="CX1127" s="4"/>
      <c r="CY1127" s="4"/>
      <c r="CZ1127" s="4"/>
      <c r="DA1127" s="4"/>
      <c r="DB1127" s="4"/>
      <c r="DC1127" s="4"/>
      <c r="DD1127" s="4"/>
      <c r="DE1127" s="4"/>
      <c r="DF1127" s="4"/>
      <c r="DG1127" s="4"/>
      <c r="DH1127" s="4"/>
      <c r="DI1127" s="4"/>
      <c r="DJ1127" s="4"/>
      <c r="DK1127" s="4"/>
      <c r="DL1127" s="4"/>
      <c r="DM1127" s="4"/>
      <c r="DN1127" s="4"/>
      <c r="DO1127" s="4"/>
      <c r="DP1127" s="4"/>
      <c r="DQ1127" s="4"/>
      <c r="DR1127" s="4"/>
      <c r="DS1127" s="4"/>
      <c r="DT1127" s="4"/>
      <c r="DU1127" s="4"/>
      <c r="DV1127" s="4"/>
      <c r="DW1127" s="4"/>
      <c r="DX1127" s="4"/>
      <c r="DY1127" s="4"/>
      <c r="DZ1127" s="4"/>
      <c r="EA1127" s="4"/>
      <c r="EB1127" s="4"/>
      <c r="EC1127" s="4"/>
      <c r="ED1127" s="4"/>
      <c r="EE1127" s="4"/>
      <c r="EF1127" s="4"/>
      <c r="EG1127" s="4"/>
      <c r="EH1127" s="4"/>
      <c r="EI1127" s="4"/>
      <c r="EJ1127" s="4"/>
      <c r="EK1127" s="4"/>
      <c r="EL1127" s="4"/>
      <c r="EM1127" s="4"/>
      <c r="EN1127" s="4"/>
      <c r="EO1127" s="4"/>
      <c r="EP1127" s="4"/>
      <c r="EQ1127" s="4"/>
      <c r="ER1127" s="4"/>
      <c r="ES1127" s="4"/>
      <c r="ET1127" s="4"/>
      <c r="EU1127" s="4"/>
      <c r="EV1127" s="4"/>
      <c r="EW1127" s="4"/>
      <c r="EX1127" s="4"/>
      <c r="EY1127" s="4"/>
      <c r="EZ1127" s="4"/>
      <c r="FA1127" s="4"/>
      <c r="FB1127" s="4"/>
      <c r="FC1127" s="4"/>
      <c r="FD1127" s="4"/>
      <c r="FE1127" s="4"/>
      <c r="FF1127" s="4"/>
      <c r="FG1127" s="4"/>
      <c r="FH1127" s="4"/>
      <c r="FI1127" s="4"/>
      <c r="FJ1127" s="4"/>
      <c r="FK1127" s="4"/>
      <c r="FL1127" s="4"/>
      <c r="FM1127" s="4"/>
      <c r="FN1127" s="4"/>
      <c r="FO1127" s="4"/>
      <c r="FP1127" s="4"/>
      <c r="FQ1127" s="4"/>
      <c r="FR1127" s="4"/>
      <c r="FS1127" s="4"/>
      <c r="FT1127" s="4"/>
      <c r="FU1127" s="4"/>
      <c r="FV1127" s="4"/>
      <c r="FW1127" s="4"/>
      <c r="FX1127" s="4"/>
      <c r="FY1127" s="4"/>
      <c r="FZ1127" s="4"/>
      <c r="GA1127" s="4"/>
      <c r="GB1127" s="4"/>
      <c r="GC1127" s="4"/>
      <c r="GD1127" s="4"/>
      <c r="GE1127" s="4"/>
      <c r="GF1127" s="4"/>
      <c r="GG1127" s="4"/>
      <c r="GH1127" s="4"/>
      <c r="GI1127" s="4"/>
      <c r="GJ1127" s="4"/>
      <c r="GK1127" s="4"/>
      <c r="GL1127" s="4"/>
      <c r="GM1127" s="4"/>
      <c r="GN1127" s="4"/>
      <c r="GO1127" s="4"/>
      <c r="GP1127" s="4"/>
      <c r="GQ1127" s="4"/>
      <c r="GR1127" s="4"/>
      <c r="GS1127" s="4"/>
      <c r="GT1127" s="4"/>
      <c r="GU1127" s="4"/>
      <c r="GV1127" s="4"/>
      <c r="GW1127" s="4"/>
      <c r="GX1127" s="4"/>
      <c r="GY1127" s="4"/>
      <c r="GZ1127" s="4"/>
      <c r="HA1127" s="4"/>
      <c r="HB1127" s="4"/>
      <c r="HC1127" s="4"/>
      <c r="HD1127" s="4"/>
      <c r="HE1127" s="4"/>
      <c r="HF1127" s="4"/>
      <c r="HG1127" s="4"/>
      <c r="HH1127" s="4"/>
      <c r="HI1127" s="4"/>
      <c r="HJ1127" s="4"/>
      <c r="HK1127" s="4"/>
      <c r="HL1127" s="4"/>
      <c r="HM1127" s="4"/>
      <c r="HN1127" s="4"/>
      <c r="HO1127" s="4"/>
      <c r="HP1127" s="4"/>
      <c r="HQ1127" s="4"/>
      <c r="HR1127" s="4"/>
      <c r="HS1127" s="4"/>
      <c r="HT1127" s="4"/>
      <c r="HU1127" s="4"/>
      <c r="HV1127" s="4"/>
      <c r="HW1127" s="4"/>
      <c r="HX1127" s="4"/>
      <c r="HY1127" s="4"/>
      <c r="HZ1127" s="4"/>
      <c r="IA1127" s="4"/>
      <c r="IB1127" s="4"/>
      <c r="IC1127" s="4"/>
      <c r="ID1127" s="4"/>
      <c r="IE1127" s="4"/>
      <c r="IF1127" s="4"/>
      <c r="IG1127" s="4"/>
      <c r="IH1127" s="4"/>
      <c r="II1127" s="4"/>
      <c r="IJ1127" s="4"/>
      <c r="IK1127" s="4"/>
      <c r="IL1127" s="4"/>
      <c r="IM1127" s="4"/>
      <c r="IN1127" s="4"/>
      <c r="IO1127" s="4"/>
      <c r="IP1127" s="4"/>
      <c r="IQ1127" s="4"/>
      <c r="IR1127" s="4"/>
      <c r="IS1127" s="4"/>
      <c r="IT1127" s="4"/>
      <c r="IU1127" s="4"/>
      <c r="IV1127" s="4"/>
    </row>
    <row r="1129" spans="1:256" s="209" customFormat="1">
      <c r="A1129" s="121"/>
      <c r="B1129" s="115"/>
      <c r="C1129" s="116"/>
      <c r="D1129" s="117"/>
      <c r="E1129" s="118"/>
      <c r="F1129" s="119"/>
      <c r="G1129" s="120"/>
      <c r="H1129" s="5"/>
      <c r="I1129" s="39"/>
      <c r="J1129" s="40"/>
      <c r="K1129" s="41"/>
      <c r="L1129" s="37"/>
      <c r="N1129" s="38"/>
      <c r="O1129" s="38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/>
      <c r="AX1129" s="4"/>
      <c r="AY1129" s="4"/>
      <c r="AZ1129" s="4"/>
      <c r="BA1129" s="4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4"/>
      <c r="CM1129" s="4"/>
      <c r="CN1129" s="4"/>
      <c r="CO1129" s="4"/>
      <c r="CP1129" s="4"/>
      <c r="CQ1129" s="4"/>
      <c r="CR1129" s="4"/>
      <c r="CS1129" s="4"/>
      <c r="CT1129" s="4"/>
      <c r="CU1129" s="4"/>
      <c r="CV1129" s="4"/>
      <c r="CW1129" s="4"/>
      <c r="CX1129" s="4"/>
      <c r="CY1129" s="4"/>
      <c r="CZ1129" s="4"/>
      <c r="DA1129" s="4"/>
      <c r="DB1129" s="4"/>
      <c r="DC1129" s="4"/>
      <c r="DD1129" s="4"/>
      <c r="DE1129" s="4"/>
      <c r="DF1129" s="4"/>
      <c r="DG1129" s="4"/>
      <c r="DH1129" s="4"/>
      <c r="DI1129" s="4"/>
      <c r="DJ1129" s="4"/>
      <c r="DK1129" s="4"/>
      <c r="DL1129" s="4"/>
      <c r="DM1129" s="4"/>
      <c r="DN1129" s="4"/>
      <c r="DO1129" s="4"/>
      <c r="DP1129" s="4"/>
      <c r="DQ1129" s="4"/>
      <c r="DR1129" s="4"/>
      <c r="DS1129" s="4"/>
      <c r="DT1129" s="4"/>
      <c r="DU1129" s="4"/>
      <c r="DV1129" s="4"/>
      <c r="DW1129" s="4"/>
      <c r="DX1129" s="4"/>
      <c r="DY1129" s="4"/>
      <c r="DZ1129" s="4"/>
      <c r="EA1129" s="4"/>
      <c r="EB1129" s="4"/>
      <c r="EC1129" s="4"/>
      <c r="ED1129" s="4"/>
      <c r="EE1129" s="4"/>
      <c r="EF1129" s="4"/>
      <c r="EG1129" s="4"/>
      <c r="EH1129" s="4"/>
      <c r="EI1129" s="4"/>
      <c r="EJ1129" s="4"/>
      <c r="EK1129" s="4"/>
      <c r="EL1129" s="4"/>
      <c r="EM1129" s="4"/>
      <c r="EN1129" s="4"/>
      <c r="EO1129" s="4"/>
      <c r="EP1129" s="4"/>
      <c r="EQ1129" s="4"/>
      <c r="ER1129" s="4"/>
      <c r="ES1129" s="4"/>
      <c r="ET1129" s="4"/>
      <c r="EU1129" s="4"/>
      <c r="EV1129" s="4"/>
      <c r="EW1129" s="4"/>
      <c r="EX1129" s="4"/>
      <c r="EY1129" s="4"/>
      <c r="EZ1129" s="4"/>
      <c r="FA1129" s="4"/>
      <c r="FB1129" s="4"/>
      <c r="FC1129" s="4"/>
      <c r="FD1129" s="4"/>
      <c r="FE1129" s="4"/>
      <c r="FF1129" s="4"/>
      <c r="FG1129" s="4"/>
      <c r="FH1129" s="4"/>
      <c r="FI1129" s="4"/>
      <c r="FJ1129" s="4"/>
      <c r="FK1129" s="4"/>
      <c r="FL1129" s="4"/>
      <c r="FM1129" s="4"/>
      <c r="FN1129" s="4"/>
      <c r="FO1129" s="4"/>
      <c r="FP1129" s="4"/>
      <c r="FQ1129" s="4"/>
      <c r="FR1129" s="4"/>
      <c r="FS1129" s="4"/>
      <c r="FT1129" s="4"/>
      <c r="FU1129" s="4"/>
      <c r="FV1129" s="4"/>
      <c r="FW1129" s="4"/>
      <c r="FX1129" s="4"/>
      <c r="FY1129" s="4"/>
      <c r="FZ1129" s="4"/>
      <c r="GA1129" s="4"/>
      <c r="GB1129" s="4"/>
      <c r="GC1129" s="4"/>
      <c r="GD1129" s="4"/>
      <c r="GE1129" s="4"/>
      <c r="GF1129" s="4"/>
      <c r="GG1129" s="4"/>
      <c r="GH1129" s="4"/>
      <c r="GI1129" s="4"/>
      <c r="GJ1129" s="4"/>
      <c r="GK1129" s="4"/>
      <c r="GL1129" s="4"/>
      <c r="GM1129" s="4"/>
      <c r="GN1129" s="4"/>
      <c r="GO1129" s="4"/>
      <c r="GP1129" s="4"/>
      <c r="GQ1129" s="4"/>
      <c r="GR1129" s="4"/>
      <c r="GS1129" s="4"/>
      <c r="GT1129" s="4"/>
      <c r="GU1129" s="4"/>
      <c r="GV1129" s="4"/>
      <c r="GW1129" s="4"/>
      <c r="GX1129" s="4"/>
      <c r="GY1129" s="4"/>
      <c r="GZ1129" s="4"/>
      <c r="HA1129" s="4"/>
      <c r="HB1129" s="4"/>
      <c r="HC1129" s="4"/>
      <c r="HD1129" s="4"/>
      <c r="HE1129" s="4"/>
      <c r="HF1129" s="4"/>
      <c r="HG1129" s="4"/>
      <c r="HH1129" s="4"/>
      <c r="HI1129" s="4"/>
      <c r="HJ1129" s="4"/>
      <c r="HK1129" s="4"/>
      <c r="HL1129" s="4"/>
      <c r="HM1129" s="4"/>
      <c r="HN1129" s="4"/>
      <c r="HO1129" s="4"/>
      <c r="HP1129" s="4"/>
      <c r="HQ1129" s="4"/>
      <c r="HR1129" s="4"/>
      <c r="HS1129" s="4"/>
      <c r="HT1129" s="4"/>
      <c r="HU1129" s="4"/>
      <c r="HV1129" s="4"/>
      <c r="HW1129" s="4"/>
      <c r="HX1129" s="4"/>
      <c r="HY1129" s="4"/>
      <c r="HZ1129" s="4"/>
      <c r="IA1129" s="4"/>
      <c r="IB1129" s="4"/>
      <c r="IC1129" s="4"/>
      <c r="ID1129" s="4"/>
      <c r="IE1129" s="4"/>
      <c r="IF1129" s="4"/>
      <c r="IG1129" s="4"/>
      <c r="IH1129" s="4"/>
      <c r="II1129" s="4"/>
      <c r="IJ1129" s="4"/>
      <c r="IK1129" s="4"/>
      <c r="IL1129" s="4"/>
      <c r="IM1129" s="4"/>
      <c r="IN1129" s="4"/>
      <c r="IO1129" s="4"/>
      <c r="IP1129" s="4"/>
      <c r="IQ1129" s="4"/>
      <c r="IR1129" s="4"/>
      <c r="IS1129" s="4"/>
      <c r="IT1129" s="4"/>
      <c r="IU1129" s="4"/>
      <c r="IV1129" s="4"/>
    </row>
    <row r="1131" spans="1:256" s="209" customFormat="1">
      <c r="A1131" s="121"/>
      <c r="B1131" s="115"/>
      <c r="C1131" s="116"/>
      <c r="D1131" s="117"/>
      <c r="E1131" s="118"/>
      <c r="F1131" s="119"/>
      <c r="G1131" s="120"/>
      <c r="H1131" s="5"/>
      <c r="I1131" s="39"/>
      <c r="J1131" s="40"/>
      <c r="K1131" s="41"/>
      <c r="L1131" s="37"/>
      <c r="N1131" s="38"/>
      <c r="O1131" s="38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/>
      <c r="AX1131" s="4"/>
      <c r="AY1131" s="4"/>
      <c r="AZ1131" s="4"/>
      <c r="BA1131" s="4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4"/>
      <c r="CM1131" s="4"/>
      <c r="CN1131" s="4"/>
      <c r="CO1131" s="4"/>
      <c r="CP1131" s="4"/>
      <c r="CQ1131" s="4"/>
      <c r="CR1131" s="4"/>
      <c r="CS1131" s="4"/>
      <c r="CT1131" s="4"/>
      <c r="CU1131" s="4"/>
      <c r="CV1131" s="4"/>
      <c r="CW1131" s="4"/>
      <c r="CX1131" s="4"/>
      <c r="CY1131" s="4"/>
      <c r="CZ1131" s="4"/>
      <c r="DA1131" s="4"/>
      <c r="DB1131" s="4"/>
      <c r="DC1131" s="4"/>
      <c r="DD1131" s="4"/>
      <c r="DE1131" s="4"/>
      <c r="DF1131" s="4"/>
      <c r="DG1131" s="4"/>
      <c r="DH1131" s="4"/>
      <c r="DI1131" s="4"/>
      <c r="DJ1131" s="4"/>
      <c r="DK1131" s="4"/>
      <c r="DL1131" s="4"/>
      <c r="DM1131" s="4"/>
      <c r="DN1131" s="4"/>
      <c r="DO1131" s="4"/>
      <c r="DP1131" s="4"/>
      <c r="DQ1131" s="4"/>
      <c r="DR1131" s="4"/>
      <c r="DS1131" s="4"/>
      <c r="DT1131" s="4"/>
      <c r="DU1131" s="4"/>
      <c r="DV1131" s="4"/>
      <c r="DW1131" s="4"/>
      <c r="DX1131" s="4"/>
      <c r="DY1131" s="4"/>
      <c r="DZ1131" s="4"/>
      <c r="EA1131" s="4"/>
      <c r="EB1131" s="4"/>
      <c r="EC1131" s="4"/>
      <c r="ED1131" s="4"/>
      <c r="EE1131" s="4"/>
      <c r="EF1131" s="4"/>
      <c r="EG1131" s="4"/>
      <c r="EH1131" s="4"/>
      <c r="EI1131" s="4"/>
      <c r="EJ1131" s="4"/>
      <c r="EK1131" s="4"/>
      <c r="EL1131" s="4"/>
      <c r="EM1131" s="4"/>
      <c r="EN1131" s="4"/>
      <c r="EO1131" s="4"/>
      <c r="EP1131" s="4"/>
      <c r="EQ1131" s="4"/>
      <c r="ER1131" s="4"/>
      <c r="ES1131" s="4"/>
      <c r="ET1131" s="4"/>
      <c r="EU1131" s="4"/>
      <c r="EV1131" s="4"/>
      <c r="EW1131" s="4"/>
      <c r="EX1131" s="4"/>
      <c r="EY1131" s="4"/>
      <c r="EZ1131" s="4"/>
      <c r="FA1131" s="4"/>
      <c r="FB1131" s="4"/>
      <c r="FC1131" s="4"/>
      <c r="FD1131" s="4"/>
      <c r="FE1131" s="4"/>
      <c r="FF1131" s="4"/>
      <c r="FG1131" s="4"/>
      <c r="FH1131" s="4"/>
      <c r="FI1131" s="4"/>
      <c r="FJ1131" s="4"/>
      <c r="FK1131" s="4"/>
      <c r="FL1131" s="4"/>
      <c r="FM1131" s="4"/>
      <c r="FN1131" s="4"/>
      <c r="FO1131" s="4"/>
      <c r="FP1131" s="4"/>
      <c r="FQ1131" s="4"/>
      <c r="FR1131" s="4"/>
      <c r="FS1131" s="4"/>
      <c r="FT1131" s="4"/>
      <c r="FU1131" s="4"/>
      <c r="FV1131" s="4"/>
      <c r="FW1131" s="4"/>
      <c r="FX1131" s="4"/>
      <c r="FY1131" s="4"/>
      <c r="FZ1131" s="4"/>
      <c r="GA1131" s="4"/>
      <c r="GB1131" s="4"/>
      <c r="GC1131" s="4"/>
      <c r="GD1131" s="4"/>
      <c r="GE1131" s="4"/>
      <c r="GF1131" s="4"/>
      <c r="GG1131" s="4"/>
      <c r="GH1131" s="4"/>
      <c r="GI1131" s="4"/>
      <c r="GJ1131" s="4"/>
      <c r="GK1131" s="4"/>
      <c r="GL1131" s="4"/>
      <c r="GM1131" s="4"/>
      <c r="GN1131" s="4"/>
      <c r="GO1131" s="4"/>
      <c r="GP1131" s="4"/>
      <c r="GQ1131" s="4"/>
      <c r="GR1131" s="4"/>
      <c r="GS1131" s="4"/>
      <c r="GT1131" s="4"/>
      <c r="GU1131" s="4"/>
      <c r="GV1131" s="4"/>
      <c r="GW1131" s="4"/>
      <c r="GX1131" s="4"/>
      <c r="GY1131" s="4"/>
      <c r="GZ1131" s="4"/>
      <c r="HA1131" s="4"/>
      <c r="HB1131" s="4"/>
      <c r="HC1131" s="4"/>
      <c r="HD1131" s="4"/>
      <c r="HE1131" s="4"/>
      <c r="HF1131" s="4"/>
      <c r="HG1131" s="4"/>
      <c r="HH1131" s="4"/>
      <c r="HI1131" s="4"/>
      <c r="HJ1131" s="4"/>
      <c r="HK1131" s="4"/>
      <c r="HL1131" s="4"/>
      <c r="HM1131" s="4"/>
      <c r="HN1131" s="4"/>
      <c r="HO1131" s="4"/>
      <c r="HP1131" s="4"/>
      <c r="HQ1131" s="4"/>
      <c r="HR1131" s="4"/>
      <c r="HS1131" s="4"/>
      <c r="HT1131" s="4"/>
      <c r="HU1131" s="4"/>
      <c r="HV1131" s="4"/>
      <c r="HW1131" s="4"/>
      <c r="HX1131" s="4"/>
      <c r="HY1131" s="4"/>
      <c r="HZ1131" s="4"/>
      <c r="IA1131" s="4"/>
      <c r="IB1131" s="4"/>
      <c r="IC1131" s="4"/>
      <c r="ID1131" s="4"/>
      <c r="IE1131" s="4"/>
      <c r="IF1131" s="4"/>
      <c r="IG1131" s="4"/>
      <c r="IH1131" s="4"/>
      <c r="II1131" s="4"/>
      <c r="IJ1131" s="4"/>
      <c r="IK1131" s="4"/>
      <c r="IL1131" s="4"/>
      <c r="IM1131" s="4"/>
      <c r="IN1131" s="4"/>
      <c r="IO1131" s="4"/>
      <c r="IP1131" s="4"/>
      <c r="IQ1131" s="4"/>
      <c r="IR1131" s="4"/>
      <c r="IS1131" s="4"/>
      <c r="IT1131" s="4"/>
      <c r="IU1131" s="4"/>
      <c r="IV1131" s="4"/>
    </row>
    <row r="1132" spans="1:256" s="209" customFormat="1">
      <c r="A1132" s="121"/>
      <c r="B1132" s="115"/>
      <c r="C1132" s="116"/>
      <c r="D1132" s="117"/>
      <c r="E1132" s="118"/>
      <c r="F1132" s="119"/>
      <c r="G1132" s="120"/>
      <c r="H1132" s="5"/>
      <c r="I1132" s="39"/>
      <c r="J1132" s="40"/>
      <c r="K1132" s="41"/>
      <c r="L1132" s="37"/>
      <c r="N1132" s="38"/>
      <c r="O1132" s="38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/>
      <c r="AX1132" s="4"/>
      <c r="AY1132" s="4"/>
      <c r="AZ1132" s="4"/>
      <c r="BA1132" s="4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4"/>
      <c r="CM1132" s="4"/>
      <c r="CN1132" s="4"/>
      <c r="CO1132" s="4"/>
      <c r="CP1132" s="4"/>
      <c r="CQ1132" s="4"/>
      <c r="CR1132" s="4"/>
      <c r="CS1132" s="4"/>
      <c r="CT1132" s="4"/>
      <c r="CU1132" s="4"/>
      <c r="CV1132" s="4"/>
      <c r="CW1132" s="4"/>
      <c r="CX1132" s="4"/>
      <c r="CY1132" s="4"/>
      <c r="CZ1132" s="4"/>
      <c r="DA1132" s="4"/>
      <c r="DB1132" s="4"/>
      <c r="DC1132" s="4"/>
      <c r="DD1132" s="4"/>
      <c r="DE1132" s="4"/>
      <c r="DF1132" s="4"/>
      <c r="DG1132" s="4"/>
      <c r="DH1132" s="4"/>
      <c r="DI1132" s="4"/>
      <c r="DJ1132" s="4"/>
      <c r="DK1132" s="4"/>
      <c r="DL1132" s="4"/>
      <c r="DM1132" s="4"/>
      <c r="DN1132" s="4"/>
      <c r="DO1132" s="4"/>
      <c r="DP1132" s="4"/>
      <c r="DQ1132" s="4"/>
      <c r="DR1132" s="4"/>
      <c r="DS1132" s="4"/>
      <c r="DT1132" s="4"/>
      <c r="DU1132" s="4"/>
      <c r="DV1132" s="4"/>
      <c r="DW1132" s="4"/>
      <c r="DX1132" s="4"/>
      <c r="DY1132" s="4"/>
      <c r="DZ1132" s="4"/>
      <c r="EA1132" s="4"/>
      <c r="EB1132" s="4"/>
      <c r="EC1132" s="4"/>
      <c r="ED1132" s="4"/>
      <c r="EE1132" s="4"/>
      <c r="EF1132" s="4"/>
      <c r="EG1132" s="4"/>
      <c r="EH1132" s="4"/>
      <c r="EI1132" s="4"/>
      <c r="EJ1132" s="4"/>
      <c r="EK1132" s="4"/>
      <c r="EL1132" s="4"/>
      <c r="EM1132" s="4"/>
      <c r="EN1132" s="4"/>
      <c r="EO1132" s="4"/>
      <c r="EP1132" s="4"/>
      <c r="EQ1132" s="4"/>
      <c r="ER1132" s="4"/>
      <c r="ES1132" s="4"/>
      <c r="ET1132" s="4"/>
      <c r="EU1132" s="4"/>
      <c r="EV1132" s="4"/>
      <c r="EW1132" s="4"/>
      <c r="EX1132" s="4"/>
      <c r="EY1132" s="4"/>
      <c r="EZ1132" s="4"/>
      <c r="FA1132" s="4"/>
      <c r="FB1132" s="4"/>
      <c r="FC1132" s="4"/>
      <c r="FD1132" s="4"/>
      <c r="FE1132" s="4"/>
      <c r="FF1132" s="4"/>
      <c r="FG1132" s="4"/>
      <c r="FH1132" s="4"/>
      <c r="FI1132" s="4"/>
      <c r="FJ1132" s="4"/>
      <c r="FK1132" s="4"/>
      <c r="FL1132" s="4"/>
      <c r="FM1132" s="4"/>
      <c r="FN1132" s="4"/>
      <c r="FO1132" s="4"/>
      <c r="FP1132" s="4"/>
      <c r="FQ1132" s="4"/>
      <c r="FR1132" s="4"/>
      <c r="FS1132" s="4"/>
      <c r="FT1132" s="4"/>
      <c r="FU1132" s="4"/>
      <c r="FV1132" s="4"/>
      <c r="FW1132" s="4"/>
      <c r="FX1132" s="4"/>
      <c r="FY1132" s="4"/>
      <c r="FZ1132" s="4"/>
      <c r="GA1132" s="4"/>
      <c r="GB1132" s="4"/>
      <c r="GC1132" s="4"/>
      <c r="GD1132" s="4"/>
      <c r="GE1132" s="4"/>
      <c r="GF1132" s="4"/>
      <c r="GG1132" s="4"/>
      <c r="GH1132" s="4"/>
      <c r="GI1132" s="4"/>
      <c r="GJ1132" s="4"/>
      <c r="GK1132" s="4"/>
      <c r="GL1132" s="4"/>
      <c r="GM1132" s="4"/>
      <c r="GN1132" s="4"/>
      <c r="GO1132" s="4"/>
      <c r="GP1132" s="4"/>
      <c r="GQ1132" s="4"/>
      <c r="GR1132" s="4"/>
      <c r="GS1132" s="4"/>
      <c r="GT1132" s="4"/>
      <c r="GU1132" s="4"/>
      <c r="GV1132" s="4"/>
      <c r="GW1132" s="4"/>
      <c r="GX1132" s="4"/>
      <c r="GY1132" s="4"/>
      <c r="GZ1132" s="4"/>
      <c r="HA1132" s="4"/>
      <c r="HB1132" s="4"/>
      <c r="HC1132" s="4"/>
      <c r="HD1132" s="4"/>
      <c r="HE1132" s="4"/>
      <c r="HF1132" s="4"/>
      <c r="HG1132" s="4"/>
      <c r="HH1132" s="4"/>
      <c r="HI1132" s="4"/>
      <c r="HJ1132" s="4"/>
      <c r="HK1132" s="4"/>
      <c r="HL1132" s="4"/>
      <c r="HM1132" s="4"/>
      <c r="HN1132" s="4"/>
      <c r="HO1132" s="4"/>
      <c r="HP1132" s="4"/>
      <c r="HQ1132" s="4"/>
      <c r="HR1132" s="4"/>
      <c r="HS1132" s="4"/>
      <c r="HT1132" s="4"/>
      <c r="HU1132" s="4"/>
      <c r="HV1132" s="4"/>
      <c r="HW1132" s="4"/>
      <c r="HX1132" s="4"/>
      <c r="HY1132" s="4"/>
      <c r="HZ1132" s="4"/>
      <c r="IA1132" s="4"/>
      <c r="IB1132" s="4"/>
      <c r="IC1132" s="4"/>
      <c r="ID1132" s="4"/>
      <c r="IE1132" s="4"/>
      <c r="IF1132" s="4"/>
      <c r="IG1132" s="4"/>
      <c r="IH1132" s="4"/>
      <c r="II1132" s="4"/>
      <c r="IJ1132" s="4"/>
      <c r="IK1132" s="4"/>
      <c r="IL1132" s="4"/>
      <c r="IM1132" s="4"/>
      <c r="IN1132" s="4"/>
      <c r="IO1132" s="4"/>
      <c r="IP1132" s="4"/>
      <c r="IQ1132" s="4"/>
      <c r="IR1132" s="4"/>
      <c r="IS1132" s="4"/>
      <c r="IT1132" s="4"/>
      <c r="IU1132" s="4"/>
      <c r="IV1132" s="4"/>
    </row>
    <row r="1134" spans="1:256" s="209" customFormat="1">
      <c r="A1134" s="121"/>
      <c r="B1134" s="115"/>
      <c r="C1134" s="116"/>
      <c r="D1134" s="117"/>
      <c r="E1134" s="118"/>
      <c r="F1134" s="119"/>
      <c r="G1134" s="120"/>
      <c r="H1134" s="5"/>
      <c r="I1134" s="39"/>
      <c r="J1134" s="40"/>
      <c r="K1134" s="41"/>
      <c r="L1134" s="37"/>
      <c r="N1134" s="38"/>
      <c r="O1134" s="38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/>
      <c r="AX1134" s="4"/>
      <c r="AY1134" s="4"/>
      <c r="AZ1134" s="4"/>
      <c r="BA1134" s="4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4"/>
      <c r="CM1134" s="4"/>
      <c r="CN1134" s="4"/>
      <c r="CO1134" s="4"/>
      <c r="CP1134" s="4"/>
      <c r="CQ1134" s="4"/>
      <c r="CR1134" s="4"/>
      <c r="CS1134" s="4"/>
      <c r="CT1134" s="4"/>
      <c r="CU1134" s="4"/>
      <c r="CV1134" s="4"/>
      <c r="CW1134" s="4"/>
      <c r="CX1134" s="4"/>
      <c r="CY1134" s="4"/>
      <c r="CZ1134" s="4"/>
      <c r="DA1134" s="4"/>
      <c r="DB1134" s="4"/>
      <c r="DC1134" s="4"/>
      <c r="DD1134" s="4"/>
      <c r="DE1134" s="4"/>
      <c r="DF1134" s="4"/>
      <c r="DG1134" s="4"/>
      <c r="DH1134" s="4"/>
      <c r="DI1134" s="4"/>
      <c r="DJ1134" s="4"/>
      <c r="DK1134" s="4"/>
      <c r="DL1134" s="4"/>
      <c r="DM1134" s="4"/>
      <c r="DN1134" s="4"/>
      <c r="DO1134" s="4"/>
      <c r="DP1134" s="4"/>
      <c r="DQ1134" s="4"/>
      <c r="DR1134" s="4"/>
      <c r="DS1134" s="4"/>
      <c r="DT1134" s="4"/>
      <c r="DU1134" s="4"/>
      <c r="DV1134" s="4"/>
      <c r="DW1134" s="4"/>
      <c r="DX1134" s="4"/>
      <c r="DY1134" s="4"/>
      <c r="DZ1134" s="4"/>
      <c r="EA1134" s="4"/>
      <c r="EB1134" s="4"/>
      <c r="EC1134" s="4"/>
      <c r="ED1134" s="4"/>
      <c r="EE1134" s="4"/>
      <c r="EF1134" s="4"/>
      <c r="EG1134" s="4"/>
      <c r="EH1134" s="4"/>
      <c r="EI1134" s="4"/>
      <c r="EJ1134" s="4"/>
      <c r="EK1134" s="4"/>
      <c r="EL1134" s="4"/>
      <c r="EM1134" s="4"/>
      <c r="EN1134" s="4"/>
      <c r="EO1134" s="4"/>
      <c r="EP1134" s="4"/>
      <c r="EQ1134" s="4"/>
      <c r="ER1134" s="4"/>
      <c r="ES1134" s="4"/>
      <c r="ET1134" s="4"/>
      <c r="EU1134" s="4"/>
      <c r="EV1134" s="4"/>
      <c r="EW1134" s="4"/>
      <c r="EX1134" s="4"/>
      <c r="EY1134" s="4"/>
      <c r="EZ1134" s="4"/>
      <c r="FA1134" s="4"/>
      <c r="FB1134" s="4"/>
      <c r="FC1134" s="4"/>
      <c r="FD1134" s="4"/>
      <c r="FE1134" s="4"/>
      <c r="FF1134" s="4"/>
      <c r="FG1134" s="4"/>
      <c r="FH1134" s="4"/>
      <c r="FI1134" s="4"/>
      <c r="FJ1134" s="4"/>
      <c r="FK1134" s="4"/>
      <c r="FL1134" s="4"/>
      <c r="FM1134" s="4"/>
      <c r="FN1134" s="4"/>
      <c r="FO1134" s="4"/>
      <c r="FP1134" s="4"/>
      <c r="FQ1134" s="4"/>
      <c r="FR1134" s="4"/>
      <c r="FS1134" s="4"/>
      <c r="FT1134" s="4"/>
      <c r="FU1134" s="4"/>
      <c r="FV1134" s="4"/>
      <c r="FW1134" s="4"/>
      <c r="FX1134" s="4"/>
      <c r="FY1134" s="4"/>
      <c r="FZ1134" s="4"/>
      <c r="GA1134" s="4"/>
      <c r="GB1134" s="4"/>
      <c r="GC1134" s="4"/>
      <c r="GD1134" s="4"/>
      <c r="GE1134" s="4"/>
      <c r="GF1134" s="4"/>
      <c r="GG1134" s="4"/>
      <c r="GH1134" s="4"/>
      <c r="GI1134" s="4"/>
      <c r="GJ1134" s="4"/>
      <c r="GK1134" s="4"/>
      <c r="GL1134" s="4"/>
      <c r="GM1134" s="4"/>
      <c r="GN1134" s="4"/>
      <c r="GO1134" s="4"/>
      <c r="GP1134" s="4"/>
      <c r="GQ1134" s="4"/>
      <c r="GR1134" s="4"/>
      <c r="GS1134" s="4"/>
      <c r="GT1134" s="4"/>
      <c r="GU1134" s="4"/>
      <c r="GV1134" s="4"/>
      <c r="GW1134" s="4"/>
      <c r="GX1134" s="4"/>
      <c r="GY1134" s="4"/>
      <c r="GZ1134" s="4"/>
      <c r="HA1134" s="4"/>
      <c r="HB1134" s="4"/>
      <c r="HC1134" s="4"/>
      <c r="HD1134" s="4"/>
      <c r="HE1134" s="4"/>
      <c r="HF1134" s="4"/>
      <c r="HG1134" s="4"/>
      <c r="HH1134" s="4"/>
      <c r="HI1134" s="4"/>
      <c r="HJ1134" s="4"/>
      <c r="HK1134" s="4"/>
      <c r="HL1134" s="4"/>
      <c r="HM1134" s="4"/>
      <c r="HN1134" s="4"/>
      <c r="HO1134" s="4"/>
      <c r="HP1134" s="4"/>
      <c r="HQ1134" s="4"/>
      <c r="HR1134" s="4"/>
      <c r="HS1134" s="4"/>
      <c r="HT1134" s="4"/>
      <c r="HU1134" s="4"/>
      <c r="HV1134" s="4"/>
      <c r="HW1134" s="4"/>
      <c r="HX1134" s="4"/>
      <c r="HY1134" s="4"/>
      <c r="HZ1134" s="4"/>
      <c r="IA1134" s="4"/>
      <c r="IB1134" s="4"/>
      <c r="IC1134" s="4"/>
      <c r="ID1134" s="4"/>
      <c r="IE1134" s="4"/>
      <c r="IF1134" s="4"/>
      <c r="IG1134" s="4"/>
      <c r="IH1134" s="4"/>
      <c r="II1134" s="4"/>
      <c r="IJ1134" s="4"/>
      <c r="IK1134" s="4"/>
      <c r="IL1134" s="4"/>
      <c r="IM1134" s="4"/>
      <c r="IN1134" s="4"/>
      <c r="IO1134" s="4"/>
      <c r="IP1134" s="4"/>
      <c r="IQ1134" s="4"/>
      <c r="IR1134" s="4"/>
      <c r="IS1134" s="4"/>
      <c r="IT1134" s="4"/>
      <c r="IU1134" s="4"/>
      <c r="IV1134" s="4"/>
    </row>
    <row r="1135" spans="1:256" s="209" customFormat="1">
      <c r="A1135" s="121"/>
      <c r="B1135" s="115"/>
      <c r="C1135" s="116"/>
      <c r="D1135" s="117"/>
      <c r="E1135" s="118"/>
      <c r="F1135" s="119"/>
      <c r="G1135" s="120"/>
      <c r="H1135" s="5"/>
      <c r="I1135" s="39"/>
      <c r="J1135" s="40"/>
      <c r="K1135" s="41"/>
      <c r="L1135" s="37"/>
      <c r="N1135" s="38"/>
      <c r="O1135" s="38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/>
      <c r="AX1135" s="4"/>
      <c r="AY1135" s="4"/>
      <c r="AZ1135" s="4"/>
      <c r="BA1135" s="4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4"/>
      <c r="CM1135" s="4"/>
      <c r="CN1135" s="4"/>
      <c r="CO1135" s="4"/>
      <c r="CP1135" s="4"/>
      <c r="CQ1135" s="4"/>
      <c r="CR1135" s="4"/>
      <c r="CS1135" s="4"/>
      <c r="CT1135" s="4"/>
      <c r="CU1135" s="4"/>
      <c r="CV1135" s="4"/>
      <c r="CW1135" s="4"/>
      <c r="CX1135" s="4"/>
      <c r="CY1135" s="4"/>
      <c r="CZ1135" s="4"/>
      <c r="DA1135" s="4"/>
      <c r="DB1135" s="4"/>
      <c r="DC1135" s="4"/>
      <c r="DD1135" s="4"/>
      <c r="DE1135" s="4"/>
      <c r="DF1135" s="4"/>
      <c r="DG1135" s="4"/>
      <c r="DH1135" s="4"/>
      <c r="DI1135" s="4"/>
      <c r="DJ1135" s="4"/>
      <c r="DK1135" s="4"/>
      <c r="DL1135" s="4"/>
      <c r="DM1135" s="4"/>
      <c r="DN1135" s="4"/>
      <c r="DO1135" s="4"/>
      <c r="DP1135" s="4"/>
      <c r="DQ1135" s="4"/>
      <c r="DR1135" s="4"/>
      <c r="DS1135" s="4"/>
      <c r="DT1135" s="4"/>
      <c r="DU1135" s="4"/>
      <c r="DV1135" s="4"/>
      <c r="DW1135" s="4"/>
      <c r="DX1135" s="4"/>
      <c r="DY1135" s="4"/>
      <c r="DZ1135" s="4"/>
      <c r="EA1135" s="4"/>
      <c r="EB1135" s="4"/>
      <c r="EC1135" s="4"/>
      <c r="ED1135" s="4"/>
      <c r="EE1135" s="4"/>
      <c r="EF1135" s="4"/>
      <c r="EG1135" s="4"/>
      <c r="EH1135" s="4"/>
      <c r="EI1135" s="4"/>
      <c r="EJ1135" s="4"/>
      <c r="EK1135" s="4"/>
      <c r="EL1135" s="4"/>
      <c r="EM1135" s="4"/>
      <c r="EN1135" s="4"/>
      <c r="EO1135" s="4"/>
      <c r="EP1135" s="4"/>
      <c r="EQ1135" s="4"/>
      <c r="ER1135" s="4"/>
      <c r="ES1135" s="4"/>
      <c r="ET1135" s="4"/>
      <c r="EU1135" s="4"/>
      <c r="EV1135" s="4"/>
      <c r="EW1135" s="4"/>
      <c r="EX1135" s="4"/>
      <c r="EY1135" s="4"/>
      <c r="EZ1135" s="4"/>
      <c r="FA1135" s="4"/>
      <c r="FB1135" s="4"/>
      <c r="FC1135" s="4"/>
      <c r="FD1135" s="4"/>
      <c r="FE1135" s="4"/>
      <c r="FF1135" s="4"/>
      <c r="FG1135" s="4"/>
      <c r="FH1135" s="4"/>
      <c r="FI1135" s="4"/>
      <c r="FJ1135" s="4"/>
      <c r="FK1135" s="4"/>
      <c r="FL1135" s="4"/>
      <c r="FM1135" s="4"/>
      <c r="FN1135" s="4"/>
      <c r="FO1135" s="4"/>
      <c r="FP1135" s="4"/>
      <c r="FQ1135" s="4"/>
      <c r="FR1135" s="4"/>
      <c r="FS1135" s="4"/>
      <c r="FT1135" s="4"/>
      <c r="FU1135" s="4"/>
      <c r="FV1135" s="4"/>
      <c r="FW1135" s="4"/>
      <c r="FX1135" s="4"/>
      <c r="FY1135" s="4"/>
      <c r="FZ1135" s="4"/>
      <c r="GA1135" s="4"/>
      <c r="GB1135" s="4"/>
      <c r="GC1135" s="4"/>
      <c r="GD1135" s="4"/>
      <c r="GE1135" s="4"/>
      <c r="GF1135" s="4"/>
      <c r="GG1135" s="4"/>
      <c r="GH1135" s="4"/>
      <c r="GI1135" s="4"/>
      <c r="GJ1135" s="4"/>
      <c r="GK1135" s="4"/>
      <c r="GL1135" s="4"/>
      <c r="GM1135" s="4"/>
      <c r="GN1135" s="4"/>
      <c r="GO1135" s="4"/>
      <c r="GP1135" s="4"/>
      <c r="GQ1135" s="4"/>
      <c r="GR1135" s="4"/>
      <c r="GS1135" s="4"/>
      <c r="GT1135" s="4"/>
      <c r="GU1135" s="4"/>
      <c r="GV1135" s="4"/>
      <c r="GW1135" s="4"/>
      <c r="GX1135" s="4"/>
      <c r="GY1135" s="4"/>
      <c r="GZ1135" s="4"/>
      <c r="HA1135" s="4"/>
      <c r="HB1135" s="4"/>
      <c r="HC1135" s="4"/>
      <c r="HD1135" s="4"/>
      <c r="HE1135" s="4"/>
      <c r="HF1135" s="4"/>
      <c r="HG1135" s="4"/>
      <c r="HH1135" s="4"/>
      <c r="HI1135" s="4"/>
      <c r="HJ1135" s="4"/>
      <c r="HK1135" s="4"/>
      <c r="HL1135" s="4"/>
      <c r="HM1135" s="4"/>
      <c r="HN1135" s="4"/>
      <c r="HO1135" s="4"/>
      <c r="HP1135" s="4"/>
      <c r="HQ1135" s="4"/>
      <c r="HR1135" s="4"/>
      <c r="HS1135" s="4"/>
      <c r="HT1135" s="4"/>
      <c r="HU1135" s="4"/>
      <c r="HV1135" s="4"/>
      <c r="HW1135" s="4"/>
      <c r="HX1135" s="4"/>
      <c r="HY1135" s="4"/>
      <c r="HZ1135" s="4"/>
      <c r="IA1135" s="4"/>
      <c r="IB1135" s="4"/>
      <c r="IC1135" s="4"/>
      <c r="ID1135" s="4"/>
      <c r="IE1135" s="4"/>
      <c r="IF1135" s="4"/>
      <c r="IG1135" s="4"/>
      <c r="IH1135" s="4"/>
      <c r="II1135" s="4"/>
      <c r="IJ1135" s="4"/>
      <c r="IK1135" s="4"/>
      <c r="IL1135" s="4"/>
      <c r="IM1135" s="4"/>
      <c r="IN1135" s="4"/>
      <c r="IO1135" s="4"/>
      <c r="IP1135" s="4"/>
      <c r="IQ1135" s="4"/>
      <c r="IR1135" s="4"/>
      <c r="IS1135" s="4"/>
      <c r="IT1135" s="4"/>
      <c r="IU1135" s="4"/>
      <c r="IV1135" s="4"/>
    </row>
    <row r="1137" spans="1:256" s="209" customFormat="1">
      <c r="A1137" s="121"/>
      <c r="B1137" s="115"/>
      <c r="C1137" s="116"/>
      <c r="D1137" s="117"/>
      <c r="E1137" s="118"/>
      <c r="F1137" s="119"/>
      <c r="G1137" s="120"/>
      <c r="H1137" s="5"/>
      <c r="I1137" s="39"/>
      <c r="J1137" s="40"/>
      <c r="K1137" s="41"/>
      <c r="L1137" s="37"/>
      <c r="N1137" s="38"/>
      <c r="O1137" s="38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/>
      <c r="AX1137" s="4"/>
      <c r="AY1137" s="4"/>
      <c r="AZ1137" s="4"/>
      <c r="BA1137" s="4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4"/>
      <c r="CM1137" s="4"/>
      <c r="CN1137" s="4"/>
      <c r="CO1137" s="4"/>
      <c r="CP1137" s="4"/>
      <c r="CQ1137" s="4"/>
      <c r="CR1137" s="4"/>
      <c r="CS1137" s="4"/>
      <c r="CT1137" s="4"/>
      <c r="CU1137" s="4"/>
      <c r="CV1137" s="4"/>
      <c r="CW1137" s="4"/>
      <c r="CX1137" s="4"/>
      <c r="CY1137" s="4"/>
      <c r="CZ1137" s="4"/>
      <c r="DA1137" s="4"/>
      <c r="DB1137" s="4"/>
      <c r="DC1137" s="4"/>
      <c r="DD1137" s="4"/>
      <c r="DE1137" s="4"/>
      <c r="DF1137" s="4"/>
      <c r="DG1137" s="4"/>
      <c r="DH1137" s="4"/>
      <c r="DI1137" s="4"/>
      <c r="DJ1137" s="4"/>
      <c r="DK1137" s="4"/>
      <c r="DL1137" s="4"/>
      <c r="DM1137" s="4"/>
      <c r="DN1137" s="4"/>
      <c r="DO1137" s="4"/>
      <c r="DP1137" s="4"/>
      <c r="DQ1137" s="4"/>
      <c r="DR1137" s="4"/>
      <c r="DS1137" s="4"/>
      <c r="DT1137" s="4"/>
      <c r="DU1137" s="4"/>
      <c r="DV1137" s="4"/>
      <c r="DW1137" s="4"/>
      <c r="DX1137" s="4"/>
      <c r="DY1137" s="4"/>
      <c r="DZ1137" s="4"/>
      <c r="EA1137" s="4"/>
      <c r="EB1137" s="4"/>
      <c r="EC1137" s="4"/>
      <c r="ED1137" s="4"/>
      <c r="EE1137" s="4"/>
      <c r="EF1137" s="4"/>
      <c r="EG1137" s="4"/>
      <c r="EH1137" s="4"/>
      <c r="EI1137" s="4"/>
      <c r="EJ1137" s="4"/>
      <c r="EK1137" s="4"/>
      <c r="EL1137" s="4"/>
      <c r="EM1137" s="4"/>
      <c r="EN1137" s="4"/>
      <c r="EO1137" s="4"/>
      <c r="EP1137" s="4"/>
      <c r="EQ1137" s="4"/>
      <c r="ER1137" s="4"/>
      <c r="ES1137" s="4"/>
      <c r="ET1137" s="4"/>
      <c r="EU1137" s="4"/>
      <c r="EV1137" s="4"/>
      <c r="EW1137" s="4"/>
      <c r="EX1137" s="4"/>
      <c r="EY1137" s="4"/>
      <c r="EZ1137" s="4"/>
      <c r="FA1137" s="4"/>
      <c r="FB1137" s="4"/>
      <c r="FC1137" s="4"/>
      <c r="FD1137" s="4"/>
      <c r="FE1137" s="4"/>
      <c r="FF1137" s="4"/>
      <c r="FG1137" s="4"/>
      <c r="FH1137" s="4"/>
      <c r="FI1137" s="4"/>
      <c r="FJ1137" s="4"/>
      <c r="FK1137" s="4"/>
      <c r="FL1137" s="4"/>
      <c r="FM1137" s="4"/>
      <c r="FN1137" s="4"/>
      <c r="FO1137" s="4"/>
      <c r="FP1137" s="4"/>
      <c r="FQ1137" s="4"/>
      <c r="FR1137" s="4"/>
      <c r="FS1137" s="4"/>
      <c r="FT1137" s="4"/>
      <c r="FU1137" s="4"/>
      <c r="FV1137" s="4"/>
      <c r="FW1137" s="4"/>
      <c r="FX1137" s="4"/>
      <c r="FY1137" s="4"/>
      <c r="FZ1137" s="4"/>
      <c r="GA1137" s="4"/>
      <c r="GB1137" s="4"/>
      <c r="GC1137" s="4"/>
      <c r="GD1137" s="4"/>
      <c r="GE1137" s="4"/>
      <c r="GF1137" s="4"/>
      <c r="GG1137" s="4"/>
      <c r="GH1137" s="4"/>
      <c r="GI1137" s="4"/>
      <c r="GJ1137" s="4"/>
      <c r="GK1137" s="4"/>
      <c r="GL1137" s="4"/>
      <c r="GM1137" s="4"/>
      <c r="GN1137" s="4"/>
      <c r="GO1137" s="4"/>
      <c r="GP1137" s="4"/>
      <c r="GQ1137" s="4"/>
      <c r="GR1137" s="4"/>
      <c r="GS1137" s="4"/>
      <c r="GT1137" s="4"/>
      <c r="GU1137" s="4"/>
      <c r="GV1137" s="4"/>
      <c r="GW1137" s="4"/>
      <c r="GX1137" s="4"/>
      <c r="GY1137" s="4"/>
      <c r="GZ1137" s="4"/>
      <c r="HA1137" s="4"/>
      <c r="HB1137" s="4"/>
      <c r="HC1137" s="4"/>
      <c r="HD1137" s="4"/>
      <c r="HE1137" s="4"/>
      <c r="HF1137" s="4"/>
      <c r="HG1137" s="4"/>
      <c r="HH1137" s="4"/>
      <c r="HI1137" s="4"/>
      <c r="HJ1137" s="4"/>
      <c r="HK1137" s="4"/>
      <c r="HL1137" s="4"/>
      <c r="HM1137" s="4"/>
      <c r="HN1137" s="4"/>
      <c r="HO1137" s="4"/>
      <c r="HP1137" s="4"/>
      <c r="HQ1137" s="4"/>
      <c r="HR1137" s="4"/>
      <c r="HS1137" s="4"/>
      <c r="HT1137" s="4"/>
      <c r="HU1137" s="4"/>
      <c r="HV1137" s="4"/>
      <c r="HW1137" s="4"/>
      <c r="HX1137" s="4"/>
      <c r="HY1137" s="4"/>
      <c r="HZ1137" s="4"/>
      <c r="IA1137" s="4"/>
      <c r="IB1137" s="4"/>
      <c r="IC1137" s="4"/>
      <c r="ID1137" s="4"/>
      <c r="IE1137" s="4"/>
      <c r="IF1137" s="4"/>
      <c r="IG1137" s="4"/>
      <c r="IH1137" s="4"/>
      <c r="II1137" s="4"/>
      <c r="IJ1137" s="4"/>
      <c r="IK1137" s="4"/>
      <c r="IL1137" s="4"/>
      <c r="IM1137" s="4"/>
      <c r="IN1137" s="4"/>
      <c r="IO1137" s="4"/>
      <c r="IP1137" s="4"/>
      <c r="IQ1137" s="4"/>
      <c r="IR1137" s="4"/>
      <c r="IS1137" s="4"/>
      <c r="IT1137" s="4"/>
      <c r="IU1137" s="4"/>
      <c r="IV1137" s="4"/>
    </row>
    <row r="1139" spans="1:256" s="209" customFormat="1">
      <c r="A1139" s="121"/>
      <c r="B1139" s="115"/>
      <c r="C1139" s="116"/>
      <c r="D1139" s="117"/>
      <c r="E1139" s="118"/>
      <c r="F1139" s="119"/>
      <c r="G1139" s="120"/>
      <c r="H1139" s="5"/>
      <c r="I1139" s="39"/>
      <c r="J1139" s="40"/>
      <c r="K1139" s="41"/>
      <c r="L1139" s="37"/>
      <c r="N1139" s="38"/>
      <c r="O1139" s="38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/>
      <c r="AX1139" s="4"/>
      <c r="AY1139" s="4"/>
      <c r="AZ1139" s="4"/>
      <c r="BA1139" s="4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4"/>
      <c r="CM1139" s="4"/>
      <c r="CN1139" s="4"/>
      <c r="CO1139" s="4"/>
      <c r="CP1139" s="4"/>
      <c r="CQ1139" s="4"/>
      <c r="CR1139" s="4"/>
      <c r="CS1139" s="4"/>
      <c r="CT1139" s="4"/>
      <c r="CU1139" s="4"/>
      <c r="CV1139" s="4"/>
      <c r="CW1139" s="4"/>
      <c r="CX1139" s="4"/>
      <c r="CY1139" s="4"/>
      <c r="CZ1139" s="4"/>
      <c r="DA1139" s="4"/>
      <c r="DB1139" s="4"/>
      <c r="DC1139" s="4"/>
      <c r="DD1139" s="4"/>
      <c r="DE1139" s="4"/>
      <c r="DF1139" s="4"/>
      <c r="DG1139" s="4"/>
      <c r="DH1139" s="4"/>
      <c r="DI1139" s="4"/>
      <c r="DJ1139" s="4"/>
      <c r="DK1139" s="4"/>
      <c r="DL1139" s="4"/>
      <c r="DM1139" s="4"/>
      <c r="DN1139" s="4"/>
      <c r="DO1139" s="4"/>
      <c r="DP1139" s="4"/>
      <c r="DQ1139" s="4"/>
      <c r="DR1139" s="4"/>
      <c r="DS1139" s="4"/>
      <c r="DT1139" s="4"/>
      <c r="DU1139" s="4"/>
      <c r="DV1139" s="4"/>
      <c r="DW1139" s="4"/>
      <c r="DX1139" s="4"/>
      <c r="DY1139" s="4"/>
      <c r="DZ1139" s="4"/>
      <c r="EA1139" s="4"/>
      <c r="EB1139" s="4"/>
      <c r="EC1139" s="4"/>
      <c r="ED1139" s="4"/>
      <c r="EE1139" s="4"/>
      <c r="EF1139" s="4"/>
      <c r="EG1139" s="4"/>
      <c r="EH1139" s="4"/>
      <c r="EI1139" s="4"/>
      <c r="EJ1139" s="4"/>
      <c r="EK1139" s="4"/>
      <c r="EL1139" s="4"/>
      <c r="EM1139" s="4"/>
      <c r="EN1139" s="4"/>
      <c r="EO1139" s="4"/>
      <c r="EP1139" s="4"/>
      <c r="EQ1139" s="4"/>
      <c r="ER1139" s="4"/>
      <c r="ES1139" s="4"/>
      <c r="ET1139" s="4"/>
      <c r="EU1139" s="4"/>
      <c r="EV1139" s="4"/>
      <c r="EW1139" s="4"/>
      <c r="EX1139" s="4"/>
      <c r="EY1139" s="4"/>
      <c r="EZ1139" s="4"/>
      <c r="FA1139" s="4"/>
      <c r="FB1139" s="4"/>
      <c r="FC1139" s="4"/>
      <c r="FD1139" s="4"/>
      <c r="FE1139" s="4"/>
      <c r="FF1139" s="4"/>
      <c r="FG1139" s="4"/>
      <c r="FH1139" s="4"/>
      <c r="FI1139" s="4"/>
      <c r="FJ1139" s="4"/>
      <c r="FK1139" s="4"/>
      <c r="FL1139" s="4"/>
      <c r="FM1139" s="4"/>
      <c r="FN1139" s="4"/>
      <c r="FO1139" s="4"/>
      <c r="FP1139" s="4"/>
      <c r="FQ1139" s="4"/>
      <c r="FR1139" s="4"/>
      <c r="FS1139" s="4"/>
      <c r="FT1139" s="4"/>
      <c r="FU1139" s="4"/>
      <c r="FV1139" s="4"/>
      <c r="FW1139" s="4"/>
      <c r="FX1139" s="4"/>
      <c r="FY1139" s="4"/>
      <c r="FZ1139" s="4"/>
      <c r="GA1139" s="4"/>
      <c r="GB1139" s="4"/>
      <c r="GC1139" s="4"/>
      <c r="GD1139" s="4"/>
      <c r="GE1139" s="4"/>
      <c r="GF1139" s="4"/>
      <c r="GG1139" s="4"/>
      <c r="GH1139" s="4"/>
      <c r="GI1139" s="4"/>
      <c r="GJ1139" s="4"/>
      <c r="GK1139" s="4"/>
      <c r="GL1139" s="4"/>
      <c r="GM1139" s="4"/>
      <c r="GN1139" s="4"/>
      <c r="GO1139" s="4"/>
      <c r="GP1139" s="4"/>
      <c r="GQ1139" s="4"/>
      <c r="GR1139" s="4"/>
      <c r="GS1139" s="4"/>
      <c r="GT1139" s="4"/>
      <c r="GU1139" s="4"/>
      <c r="GV1139" s="4"/>
      <c r="GW1139" s="4"/>
      <c r="GX1139" s="4"/>
      <c r="GY1139" s="4"/>
      <c r="GZ1139" s="4"/>
      <c r="HA1139" s="4"/>
      <c r="HB1139" s="4"/>
      <c r="HC1139" s="4"/>
      <c r="HD1139" s="4"/>
      <c r="HE1139" s="4"/>
      <c r="HF1139" s="4"/>
      <c r="HG1139" s="4"/>
      <c r="HH1139" s="4"/>
      <c r="HI1139" s="4"/>
      <c r="HJ1139" s="4"/>
      <c r="HK1139" s="4"/>
      <c r="HL1139" s="4"/>
      <c r="HM1139" s="4"/>
      <c r="HN1139" s="4"/>
      <c r="HO1139" s="4"/>
      <c r="HP1139" s="4"/>
      <c r="HQ1139" s="4"/>
      <c r="HR1139" s="4"/>
      <c r="HS1139" s="4"/>
      <c r="HT1139" s="4"/>
      <c r="HU1139" s="4"/>
      <c r="HV1139" s="4"/>
      <c r="HW1139" s="4"/>
      <c r="HX1139" s="4"/>
      <c r="HY1139" s="4"/>
      <c r="HZ1139" s="4"/>
      <c r="IA1139" s="4"/>
      <c r="IB1139" s="4"/>
      <c r="IC1139" s="4"/>
      <c r="ID1139" s="4"/>
      <c r="IE1139" s="4"/>
      <c r="IF1139" s="4"/>
      <c r="IG1139" s="4"/>
      <c r="IH1139" s="4"/>
      <c r="II1139" s="4"/>
      <c r="IJ1139" s="4"/>
      <c r="IK1139" s="4"/>
      <c r="IL1139" s="4"/>
      <c r="IM1139" s="4"/>
      <c r="IN1139" s="4"/>
      <c r="IO1139" s="4"/>
      <c r="IP1139" s="4"/>
      <c r="IQ1139" s="4"/>
      <c r="IR1139" s="4"/>
      <c r="IS1139" s="4"/>
      <c r="IT1139" s="4"/>
      <c r="IU1139" s="4"/>
      <c r="IV1139" s="4"/>
    </row>
    <row r="1141" spans="1:256" s="209" customFormat="1">
      <c r="A1141" s="121"/>
      <c r="B1141" s="115"/>
      <c r="C1141" s="116"/>
      <c r="D1141" s="117"/>
      <c r="E1141" s="118"/>
      <c r="F1141" s="119"/>
      <c r="G1141" s="120"/>
      <c r="H1141" s="5"/>
      <c r="I1141" s="39"/>
      <c r="J1141" s="40"/>
      <c r="K1141" s="41"/>
      <c r="L1141" s="37"/>
      <c r="N1141" s="38"/>
      <c r="O1141" s="38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4"/>
      <c r="EF1141" s="4"/>
      <c r="EG1141" s="4"/>
      <c r="EH1141" s="4"/>
      <c r="EI1141" s="4"/>
      <c r="EJ1141" s="4"/>
      <c r="EK1141" s="4"/>
      <c r="EL1141" s="4"/>
      <c r="EM1141" s="4"/>
      <c r="EN1141" s="4"/>
      <c r="EO1141" s="4"/>
      <c r="EP1141" s="4"/>
      <c r="EQ1141" s="4"/>
      <c r="ER1141" s="4"/>
      <c r="ES1141" s="4"/>
      <c r="ET1141" s="4"/>
      <c r="EU1141" s="4"/>
      <c r="EV1141" s="4"/>
      <c r="EW1141" s="4"/>
      <c r="EX1141" s="4"/>
      <c r="EY1141" s="4"/>
      <c r="EZ1141" s="4"/>
      <c r="FA1141" s="4"/>
      <c r="FB1141" s="4"/>
      <c r="FC1141" s="4"/>
      <c r="FD1141" s="4"/>
      <c r="FE1141" s="4"/>
      <c r="FF1141" s="4"/>
      <c r="FG1141" s="4"/>
      <c r="FH1141" s="4"/>
      <c r="FI1141" s="4"/>
      <c r="FJ1141" s="4"/>
      <c r="FK1141" s="4"/>
      <c r="FL1141" s="4"/>
      <c r="FM1141" s="4"/>
      <c r="FN1141" s="4"/>
      <c r="FO1141" s="4"/>
      <c r="FP1141" s="4"/>
      <c r="FQ1141" s="4"/>
      <c r="FR1141" s="4"/>
      <c r="FS1141" s="4"/>
      <c r="FT1141" s="4"/>
      <c r="FU1141" s="4"/>
      <c r="FV1141" s="4"/>
      <c r="FW1141" s="4"/>
      <c r="FX1141" s="4"/>
      <c r="FY1141" s="4"/>
      <c r="FZ1141" s="4"/>
      <c r="GA1141" s="4"/>
      <c r="GB1141" s="4"/>
      <c r="GC1141" s="4"/>
      <c r="GD1141" s="4"/>
      <c r="GE1141" s="4"/>
      <c r="GF1141" s="4"/>
      <c r="GG1141" s="4"/>
      <c r="GH1141" s="4"/>
      <c r="GI1141" s="4"/>
      <c r="GJ1141" s="4"/>
      <c r="GK1141" s="4"/>
      <c r="GL1141" s="4"/>
      <c r="GM1141" s="4"/>
      <c r="GN1141" s="4"/>
      <c r="GO1141" s="4"/>
      <c r="GP1141" s="4"/>
      <c r="GQ1141" s="4"/>
      <c r="GR1141" s="4"/>
      <c r="GS1141" s="4"/>
      <c r="GT1141" s="4"/>
      <c r="GU1141" s="4"/>
      <c r="GV1141" s="4"/>
      <c r="GW1141" s="4"/>
      <c r="GX1141" s="4"/>
      <c r="GY1141" s="4"/>
      <c r="GZ1141" s="4"/>
      <c r="HA1141" s="4"/>
      <c r="HB1141" s="4"/>
      <c r="HC1141" s="4"/>
      <c r="HD1141" s="4"/>
      <c r="HE1141" s="4"/>
      <c r="HF1141" s="4"/>
      <c r="HG1141" s="4"/>
      <c r="HH1141" s="4"/>
      <c r="HI1141" s="4"/>
      <c r="HJ1141" s="4"/>
      <c r="HK1141" s="4"/>
      <c r="HL1141" s="4"/>
      <c r="HM1141" s="4"/>
      <c r="HN1141" s="4"/>
      <c r="HO1141" s="4"/>
      <c r="HP1141" s="4"/>
      <c r="HQ1141" s="4"/>
      <c r="HR1141" s="4"/>
      <c r="HS1141" s="4"/>
      <c r="HT1141" s="4"/>
      <c r="HU1141" s="4"/>
      <c r="HV1141" s="4"/>
      <c r="HW1141" s="4"/>
      <c r="HX1141" s="4"/>
      <c r="HY1141" s="4"/>
      <c r="HZ1141" s="4"/>
      <c r="IA1141" s="4"/>
      <c r="IB1141" s="4"/>
      <c r="IC1141" s="4"/>
      <c r="ID1141" s="4"/>
      <c r="IE1141" s="4"/>
      <c r="IF1141" s="4"/>
      <c r="IG1141" s="4"/>
      <c r="IH1141" s="4"/>
      <c r="II1141" s="4"/>
      <c r="IJ1141" s="4"/>
      <c r="IK1141" s="4"/>
      <c r="IL1141" s="4"/>
      <c r="IM1141" s="4"/>
      <c r="IN1141" s="4"/>
      <c r="IO1141" s="4"/>
      <c r="IP1141" s="4"/>
      <c r="IQ1141" s="4"/>
      <c r="IR1141" s="4"/>
      <c r="IS1141" s="4"/>
      <c r="IT1141" s="4"/>
      <c r="IU1141" s="4"/>
      <c r="IV1141" s="4"/>
    </row>
    <row r="1143" spans="1:256" s="209" customFormat="1">
      <c r="A1143" s="121"/>
      <c r="B1143" s="115"/>
      <c r="C1143" s="116"/>
      <c r="D1143" s="117"/>
      <c r="E1143" s="118"/>
      <c r="F1143" s="119"/>
      <c r="G1143" s="120"/>
      <c r="H1143" s="5"/>
      <c r="I1143" s="39"/>
      <c r="J1143" s="40"/>
      <c r="K1143" s="41"/>
      <c r="L1143" s="37"/>
      <c r="N1143" s="38"/>
      <c r="O1143" s="38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/>
      <c r="AX1143" s="4"/>
      <c r="AY1143" s="4"/>
      <c r="AZ1143" s="4"/>
      <c r="BA1143" s="4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4"/>
      <c r="CM1143" s="4"/>
      <c r="CN1143" s="4"/>
      <c r="CO1143" s="4"/>
      <c r="CP1143" s="4"/>
      <c r="CQ1143" s="4"/>
      <c r="CR1143" s="4"/>
      <c r="CS1143" s="4"/>
      <c r="CT1143" s="4"/>
      <c r="CU1143" s="4"/>
      <c r="CV1143" s="4"/>
      <c r="CW1143" s="4"/>
      <c r="CX1143" s="4"/>
      <c r="CY1143" s="4"/>
      <c r="CZ1143" s="4"/>
      <c r="DA1143" s="4"/>
      <c r="DB1143" s="4"/>
      <c r="DC1143" s="4"/>
      <c r="DD1143" s="4"/>
      <c r="DE1143" s="4"/>
      <c r="DF1143" s="4"/>
      <c r="DG1143" s="4"/>
      <c r="DH1143" s="4"/>
      <c r="DI1143" s="4"/>
      <c r="DJ1143" s="4"/>
      <c r="DK1143" s="4"/>
      <c r="DL1143" s="4"/>
      <c r="DM1143" s="4"/>
      <c r="DN1143" s="4"/>
      <c r="DO1143" s="4"/>
      <c r="DP1143" s="4"/>
      <c r="DQ1143" s="4"/>
      <c r="DR1143" s="4"/>
      <c r="DS1143" s="4"/>
      <c r="DT1143" s="4"/>
      <c r="DU1143" s="4"/>
      <c r="DV1143" s="4"/>
      <c r="DW1143" s="4"/>
      <c r="DX1143" s="4"/>
      <c r="DY1143" s="4"/>
      <c r="DZ1143" s="4"/>
      <c r="EA1143" s="4"/>
      <c r="EB1143" s="4"/>
      <c r="EC1143" s="4"/>
      <c r="ED1143" s="4"/>
      <c r="EE1143" s="4"/>
      <c r="EF1143" s="4"/>
      <c r="EG1143" s="4"/>
      <c r="EH1143" s="4"/>
      <c r="EI1143" s="4"/>
      <c r="EJ1143" s="4"/>
      <c r="EK1143" s="4"/>
      <c r="EL1143" s="4"/>
      <c r="EM1143" s="4"/>
      <c r="EN1143" s="4"/>
      <c r="EO1143" s="4"/>
      <c r="EP1143" s="4"/>
      <c r="EQ1143" s="4"/>
      <c r="ER1143" s="4"/>
      <c r="ES1143" s="4"/>
      <c r="ET1143" s="4"/>
      <c r="EU1143" s="4"/>
      <c r="EV1143" s="4"/>
      <c r="EW1143" s="4"/>
      <c r="EX1143" s="4"/>
      <c r="EY1143" s="4"/>
      <c r="EZ1143" s="4"/>
      <c r="FA1143" s="4"/>
      <c r="FB1143" s="4"/>
      <c r="FC1143" s="4"/>
      <c r="FD1143" s="4"/>
      <c r="FE1143" s="4"/>
      <c r="FF1143" s="4"/>
      <c r="FG1143" s="4"/>
      <c r="FH1143" s="4"/>
      <c r="FI1143" s="4"/>
      <c r="FJ1143" s="4"/>
      <c r="FK1143" s="4"/>
      <c r="FL1143" s="4"/>
      <c r="FM1143" s="4"/>
      <c r="FN1143" s="4"/>
      <c r="FO1143" s="4"/>
      <c r="FP1143" s="4"/>
      <c r="FQ1143" s="4"/>
      <c r="FR1143" s="4"/>
      <c r="FS1143" s="4"/>
      <c r="FT1143" s="4"/>
      <c r="FU1143" s="4"/>
      <c r="FV1143" s="4"/>
      <c r="FW1143" s="4"/>
      <c r="FX1143" s="4"/>
      <c r="FY1143" s="4"/>
      <c r="FZ1143" s="4"/>
      <c r="GA1143" s="4"/>
      <c r="GB1143" s="4"/>
      <c r="GC1143" s="4"/>
      <c r="GD1143" s="4"/>
      <c r="GE1143" s="4"/>
      <c r="GF1143" s="4"/>
      <c r="GG1143" s="4"/>
      <c r="GH1143" s="4"/>
      <c r="GI1143" s="4"/>
      <c r="GJ1143" s="4"/>
      <c r="GK1143" s="4"/>
      <c r="GL1143" s="4"/>
      <c r="GM1143" s="4"/>
      <c r="GN1143" s="4"/>
      <c r="GO1143" s="4"/>
      <c r="GP1143" s="4"/>
      <c r="GQ1143" s="4"/>
      <c r="GR1143" s="4"/>
      <c r="GS1143" s="4"/>
      <c r="GT1143" s="4"/>
      <c r="GU1143" s="4"/>
      <c r="GV1143" s="4"/>
      <c r="GW1143" s="4"/>
      <c r="GX1143" s="4"/>
      <c r="GY1143" s="4"/>
      <c r="GZ1143" s="4"/>
      <c r="HA1143" s="4"/>
      <c r="HB1143" s="4"/>
      <c r="HC1143" s="4"/>
      <c r="HD1143" s="4"/>
      <c r="HE1143" s="4"/>
      <c r="HF1143" s="4"/>
      <c r="HG1143" s="4"/>
      <c r="HH1143" s="4"/>
      <c r="HI1143" s="4"/>
      <c r="HJ1143" s="4"/>
      <c r="HK1143" s="4"/>
      <c r="HL1143" s="4"/>
      <c r="HM1143" s="4"/>
      <c r="HN1143" s="4"/>
      <c r="HO1143" s="4"/>
      <c r="HP1143" s="4"/>
      <c r="HQ1143" s="4"/>
      <c r="HR1143" s="4"/>
      <c r="HS1143" s="4"/>
      <c r="HT1143" s="4"/>
      <c r="HU1143" s="4"/>
      <c r="HV1143" s="4"/>
      <c r="HW1143" s="4"/>
      <c r="HX1143" s="4"/>
      <c r="HY1143" s="4"/>
      <c r="HZ1143" s="4"/>
      <c r="IA1143" s="4"/>
      <c r="IB1143" s="4"/>
      <c r="IC1143" s="4"/>
      <c r="ID1143" s="4"/>
      <c r="IE1143" s="4"/>
      <c r="IF1143" s="4"/>
      <c r="IG1143" s="4"/>
      <c r="IH1143" s="4"/>
      <c r="II1143" s="4"/>
      <c r="IJ1143" s="4"/>
      <c r="IK1143" s="4"/>
      <c r="IL1143" s="4"/>
      <c r="IM1143" s="4"/>
      <c r="IN1143" s="4"/>
      <c r="IO1143" s="4"/>
      <c r="IP1143" s="4"/>
      <c r="IQ1143" s="4"/>
      <c r="IR1143" s="4"/>
      <c r="IS1143" s="4"/>
      <c r="IT1143" s="4"/>
      <c r="IU1143" s="4"/>
      <c r="IV1143" s="4"/>
    </row>
    <row r="1144" spans="1:256" s="209" customFormat="1">
      <c r="A1144" s="121"/>
      <c r="B1144" s="115"/>
      <c r="C1144" s="116"/>
      <c r="D1144" s="117"/>
      <c r="E1144" s="118"/>
      <c r="F1144" s="119"/>
      <c r="G1144" s="120"/>
      <c r="H1144" s="5"/>
      <c r="I1144" s="39"/>
      <c r="J1144" s="40"/>
      <c r="K1144" s="41"/>
      <c r="L1144" s="37"/>
      <c r="N1144" s="38"/>
      <c r="O1144" s="38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/>
      <c r="AX1144" s="4"/>
      <c r="AY1144" s="4"/>
      <c r="AZ1144" s="4"/>
      <c r="BA1144" s="4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4"/>
      <c r="CM1144" s="4"/>
      <c r="CN1144" s="4"/>
      <c r="CO1144" s="4"/>
      <c r="CP1144" s="4"/>
      <c r="CQ1144" s="4"/>
      <c r="CR1144" s="4"/>
      <c r="CS1144" s="4"/>
      <c r="CT1144" s="4"/>
      <c r="CU1144" s="4"/>
      <c r="CV1144" s="4"/>
      <c r="CW1144" s="4"/>
      <c r="CX1144" s="4"/>
      <c r="CY1144" s="4"/>
      <c r="CZ1144" s="4"/>
      <c r="DA1144" s="4"/>
      <c r="DB1144" s="4"/>
      <c r="DC1144" s="4"/>
      <c r="DD1144" s="4"/>
      <c r="DE1144" s="4"/>
      <c r="DF1144" s="4"/>
      <c r="DG1144" s="4"/>
      <c r="DH1144" s="4"/>
      <c r="DI1144" s="4"/>
      <c r="DJ1144" s="4"/>
      <c r="DK1144" s="4"/>
      <c r="DL1144" s="4"/>
      <c r="DM1144" s="4"/>
      <c r="DN1144" s="4"/>
      <c r="DO1144" s="4"/>
      <c r="DP1144" s="4"/>
      <c r="DQ1144" s="4"/>
      <c r="DR1144" s="4"/>
      <c r="DS1144" s="4"/>
      <c r="DT1144" s="4"/>
      <c r="DU1144" s="4"/>
      <c r="DV1144" s="4"/>
      <c r="DW1144" s="4"/>
      <c r="DX1144" s="4"/>
      <c r="DY1144" s="4"/>
      <c r="DZ1144" s="4"/>
      <c r="EA1144" s="4"/>
      <c r="EB1144" s="4"/>
      <c r="EC1144" s="4"/>
      <c r="ED1144" s="4"/>
      <c r="EE1144" s="4"/>
      <c r="EF1144" s="4"/>
      <c r="EG1144" s="4"/>
      <c r="EH1144" s="4"/>
      <c r="EI1144" s="4"/>
      <c r="EJ1144" s="4"/>
      <c r="EK1144" s="4"/>
      <c r="EL1144" s="4"/>
      <c r="EM1144" s="4"/>
      <c r="EN1144" s="4"/>
      <c r="EO1144" s="4"/>
      <c r="EP1144" s="4"/>
      <c r="EQ1144" s="4"/>
      <c r="ER1144" s="4"/>
      <c r="ES1144" s="4"/>
      <c r="ET1144" s="4"/>
      <c r="EU1144" s="4"/>
      <c r="EV1144" s="4"/>
      <c r="EW1144" s="4"/>
      <c r="EX1144" s="4"/>
      <c r="EY1144" s="4"/>
      <c r="EZ1144" s="4"/>
      <c r="FA1144" s="4"/>
      <c r="FB1144" s="4"/>
      <c r="FC1144" s="4"/>
      <c r="FD1144" s="4"/>
      <c r="FE1144" s="4"/>
      <c r="FF1144" s="4"/>
      <c r="FG1144" s="4"/>
      <c r="FH1144" s="4"/>
      <c r="FI1144" s="4"/>
      <c r="FJ1144" s="4"/>
      <c r="FK1144" s="4"/>
      <c r="FL1144" s="4"/>
      <c r="FM1144" s="4"/>
      <c r="FN1144" s="4"/>
      <c r="FO1144" s="4"/>
      <c r="FP1144" s="4"/>
      <c r="FQ1144" s="4"/>
      <c r="FR1144" s="4"/>
      <c r="FS1144" s="4"/>
      <c r="FT1144" s="4"/>
      <c r="FU1144" s="4"/>
      <c r="FV1144" s="4"/>
      <c r="FW1144" s="4"/>
      <c r="FX1144" s="4"/>
      <c r="FY1144" s="4"/>
      <c r="FZ1144" s="4"/>
      <c r="GA1144" s="4"/>
      <c r="GB1144" s="4"/>
      <c r="GC1144" s="4"/>
      <c r="GD1144" s="4"/>
      <c r="GE1144" s="4"/>
      <c r="GF1144" s="4"/>
      <c r="GG1144" s="4"/>
      <c r="GH1144" s="4"/>
      <c r="GI1144" s="4"/>
      <c r="GJ1144" s="4"/>
      <c r="GK1144" s="4"/>
      <c r="GL1144" s="4"/>
      <c r="GM1144" s="4"/>
      <c r="GN1144" s="4"/>
      <c r="GO1144" s="4"/>
      <c r="GP1144" s="4"/>
      <c r="GQ1144" s="4"/>
      <c r="GR1144" s="4"/>
      <c r="GS1144" s="4"/>
      <c r="GT1144" s="4"/>
      <c r="GU1144" s="4"/>
      <c r="GV1144" s="4"/>
      <c r="GW1144" s="4"/>
      <c r="GX1144" s="4"/>
      <c r="GY1144" s="4"/>
      <c r="GZ1144" s="4"/>
      <c r="HA1144" s="4"/>
      <c r="HB1144" s="4"/>
      <c r="HC1144" s="4"/>
      <c r="HD1144" s="4"/>
      <c r="HE1144" s="4"/>
      <c r="HF1144" s="4"/>
      <c r="HG1144" s="4"/>
      <c r="HH1144" s="4"/>
      <c r="HI1144" s="4"/>
      <c r="HJ1144" s="4"/>
      <c r="HK1144" s="4"/>
      <c r="HL1144" s="4"/>
      <c r="HM1144" s="4"/>
      <c r="HN1144" s="4"/>
      <c r="HO1144" s="4"/>
      <c r="HP1144" s="4"/>
      <c r="HQ1144" s="4"/>
      <c r="HR1144" s="4"/>
      <c r="HS1144" s="4"/>
      <c r="HT1144" s="4"/>
      <c r="HU1144" s="4"/>
      <c r="HV1144" s="4"/>
      <c r="HW1144" s="4"/>
      <c r="HX1144" s="4"/>
      <c r="HY1144" s="4"/>
      <c r="HZ1144" s="4"/>
      <c r="IA1144" s="4"/>
      <c r="IB1144" s="4"/>
      <c r="IC1144" s="4"/>
      <c r="ID1144" s="4"/>
      <c r="IE1144" s="4"/>
      <c r="IF1144" s="4"/>
      <c r="IG1144" s="4"/>
      <c r="IH1144" s="4"/>
      <c r="II1144" s="4"/>
      <c r="IJ1144" s="4"/>
      <c r="IK1144" s="4"/>
      <c r="IL1144" s="4"/>
      <c r="IM1144" s="4"/>
      <c r="IN1144" s="4"/>
      <c r="IO1144" s="4"/>
      <c r="IP1144" s="4"/>
      <c r="IQ1144" s="4"/>
      <c r="IR1144" s="4"/>
      <c r="IS1144" s="4"/>
      <c r="IT1144" s="4"/>
      <c r="IU1144" s="4"/>
      <c r="IV1144" s="4"/>
    </row>
    <row r="1145" spans="1:256" s="209" customFormat="1">
      <c r="A1145" s="121"/>
      <c r="B1145" s="115"/>
      <c r="C1145" s="116"/>
      <c r="D1145" s="117"/>
      <c r="E1145" s="118"/>
      <c r="F1145" s="119"/>
      <c r="G1145" s="120"/>
      <c r="H1145" s="5"/>
      <c r="I1145" s="39"/>
      <c r="J1145" s="40"/>
      <c r="K1145" s="41"/>
      <c r="L1145" s="37"/>
      <c r="N1145" s="38"/>
      <c r="O1145" s="38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/>
      <c r="AX1145" s="4"/>
      <c r="AY1145" s="4"/>
      <c r="AZ1145" s="4"/>
      <c r="BA1145" s="4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4"/>
      <c r="CM1145" s="4"/>
      <c r="CN1145" s="4"/>
      <c r="CO1145" s="4"/>
      <c r="CP1145" s="4"/>
      <c r="CQ1145" s="4"/>
      <c r="CR1145" s="4"/>
      <c r="CS1145" s="4"/>
      <c r="CT1145" s="4"/>
      <c r="CU1145" s="4"/>
      <c r="CV1145" s="4"/>
      <c r="CW1145" s="4"/>
      <c r="CX1145" s="4"/>
      <c r="CY1145" s="4"/>
      <c r="CZ1145" s="4"/>
      <c r="DA1145" s="4"/>
      <c r="DB1145" s="4"/>
      <c r="DC1145" s="4"/>
      <c r="DD1145" s="4"/>
      <c r="DE1145" s="4"/>
      <c r="DF1145" s="4"/>
      <c r="DG1145" s="4"/>
      <c r="DH1145" s="4"/>
      <c r="DI1145" s="4"/>
      <c r="DJ1145" s="4"/>
      <c r="DK1145" s="4"/>
      <c r="DL1145" s="4"/>
      <c r="DM1145" s="4"/>
      <c r="DN1145" s="4"/>
      <c r="DO1145" s="4"/>
      <c r="DP1145" s="4"/>
      <c r="DQ1145" s="4"/>
      <c r="DR1145" s="4"/>
      <c r="DS1145" s="4"/>
      <c r="DT1145" s="4"/>
      <c r="DU1145" s="4"/>
      <c r="DV1145" s="4"/>
      <c r="DW1145" s="4"/>
      <c r="DX1145" s="4"/>
      <c r="DY1145" s="4"/>
      <c r="DZ1145" s="4"/>
      <c r="EA1145" s="4"/>
      <c r="EB1145" s="4"/>
      <c r="EC1145" s="4"/>
      <c r="ED1145" s="4"/>
      <c r="EE1145" s="4"/>
      <c r="EF1145" s="4"/>
      <c r="EG1145" s="4"/>
      <c r="EH1145" s="4"/>
      <c r="EI1145" s="4"/>
      <c r="EJ1145" s="4"/>
      <c r="EK1145" s="4"/>
      <c r="EL1145" s="4"/>
      <c r="EM1145" s="4"/>
      <c r="EN1145" s="4"/>
      <c r="EO1145" s="4"/>
      <c r="EP1145" s="4"/>
      <c r="EQ1145" s="4"/>
      <c r="ER1145" s="4"/>
      <c r="ES1145" s="4"/>
      <c r="ET1145" s="4"/>
      <c r="EU1145" s="4"/>
      <c r="EV1145" s="4"/>
      <c r="EW1145" s="4"/>
      <c r="EX1145" s="4"/>
      <c r="EY1145" s="4"/>
      <c r="EZ1145" s="4"/>
      <c r="FA1145" s="4"/>
      <c r="FB1145" s="4"/>
      <c r="FC1145" s="4"/>
      <c r="FD1145" s="4"/>
      <c r="FE1145" s="4"/>
      <c r="FF1145" s="4"/>
      <c r="FG1145" s="4"/>
      <c r="FH1145" s="4"/>
      <c r="FI1145" s="4"/>
      <c r="FJ1145" s="4"/>
      <c r="FK1145" s="4"/>
      <c r="FL1145" s="4"/>
      <c r="FM1145" s="4"/>
      <c r="FN1145" s="4"/>
      <c r="FO1145" s="4"/>
      <c r="FP1145" s="4"/>
      <c r="FQ1145" s="4"/>
      <c r="FR1145" s="4"/>
      <c r="FS1145" s="4"/>
      <c r="FT1145" s="4"/>
      <c r="FU1145" s="4"/>
      <c r="FV1145" s="4"/>
      <c r="FW1145" s="4"/>
      <c r="FX1145" s="4"/>
      <c r="FY1145" s="4"/>
      <c r="FZ1145" s="4"/>
      <c r="GA1145" s="4"/>
      <c r="GB1145" s="4"/>
      <c r="GC1145" s="4"/>
      <c r="GD1145" s="4"/>
      <c r="GE1145" s="4"/>
      <c r="GF1145" s="4"/>
      <c r="GG1145" s="4"/>
      <c r="GH1145" s="4"/>
      <c r="GI1145" s="4"/>
      <c r="GJ1145" s="4"/>
      <c r="GK1145" s="4"/>
      <c r="GL1145" s="4"/>
      <c r="GM1145" s="4"/>
      <c r="GN1145" s="4"/>
      <c r="GO1145" s="4"/>
      <c r="GP1145" s="4"/>
      <c r="GQ1145" s="4"/>
      <c r="GR1145" s="4"/>
      <c r="GS1145" s="4"/>
      <c r="GT1145" s="4"/>
      <c r="GU1145" s="4"/>
      <c r="GV1145" s="4"/>
      <c r="GW1145" s="4"/>
      <c r="GX1145" s="4"/>
      <c r="GY1145" s="4"/>
      <c r="GZ1145" s="4"/>
      <c r="HA1145" s="4"/>
      <c r="HB1145" s="4"/>
      <c r="HC1145" s="4"/>
      <c r="HD1145" s="4"/>
      <c r="HE1145" s="4"/>
      <c r="HF1145" s="4"/>
      <c r="HG1145" s="4"/>
      <c r="HH1145" s="4"/>
      <c r="HI1145" s="4"/>
      <c r="HJ1145" s="4"/>
      <c r="HK1145" s="4"/>
      <c r="HL1145" s="4"/>
      <c r="HM1145" s="4"/>
      <c r="HN1145" s="4"/>
      <c r="HO1145" s="4"/>
      <c r="HP1145" s="4"/>
      <c r="HQ1145" s="4"/>
      <c r="HR1145" s="4"/>
      <c r="HS1145" s="4"/>
      <c r="HT1145" s="4"/>
      <c r="HU1145" s="4"/>
      <c r="HV1145" s="4"/>
      <c r="HW1145" s="4"/>
      <c r="HX1145" s="4"/>
      <c r="HY1145" s="4"/>
      <c r="HZ1145" s="4"/>
      <c r="IA1145" s="4"/>
      <c r="IB1145" s="4"/>
      <c r="IC1145" s="4"/>
      <c r="ID1145" s="4"/>
      <c r="IE1145" s="4"/>
      <c r="IF1145" s="4"/>
      <c r="IG1145" s="4"/>
      <c r="IH1145" s="4"/>
      <c r="II1145" s="4"/>
      <c r="IJ1145" s="4"/>
      <c r="IK1145" s="4"/>
      <c r="IL1145" s="4"/>
      <c r="IM1145" s="4"/>
      <c r="IN1145" s="4"/>
      <c r="IO1145" s="4"/>
      <c r="IP1145" s="4"/>
      <c r="IQ1145" s="4"/>
      <c r="IR1145" s="4"/>
      <c r="IS1145" s="4"/>
      <c r="IT1145" s="4"/>
      <c r="IU1145" s="4"/>
      <c r="IV1145" s="4"/>
    </row>
    <row r="1146" spans="1:256" s="209" customFormat="1">
      <c r="A1146" s="121"/>
      <c r="B1146" s="115"/>
      <c r="C1146" s="116"/>
      <c r="D1146" s="117"/>
      <c r="E1146" s="118"/>
      <c r="F1146" s="119"/>
      <c r="G1146" s="120"/>
      <c r="H1146" s="5"/>
      <c r="I1146" s="39"/>
      <c r="J1146" s="40"/>
      <c r="K1146" s="41"/>
      <c r="L1146" s="37"/>
      <c r="N1146" s="38"/>
      <c r="O1146" s="38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/>
      <c r="AX1146" s="4"/>
      <c r="AY1146" s="4"/>
      <c r="AZ1146" s="4"/>
      <c r="BA1146" s="4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4"/>
      <c r="CM1146" s="4"/>
      <c r="CN1146" s="4"/>
      <c r="CO1146" s="4"/>
      <c r="CP1146" s="4"/>
      <c r="CQ1146" s="4"/>
      <c r="CR1146" s="4"/>
      <c r="CS1146" s="4"/>
      <c r="CT1146" s="4"/>
      <c r="CU1146" s="4"/>
      <c r="CV1146" s="4"/>
      <c r="CW1146" s="4"/>
      <c r="CX1146" s="4"/>
      <c r="CY1146" s="4"/>
      <c r="CZ1146" s="4"/>
      <c r="DA1146" s="4"/>
      <c r="DB1146" s="4"/>
      <c r="DC1146" s="4"/>
      <c r="DD1146" s="4"/>
      <c r="DE1146" s="4"/>
      <c r="DF1146" s="4"/>
      <c r="DG1146" s="4"/>
      <c r="DH1146" s="4"/>
      <c r="DI1146" s="4"/>
      <c r="DJ1146" s="4"/>
      <c r="DK1146" s="4"/>
      <c r="DL1146" s="4"/>
      <c r="DM1146" s="4"/>
      <c r="DN1146" s="4"/>
      <c r="DO1146" s="4"/>
      <c r="DP1146" s="4"/>
      <c r="DQ1146" s="4"/>
      <c r="DR1146" s="4"/>
      <c r="DS1146" s="4"/>
      <c r="DT1146" s="4"/>
      <c r="DU1146" s="4"/>
      <c r="DV1146" s="4"/>
      <c r="DW1146" s="4"/>
      <c r="DX1146" s="4"/>
      <c r="DY1146" s="4"/>
      <c r="DZ1146" s="4"/>
      <c r="EA1146" s="4"/>
      <c r="EB1146" s="4"/>
      <c r="EC1146" s="4"/>
      <c r="ED1146" s="4"/>
      <c r="EE1146" s="4"/>
      <c r="EF1146" s="4"/>
      <c r="EG1146" s="4"/>
      <c r="EH1146" s="4"/>
      <c r="EI1146" s="4"/>
      <c r="EJ1146" s="4"/>
      <c r="EK1146" s="4"/>
      <c r="EL1146" s="4"/>
      <c r="EM1146" s="4"/>
      <c r="EN1146" s="4"/>
      <c r="EO1146" s="4"/>
      <c r="EP1146" s="4"/>
      <c r="EQ1146" s="4"/>
      <c r="ER1146" s="4"/>
      <c r="ES1146" s="4"/>
      <c r="ET1146" s="4"/>
      <c r="EU1146" s="4"/>
      <c r="EV1146" s="4"/>
      <c r="EW1146" s="4"/>
      <c r="EX1146" s="4"/>
      <c r="EY1146" s="4"/>
      <c r="EZ1146" s="4"/>
      <c r="FA1146" s="4"/>
      <c r="FB1146" s="4"/>
      <c r="FC1146" s="4"/>
      <c r="FD1146" s="4"/>
      <c r="FE1146" s="4"/>
      <c r="FF1146" s="4"/>
      <c r="FG1146" s="4"/>
      <c r="FH1146" s="4"/>
      <c r="FI1146" s="4"/>
      <c r="FJ1146" s="4"/>
      <c r="FK1146" s="4"/>
      <c r="FL1146" s="4"/>
      <c r="FM1146" s="4"/>
      <c r="FN1146" s="4"/>
      <c r="FO1146" s="4"/>
      <c r="FP1146" s="4"/>
      <c r="FQ1146" s="4"/>
      <c r="FR1146" s="4"/>
      <c r="FS1146" s="4"/>
      <c r="FT1146" s="4"/>
      <c r="FU1146" s="4"/>
      <c r="FV1146" s="4"/>
      <c r="FW1146" s="4"/>
      <c r="FX1146" s="4"/>
      <c r="FY1146" s="4"/>
      <c r="FZ1146" s="4"/>
      <c r="GA1146" s="4"/>
      <c r="GB1146" s="4"/>
      <c r="GC1146" s="4"/>
      <c r="GD1146" s="4"/>
      <c r="GE1146" s="4"/>
      <c r="GF1146" s="4"/>
      <c r="GG1146" s="4"/>
      <c r="GH1146" s="4"/>
      <c r="GI1146" s="4"/>
      <c r="GJ1146" s="4"/>
      <c r="GK1146" s="4"/>
      <c r="GL1146" s="4"/>
      <c r="GM1146" s="4"/>
      <c r="GN1146" s="4"/>
      <c r="GO1146" s="4"/>
      <c r="GP1146" s="4"/>
      <c r="GQ1146" s="4"/>
      <c r="GR1146" s="4"/>
      <c r="GS1146" s="4"/>
      <c r="GT1146" s="4"/>
      <c r="GU1146" s="4"/>
      <c r="GV1146" s="4"/>
      <c r="GW1146" s="4"/>
      <c r="GX1146" s="4"/>
      <c r="GY1146" s="4"/>
      <c r="GZ1146" s="4"/>
      <c r="HA1146" s="4"/>
      <c r="HB1146" s="4"/>
      <c r="HC1146" s="4"/>
      <c r="HD1146" s="4"/>
      <c r="HE1146" s="4"/>
      <c r="HF1146" s="4"/>
      <c r="HG1146" s="4"/>
      <c r="HH1146" s="4"/>
      <c r="HI1146" s="4"/>
      <c r="HJ1146" s="4"/>
      <c r="HK1146" s="4"/>
      <c r="HL1146" s="4"/>
      <c r="HM1146" s="4"/>
      <c r="HN1146" s="4"/>
      <c r="HO1146" s="4"/>
      <c r="HP1146" s="4"/>
      <c r="HQ1146" s="4"/>
      <c r="HR1146" s="4"/>
      <c r="HS1146" s="4"/>
      <c r="HT1146" s="4"/>
      <c r="HU1146" s="4"/>
      <c r="HV1146" s="4"/>
      <c r="HW1146" s="4"/>
      <c r="HX1146" s="4"/>
      <c r="HY1146" s="4"/>
      <c r="HZ1146" s="4"/>
      <c r="IA1146" s="4"/>
      <c r="IB1146" s="4"/>
      <c r="IC1146" s="4"/>
      <c r="ID1146" s="4"/>
      <c r="IE1146" s="4"/>
      <c r="IF1146" s="4"/>
      <c r="IG1146" s="4"/>
      <c r="IH1146" s="4"/>
      <c r="II1146" s="4"/>
      <c r="IJ1146" s="4"/>
      <c r="IK1146" s="4"/>
      <c r="IL1146" s="4"/>
      <c r="IM1146" s="4"/>
      <c r="IN1146" s="4"/>
      <c r="IO1146" s="4"/>
      <c r="IP1146" s="4"/>
      <c r="IQ1146" s="4"/>
      <c r="IR1146" s="4"/>
      <c r="IS1146" s="4"/>
      <c r="IT1146" s="4"/>
      <c r="IU1146" s="4"/>
      <c r="IV1146" s="4"/>
    </row>
    <row r="1147" spans="1:256" s="209" customFormat="1">
      <c r="A1147" s="121"/>
      <c r="B1147" s="115"/>
      <c r="C1147" s="116"/>
      <c r="D1147" s="117"/>
      <c r="E1147" s="118"/>
      <c r="F1147" s="119"/>
      <c r="G1147" s="120"/>
      <c r="H1147" s="5"/>
      <c r="I1147" s="39"/>
      <c r="J1147" s="40"/>
      <c r="K1147" s="41"/>
      <c r="L1147" s="37"/>
      <c r="N1147" s="38"/>
      <c r="O1147" s="38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/>
      <c r="AX1147" s="4"/>
      <c r="AY1147" s="4"/>
      <c r="AZ1147" s="4"/>
      <c r="BA1147" s="4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4"/>
      <c r="CM1147" s="4"/>
      <c r="CN1147" s="4"/>
      <c r="CO1147" s="4"/>
      <c r="CP1147" s="4"/>
      <c r="CQ1147" s="4"/>
      <c r="CR1147" s="4"/>
      <c r="CS1147" s="4"/>
      <c r="CT1147" s="4"/>
      <c r="CU1147" s="4"/>
      <c r="CV1147" s="4"/>
      <c r="CW1147" s="4"/>
      <c r="CX1147" s="4"/>
      <c r="CY1147" s="4"/>
      <c r="CZ1147" s="4"/>
      <c r="DA1147" s="4"/>
      <c r="DB1147" s="4"/>
      <c r="DC1147" s="4"/>
      <c r="DD1147" s="4"/>
      <c r="DE1147" s="4"/>
      <c r="DF1147" s="4"/>
      <c r="DG1147" s="4"/>
      <c r="DH1147" s="4"/>
      <c r="DI1147" s="4"/>
      <c r="DJ1147" s="4"/>
      <c r="DK1147" s="4"/>
      <c r="DL1147" s="4"/>
      <c r="DM1147" s="4"/>
      <c r="DN1147" s="4"/>
      <c r="DO1147" s="4"/>
      <c r="DP1147" s="4"/>
      <c r="DQ1147" s="4"/>
      <c r="DR1147" s="4"/>
      <c r="DS1147" s="4"/>
      <c r="DT1147" s="4"/>
      <c r="DU1147" s="4"/>
      <c r="DV1147" s="4"/>
      <c r="DW1147" s="4"/>
      <c r="DX1147" s="4"/>
      <c r="DY1147" s="4"/>
      <c r="DZ1147" s="4"/>
      <c r="EA1147" s="4"/>
      <c r="EB1147" s="4"/>
      <c r="EC1147" s="4"/>
      <c r="ED1147" s="4"/>
      <c r="EE1147" s="4"/>
      <c r="EF1147" s="4"/>
      <c r="EG1147" s="4"/>
      <c r="EH1147" s="4"/>
      <c r="EI1147" s="4"/>
      <c r="EJ1147" s="4"/>
      <c r="EK1147" s="4"/>
      <c r="EL1147" s="4"/>
      <c r="EM1147" s="4"/>
      <c r="EN1147" s="4"/>
      <c r="EO1147" s="4"/>
      <c r="EP1147" s="4"/>
      <c r="EQ1147" s="4"/>
      <c r="ER1147" s="4"/>
      <c r="ES1147" s="4"/>
      <c r="ET1147" s="4"/>
      <c r="EU1147" s="4"/>
      <c r="EV1147" s="4"/>
      <c r="EW1147" s="4"/>
      <c r="EX1147" s="4"/>
      <c r="EY1147" s="4"/>
      <c r="EZ1147" s="4"/>
      <c r="FA1147" s="4"/>
      <c r="FB1147" s="4"/>
      <c r="FC1147" s="4"/>
      <c r="FD1147" s="4"/>
      <c r="FE1147" s="4"/>
      <c r="FF1147" s="4"/>
      <c r="FG1147" s="4"/>
      <c r="FH1147" s="4"/>
      <c r="FI1147" s="4"/>
      <c r="FJ1147" s="4"/>
      <c r="FK1147" s="4"/>
      <c r="FL1147" s="4"/>
      <c r="FM1147" s="4"/>
      <c r="FN1147" s="4"/>
      <c r="FO1147" s="4"/>
      <c r="FP1147" s="4"/>
      <c r="FQ1147" s="4"/>
      <c r="FR1147" s="4"/>
      <c r="FS1147" s="4"/>
      <c r="FT1147" s="4"/>
      <c r="FU1147" s="4"/>
      <c r="FV1147" s="4"/>
      <c r="FW1147" s="4"/>
      <c r="FX1147" s="4"/>
      <c r="FY1147" s="4"/>
      <c r="FZ1147" s="4"/>
      <c r="GA1147" s="4"/>
      <c r="GB1147" s="4"/>
      <c r="GC1147" s="4"/>
      <c r="GD1147" s="4"/>
      <c r="GE1147" s="4"/>
      <c r="GF1147" s="4"/>
      <c r="GG1147" s="4"/>
      <c r="GH1147" s="4"/>
      <c r="GI1147" s="4"/>
      <c r="GJ1147" s="4"/>
      <c r="GK1147" s="4"/>
      <c r="GL1147" s="4"/>
      <c r="GM1147" s="4"/>
      <c r="GN1147" s="4"/>
      <c r="GO1147" s="4"/>
      <c r="GP1147" s="4"/>
      <c r="GQ1147" s="4"/>
      <c r="GR1147" s="4"/>
      <c r="GS1147" s="4"/>
      <c r="GT1147" s="4"/>
      <c r="GU1147" s="4"/>
      <c r="GV1147" s="4"/>
      <c r="GW1147" s="4"/>
      <c r="GX1147" s="4"/>
      <c r="GY1147" s="4"/>
      <c r="GZ1147" s="4"/>
      <c r="HA1147" s="4"/>
      <c r="HB1147" s="4"/>
      <c r="HC1147" s="4"/>
      <c r="HD1147" s="4"/>
      <c r="HE1147" s="4"/>
      <c r="HF1147" s="4"/>
      <c r="HG1147" s="4"/>
      <c r="HH1147" s="4"/>
      <c r="HI1147" s="4"/>
      <c r="HJ1147" s="4"/>
      <c r="HK1147" s="4"/>
      <c r="HL1147" s="4"/>
      <c r="HM1147" s="4"/>
      <c r="HN1147" s="4"/>
      <c r="HO1147" s="4"/>
      <c r="HP1147" s="4"/>
      <c r="HQ1147" s="4"/>
      <c r="HR1147" s="4"/>
      <c r="HS1147" s="4"/>
      <c r="HT1147" s="4"/>
      <c r="HU1147" s="4"/>
      <c r="HV1147" s="4"/>
      <c r="HW1147" s="4"/>
      <c r="HX1147" s="4"/>
      <c r="HY1147" s="4"/>
      <c r="HZ1147" s="4"/>
      <c r="IA1147" s="4"/>
      <c r="IB1147" s="4"/>
      <c r="IC1147" s="4"/>
      <c r="ID1147" s="4"/>
      <c r="IE1147" s="4"/>
      <c r="IF1147" s="4"/>
      <c r="IG1147" s="4"/>
      <c r="IH1147" s="4"/>
      <c r="II1147" s="4"/>
      <c r="IJ1147" s="4"/>
      <c r="IK1147" s="4"/>
      <c r="IL1147" s="4"/>
      <c r="IM1147" s="4"/>
      <c r="IN1147" s="4"/>
      <c r="IO1147" s="4"/>
      <c r="IP1147" s="4"/>
      <c r="IQ1147" s="4"/>
      <c r="IR1147" s="4"/>
      <c r="IS1147" s="4"/>
      <c r="IT1147" s="4"/>
      <c r="IU1147" s="4"/>
      <c r="IV1147" s="4"/>
    </row>
    <row r="1148" spans="1:256" s="209" customFormat="1">
      <c r="A1148" s="121"/>
      <c r="B1148" s="115"/>
      <c r="C1148" s="116"/>
      <c r="D1148" s="117"/>
      <c r="E1148" s="118"/>
      <c r="F1148" s="119"/>
      <c r="G1148" s="120"/>
      <c r="H1148" s="5"/>
      <c r="I1148" s="39"/>
      <c r="J1148" s="40"/>
      <c r="K1148" s="41"/>
      <c r="L1148" s="37"/>
      <c r="N1148" s="38"/>
      <c r="O1148" s="38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/>
      <c r="AX1148" s="4"/>
      <c r="AY1148" s="4"/>
      <c r="AZ1148" s="4"/>
      <c r="BA1148" s="4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4"/>
      <c r="CM1148" s="4"/>
      <c r="CN1148" s="4"/>
      <c r="CO1148" s="4"/>
      <c r="CP1148" s="4"/>
      <c r="CQ1148" s="4"/>
      <c r="CR1148" s="4"/>
      <c r="CS1148" s="4"/>
      <c r="CT1148" s="4"/>
      <c r="CU1148" s="4"/>
      <c r="CV1148" s="4"/>
      <c r="CW1148" s="4"/>
      <c r="CX1148" s="4"/>
      <c r="CY1148" s="4"/>
      <c r="CZ1148" s="4"/>
      <c r="DA1148" s="4"/>
      <c r="DB1148" s="4"/>
      <c r="DC1148" s="4"/>
      <c r="DD1148" s="4"/>
      <c r="DE1148" s="4"/>
      <c r="DF1148" s="4"/>
      <c r="DG1148" s="4"/>
      <c r="DH1148" s="4"/>
      <c r="DI1148" s="4"/>
      <c r="DJ1148" s="4"/>
      <c r="DK1148" s="4"/>
      <c r="DL1148" s="4"/>
      <c r="DM1148" s="4"/>
      <c r="DN1148" s="4"/>
      <c r="DO1148" s="4"/>
      <c r="DP1148" s="4"/>
      <c r="DQ1148" s="4"/>
      <c r="DR1148" s="4"/>
      <c r="DS1148" s="4"/>
      <c r="DT1148" s="4"/>
      <c r="DU1148" s="4"/>
      <c r="DV1148" s="4"/>
      <c r="DW1148" s="4"/>
      <c r="DX1148" s="4"/>
      <c r="DY1148" s="4"/>
      <c r="DZ1148" s="4"/>
      <c r="EA1148" s="4"/>
      <c r="EB1148" s="4"/>
      <c r="EC1148" s="4"/>
      <c r="ED1148" s="4"/>
      <c r="EE1148" s="4"/>
      <c r="EF1148" s="4"/>
      <c r="EG1148" s="4"/>
      <c r="EH1148" s="4"/>
      <c r="EI1148" s="4"/>
      <c r="EJ1148" s="4"/>
      <c r="EK1148" s="4"/>
      <c r="EL1148" s="4"/>
      <c r="EM1148" s="4"/>
      <c r="EN1148" s="4"/>
      <c r="EO1148" s="4"/>
      <c r="EP1148" s="4"/>
      <c r="EQ1148" s="4"/>
      <c r="ER1148" s="4"/>
      <c r="ES1148" s="4"/>
      <c r="ET1148" s="4"/>
      <c r="EU1148" s="4"/>
      <c r="EV1148" s="4"/>
      <c r="EW1148" s="4"/>
      <c r="EX1148" s="4"/>
      <c r="EY1148" s="4"/>
      <c r="EZ1148" s="4"/>
      <c r="FA1148" s="4"/>
      <c r="FB1148" s="4"/>
      <c r="FC1148" s="4"/>
      <c r="FD1148" s="4"/>
      <c r="FE1148" s="4"/>
      <c r="FF1148" s="4"/>
      <c r="FG1148" s="4"/>
      <c r="FH1148" s="4"/>
      <c r="FI1148" s="4"/>
      <c r="FJ1148" s="4"/>
      <c r="FK1148" s="4"/>
      <c r="FL1148" s="4"/>
      <c r="FM1148" s="4"/>
      <c r="FN1148" s="4"/>
      <c r="FO1148" s="4"/>
      <c r="FP1148" s="4"/>
      <c r="FQ1148" s="4"/>
      <c r="FR1148" s="4"/>
      <c r="FS1148" s="4"/>
      <c r="FT1148" s="4"/>
      <c r="FU1148" s="4"/>
      <c r="FV1148" s="4"/>
      <c r="FW1148" s="4"/>
      <c r="FX1148" s="4"/>
      <c r="FY1148" s="4"/>
      <c r="FZ1148" s="4"/>
      <c r="GA1148" s="4"/>
      <c r="GB1148" s="4"/>
      <c r="GC1148" s="4"/>
      <c r="GD1148" s="4"/>
      <c r="GE1148" s="4"/>
      <c r="GF1148" s="4"/>
      <c r="GG1148" s="4"/>
      <c r="GH1148" s="4"/>
      <c r="GI1148" s="4"/>
      <c r="GJ1148" s="4"/>
      <c r="GK1148" s="4"/>
      <c r="GL1148" s="4"/>
      <c r="GM1148" s="4"/>
      <c r="GN1148" s="4"/>
      <c r="GO1148" s="4"/>
      <c r="GP1148" s="4"/>
      <c r="GQ1148" s="4"/>
      <c r="GR1148" s="4"/>
      <c r="GS1148" s="4"/>
      <c r="GT1148" s="4"/>
      <c r="GU1148" s="4"/>
      <c r="GV1148" s="4"/>
      <c r="GW1148" s="4"/>
      <c r="GX1148" s="4"/>
      <c r="GY1148" s="4"/>
      <c r="GZ1148" s="4"/>
      <c r="HA1148" s="4"/>
      <c r="HB1148" s="4"/>
      <c r="HC1148" s="4"/>
      <c r="HD1148" s="4"/>
      <c r="HE1148" s="4"/>
      <c r="HF1148" s="4"/>
      <c r="HG1148" s="4"/>
      <c r="HH1148" s="4"/>
      <c r="HI1148" s="4"/>
      <c r="HJ1148" s="4"/>
      <c r="HK1148" s="4"/>
      <c r="HL1148" s="4"/>
      <c r="HM1148" s="4"/>
      <c r="HN1148" s="4"/>
      <c r="HO1148" s="4"/>
      <c r="HP1148" s="4"/>
      <c r="HQ1148" s="4"/>
      <c r="HR1148" s="4"/>
      <c r="HS1148" s="4"/>
      <c r="HT1148" s="4"/>
      <c r="HU1148" s="4"/>
      <c r="HV1148" s="4"/>
      <c r="HW1148" s="4"/>
      <c r="HX1148" s="4"/>
      <c r="HY1148" s="4"/>
      <c r="HZ1148" s="4"/>
      <c r="IA1148" s="4"/>
      <c r="IB1148" s="4"/>
      <c r="IC1148" s="4"/>
      <c r="ID1148" s="4"/>
      <c r="IE1148" s="4"/>
      <c r="IF1148" s="4"/>
      <c r="IG1148" s="4"/>
      <c r="IH1148" s="4"/>
      <c r="II1148" s="4"/>
      <c r="IJ1148" s="4"/>
      <c r="IK1148" s="4"/>
      <c r="IL1148" s="4"/>
      <c r="IM1148" s="4"/>
      <c r="IN1148" s="4"/>
      <c r="IO1148" s="4"/>
      <c r="IP1148" s="4"/>
      <c r="IQ1148" s="4"/>
      <c r="IR1148" s="4"/>
      <c r="IS1148" s="4"/>
      <c r="IT1148" s="4"/>
      <c r="IU1148" s="4"/>
      <c r="IV1148" s="4"/>
    </row>
    <row r="1149" spans="1:256" s="209" customFormat="1">
      <c r="A1149" s="121"/>
      <c r="B1149" s="115"/>
      <c r="C1149" s="116"/>
      <c r="D1149" s="117"/>
      <c r="E1149" s="118"/>
      <c r="F1149" s="119"/>
      <c r="G1149" s="120"/>
      <c r="H1149" s="5"/>
      <c r="I1149" s="39"/>
      <c r="J1149" s="40"/>
      <c r="K1149" s="41"/>
      <c r="L1149" s="37"/>
      <c r="N1149" s="38"/>
      <c r="O1149" s="38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/>
      <c r="AX1149" s="4"/>
      <c r="AY1149" s="4"/>
      <c r="AZ1149" s="4"/>
      <c r="BA1149" s="4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4"/>
      <c r="CM1149" s="4"/>
      <c r="CN1149" s="4"/>
      <c r="CO1149" s="4"/>
      <c r="CP1149" s="4"/>
      <c r="CQ1149" s="4"/>
      <c r="CR1149" s="4"/>
      <c r="CS1149" s="4"/>
      <c r="CT1149" s="4"/>
      <c r="CU1149" s="4"/>
      <c r="CV1149" s="4"/>
      <c r="CW1149" s="4"/>
      <c r="CX1149" s="4"/>
      <c r="CY1149" s="4"/>
      <c r="CZ1149" s="4"/>
      <c r="DA1149" s="4"/>
      <c r="DB1149" s="4"/>
      <c r="DC1149" s="4"/>
      <c r="DD1149" s="4"/>
      <c r="DE1149" s="4"/>
      <c r="DF1149" s="4"/>
      <c r="DG1149" s="4"/>
      <c r="DH1149" s="4"/>
      <c r="DI1149" s="4"/>
      <c r="DJ1149" s="4"/>
      <c r="DK1149" s="4"/>
      <c r="DL1149" s="4"/>
      <c r="DM1149" s="4"/>
      <c r="DN1149" s="4"/>
      <c r="DO1149" s="4"/>
      <c r="DP1149" s="4"/>
      <c r="DQ1149" s="4"/>
      <c r="DR1149" s="4"/>
      <c r="DS1149" s="4"/>
      <c r="DT1149" s="4"/>
      <c r="DU1149" s="4"/>
      <c r="DV1149" s="4"/>
      <c r="DW1149" s="4"/>
      <c r="DX1149" s="4"/>
      <c r="DY1149" s="4"/>
      <c r="DZ1149" s="4"/>
      <c r="EA1149" s="4"/>
      <c r="EB1149" s="4"/>
      <c r="EC1149" s="4"/>
      <c r="ED1149" s="4"/>
      <c r="EE1149" s="4"/>
      <c r="EF1149" s="4"/>
      <c r="EG1149" s="4"/>
      <c r="EH1149" s="4"/>
      <c r="EI1149" s="4"/>
      <c r="EJ1149" s="4"/>
      <c r="EK1149" s="4"/>
      <c r="EL1149" s="4"/>
      <c r="EM1149" s="4"/>
      <c r="EN1149" s="4"/>
      <c r="EO1149" s="4"/>
      <c r="EP1149" s="4"/>
      <c r="EQ1149" s="4"/>
      <c r="ER1149" s="4"/>
      <c r="ES1149" s="4"/>
      <c r="ET1149" s="4"/>
      <c r="EU1149" s="4"/>
      <c r="EV1149" s="4"/>
      <c r="EW1149" s="4"/>
      <c r="EX1149" s="4"/>
      <c r="EY1149" s="4"/>
      <c r="EZ1149" s="4"/>
      <c r="FA1149" s="4"/>
      <c r="FB1149" s="4"/>
      <c r="FC1149" s="4"/>
      <c r="FD1149" s="4"/>
      <c r="FE1149" s="4"/>
      <c r="FF1149" s="4"/>
      <c r="FG1149" s="4"/>
      <c r="FH1149" s="4"/>
      <c r="FI1149" s="4"/>
      <c r="FJ1149" s="4"/>
      <c r="FK1149" s="4"/>
      <c r="FL1149" s="4"/>
      <c r="FM1149" s="4"/>
      <c r="FN1149" s="4"/>
      <c r="FO1149" s="4"/>
      <c r="FP1149" s="4"/>
      <c r="FQ1149" s="4"/>
      <c r="FR1149" s="4"/>
      <c r="FS1149" s="4"/>
      <c r="FT1149" s="4"/>
      <c r="FU1149" s="4"/>
      <c r="FV1149" s="4"/>
      <c r="FW1149" s="4"/>
      <c r="FX1149" s="4"/>
      <c r="FY1149" s="4"/>
      <c r="FZ1149" s="4"/>
      <c r="GA1149" s="4"/>
      <c r="GB1149" s="4"/>
      <c r="GC1149" s="4"/>
      <c r="GD1149" s="4"/>
      <c r="GE1149" s="4"/>
      <c r="GF1149" s="4"/>
      <c r="GG1149" s="4"/>
      <c r="GH1149" s="4"/>
      <c r="GI1149" s="4"/>
      <c r="GJ1149" s="4"/>
      <c r="GK1149" s="4"/>
      <c r="GL1149" s="4"/>
      <c r="GM1149" s="4"/>
      <c r="GN1149" s="4"/>
      <c r="GO1149" s="4"/>
      <c r="GP1149" s="4"/>
      <c r="GQ1149" s="4"/>
      <c r="GR1149" s="4"/>
      <c r="GS1149" s="4"/>
      <c r="GT1149" s="4"/>
      <c r="GU1149" s="4"/>
      <c r="GV1149" s="4"/>
      <c r="GW1149" s="4"/>
      <c r="GX1149" s="4"/>
      <c r="GY1149" s="4"/>
      <c r="GZ1149" s="4"/>
      <c r="HA1149" s="4"/>
      <c r="HB1149" s="4"/>
      <c r="HC1149" s="4"/>
      <c r="HD1149" s="4"/>
      <c r="HE1149" s="4"/>
      <c r="HF1149" s="4"/>
      <c r="HG1149" s="4"/>
      <c r="HH1149" s="4"/>
      <c r="HI1149" s="4"/>
      <c r="HJ1149" s="4"/>
      <c r="HK1149" s="4"/>
      <c r="HL1149" s="4"/>
      <c r="HM1149" s="4"/>
      <c r="HN1149" s="4"/>
      <c r="HO1149" s="4"/>
      <c r="HP1149" s="4"/>
      <c r="HQ1149" s="4"/>
      <c r="HR1149" s="4"/>
      <c r="HS1149" s="4"/>
      <c r="HT1149" s="4"/>
      <c r="HU1149" s="4"/>
      <c r="HV1149" s="4"/>
      <c r="HW1149" s="4"/>
      <c r="HX1149" s="4"/>
      <c r="HY1149" s="4"/>
      <c r="HZ1149" s="4"/>
      <c r="IA1149" s="4"/>
      <c r="IB1149" s="4"/>
      <c r="IC1149" s="4"/>
      <c r="ID1149" s="4"/>
      <c r="IE1149" s="4"/>
      <c r="IF1149" s="4"/>
      <c r="IG1149" s="4"/>
      <c r="IH1149" s="4"/>
      <c r="II1149" s="4"/>
      <c r="IJ1149" s="4"/>
      <c r="IK1149" s="4"/>
      <c r="IL1149" s="4"/>
      <c r="IM1149" s="4"/>
      <c r="IN1149" s="4"/>
      <c r="IO1149" s="4"/>
      <c r="IP1149" s="4"/>
      <c r="IQ1149" s="4"/>
      <c r="IR1149" s="4"/>
      <c r="IS1149" s="4"/>
      <c r="IT1149" s="4"/>
      <c r="IU1149" s="4"/>
      <c r="IV1149" s="4"/>
    </row>
    <row r="1151" spans="1:256" s="209" customFormat="1">
      <c r="A1151" s="121"/>
      <c r="B1151" s="115"/>
      <c r="C1151" s="116"/>
      <c r="D1151" s="117"/>
      <c r="E1151" s="118"/>
      <c r="F1151" s="119"/>
      <c r="G1151" s="120"/>
      <c r="H1151" s="5"/>
      <c r="I1151" s="39"/>
      <c r="J1151" s="40"/>
      <c r="K1151" s="41"/>
      <c r="L1151" s="37"/>
      <c r="N1151" s="38"/>
      <c r="O1151" s="38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/>
      <c r="AX1151" s="4"/>
      <c r="AY1151" s="4"/>
      <c r="AZ1151" s="4"/>
      <c r="BA1151" s="4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4"/>
      <c r="CM1151" s="4"/>
      <c r="CN1151" s="4"/>
      <c r="CO1151" s="4"/>
      <c r="CP1151" s="4"/>
      <c r="CQ1151" s="4"/>
      <c r="CR1151" s="4"/>
      <c r="CS1151" s="4"/>
      <c r="CT1151" s="4"/>
      <c r="CU1151" s="4"/>
      <c r="CV1151" s="4"/>
      <c r="CW1151" s="4"/>
      <c r="CX1151" s="4"/>
      <c r="CY1151" s="4"/>
      <c r="CZ1151" s="4"/>
      <c r="DA1151" s="4"/>
      <c r="DB1151" s="4"/>
      <c r="DC1151" s="4"/>
      <c r="DD1151" s="4"/>
      <c r="DE1151" s="4"/>
      <c r="DF1151" s="4"/>
      <c r="DG1151" s="4"/>
      <c r="DH1151" s="4"/>
      <c r="DI1151" s="4"/>
      <c r="DJ1151" s="4"/>
      <c r="DK1151" s="4"/>
      <c r="DL1151" s="4"/>
      <c r="DM1151" s="4"/>
      <c r="DN1151" s="4"/>
      <c r="DO1151" s="4"/>
      <c r="DP1151" s="4"/>
      <c r="DQ1151" s="4"/>
      <c r="DR1151" s="4"/>
      <c r="DS1151" s="4"/>
      <c r="DT1151" s="4"/>
      <c r="DU1151" s="4"/>
      <c r="DV1151" s="4"/>
      <c r="DW1151" s="4"/>
      <c r="DX1151" s="4"/>
      <c r="DY1151" s="4"/>
      <c r="DZ1151" s="4"/>
      <c r="EA1151" s="4"/>
      <c r="EB1151" s="4"/>
      <c r="EC1151" s="4"/>
      <c r="ED1151" s="4"/>
      <c r="EE1151" s="4"/>
      <c r="EF1151" s="4"/>
      <c r="EG1151" s="4"/>
      <c r="EH1151" s="4"/>
      <c r="EI1151" s="4"/>
      <c r="EJ1151" s="4"/>
      <c r="EK1151" s="4"/>
      <c r="EL1151" s="4"/>
      <c r="EM1151" s="4"/>
      <c r="EN1151" s="4"/>
      <c r="EO1151" s="4"/>
      <c r="EP1151" s="4"/>
      <c r="EQ1151" s="4"/>
      <c r="ER1151" s="4"/>
      <c r="ES1151" s="4"/>
      <c r="ET1151" s="4"/>
      <c r="EU1151" s="4"/>
      <c r="EV1151" s="4"/>
      <c r="EW1151" s="4"/>
      <c r="EX1151" s="4"/>
      <c r="EY1151" s="4"/>
      <c r="EZ1151" s="4"/>
      <c r="FA1151" s="4"/>
      <c r="FB1151" s="4"/>
      <c r="FC1151" s="4"/>
      <c r="FD1151" s="4"/>
      <c r="FE1151" s="4"/>
      <c r="FF1151" s="4"/>
      <c r="FG1151" s="4"/>
      <c r="FH1151" s="4"/>
      <c r="FI1151" s="4"/>
      <c r="FJ1151" s="4"/>
      <c r="FK1151" s="4"/>
      <c r="FL1151" s="4"/>
      <c r="FM1151" s="4"/>
      <c r="FN1151" s="4"/>
      <c r="FO1151" s="4"/>
      <c r="FP1151" s="4"/>
      <c r="FQ1151" s="4"/>
      <c r="FR1151" s="4"/>
      <c r="FS1151" s="4"/>
      <c r="FT1151" s="4"/>
      <c r="FU1151" s="4"/>
      <c r="FV1151" s="4"/>
      <c r="FW1151" s="4"/>
      <c r="FX1151" s="4"/>
      <c r="FY1151" s="4"/>
      <c r="FZ1151" s="4"/>
      <c r="GA1151" s="4"/>
      <c r="GB1151" s="4"/>
      <c r="GC1151" s="4"/>
      <c r="GD1151" s="4"/>
      <c r="GE1151" s="4"/>
      <c r="GF1151" s="4"/>
      <c r="GG1151" s="4"/>
      <c r="GH1151" s="4"/>
      <c r="GI1151" s="4"/>
      <c r="GJ1151" s="4"/>
      <c r="GK1151" s="4"/>
      <c r="GL1151" s="4"/>
      <c r="GM1151" s="4"/>
      <c r="GN1151" s="4"/>
      <c r="GO1151" s="4"/>
      <c r="GP1151" s="4"/>
      <c r="GQ1151" s="4"/>
      <c r="GR1151" s="4"/>
      <c r="GS1151" s="4"/>
      <c r="GT1151" s="4"/>
      <c r="GU1151" s="4"/>
      <c r="GV1151" s="4"/>
      <c r="GW1151" s="4"/>
      <c r="GX1151" s="4"/>
      <c r="GY1151" s="4"/>
      <c r="GZ1151" s="4"/>
      <c r="HA1151" s="4"/>
      <c r="HB1151" s="4"/>
      <c r="HC1151" s="4"/>
      <c r="HD1151" s="4"/>
      <c r="HE1151" s="4"/>
      <c r="HF1151" s="4"/>
      <c r="HG1151" s="4"/>
      <c r="HH1151" s="4"/>
      <c r="HI1151" s="4"/>
      <c r="HJ1151" s="4"/>
      <c r="HK1151" s="4"/>
      <c r="HL1151" s="4"/>
      <c r="HM1151" s="4"/>
      <c r="HN1151" s="4"/>
      <c r="HO1151" s="4"/>
      <c r="HP1151" s="4"/>
      <c r="HQ1151" s="4"/>
      <c r="HR1151" s="4"/>
      <c r="HS1151" s="4"/>
      <c r="HT1151" s="4"/>
      <c r="HU1151" s="4"/>
      <c r="HV1151" s="4"/>
      <c r="HW1151" s="4"/>
      <c r="HX1151" s="4"/>
      <c r="HY1151" s="4"/>
      <c r="HZ1151" s="4"/>
      <c r="IA1151" s="4"/>
      <c r="IB1151" s="4"/>
      <c r="IC1151" s="4"/>
      <c r="ID1151" s="4"/>
      <c r="IE1151" s="4"/>
      <c r="IF1151" s="4"/>
      <c r="IG1151" s="4"/>
      <c r="IH1151" s="4"/>
      <c r="II1151" s="4"/>
      <c r="IJ1151" s="4"/>
      <c r="IK1151" s="4"/>
      <c r="IL1151" s="4"/>
      <c r="IM1151" s="4"/>
      <c r="IN1151" s="4"/>
      <c r="IO1151" s="4"/>
      <c r="IP1151" s="4"/>
      <c r="IQ1151" s="4"/>
      <c r="IR1151" s="4"/>
      <c r="IS1151" s="4"/>
      <c r="IT1151" s="4"/>
      <c r="IU1151" s="4"/>
      <c r="IV1151" s="4"/>
    </row>
    <row r="1153" spans="1:256" s="209" customFormat="1">
      <c r="A1153" s="121"/>
      <c r="B1153" s="115"/>
      <c r="C1153" s="116"/>
      <c r="D1153" s="117"/>
      <c r="E1153" s="118"/>
      <c r="F1153" s="119"/>
      <c r="G1153" s="120"/>
      <c r="H1153" s="5"/>
      <c r="I1153" s="39"/>
      <c r="J1153" s="40"/>
      <c r="K1153" s="41"/>
      <c r="L1153" s="37"/>
      <c r="N1153" s="38"/>
      <c r="O1153" s="38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/>
      <c r="AX1153" s="4"/>
      <c r="AY1153" s="4"/>
      <c r="AZ1153" s="4"/>
      <c r="BA1153" s="4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4"/>
      <c r="CM1153" s="4"/>
      <c r="CN1153" s="4"/>
      <c r="CO1153" s="4"/>
      <c r="CP1153" s="4"/>
      <c r="CQ1153" s="4"/>
      <c r="CR1153" s="4"/>
      <c r="CS1153" s="4"/>
      <c r="CT1153" s="4"/>
      <c r="CU1153" s="4"/>
      <c r="CV1153" s="4"/>
      <c r="CW1153" s="4"/>
      <c r="CX1153" s="4"/>
      <c r="CY1153" s="4"/>
      <c r="CZ1153" s="4"/>
      <c r="DA1153" s="4"/>
      <c r="DB1153" s="4"/>
      <c r="DC1153" s="4"/>
      <c r="DD1153" s="4"/>
      <c r="DE1153" s="4"/>
      <c r="DF1153" s="4"/>
      <c r="DG1153" s="4"/>
      <c r="DH1153" s="4"/>
      <c r="DI1153" s="4"/>
      <c r="DJ1153" s="4"/>
      <c r="DK1153" s="4"/>
      <c r="DL1153" s="4"/>
      <c r="DM1153" s="4"/>
      <c r="DN1153" s="4"/>
      <c r="DO1153" s="4"/>
      <c r="DP1153" s="4"/>
      <c r="DQ1153" s="4"/>
      <c r="DR1153" s="4"/>
      <c r="DS1153" s="4"/>
      <c r="DT1153" s="4"/>
      <c r="DU1153" s="4"/>
      <c r="DV1153" s="4"/>
      <c r="DW1153" s="4"/>
      <c r="DX1153" s="4"/>
      <c r="DY1153" s="4"/>
      <c r="DZ1153" s="4"/>
      <c r="EA1153" s="4"/>
      <c r="EB1153" s="4"/>
      <c r="EC1153" s="4"/>
      <c r="ED1153" s="4"/>
      <c r="EE1153" s="4"/>
      <c r="EF1153" s="4"/>
      <c r="EG1153" s="4"/>
      <c r="EH1153" s="4"/>
      <c r="EI1153" s="4"/>
      <c r="EJ1153" s="4"/>
      <c r="EK1153" s="4"/>
      <c r="EL1153" s="4"/>
      <c r="EM1153" s="4"/>
      <c r="EN1153" s="4"/>
      <c r="EO1153" s="4"/>
      <c r="EP1153" s="4"/>
      <c r="EQ1153" s="4"/>
      <c r="ER1153" s="4"/>
      <c r="ES1153" s="4"/>
      <c r="ET1153" s="4"/>
      <c r="EU1153" s="4"/>
      <c r="EV1153" s="4"/>
      <c r="EW1153" s="4"/>
      <c r="EX1153" s="4"/>
      <c r="EY1153" s="4"/>
      <c r="EZ1153" s="4"/>
      <c r="FA1153" s="4"/>
      <c r="FB1153" s="4"/>
      <c r="FC1153" s="4"/>
      <c r="FD1153" s="4"/>
      <c r="FE1153" s="4"/>
      <c r="FF1153" s="4"/>
      <c r="FG1153" s="4"/>
      <c r="FH1153" s="4"/>
      <c r="FI1153" s="4"/>
      <c r="FJ1153" s="4"/>
      <c r="FK1153" s="4"/>
      <c r="FL1153" s="4"/>
      <c r="FM1153" s="4"/>
      <c r="FN1153" s="4"/>
      <c r="FO1153" s="4"/>
      <c r="FP1153" s="4"/>
      <c r="FQ1153" s="4"/>
      <c r="FR1153" s="4"/>
      <c r="FS1153" s="4"/>
      <c r="FT1153" s="4"/>
      <c r="FU1153" s="4"/>
      <c r="FV1153" s="4"/>
      <c r="FW1153" s="4"/>
      <c r="FX1153" s="4"/>
      <c r="FY1153" s="4"/>
      <c r="FZ1153" s="4"/>
      <c r="GA1153" s="4"/>
      <c r="GB1153" s="4"/>
      <c r="GC1153" s="4"/>
      <c r="GD1153" s="4"/>
      <c r="GE1153" s="4"/>
      <c r="GF1153" s="4"/>
      <c r="GG1153" s="4"/>
      <c r="GH1153" s="4"/>
      <c r="GI1153" s="4"/>
      <c r="GJ1153" s="4"/>
      <c r="GK1153" s="4"/>
      <c r="GL1153" s="4"/>
      <c r="GM1153" s="4"/>
      <c r="GN1153" s="4"/>
      <c r="GO1153" s="4"/>
      <c r="GP1153" s="4"/>
      <c r="GQ1153" s="4"/>
      <c r="GR1153" s="4"/>
      <c r="GS1153" s="4"/>
      <c r="GT1153" s="4"/>
      <c r="GU1153" s="4"/>
      <c r="GV1153" s="4"/>
      <c r="GW1153" s="4"/>
      <c r="GX1153" s="4"/>
      <c r="GY1153" s="4"/>
      <c r="GZ1153" s="4"/>
      <c r="HA1153" s="4"/>
      <c r="HB1153" s="4"/>
      <c r="HC1153" s="4"/>
      <c r="HD1153" s="4"/>
      <c r="HE1153" s="4"/>
      <c r="HF1153" s="4"/>
      <c r="HG1153" s="4"/>
      <c r="HH1153" s="4"/>
      <c r="HI1153" s="4"/>
      <c r="HJ1153" s="4"/>
      <c r="HK1153" s="4"/>
      <c r="HL1153" s="4"/>
      <c r="HM1153" s="4"/>
      <c r="HN1153" s="4"/>
      <c r="HO1153" s="4"/>
      <c r="HP1153" s="4"/>
      <c r="HQ1153" s="4"/>
      <c r="HR1153" s="4"/>
      <c r="HS1153" s="4"/>
      <c r="HT1153" s="4"/>
      <c r="HU1153" s="4"/>
      <c r="HV1153" s="4"/>
      <c r="HW1153" s="4"/>
      <c r="HX1153" s="4"/>
      <c r="HY1153" s="4"/>
      <c r="HZ1153" s="4"/>
      <c r="IA1153" s="4"/>
      <c r="IB1153" s="4"/>
      <c r="IC1153" s="4"/>
      <c r="ID1153" s="4"/>
      <c r="IE1153" s="4"/>
      <c r="IF1153" s="4"/>
      <c r="IG1153" s="4"/>
      <c r="IH1153" s="4"/>
      <c r="II1153" s="4"/>
      <c r="IJ1153" s="4"/>
      <c r="IK1153" s="4"/>
      <c r="IL1153" s="4"/>
      <c r="IM1153" s="4"/>
      <c r="IN1153" s="4"/>
      <c r="IO1153" s="4"/>
      <c r="IP1153" s="4"/>
      <c r="IQ1153" s="4"/>
      <c r="IR1153" s="4"/>
      <c r="IS1153" s="4"/>
      <c r="IT1153" s="4"/>
      <c r="IU1153" s="4"/>
      <c r="IV1153" s="4"/>
    </row>
    <row r="1155" spans="1:256" s="209" customFormat="1">
      <c r="A1155" s="121"/>
      <c r="B1155" s="115"/>
      <c r="C1155" s="116"/>
      <c r="D1155" s="117"/>
      <c r="E1155" s="118"/>
      <c r="F1155" s="119"/>
      <c r="G1155" s="120"/>
      <c r="H1155" s="5"/>
      <c r="I1155" s="39"/>
      <c r="J1155" s="40"/>
      <c r="K1155" s="41"/>
      <c r="L1155" s="37"/>
      <c r="N1155" s="38"/>
      <c r="O1155" s="38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/>
      <c r="AX1155" s="4"/>
      <c r="AY1155" s="4"/>
      <c r="AZ1155" s="4"/>
      <c r="BA1155" s="4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4"/>
      <c r="CM1155" s="4"/>
      <c r="CN1155" s="4"/>
      <c r="CO1155" s="4"/>
      <c r="CP1155" s="4"/>
      <c r="CQ1155" s="4"/>
      <c r="CR1155" s="4"/>
      <c r="CS1155" s="4"/>
      <c r="CT1155" s="4"/>
      <c r="CU1155" s="4"/>
      <c r="CV1155" s="4"/>
      <c r="CW1155" s="4"/>
      <c r="CX1155" s="4"/>
      <c r="CY1155" s="4"/>
      <c r="CZ1155" s="4"/>
      <c r="DA1155" s="4"/>
      <c r="DB1155" s="4"/>
      <c r="DC1155" s="4"/>
      <c r="DD1155" s="4"/>
      <c r="DE1155" s="4"/>
      <c r="DF1155" s="4"/>
      <c r="DG1155" s="4"/>
      <c r="DH1155" s="4"/>
      <c r="DI1155" s="4"/>
      <c r="DJ1155" s="4"/>
      <c r="DK1155" s="4"/>
      <c r="DL1155" s="4"/>
      <c r="DM1155" s="4"/>
      <c r="DN1155" s="4"/>
      <c r="DO1155" s="4"/>
      <c r="DP1155" s="4"/>
      <c r="DQ1155" s="4"/>
      <c r="DR1155" s="4"/>
      <c r="DS1155" s="4"/>
      <c r="DT1155" s="4"/>
      <c r="DU1155" s="4"/>
      <c r="DV1155" s="4"/>
      <c r="DW1155" s="4"/>
      <c r="DX1155" s="4"/>
      <c r="DY1155" s="4"/>
      <c r="DZ1155" s="4"/>
      <c r="EA1155" s="4"/>
      <c r="EB1155" s="4"/>
      <c r="EC1155" s="4"/>
      <c r="ED1155" s="4"/>
      <c r="EE1155" s="4"/>
      <c r="EF1155" s="4"/>
      <c r="EG1155" s="4"/>
      <c r="EH1155" s="4"/>
      <c r="EI1155" s="4"/>
      <c r="EJ1155" s="4"/>
      <c r="EK1155" s="4"/>
      <c r="EL1155" s="4"/>
      <c r="EM1155" s="4"/>
      <c r="EN1155" s="4"/>
      <c r="EO1155" s="4"/>
      <c r="EP1155" s="4"/>
      <c r="EQ1155" s="4"/>
      <c r="ER1155" s="4"/>
      <c r="ES1155" s="4"/>
      <c r="ET1155" s="4"/>
      <c r="EU1155" s="4"/>
      <c r="EV1155" s="4"/>
      <c r="EW1155" s="4"/>
      <c r="EX1155" s="4"/>
      <c r="EY1155" s="4"/>
      <c r="EZ1155" s="4"/>
      <c r="FA1155" s="4"/>
      <c r="FB1155" s="4"/>
      <c r="FC1155" s="4"/>
      <c r="FD1155" s="4"/>
      <c r="FE1155" s="4"/>
      <c r="FF1155" s="4"/>
      <c r="FG1155" s="4"/>
      <c r="FH1155" s="4"/>
      <c r="FI1155" s="4"/>
      <c r="FJ1155" s="4"/>
      <c r="FK1155" s="4"/>
      <c r="FL1155" s="4"/>
      <c r="FM1155" s="4"/>
      <c r="FN1155" s="4"/>
      <c r="FO1155" s="4"/>
      <c r="FP1155" s="4"/>
      <c r="FQ1155" s="4"/>
      <c r="FR1155" s="4"/>
      <c r="FS1155" s="4"/>
      <c r="FT1155" s="4"/>
      <c r="FU1155" s="4"/>
      <c r="FV1155" s="4"/>
      <c r="FW1155" s="4"/>
      <c r="FX1155" s="4"/>
      <c r="FY1155" s="4"/>
      <c r="FZ1155" s="4"/>
      <c r="GA1155" s="4"/>
      <c r="GB1155" s="4"/>
      <c r="GC1155" s="4"/>
      <c r="GD1155" s="4"/>
      <c r="GE1155" s="4"/>
      <c r="GF1155" s="4"/>
      <c r="GG1155" s="4"/>
      <c r="GH1155" s="4"/>
      <c r="GI1155" s="4"/>
      <c r="GJ1155" s="4"/>
      <c r="GK1155" s="4"/>
      <c r="GL1155" s="4"/>
      <c r="GM1155" s="4"/>
      <c r="GN1155" s="4"/>
      <c r="GO1155" s="4"/>
      <c r="GP1155" s="4"/>
      <c r="GQ1155" s="4"/>
      <c r="GR1155" s="4"/>
      <c r="GS1155" s="4"/>
      <c r="GT1155" s="4"/>
      <c r="GU1155" s="4"/>
      <c r="GV1155" s="4"/>
      <c r="GW1155" s="4"/>
      <c r="GX1155" s="4"/>
      <c r="GY1155" s="4"/>
      <c r="GZ1155" s="4"/>
      <c r="HA1155" s="4"/>
      <c r="HB1155" s="4"/>
      <c r="HC1155" s="4"/>
      <c r="HD1155" s="4"/>
      <c r="HE1155" s="4"/>
      <c r="HF1155" s="4"/>
      <c r="HG1155" s="4"/>
      <c r="HH1155" s="4"/>
      <c r="HI1155" s="4"/>
      <c r="HJ1155" s="4"/>
      <c r="HK1155" s="4"/>
      <c r="HL1155" s="4"/>
      <c r="HM1155" s="4"/>
      <c r="HN1155" s="4"/>
      <c r="HO1155" s="4"/>
      <c r="HP1155" s="4"/>
      <c r="HQ1155" s="4"/>
      <c r="HR1155" s="4"/>
      <c r="HS1155" s="4"/>
      <c r="HT1155" s="4"/>
      <c r="HU1155" s="4"/>
      <c r="HV1155" s="4"/>
      <c r="HW1155" s="4"/>
      <c r="HX1155" s="4"/>
      <c r="HY1155" s="4"/>
      <c r="HZ1155" s="4"/>
      <c r="IA1155" s="4"/>
      <c r="IB1155" s="4"/>
      <c r="IC1155" s="4"/>
      <c r="ID1155" s="4"/>
      <c r="IE1155" s="4"/>
      <c r="IF1155" s="4"/>
      <c r="IG1155" s="4"/>
      <c r="IH1155" s="4"/>
      <c r="II1155" s="4"/>
      <c r="IJ1155" s="4"/>
      <c r="IK1155" s="4"/>
      <c r="IL1155" s="4"/>
      <c r="IM1155" s="4"/>
      <c r="IN1155" s="4"/>
      <c r="IO1155" s="4"/>
      <c r="IP1155" s="4"/>
      <c r="IQ1155" s="4"/>
      <c r="IR1155" s="4"/>
      <c r="IS1155" s="4"/>
      <c r="IT1155" s="4"/>
      <c r="IU1155" s="4"/>
      <c r="IV1155" s="4"/>
    </row>
    <row r="1157" spans="1:256" s="209" customFormat="1">
      <c r="A1157" s="121"/>
      <c r="B1157" s="115"/>
      <c r="C1157" s="116"/>
      <c r="D1157" s="117"/>
      <c r="E1157" s="118"/>
      <c r="F1157" s="119"/>
      <c r="G1157" s="120"/>
      <c r="H1157" s="5"/>
      <c r="I1157" s="39"/>
      <c r="J1157" s="40"/>
      <c r="K1157" s="41"/>
      <c r="L1157" s="37"/>
      <c r="N1157" s="38"/>
      <c r="O1157" s="38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/>
      <c r="AX1157" s="4"/>
      <c r="AY1157" s="4"/>
      <c r="AZ1157" s="4"/>
      <c r="BA1157" s="4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4"/>
      <c r="CM1157" s="4"/>
      <c r="CN1157" s="4"/>
      <c r="CO1157" s="4"/>
      <c r="CP1157" s="4"/>
      <c r="CQ1157" s="4"/>
      <c r="CR1157" s="4"/>
      <c r="CS1157" s="4"/>
      <c r="CT1157" s="4"/>
      <c r="CU1157" s="4"/>
      <c r="CV1157" s="4"/>
      <c r="CW1157" s="4"/>
      <c r="CX1157" s="4"/>
      <c r="CY1157" s="4"/>
      <c r="CZ1157" s="4"/>
      <c r="DA1157" s="4"/>
      <c r="DB1157" s="4"/>
      <c r="DC1157" s="4"/>
      <c r="DD1157" s="4"/>
      <c r="DE1157" s="4"/>
      <c r="DF1157" s="4"/>
      <c r="DG1157" s="4"/>
      <c r="DH1157" s="4"/>
      <c r="DI1157" s="4"/>
      <c r="DJ1157" s="4"/>
      <c r="DK1157" s="4"/>
      <c r="DL1157" s="4"/>
      <c r="DM1157" s="4"/>
      <c r="DN1157" s="4"/>
      <c r="DO1157" s="4"/>
      <c r="DP1157" s="4"/>
      <c r="DQ1157" s="4"/>
      <c r="DR1157" s="4"/>
      <c r="DS1157" s="4"/>
      <c r="DT1157" s="4"/>
      <c r="DU1157" s="4"/>
      <c r="DV1157" s="4"/>
      <c r="DW1157" s="4"/>
      <c r="DX1157" s="4"/>
      <c r="DY1157" s="4"/>
      <c r="DZ1157" s="4"/>
      <c r="EA1157" s="4"/>
      <c r="EB1157" s="4"/>
      <c r="EC1157" s="4"/>
      <c r="ED1157" s="4"/>
      <c r="EE1157" s="4"/>
      <c r="EF1157" s="4"/>
      <c r="EG1157" s="4"/>
      <c r="EH1157" s="4"/>
      <c r="EI1157" s="4"/>
      <c r="EJ1157" s="4"/>
      <c r="EK1157" s="4"/>
      <c r="EL1157" s="4"/>
      <c r="EM1157" s="4"/>
      <c r="EN1157" s="4"/>
      <c r="EO1157" s="4"/>
      <c r="EP1157" s="4"/>
      <c r="EQ1157" s="4"/>
      <c r="ER1157" s="4"/>
      <c r="ES1157" s="4"/>
      <c r="ET1157" s="4"/>
      <c r="EU1157" s="4"/>
      <c r="EV1157" s="4"/>
      <c r="EW1157" s="4"/>
      <c r="EX1157" s="4"/>
      <c r="EY1157" s="4"/>
      <c r="EZ1157" s="4"/>
      <c r="FA1157" s="4"/>
      <c r="FB1157" s="4"/>
      <c r="FC1157" s="4"/>
      <c r="FD1157" s="4"/>
      <c r="FE1157" s="4"/>
      <c r="FF1157" s="4"/>
      <c r="FG1157" s="4"/>
      <c r="FH1157" s="4"/>
      <c r="FI1157" s="4"/>
      <c r="FJ1157" s="4"/>
      <c r="FK1157" s="4"/>
      <c r="FL1157" s="4"/>
      <c r="FM1157" s="4"/>
      <c r="FN1157" s="4"/>
      <c r="FO1157" s="4"/>
      <c r="FP1157" s="4"/>
      <c r="FQ1157" s="4"/>
      <c r="FR1157" s="4"/>
      <c r="FS1157" s="4"/>
      <c r="FT1157" s="4"/>
      <c r="FU1157" s="4"/>
      <c r="FV1157" s="4"/>
      <c r="FW1157" s="4"/>
      <c r="FX1157" s="4"/>
      <c r="FY1157" s="4"/>
      <c r="FZ1157" s="4"/>
      <c r="GA1157" s="4"/>
      <c r="GB1157" s="4"/>
      <c r="GC1157" s="4"/>
      <c r="GD1157" s="4"/>
      <c r="GE1157" s="4"/>
      <c r="GF1157" s="4"/>
      <c r="GG1157" s="4"/>
      <c r="GH1157" s="4"/>
      <c r="GI1157" s="4"/>
      <c r="GJ1157" s="4"/>
      <c r="GK1157" s="4"/>
      <c r="GL1157" s="4"/>
      <c r="GM1157" s="4"/>
      <c r="GN1157" s="4"/>
      <c r="GO1157" s="4"/>
      <c r="GP1157" s="4"/>
      <c r="GQ1157" s="4"/>
      <c r="GR1157" s="4"/>
      <c r="GS1157" s="4"/>
      <c r="GT1157" s="4"/>
      <c r="GU1157" s="4"/>
      <c r="GV1157" s="4"/>
      <c r="GW1157" s="4"/>
      <c r="GX1157" s="4"/>
      <c r="GY1157" s="4"/>
      <c r="GZ1157" s="4"/>
      <c r="HA1157" s="4"/>
      <c r="HB1157" s="4"/>
      <c r="HC1157" s="4"/>
      <c r="HD1157" s="4"/>
      <c r="HE1157" s="4"/>
      <c r="HF1157" s="4"/>
      <c r="HG1157" s="4"/>
      <c r="HH1157" s="4"/>
      <c r="HI1157" s="4"/>
      <c r="HJ1157" s="4"/>
      <c r="HK1157" s="4"/>
      <c r="HL1157" s="4"/>
      <c r="HM1157" s="4"/>
      <c r="HN1157" s="4"/>
      <c r="HO1157" s="4"/>
      <c r="HP1157" s="4"/>
      <c r="HQ1157" s="4"/>
      <c r="HR1157" s="4"/>
      <c r="HS1157" s="4"/>
      <c r="HT1157" s="4"/>
      <c r="HU1157" s="4"/>
      <c r="HV1157" s="4"/>
      <c r="HW1157" s="4"/>
      <c r="HX1157" s="4"/>
      <c r="HY1157" s="4"/>
      <c r="HZ1157" s="4"/>
      <c r="IA1157" s="4"/>
      <c r="IB1157" s="4"/>
      <c r="IC1157" s="4"/>
      <c r="ID1157" s="4"/>
      <c r="IE1157" s="4"/>
      <c r="IF1157" s="4"/>
      <c r="IG1157" s="4"/>
      <c r="IH1157" s="4"/>
      <c r="II1157" s="4"/>
      <c r="IJ1157" s="4"/>
      <c r="IK1157" s="4"/>
      <c r="IL1157" s="4"/>
      <c r="IM1157" s="4"/>
      <c r="IN1157" s="4"/>
      <c r="IO1157" s="4"/>
      <c r="IP1157" s="4"/>
      <c r="IQ1157" s="4"/>
      <c r="IR1157" s="4"/>
      <c r="IS1157" s="4"/>
      <c r="IT1157" s="4"/>
      <c r="IU1157" s="4"/>
      <c r="IV1157" s="4"/>
    </row>
    <row r="1158" spans="1:256" s="209" customFormat="1">
      <c r="A1158" s="121"/>
      <c r="B1158" s="115"/>
      <c r="C1158" s="116"/>
      <c r="D1158" s="117"/>
      <c r="E1158" s="118"/>
      <c r="F1158" s="119"/>
      <c r="G1158" s="120"/>
      <c r="H1158" s="5"/>
      <c r="I1158" s="39"/>
      <c r="J1158" s="40"/>
      <c r="K1158" s="41"/>
      <c r="L1158" s="37"/>
      <c r="N1158" s="38"/>
      <c r="O1158" s="38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/>
      <c r="AX1158" s="4"/>
      <c r="AY1158" s="4"/>
      <c r="AZ1158" s="4"/>
      <c r="BA1158" s="4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4"/>
      <c r="CM1158" s="4"/>
      <c r="CN1158" s="4"/>
      <c r="CO1158" s="4"/>
      <c r="CP1158" s="4"/>
      <c r="CQ1158" s="4"/>
      <c r="CR1158" s="4"/>
      <c r="CS1158" s="4"/>
      <c r="CT1158" s="4"/>
      <c r="CU1158" s="4"/>
      <c r="CV1158" s="4"/>
      <c r="CW1158" s="4"/>
      <c r="CX1158" s="4"/>
      <c r="CY1158" s="4"/>
      <c r="CZ1158" s="4"/>
      <c r="DA1158" s="4"/>
      <c r="DB1158" s="4"/>
      <c r="DC1158" s="4"/>
      <c r="DD1158" s="4"/>
      <c r="DE1158" s="4"/>
      <c r="DF1158" s="4"/>
      <c r="DG1158" s="4"/>
      <c r="DH1158" s="4"/>
      <c r="DI1158" s="4"/>
      <c r="DJ1158" s="4"/>
      <c r="DK1158" s="4"/>
      <c r="DL1158" s="4"/>
      <c r="DM1158" s="4"/>
      <c r="DN1158" s="4"/>
      <c r="DO1158" s="4"/>
      <c r="DP1158" s="4"/>
      <c r="DQ1158" s="4"/>
      <c r="DR1158" s="4"/>
      <c r="DS1158" s="4"/>
      <c r="DT1158" s="4"/>
      <c r="DU1158" s="4"/>
      <c r="DV1158" s="4"/>
      <c r="DW1158" s="4"/>
      <c r="DX1158" s="4"/>
      <c r="DY1158" s="4"/>
      <c r="DZ1158" s="4"/>
      <c r="EA1158" s="4"/>
      <c r="EB1158" s="4"/>
      <c r="EC1158" s="4"/>
      <c r="ED1158" s="4"/>
      <c r="EE1158" s="4"/>
      <c r="EF1158" s="4"/>
      <c r="EG1158" s="4"/>
      <c r="EH1158" s="4"/>
      <c r="EI1158" s="4"/>
      <c r="EJ1158" s="4"/>
      <c r="EK1158" s="4"/>
      <c r="EL1158" s="4"/>
      <c r="EM1158" s="4"/>
      <c r="EN1158" s="4"/>
      <c r="EO1158" s="4"/>
      <c r="EP1158" s="4"/>
      <c r="EQ1158" s="4"/>
      <c r="ER1158" s="4"/>
      <c r="ES1158" s="4"/>
      <c r="ET1158" s="4"/>
      <c r="EU1158" s="4"/>
      <c r="EV1158" s="4"/>
      <c r="EW1158" s="4"/>
      <c r="EX1158" s="4"/>
      <c r="EY1158" s="4"/>
      <c r="EZ1158" s="4"/>
      <c r="FA1158" s="4"/>
      <c r="FB1158" s="4"/>
      <c r="FC1158" s="4"/>
      <c r="FD1158" s="4"/>
      <c r="FE1158" s="4"/>
      <c r="FF1158" s="4"/>
      <c r="FG1158" s="4"/>
      <c r="FH1158" s="4"/>
      <c r="FI1158" s="4"/>
      <c r="FJ1158" s="4"/>
      <c r="FK1158" s="4"/>
      <c r="FL1158" s="4"/>
      <c r="FM1158" s="4"/>
      <c r="FN1158" s="4"/>
      <c r="FO1158" s="4"/>
      <c r="FP1158" s="4"/>
      <c r="FQ1158" s="4"/>
      <c r="FR1158" s="4"/>
      <c r="FS1158" s="4"/>
      <c r="FT1158" s="4"/>
      <c r="FU1158" s="4"/>
      <c r="FV1158" s="4"/>
      <c r="FW1158" s="4"/>
      <c r="FX1158" s="4"/>
      <c r="FY1158" s="4"/>
      <c r="FZ1158" s="4"/>
      <c r="GA1158" s="4"/>
      <c r="GB1158" s="4"/>
      <c r="GC1158" s="4"/>
      <c r="GD1158" s="4"/>
      <c r="GE1158" s="4"/>
      <c r="GF1158" s="4"/>
      <c r="GG1158" s="4"/>
      <c r="GH1158" s="4"/>
      <c r="GI1158" s="4"/>
      <c r="GJ1158" s="4"/>
      <c r="GK1158" s="4"/>
      <c r="GL1158" s="4"/>
      <c r="GM1158" s="4"/>
      <c r="GN1158" s="4"/>
      <c r="GO1158" s="4"/>
      <c r="GP1158" s="4"/>
      <c r="GQ1158" s="4"/>
      <c r="GR1158" s="4"/>
      <c r="GS1158" s="4"/>
      <c r="GT1158" s="4"/>
      <c r="GU1158" s="4"/>
      <c r="GV1158" s="4"/>
      <c r="GW1158" s="4"/>
      <c r="GX1158" s="4"/>
      <c r="GY1158" s="4"/>
      <c r="GZ1158" s="4"/>
      <c r="HA1158" s="4"/>
      <c r="HB1158" s="4"/>
      <c r="HC1158" s="4"/>
      <c r="HD1158" s="4"/>
      <c r="HE1158" s="4"/>
      <c r="HF1158" s="4"/>
      <c r="HG1158" s="4"/>
      <c r="HH1158" s="4"/>
      <c r="HI1158" s="4"/>
      <c r="HJ1158" s="4"/>
      <c r="HK1158" s="4"/>
      <c r="HL1158" s="4"/>
      <c r="HM1158" s="4"/>
      <c r="HN1158" s="4"/>
      <c r="HO1158" s="4"/>
      <c r="HP1158" s="4"/>
      <c r="HQ1158" s="4"/>
      <c r="HR1158" s="4"/>
      <c r="HS1158" s="4"/>
      <c r="HT1158" s="4"/>
      <c r="HU1158" s="4"/>
      <c r="HV1158" s="4"/>
      <c r="HW1158" s="4"/>
      <c r="HX1158" s="4"/>
      <c r="HY1158" s="4"/>
      <c r="HZ1158" s="4"/>
      <c r="IA1158" s="4"/>
      <c r="IB1158" s="4"/>
      <c r="IC1158" s="4"/>
      <c r="ID1158" s="4"/>
      <c r="IE1158" s="4"/>
      <c r="IF1158" s="4"/>
      <c r="IG1158" s="4"/>
      <c r="IH1158" s="4"/>
      <c r="II1158" s="4"/>
      <c r="IJ1158" s="4"/>
      <c r="IK1158" s="4"/>
      <c r="IL1158" s="4"/>
      <c r="IM1158" s="4"/>
      <c r="IN1158" s="4"/>
      <c r="IO1158" s="4"/>
      <c r="IP1158" s="4"/>
      <c r="IQ1158" s="4"/>
      <c r="IR1158" s="4"/>
      <c r="IS1158" s="4"/>
      <c r="IT1158" s="4"/>
      <c r="IU1158" s="4"/>
      <c r="IV1158" s="4"/>
    </row>
    <row r="1160" spans="1:256" s="209" customFormat="1">
      <c r="A1160" s="121"/>
      <c r="B1160" s="115"/>
      <c r="C1160" s="116"/>
      <c r="D1160" s="117"/>
      <c r="E1160" s="118"/>
      <c r="F1160" s="119"/>
      <c r="G1160" s="120"/>
      <c r="H1160" s="5"/>
      <c r="I1160" s="39"/>
      <c r="J1160" s="40"/>
      <c r="K1160" s="41"/>
      <c r="L1160" s="37"/>
      <c r="N1160" s="38"/>
      <c r="O1160" s="38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/>
      <c r="AX1160" s="4"/>
      <c r="AY1160" s="4"/>
      <c r="AZ1160" s="4"/>
      <c r="BA1160" s="4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4"/>
      <c r="CM1160" s="4"/>
      <c r="CN1160" s="4"/>
      <c r="CO1160" s="4"/>
      <c r="CP1160" s="4"/>
      <c r="CQ1160" s="4"/>
      <c r="CR1160" s="4"/>
      <c r="CS1160" s="4"/>
      <c r="CT1160" s="4"/>
      <c r="CU1160" s="4"/>
      <c r="CV1160" s="4"/>
      <c r="CW1160" s="4"/>
      <c r="CX1160" s="4"/>
      <c r="CY1160" s="4"/>
      <c r="CZ1160" s="4"/>
      <c r="DA1160" s="4"/>
      <c r="DB1160" s="4"/>
      <c r="DC1160" s="4"/>
      <c r="DD1160" s="4"/>
      <c r="DE1160" s="4"/>
      <c r="DF1160" s="4"/>
      <c r="DG1160" s="4"/>
      <c r="DH1160" s="4"/>
      <c r="DI1160" s="4"/>
      <c r="DJ1160" s="4"/>
      <c r="DK1160" s="4"/>
      <c r="DL1160" s="4"/>
      <c r="DM1160" s="4"/>
      <c r="DN1160" s="4"/>
      <c r="DO1160" s="4"/>
      <c r="DP1160" s="4"/>
      <c r="DQ1160" s="4"/>
      <c r="DR1160" s="4"/>
      <c r="DS1160" s="4"/>
      <c r="DT1160" s="4"/>
      <c r="DU1160" s="4"/>
      <c r="DV1160" s="4"/>
      <c r="DW1160" s="4"/>
      <c r="DX1160" s="4"/>
      <c r="DY1160" s="4"/>
      <c r="DZ1160" s="4"/>
      <c r="EA1160" s="4"/>
      <c r="EB1160" s="4"/>
      <c r="EC1160" s="4"/>
      <c r="ED1160" s="4"/>
      <c r="EE1160" s="4"/>
      <c r="EF1160" s="4"/>
      <c r="EG1160" s="4"/>
      <c r="EH1160" s="4"/>
      <c r="EI1160" s="4"/>
      <c r="EJ1160" s="4"/>
      <c r="EK1160" s="4"/>
      <c r="EL1160" s="4"/>
      <c r="EM1160" s="4"/>
      <c r="EN1160" s="4"/>
      <c r="EO1160" s="4"/>
      <c r="EP1160" s="4"/>
      <c r="EQ1160" s="4"/>
      <c r="ER1160" s="4"/>
      <c r="ES1160" s="4"/>
      <c r="ET1160" s="4"/>
      <c r="EU1160" s="4"/>
      <c r="EV1160" s="4"/>
      <c r="EW1160" s="4"/>
      <c r="EX1160" s="4"/>
      <c r="EY1160" s="4"/>
      <c r="EZ1160" s="4"/>
      <c r="FA1160" s="4"/>
      <c r="FB1160" s="4"/>
      <c r="FC1160" s="4"/>
      <c r="FD1160" s="4"/>
      <c r="FE1160" s="4"/>
      <c r="FF1160" s="4"/>
      <c r="FG1160" s="4"/>
      <c r="FH1160" s="4"/>
      <c r="FI1160" s="4"/>
      <c r="FJ1160" s="4"/>
      <c r="FK1160" s="4"/>
      <c r="FL1160" s="4"/>
      <c r="FM1160" s="4"/>
      <c r="FN1160" s="4"/>
      <c r="FO1160" s="4"/>
      <c r="FP1160" s="4"/>
      <c r="FQ1160" s="4"/>
      <c r="FR1160" s="4"/>
      <c r="FS1160" s="4"/>
      <c r="FT1160" s="4"/>
      <c r="FU1160" s="4"/>
      <c r="FV1160" s="4"/>
      <c r="FW1160" s="4"/>
      <c r="FX1160" s="4"/>
      <c r="FY1160" s="4"/>
      <c r="FZ1160" s="4"/>
      <c r="GA1160" s="4"/>
      <c r="GB1160" s="4"/>
      <c r="GC1160" s="4"/>
      <c r="GD1160" s="4"/>
      <c r="GE1160" s="4"/>
      <c r="GF1160" s="4"/>
      <c r="GG1160" s="4"/>
      <c r="GH1160" s="4"/>
      <c r="GI1160" s="4"/>
      <c r="GJ1160" s="4"/>
      <c r="GK1160" s="4"/>
      <c r="GL1160" s="4"/>
      <c r="GM1160" s="4"/>
      <c r="GN1160" s="4"/>
      <c r="GO1160" s="4"/>
      <c r="GP1160" s="4"/>
      <c r="GQ1160" s="4"/>
      <c r="GR1160" s="4"/>
      <c r="GS1160" s="4"/>
      <c r="GT1160" s="4"/>
      <c r="GU1160" s="4"/>
      <c r="GV1160" s="4"/>
      <c r="GW1160" s="4"/>
      <c r="GX1160" s="4"/>
      <c r="GY1160" s="4"/>
      <c r="GZ1160" s="4"/>
      <c r="HA1160" s="4"/>
      <c r="HB1160" s="4"/>
      <c r="HC1160" s="4"/>
      <c r="HD1160" s="4"/>
      <c r="HE1160" s="4"/>
      <c r="HF1160" s="4"/>
      <c r="HG1160" s="4"/>
      <c r="HH1160" s="4"/>
      <c r="HI1160" s="4"/>
      <c r="HJ1160" s="4"/>
      <c r="HK1160" s="4"/>
      <c r="HL1160" s="4"/>
      <c r="HM1160" s="4"/>
      <c r="HN1160" s="4"/>
      <c r="HO1160" s="4"/>
      <c r="HP1160" s="4"/>
      <c r="HQ1160" s="4"/>
      <c r="HR1160" s="4"/>
      <c r="HS1160" s="4"/>
      <c r="HT1160" s="4"/>
      <c r="HU1160" s="4"/>
      <c r="HV1160" s="4"/>
      <c r="HW1160" s="4"/>
      <c r="HX1160" s="4"/>
      <c r="HY1160" s="4"/>
      <c r="HZ1160" s="4"/>
      <c r="IA1160" s="4"/>
      <c r="IB1160" s="4"/>
      <c r="IC1160" s="4"/>
      <c r="ID1160" s="4"/>
      <c r="IE1160" s="4"/>
      <c r="IF1160" s="4"/>
      <c r="IG1160" s="4"/>
      <c r="IH1160" s="4"/>
      <c r="II1160" s="4"/>
      <c r="IJ1160" s="4"/>
      <c r="IK1160" s="4"/>
      <c r="IL1160" s="4"/>
      <c r="IM1160" s="4"/>
      <c r="IN1160" s="4"/>
      <c r="IO1160" s="4"/>
      <c r="IP1160" s="4"/>
      <c r="IQ1160" s="4"/>
      <c r="IR1160" s="4"/>
      <c r="IS1160" s="4"/>
      <c r="IT1160" s="4"/>
      <c r="IU1160" s="4"/>
      <c r="IV1160" s="4"/>
    </row>
    <row r="1162" spans="1:256" s="209" customFormat="1">
      <c r="A1162" s="121"/>
      <c r="B1162" s="115"/>
      <c r="C1162" s="116"/>
      <c r="D1162" s="117"/>
      <c r="E1162" s="118"/>
      <c r="F1162" s="119"/>
      <c r="G1162" s="120"/>
      <c r="H1162" s="5"/>
      <c r="I1162" s="39"/>
      <c r="J1162" s="40"/>
      <c r="K1162" s="41"/>
      <c r="L1162" s="37"/>
      <c r="N1162" s="38"/>
      <c r="O1162" s="38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/>
      <c r="AX1162" s="4"/>
      <c r="AY1162" s="4"/>
      <c r="AZ1162" s="4"/>
      <c r="BA1162" s="4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4"/>
      <c r="CM1162" s="4"/>
      <c r="CN1162" s="4"/>
      <c r="CO1162" s="4"/>
      <c r="CP1162" s="4"/>
      <c r="CQ1162" s="4"/>
      <c r="CR1162" s="4"/>
      <c r="CS1162" s="4"/>
      <c r="CT1162" s="4"/>
      <c r="CU1162" s="4"/>
      <c r="CV1162" s="4"/>
      <c r="CW1162" s="4"/>
      <c r="CX1162" s="4"/>
      <c r="CY1162" s="4"/>
      <c r="CZ1162" s="4"/>
      <c r="DA1162" s="4"/>
      <c r="DB1162" s="4"/>
      <c r="DC1162" s="4"/>
      <c r="DD1162" s="4"/>
      <c r="DE1162" s="4"/>
      <c r="DF1162" s="4"/>
      <c r="DG1162" s="4"/>
      <c r="DH1162" s="4"/>
      <c r="DI1162" s="4"/>
      <c r="DJ1162" s="4"/>
      <c r="DK1162" s="4"/>
      <c r="DL1162" s="4"/>
      <c r="DM1162" s="4"/>
      <c r="DN1162" s="4"/>
      <c r="DO1162" s="4"/>
      <c r="DP1162" s="4"/>
      <c r="DQ1162" s="4"/>
      <c r="DR1162" s="4"/>
      <c r="DS1162" s="4"/>
      <c r="DT1162" s="4"/>
      <c r="DU1162" s="4"/>
      <c r="DV1162" s="4"/>
      <c r="DW1162" s="4"/>
      <c r="DX1162" s="4"/>
      <c r="DY1162" s="4"/>
      <c r="DZ1162" s="4"/>
      <c r="EA1162" s="4"/>
      <c r="EB1162" s="4"/>
      <c r="EC1162" s="4"/>
      <c r="ED1162" s="4"/>
      <c r="EE1162" s="4"/>
      <c r="EF1162" s="4"/>
      <c r="EG1162" s="4"/>
      <c r="EH1162" s="4"/>
      <c r="EI1162" s="4"/>
      <c r="EJ1162" s="4"/>
      <c r="EK1162" s="4"/>
      <c r="EL1162" s="4"/>
      <c r="EM1162" s="4"/>
      <c r="EN1162" s="4"/>
      <c r="EO1162" s="4"/>
      <c r="EP1162" s="4"/>
      <c r="EQ1162" s="4"/>
      <c r="ER1162" s="4"/>
      <c r="ES1162" s="4"/>
      <c r="ET1162" s="4"/>
      <c r="EU1162" s="4"/>
      <c r="EV1162" s="4"/>
      <c r="EW1162" s="4"/>
      <c r="EX1162" s="4"/>
      <c r="EY1162" s="4"/>
      <c r="EZ1162" s="4"/>
      <c r="FA1162" s="4"/>
      <c r="FB1162" s="4"/>
      <c r="FC1162" s="4"/>
      <c r="FD1162" s="4"/>
      <c r="FE1162" s="4"/>
      <c r="FF1162" s="4"/>
      <c r="FG1162" s="4"/>
      <c r="FH1162" s="4"/>
      <c r="FI1162" s="4"/>
      <c r="FJ1162" s="4"/>
      <c r="FK1162" s="4"/>
      <c r="FL1162" s="4"/>
      <c r="FM1162" s="4"/>
      <c r="FN1162" s="4"/>
      <c r="FO1162" s="4"/>
      <c r="FP1162" s="4"/>
      <c r="FQ1162" s="4"/>
      <c r="FR1162" s="4"/>
      <c r="FS1162" s="4"/>
      <c r="FT1162" s="4"/>
      <c r="FU1162" s="4"/>
      <c r="FV1162" s="4"/>
      <c r="FW1162" s="4"/>
      <c r="FX1162" s="4"/>
      <c r="FY1162" s="4"/>
      <c r="FZ1162" s="4"/>
      <c r="GA1162" s="4"/>
      <c r="GB1162" s="4"/>
      <c r="GC1162" s="4"/>
      <c r="GD1162" s="4"/>
      <c r="GE1162" s="4"/>
      <c r="GF1162" s="4"/>
      <c r="GG1162" s="4"/>
      <c r="GH1162" s="4"/>
      <c r="GI1162" s="4"/>
      <c r="GJ1162" s="4"/>
      <c r="GK1162" s="4"/>
      <c r="GL1162" s="4"/>
      <c r="GM1162" s="4"/>
      <c r="GN1162" s="4"/>
      <c r="GO1162" s="4"/>
      <c r="GP1162" s="4"/>
      <c r="GQ1162" s="4"/>
      <c r="GR1162" s="4"/>
      <c r="GS1162" s="4"/>
      <c r="GT1162" s="4"/>
      <c r="GU1162" s="4"/>
      <c r="GV1162" s="4"/>
      <c r="GW1162" s="4"/>
      <c r="GX1162" s="4"/>
      <c r="GY1162" s="4"/>
      <c r="GZ1162" s="4"/>
      <c r="HA1162" s="4"/>
      <c r="HB1162" s="4"/>
      <c r="HC1162" s="4"/>
      <c r="HD1162" s="4"/>
      <c r="HE1162" s="4"/>
      <c r="HF1162" s="4"/>
      <c r="HG1162" s="4"/>
      <c r="HH1162" s="4"/>
      <c r="HI1162" s="4"/>
      <c r="HJ1162" s="4"/>
      <c r="HK1162" s="4"/>
      <c r="HL1162" s="4"/>
      <c r="HM1162" s="4"/>
      <c r="HN1162" s="4"/>
      <c r="HO1162" s="4"/>
      <c r="HP1162" s="4"/>
      <c r="HQ1162" s="4"/>
      <c r="HR1162" s="4"/>
      <c r="HS1162" s="4"/>
      <c r="HT1162" s="4"/>
      <c r="HU1162" s="4"/>
      <c r="HV1162" s="4"/>
      <c r="HW1162" s="4"/>
      <c r="HX1162" s="4"/>
      <c r="HY1162" s="4"/>
      <c r="HZ1162" s="4"/>
      <c r="IA1162" s="4"/>
      <c r="IB1162" s="4"/>
      <c r="IC1162" s="4"/>
      <c r="ID1162" s="4"/>
      <c r="IE1162" s="4"/>
      <c r="IF1162" s="4"/>
      <c r="IG1162" s="4"/>
      <c r="IH1162" s="4"/>
      <c r="II1162" s="4"/>
      <c r="IJ1162" s="4"/>
      <c r="IK1162" s="4"/>
      <c r="IL1162" s="4"/>
      <c r="IM1162" s="4"/>
      <c r="IN1162" s="4"/>
      <c r="IO1162" s="4"/>
      <c r="IP1162" s="4"/>
      <c r="IQ1162" s="4"/>
      <c r="IR1162" s="4"/>
      <c r="IS1162" s="4"/>
      <c r="IT1162" s="4"/>
      <c r="IU1162" s="4"/>
      <c r="IV1162" s="4"/>
    </row>
    <row r="1164" spans="1:256" s="209" customFormat="1">
      <c r="A1164" s="121"/>
      <c r="B1164" s="115"/>
      <c r="C1164" s="116"/>
      <c r="D1164" s="117"/>
      <c r="E1164" s="118"/>
      <c r="F1164" s="119"/>
      <c r="G1164" s="120"/>
      <c r="H1164" s="5"/>
      <c r="I1164" s="39"/>
      <c r="J1164" s="40"/>
      <c r="K1164" s="41"/>
      <c r="L1164" s="37"/>
      <c r="N1164" s="38"/>
      <c r="O1164" s="38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  <c r="IP1164" s="4"/>
      <c r="IQ1164" s="4"/>
      <c r="IR1164" s="4"/>
      <c r="IS1164" s="4"/>
      <c r="IT1164" s="4"/>
      <c r="IU1164" s="4"/>
      <c r="IV1164" s="4"/>
    </row>
    <row r="1166" spans="1:256" s="209" customFormat="1">
      <c r="A1166" s="121"/>
      <c r="B1166" s="115"/>
      <c r="C1166" s="116"/>
      <c r="D1166" s="117"/>
      <c r="E1166" s="118"/>
      <c r="F1166" s="119"/>
      <c r="G1166" s="120"/>
      <c r="H1166" s="5"/>
      <c r="I1166" s="39"/>
      <c r="J1166" s="40"/>
      <c r="K1166" s="41"/>
      <c r="L1166" s="37"/>
      <c r="N1166" s="38"/>
      <c r="O1166" s="38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4"/>
      <c r="IU1166" s="4"/>
      <c r="IV1166" s="4"/>
    </row>
    <row r="1168" spans="1:256" s="209" customFormat="1">
      <c r="A1168" s="121"/>
      <c r="B1168" s="115"/>
      <c r="C1168" s="116"/>
      <c r="D1168" s="117"/>
      <c r="E1168" s="118"/>
      <c r="F1168" s="119"/>
      <c r="G1168" s="120"/>
      <c r="H1168" s="5"/>
      <c r="I1168" s="39"/>
      <c r="J1168" s="40"/>
      <c r="K1168" s="41"/>
      <c r="L1168" s="37"/>
      <c r="N1168" s="38"/>
      <c r="O1168" s="38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4"/>
      <c r="IU1168" s="4"/>
      <c r="IV1168" s="4"/>
    </row>
    <row r="1170" spans="1:256" s="209" customFormat="1">
      <c r="A1170" s="121"/>
      <c r="B1170" s="115"/>
      <c r="C1170" s="116"/>
      <c r="D1170" s="117"/>
      <c r="E1170" s="118"/>
      <c r="F1170" s="119"/>
      <c r="G1170" s="120"/>
      <c r="H1170" s="5"/>
      <c r="I1170" s="39"/>
      <c r="J1170" s="40"/>
      <c r="K1170" s="41"/>
      <c r="L1170" s="37"/>
      <c r="N1170" s="38"/>
      <c r="O1170" s="38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  <c r="IP1170" s="4"/>
      <c r="IQ1170" s="4"/>
      <c r="IR1170" s="4"/>
      <c r="IS1170" s="4"/>
      <c r="IT1170" s="4"/>
      <c r="IU1170" s="4"/>
      <c r="IV1170" s="4"/>
    </row>
    <row r="1172" spans="1:256" s="209" customFormat="1">
      <c r="A1172" s="121"/>
      <c r="B1172" s="115"/>
      <c r="C1172" s="116"/>
      <c r="D1172" s="117"/>
      <c r="E1172" s="118"/>
      <c r="F1172" s="119"/>
      <c r="G1172" s="120"/>
      <c r="H1172" s="5"/>
      <c r="I1172" s="39"/>
      <c r="J1172" s="40"/>
      <c r="K1172" s="41"/>
      <c r="L1172" s="37"/>
      <c r="N1172" s="38"/>
      <c r="O1172" s="38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  <c r="IP1172" s="4"/>
      <c r="IQ1172" s="4"/>
      <c r="IR1172" s="4"/>
      <c r="IS1172" s="4"/>
      <c r="IT1172" s="4"/>
      <c r="IU1172" s="4"/>
      <c r="IV1172" s="4"/>
    </row>
    <row r="1173" spans="1:256" s="209" customFormat="1">
      <c r="A1173" s="121"/>
      <c r="B1173" s="115"/>
      <c r="C1173" s="116"/>
      <c r="D1173" s="117"/>
      <c r="E1173" s="118"/>
      <c r="F1173" s="119"/>
      <c r="G1173" s="120"/>
      <c r="H1173" s="5"/>
      <c r="I1173" s="39"/>
      <c r="J1173" s="40"/>
      <c r="K1173" s="41"/>
      <c r="L1173" s="37"/>
      <c r="N1173" s="38"/>
      <c r="O1173" s="38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4"/>
      <c r="IU1173" s="4"/>
      <c r="IV1173" s="4"/>
    </row>
    <row r="1175" spans="1:256" s="209" customFormat="1">
      <c r="A1175" s="121"/>
      <c r="B1175" s="115"/>
      <c r="C1175" s="116"/>
      <c r="D1175" s="117"/>
      <c r="E1175" s="118"/>
      <c r="F1175" s="119"/>
      <c r="G1175" s="120"/>
      <c r="H1175" s="5"/>
      <c r="I1175" s="39"/>
      <c r="J1175" s="40"/>
      <c r="K1175" s="41"/>
      <c r="L1175" s="37"/>
      <c r="N1175" s="38"/>
      <c r="O1175" s="38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  <c r="IP1175" s="4"/>
      <c r="IQ1175" s="4"/>
      <c r="IR1175" s="4"/>
      <c r="IS1175" s="4"/>
      <c r="IT1175" s="4"/>
      <c r="IU1175" s="4"/>
      <c r="IV1175" s="4"/>
    </row>
    <row r="1177" spans="1:256" s="209" customFormat="1">
      <c r="A1177" s="121"/>
      <c r="B1177" s="115"/>
      <c r="C1177" s="116"/>
      <c r="D1177" s="117"/>
      <c r="E1177" s="118"/>
      <c r="F1177" s="119"/>
      <c r="G1177" s="120"/>
      <c r="H1177" s="5"/>
      <c r="I1177" s="39"/>
      <c r="J1177" s="40"/>
      <c r="K1177" s="41"/>
      <c r="L1177" s="37"/>
      <c r="N1177" s="38"/>
      <c r="O1177" s="38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  <c r="IP1177" s="4"/>
      <c r="IQ1177" s="4"/>
      <c r="IR1177" s="4"/>
      <c r="IS1177" s="4"/>
      <c r="IT1177" s="4"/>
      <c r="IU1177" s="4"/>
      <c r="IV1177" s="4"/>
    </row>
    <row r="1178" spans="1:256" s="209" customFormat="1">
      <c r="A1178" s="121"/>
      <c r="B1178" s="115"/>
      <c r="C1178" s="116"/>
      <c r="D1178" s="117"/>
      <c r="E1178" s="118"/>
      <c r="F1178" s="119"/>
      <c r="G1178" s="120"/>
      <c r="H1178" s="5"/>
      <c r="I1178" s="39"/>
      <c r="J1178" s="40"/>
      <c r="K1178" s="41"/>
      <c r="L1178" s="37"/>
      <c r="N1178" s="38"/>
      <c r="O1178" s="38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4"/>
      <c r="IU1178" s="4"/>
      <c r="IV1178" s="4"/>
    </row>
    <row r="1180" spans="1:256" s="209" customFormat="1">
      <c r="A1180" s="121"/>
      <c r="B1180" s="115"/>
      <c r="C1180" s="116"/>
      <c r="D1180" s="117"/>
      <c r="E1180" s="118"/>
      <c r="F1180" s="119"/>
      <c r="G1180" s="120"/>
      <c r="H1180" s="5"/>
      <c r="I1180" s="39"/>
      <c r="J1180" s="40"/>
      <c r="K1180" s="41"/>
      <c r="L1180" s="37"/>
      <c r="N1180" s="38"/>
      <c r="O1180" s="38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4"/>
      <c r="IU1180" s="4"/>
      <c r="IV1180" s="4"/>
    </row>
    <row r="1181" spans="1:256" s="209" customFormat="1">
      <c r="A1181" s="121"/>
      <c r="B1181" s="115"/>
      <c r="C1181" s="116"/>
      <c r="D1181" s="117"/>
      <c r="E1181" s="118"/>
      <c r="F1181" s="119"/>
      <c r="G1181" s="120"/>
      <c r="H1181" s="5"/>
      <c r="I1181" s="39"/>
      <c r="J1181" s="40"/>
      <c r="K1181" s="41"/>
      <c r="L1181" s="37"/>
      <c r="N1181" s="38"/>
      <c r="O1181" s="38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  <c r="IP1181" s="4"/>
      <c r="IQ1181" s="4"/>
      <c r="IR1181" s="4"/>
      <c r="IS1181" s="4"/>
      <c r="IT1181" s="4"/>
      <c r="IU1181" s="4"/>
      <c r="IV1181" s="4"/>
    </row>
    <row r="1182" spans="1:256" s="209" customFormat="1">
      <c r="A1182" s="121"/>
      <c r="B1182" s="115"/>
      <c r="C1182" s="116"/>
      <c r="D1182" s="117"/>
      <c r="E1182" s="118"/>
      <c r="F1182" s="119"/>
      <c r="G1182" s="120"/>
      <c r="H1182" s="5"/>
      <c r="I1182" s="39"/>
      <c r="J1182" s="40"/>
      <c r="K1182" s="41"/>
      <c r="L1182" s="37"/>
      <c r="N1182" s="38"/>
      <c r="O1182" s="38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  <c r="IP1182" s="4"/>
      <c r="IQ1182" s="4"/>
      <c r="IR1182" s="4"/>
      <c r="IS1182" s="4"/>
      <c r="IT1182" s="4"/>
      <c r="IU1182" s="4"/>
      <c r="IV1182" s="4"/>
    </row>
    <row r="1183" spans="1:256" s="209" customFormat="1">
      <c r="A1183" s="121"/>
      <c r="B1183" s="115"/>
      <c r="C1183" s="116"/>
      <c r="D1183" s="117"/>
      <c r="E1183" s="118"/>
      <c r="F1183" s="119"/>
      <c r="G1183" s="120"/>
      <c r="H1183" s="5"/>
      <c r="I1183" s="39"/>
      <c r="J1183" s="40"/>
      <c r="K1183" s="41"/>
      <c r="L1183" s="37"/>
      <c r="N1183" s="38"/>
      <c r="O1183" s="38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  <c r="IP1183" s="4"/>
      <c r="IQ1183" s="4"/>
      <c r="IR1183" s="4"/>
      <c r="IS1183" s="4"/>
      <c r="IT1183" s="4"/>
      <c r="IU1183" s="4"/>
      <c r="IV1183" s="4"/>
    </row>
    <row r="1184" spans="1:256" s="209" customFormat="1">
      <c r="A1184" s="121"/>
      <c r="B1184" s="115"/>
      <c r="C1184" s="116"/>
      <c r="D1184" s="117"/>
      <c r="E1184" s="118"/>
      <c r="F1184" s="119"/>
      <c r="G1184" s="120"/>
      <c r="H1184" s="5"/>
      <c r="I1184" s="39"/>
      <c r="J1184" s="40"/>
      <c r="K1184" s="41"/>
      <c r="L1184" s="37"/>
      <c r="N1184" s="38"/>
      <c r="O1184" s="38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  <c r="IP1184" s="4"/>
      <c r="IQ1184" s="4"/>
      <c r="IR1184" s="4"/>
      <c r="IS1184" s="4"/>
      <c r="IT1184" s="4"/>
      <c r="IU1184" s="4"/>
      <c r="IV1184" s="4"/>
    </row>
    <row r="1186" spans="1:256" s="209" customFormat="1">
      <c r="A1186" s="121"/>
      <c r="B1186" s="115"/>
      <c r="C1186" s="116"/>
      <c r="D1186" s="117"/>
      <c r="E1186" s="118"/>
      <c r="F1186" s="119"/>
      <c r="G1186" s="120"/>
      <c r="H1186" s="5"/>
      <c r="I1186" s="39"/>
      <c r="J1186" s="40"/>
      <c r="K1186" s="41"/>
      <c r="L1186" s="37"/>
      <c r="N1186" s="38"/>
      <c r="O1186" s="38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  <c r="IP1186" s="4"/>
      <c r="IQ1186" s="4"/>
      <c r="IR1186" s="4"/>
      <c r="IS1186" s="4"/>
      <c r="IT1186" s="4"/>
      <c r="IU1186" s="4"/>
      <c r="IV1186" s="4"/>
    </row>
    <row r="1188" spans="1:256" s="209" customFormat="1">
      <c r="A1188" s="121"/>
      <c r="B1188" s="115"/>
      <c r="C1188" s="116"/>
      <c r="D1188" s="117"/>
      <c r="E1188" s="118"/>
      <c r="F1188" s="119"/>
      <c r="G1188" s="120"/>
      <c r="H1188" s="5"/>
      <c r="I1188" s="39"/>
      <c r="J1188" s="40"/>
      <c r="K1188" s="41"/>
      <c r="L1188" s="37"/>
      <c r="N1188" s="38"/>
      <c r="O1188" s="38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  <c r="IP1188" s="4"/>
      <c r="IQ1188" s="4"/>
      <c r="IR1188" s="4"/>
      <c r="IS1188" s="4"/>
      <c r="IT1188" s="4"/>
      <c r="IU1188" s="4"/>
      <c r="IV1188" s="4"/>
    </row>
    <row r="1190" spans="1:256" s="209" customFormat="1">
      <c r="A1190" s="121"/>
      <c r="B1190" s="115"/>
      <c r="C1190" s="116"/>
      <c r="D1190" s="117"/>
      <c r="E1190" s="118"/>
      <c r="F1190" s="119"/>
      <c r="G1190" s="120"/>
      <c r="H1190" s="5"/>
      <c r="I1190" s="39"/>
      <c r="J1190" s="40"/>
      <c r="K1190" s="41"/>
      <c r="L1190" s="37"/>
      <c r="N1190" s="38"/>
      <c r="O1190" s="38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  <c r="IP1190" s="4"/>
      <c r="IQ1190" s="4"/>
      <c r="IR1190" s="4"/>
      <c r="IS1190" s="4"/>
      <c r="IT1190" s="4"/>
      <c r="IU1190" s="4"/>
      <c r="IV1190" s="4"/>
    </row>
    <row r="1192" spans="1:256" s="209" customFormat="1">
      <c r="A1192" s="121"/>
      <c r="B1192" s="115"/>
      <c r="C1192" s="116"/>
      <c r="D1192" s="117"/>
      <c r="E1192" s="118"/>
      <c r="F1192" s="119"/>
      <c r="G1192" s="120"/>
      <c r="H1192" s="5"/>
      <c r="I1192" s="39"/>
      <c r="J1192" s="40"/>
      <c r="K1192" s="41"/>
      <c r="L1192" s="37"/>
      <c r="N1192" s="38"/>
      <c r="O1192" s="38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  <c r="IP1192" s="4"/>
      <c r="IQ1192" s="4"/>
      <c r="IR1192" s="4"/>
      <c r="IS1192" s="4"/>
      <c r="IT1192" s="4"/>
      <c r="IU1192" s="4"/>
      <c r="IV1192" s="4"/>
    </row>
    <row r="1194" spans="1:256" s="209" customFormat="1">
      <c r="A1194" s="121"/>
      <c r="B1194" s="115"/>
      <c r="C1194" s="116"/>
      <c r="D1194" s="117"/>
      <c r="E1194" s="118"/>
      <c r="F1194" s="119"/>
      <c r="G1194" s="120"/>
      <c r="H1194" s="5"/>
      <c r="I1194" s="39"/>
      <c r="J1194" s="40"/>
      <c r="K1194" s="41"/>
      <c r="L1194" s="37"/>
      <c r="N1194" s="38"/>
      <c r="O1194" s="38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4"/>
      <c r="IU1194" s="4"/>
      <c r="IV1194" s="4"/>
    </row>
    <row r="1196" spans="1:256" s="209" customFormat="1">
      <c r="A1196" s="121"/>
      <c r="B1196" s="115"/>
      <c r="C1196" s="116"/>
      <c r="D1196" s="117"/>
      <c r="E1196" s="118"/>
      <c r="F1196" s="119"/>
      <c r="G1196" s="120"/>
      <c r="H1196" s="5"/>
      <c r="I1196" s="39"/>
      <c r="J1196" s="40"/>
      <c r="K1196" s="41"/>
      <c r="L1196" s="37"/>
      <c r="N1196" s="38"/>
      <c r="O1196" s="38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4"/>
      <c r="IU1196" s="4"/>
      <c r="IV1196" s="4"/>
    </row>
    <row r="1197" spans="1:256" s="209" customFormat="1">
      <c r="A1197" s="121"/>
      <c r="B1197" s="115"/>
      <c r="C1197" s="116"/>
      <c r="D1197" s="117"/>
      <c r="E1197" s="118"/>
      <c r="F1197" s="119"/>
      <c r="G1197" s="120"/>
      <c r="H1197" s="5"/>
      <c r="I1197" s="39"/>
      <c r="J1197" s="40"/>
      <c r="K1197" s="41"/>
      <c r="L1197" s="37"/>
      <c r="N1197" s="38"/>
      <c r="O1197" s="38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4"/>
      <c r="IU1197" s="4"/>
      <c r="IV1197" s="4"/>
    </row>
    <row r="1198" spans="1:256" s="209" customFormat="1">
      <c r="A1198" s="121"/>
      <c r="B1198" s="115"/>
      <c r="C1198" s="116"/>
      <c r="D1198" s="117"/>
      <c r="E1198" s="118"/>
      <c r="F1198" s="119"/>
      <c r="G1198" s="120"/>
      <c r="H1198" s="5"/>
      <c r="I1198" s="39"/>
      <c r="J1198" s="40"/>
      <c r="K1198" s="41"/>
      <c r="L1198" s="37"/>
      <c r="N1198" s="38"/>
      <c r="O1198" s="38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4"/>
      <c r="IU1198" s="4"/>
      <c r="IV1198" s="4"/>
    </row>
    <row r="1200" spans="1:256" s="209" customFormat="1">
      <c r="A1200" s="121"/>
      <c r="B1200" s="115"/>
      <c r="C1200" s="116"/>
      <c r="D1200" s="117"/>
      <c r="E1200" s="118"/>
      <c r="F1200" s="119"/>
      <c r="G1200" s="120"/>
      <c r="H1200" s="5"/>
      <c r="I1200" s="39"/>
      <c r="J1200" s="40"/>
      <c r="K1200" s="41"/>
      <c r="L1200" s="37"/>
      <c r="N1200" s="38"/>
      <c r="O1200" s="38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4"/>
      <c r="IU1200" s="4"/>
      <c r="IV1200" s="4"/>
    </row>
    <row r="1202" spans="1:256" s="209" customFormat="1">
      <c r="A1202" s="121"/>
      <c r="B1202" s="115"/>
      <c r="C1202" s="116"/>
      <c r="D1202" s="117"/>
      <c r="E1202" s="118"/>
      <c r="F1202" s="119"/>
      <c r="G1202" s="120"/>
      <c r="H1202" s="5"/>
      <c r="I1202" s="39"/>
      <c r="J1202" s="40"/>
      <c r="K1202" s="41"/>
      <c r="L1202" s="37"/>
      <c r="N1202" s="38"/>
      <c r="O1202" s="38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/>
      <c r="AX1202" s="4"/>
      <c r="AY1202" s="4"/>
      <c r="AZ1202" s="4"/>
      <c r="BA1202" s="4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4"/>
      <c r="CM1202" s="4"/>
      <c r="CN1202" s="4"/>
      <c r="CO1202" s="4"/>
      <c r="CP1202" s="4"/>
      <c r="CQ1202" s="4"/>
      <c r="CR1202" s="4"/>
      <c r="CS1202" s="4"/>
      <c r="CT1202" s="4"/>
      <c r="CU1202" s="4"/>
      <c r="CV1202" s="4"/>
      <c r="CW1202" s="4"/>
      <c r="CX1202" s="4"/>
      <c r="CY1202" s="4"/>
      <c r="CZ1202" s="4"/>
      <c r="DA1202" s="4"/>
      <c r="DB1202" s="4"/>
      <c r="DC1202" s="4"/>
      <c r="DD1202" s="4"/>
      <c r="DE1202" s="4"/>
      <c r="DF1202" s="4"/>
      <c r="DG1202" s="4"/>
      <c r="DH1202" s="4"/>
      <c r="DI1202" s="4"/>
      <c r="DJ1202" s="4"/>
      <c r="DK1202" s="4"/>
      <c r="DL1202" s="4"/>
      <c r="DM1202" s="4"/>
      <c r="DN1202" s="4"/>
      <c r="DO1202" s="4"/>
      <c r="DP1202" s="4"/>
      <c r="DQ1202" s="4"/>
      <c r="DR1202" s="4"/>
      <c r="DS1202" s="4"/>
      <c r="DT1202" s="4"/>
      <c r="DU1202" s="4"/>
      <c r="DV1202" s="4"/>
      <c r="DW1202" s="4"/>
      <c r="DX1202" s="4"/>
      <c r="DY1202" s="4"/>
      <c r="DZ1202" s="4"/>
      <c r="EA1202" s="4"/>
      <c r="EB1202" s="4"/>
      <c r="EC1202" s="4"/>
      <c r="ED1202" s="4"/>
      <c r="EE1202" s="4"/>
      <c r="EF1202" s="4"/>
      <c r="EG1202" s="4"/>
      <c r="EH1202" s="4"/>
      <c r="EI1202" s="4"/>
      <c r="EJ1202" s="4"/>
      <c r="EK1202" s="4"/>
      <c r="EL1202" s="4"/>
      <c r="EM1202" s="4"/>
      <c r="EN1202" s="4"/>
      <c r="EO1202" s="4"/>
      <c r="EP1202" s="4"/>
      <c r="EQ1202" s="4"/>
      <c r="ER1202" s="4"/>
      <c r="ES1202" s="4"/>
      <c r="ET1202" s="4"/>
      <c r="EU1202" s="4"/>
      <c r="EV1202" s="4"/>
      <c r="EW1202" s="4"/>
      <c r="EX1202" s="4"/>
      <c r="EY1202" s="4"/>
      <c r="EZ1202" s="4"/>
      <c r="FA1202" s="4"/>
      <c r="FB1202" s="4"/>
      <c r="FC1202" s="4"/>
      <c r="FD1202" s="4"/>
      <c r="FE1202" s="4"/>
      <c r="FF1202" s="4"/>
      <c r="FG1202" s="4"/>
      <c r="FH1202" s="4"/>
      <c r="FI1202" s="4"/>
      <c r="FJ1202" s="4"/>
      <c r="FK1202" s="4"/>
      <c r="FL1202" s="4"/>
      <c r="FM1202" s="4"/>
      <c r="FN1202" s="4"/>
      <c r="FO1202" s="4"/>
      <c r="FP1202" s="4"/>
      <c r="FQ1202" s="4"/>
      <c r="FR1202" s="4"/>
      <c r="FS1202" s="4"/>
      <c r="FT1202" s="4"/>
      <c r="FU1202" s="4"/>
      <c r="FV1202" s="4"/>
      <c r="FW1202" s="4"/>
      <c r="FX1202" s="4"/>
      <c r="FY1202" s="4"/>
      <c r="FZ1202" s="4"/>
      <c r="GA1202" s="4"/>
      <c r="GB1202" s="4"/>
      <c r="GC1202" s="4"/>
      <c r="GD1202" s="4"/>
      <c r="GE1202" s="4"/>
      <c r="GF1202" s="4"/>
      <c r="GG1202" s="4"/>
      <c r="GH1202" s="4"/>
      <c r="GI1202" s="4"/>
      <c r="GJ1202" s="4"/>
      <c r="GK1202" s="4"/>
      <c r="GL1202" s="4"/>
      <c r="GM1202" s="4"/>
      <c r="GN1202" s="4"/>
      <c r="GO1202" s="4"/>
      <c r="GP1202" s="4"/>
      <c r="GQ1202" s="4"/>
      <c r="GR1202" s="4"/>
      <c r="GS1202" s="4"/>
      <c r="GT1202" s="4"/>
      <c r="GU1202" s="4"/>
      <c r="GV1202" s="4"/>
      <c r="GW1202" s="4"/>
      <c r="GX1202" s="4"/>
      <c r="GY1202" s="4"/>
      <c r="GZ1202" s="4"/>
      <c r="HA1202" s="4"/>
      <c r="HB1202" s="4"/>
      <c r="HC1202" s="4"/>
      <c r="HD1202" s="4"/>
      <c r="HE1202" s="4"/>
      <c r="HF1202" s="4"/>
      <c r="HG1202" s="4"/>
      <c r="HH1202" s="4"/>
      <c r="HI1202" s="4"/>
      <c r="HJ1202" s="4"/>
      <c r="HK1202" s="4"/>
      <c r="HL1202" s="4"/>
      <c r="HM1202" s="4"/>
      <c r="HN1202" s="4"/>
      <c r="HO1202" s="4"/>
      <c r="HP1202" s="4"/>
      <c r="HQ1202" s="4"/>
      <c r="HR1202" s="4"/>
      <c r="HS1202" s="4"/>
      <c r="HT1202" s="4"/>
      <c r="HU1202" s="4"/>
      <c r="HV1202" s="4"/>
      <c r="HW1202" s="4"/>
      <c r="HX1202" s="4"/>
      <c r="HY1202" s="4"/>
      <c r="HZ1202" s="4"/>
      <c r="IA1202" s="4"/>
      <c r="IB1202" s="4"/>
      <c r="IC1202" s="4"/>
      <c r="ID1202" s="4"/>
      <c r="IE1202" s="4"/>
      <c r="IF1202" s="4"/>
      <c r="IG1202" s="4"/>
      <c r="IH1202" s="4"/>
      <c r="II1202" s="4"/>
      <c r="IJ1202" s="4"/>
      <c r="IK1202" s="4"/>
      <c r="IL1202" s="4"/>
      <c r="IM1202" s="4"/>
      <c r="IN1202" s="4"/>
      <c r="IO1202" s="4"/>
      <c r="IP1202" s="4"/>
      <c r="IQ1202" s="4"/>
      <c r="IR1202" s="4"/>
      <c r="IS1202" s="4"/>
      <c r="IT1202" s="4"/>
      <c r="IU1202" s="4"/>
      <c r="IV1202" s="4"/>
    </row>
    <row r="1204" spans="1:256" s="209" customFormat="1">
      <c r="A1204" s="121"/>
      <c r="B1204" s="115"/>
      <c r="C1204" s="116"/>
      <c r="D1204" s="117"/>
      <c r="E1204" s="118"/>
      <c r="F1204" s="119"/>
      <c r="G1204" s="120"/>
      <c r="H1204" s="5"/>
      <c r="I1204" s="39"/>
      <c r="J1204" s="40"/>
      <c r="K1204" s="41"/>
      <c r="L1204" s="37"/>
      <c r="N1204" s="38"/>
      <c r="O1204" s="38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4"/>
      <c r="IU1204" s="4"/>
      <c r="IV1204" s="4"/>
    </row>
    <row r="1206" spans="1:256" s="209" customFormat="1">
      <c r="A1206" s="121"/>
      <c r="B1206" s="115"/>
      <c r="C1206" s="116"/>
      <c r="D1206" s="117"/>
      <c r="E1206" s="118"/>
      <c r="F1206" s="119"/>
      <c r="G1206" s="120"/>
      <c r="H1206" s="5"/>
      <c r="I1206" s="39"/>
      <c r="J1206" s="40"/>
      <c r="K1206" s="41"/>
      <c r="L1206" s="37"/>
      <c r="N1206" s="38"/>
      <c r="O1206" s="38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/>
      <c r="AX1206" s="4"/>
      <c r="AY1206" s="4"/>
      <c r="AZ1206" s="4"/>
      <c r="BA1206" s="4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4"/>
      <c r="CM1206" s="4"/>
      <c r="CN1206" s="4"/>
      <c r="CO1206" s="4"/>
      <c r="CP1206" s="4"/>
      <c r="CQ1206" s="4"/>
      <c r="CR1206" s="4"/>
      <c r="CS1206" s="4"/>
      <c r="CT1206" s="4"/>
      <c r="CU1206" s="4"/>
      <c r="CV1206" s="4"/>
      <c r="CW1206" s="4"/>
      <c r="CX1206" s="4"/>
      <c r="CY1206" s="4"/>
      <c r="CZ1206" s="4"/>
      <c r="DA1206" s="4"/>
      <c r="DB1206" s="4"/>
      <c r="DC1206" s="4"/>
      <c r="DD1206" s="4"/>
      <c r="DE1206" s="4"/>
      <c r="DF1206" s="4"/>
      <c r="DG1206" s="4"/>
      <c r="DH1206" s="4"/>
      <c r="DI1206" s="4"/>
      <c r="DJ1206" s="4"/>
      <c r="DK1206" s="4"/>
      <c r="DL1206" s="4"/>
      <c r="DM1206" s="4"/>
      <c r="DN1206" s="4"/>
      <c r="DO1206" s="4"/>
      <c r="DP1206" s="4"/>
      <c r="DQ1206" s="4"/>
      <c r="DR1206" s="4"/>
      <c r="DS1206" s="4"/>
      <c r="DT1206" s="4"/>
      <c r="DU1206" s="4"/>
      <c r="DV1206" s="4"/>
      <c r="DW1206" s="4"/>
      <c r="DX1206" s="4"/>
      <c r="DY1206" s="4"/>
      <c r="DZ1206" s="4"/>
      <c r="EA1206" s="4"/>
      <c r="EB1206" s="4"/>
      <c r="EC1206" s="4"/>
      <c r="ED1206" s="4"/>
      <c r="EE1206" s="4"/>
      <c r="EF1206" s="4"/>
      <c r="EG1206" s="4"/>
      <c r="EH1206" s="4"/>
      <c r="EI1206" s="4"/>
      <c r="EJ1206" s="4"/>
      <c r="EK1206" s="4"/>
      <c r="EL1206" s="4"/>
      <c r="EM1206" s="4"/>
      <c r="EN1206" s="4"/>
      <c r="EO1206" s="4"/>
      <c r="EP1206" s="4"/>
      <c r="EQ1206" s="4"/>
      <c r="ER1206" s="4"/>
      <c r="ES1206" s="4"/>
      <c r="ET1206" s="4"/>
      <c r="EU1206" s="4"/>
      <c r="EV1206" s="4"/>
      <c r="EW1206" s="4"/>
      <c r="EX1206" s="4"/>
      <c r="EY1206" s="4"/>
      <c r="EZ1206" s="4"/>
      <c r="FA1206" s="4"/>
      <c r="FB1206" s="4"/>
      <c r="FC1206" s="4"/>
      <c r="FD1206" s="4"/>
      <c r="FE1206" s="4"/>
      <c r="FF1206" s="4"/>
      <c r="FG1206" s="4"/>
      <c r="FH1206" s="4"/>
      <c r="FI1206" s="4"/>
      <c r="FJ1206" s="4"/>
      <c r="FK1206" s="4"/>
      <c r="FL1206" s="4"/>
      <c r="FM1206" s="4"/>
      <c r="FN1206" s="4"/>
      <c r="FO1206" s="4"/>
      <c r="FP1206" s="4"/>
      <c r="FQ1206" s="4"/>
      <c r="FR1206" s="4"/>
      <c r="FS1206" s="4"/>
      <c r="FT1206" s="4"/>
      <c r="FU1206" s="4"/>
      <c r="FV1206" s="4"/>
      <c r="FW1206" s="4"/>
      <c r="FX1206" s="4"/>
      <c r="FY1206" s="4"/>
      <c r="FZ1206" s="4"/>
      <c r="GA1206" s="4"/>
      <c r="GB1206" s="4"/>
      <c r="GC1206" s="4"/>
      <c r="GD1206" s="4"/>
      <c r="GE1206" s="4"/>
      <c r="GF1206" s="4"/>
      <c r="GG1206" s="4"/>
      <c r="GH1206" s="4"/>
      <c r="GI1206" s="4"/>
      <c r="GJ1206" s="4"/>
      <c r="GK1206" s="4"/>
      <c r="GL1206" s="4"/>
      <c r="GM1206" s="4"/>
      <c r="GN1206" s="4"/>
      <c r="GO1206" s="4"/>
      <c r="GP1206" s="4"/>
      <c r="GQ1206" s="4"/>
      <c r="GR1206" s="4"/>
      <c r="GS1206" s="4"/>
      <c r="GT1206" s="4"/>
      <c r="GU1206" s="4"/>
      <c r="GV1206" s="4"/>
      <c r="GW1206" s="4"/>
      <c r="GX1206" s="4"/>
      <c r="GY1206" s="4"/>
      <c r="GZ1206" s="4"/>
      <c r="HA1206" s="4"/>
      <c r="HB1206" s="4"/>
      <c r="HC1206" s="4"/>
      <c r="HD1206" s="4"/>
      <c r="HE1206" s="4"/>
      <c r="HF1206" s="4"/>
      <c r="HG1206" s="4"/>
      <c r="HH1206" s="4"/>
      <c r="HI1206" s="4"/>
      <c r="HJ1206" s="4"/>
      <c r="HK1206" s="4"/>
      <c r="HL1206" s="4"/>
      <c r="HM1206" s="4"/>
      <c r="HN1206" s="4"/>
      <c r="HO1206" s="4"/>
      <c r="HP1206" s="4"/>
      <c r="HQ1206" s="4"/>
      <c r="HR1206" s="4"/>
      <c r="HS1206" s="4"/>
      <c r="HT1206" s="4"/>
      <c r="HU1206" s="4"/>
      <c r="HV1206" s="4"/>
      <c r="HW1206" s="4"/>
      <c r="HX1206" s="4"/>
      <c r="HY1206" s="4"/>
      <c r="HZ1206" s="4"/>
      <c r="IA1206" s="4"/>
      <c r="IB1206" s="4"/>
      <c r="IC1206" s="4"/>
      <c r="ID1206" s="4"/>
      <c r="IE1206" s="4"/>
      <c r="IF1206" s="4"/>
      <c r="IG1206" s="4"/>
      <c r="IH1206" s="4"/>
      <c r="II1206" s="4"/>
      <c r="IJ1206" s="4"/>
      <c r="IK1206" s="4"/>
      <c r="IL1206" s="4"/>
      <c r="IM1206" s="4"/>
      <c r="IN1206" s="4"/>
      <c r="IO1206" s="4"/>
      <c r="IP1206" s="4"/>
      <c r="IQ1206" s="4"/>
      <c r="IR1206" s="4"/>
      <c r="IS1206" s="4"/>
      <c r="IT1206" s="4"/>
      <c r="IU1206" s="4"/>
      <c r="IV1206" s="4"/>
    </row>
    <row r="1208" spans="1:256" s="209" customFormat="1">
      <c r="A1208" s="121"/>
      <c r="B1208" s="115"/>
      <c r="C1208" s="116"/>
      <c r="D1208" s="117"/>
      <c r="E1208" s="118"/>
      <c r="F1208" s="119"/>
      <c r="G1208" s="120"/>
      <c r="H1208" s="5"/>
      <c r="I1208" s="39"/>
      <c r="J1208" s="40"/>
      <c r="K1208" s="41"/>
      <c r="L1208" s="37"/>
      <c r="N1208" s="38"/>
      <c r="O1208" s="38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/>
      <c r="AX1208" s="4"/>
      <c r="AY1208" s="4"/>
      <c r="AZ1208" s="4"/>
      <c r="BA1208" s="4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4"/>
      <c r="CM1208" s="4"/>
      <c r="CN1208" s="4"/>
      <c r="CO1208" s="4"/>
      <c r="CP1208" s="4"/>
      <c r="CQ1208" s="4"/>
      <c r="CR1208" s="4"/>
      <c r="CS1208" s="4"/>
      <c r="CT1208" s="4"/>
      <c r="CU1208" s="4"/>
      <c r="CV1208" s="4"/>
      <c r="CW1208" s="4"/>
      <c r="CX1208" s="4"/>
      <c r="CY1208" s="4"/>
      <c r="CZ1208" s="4"/>
      <c r="DA1208" s="4"/>
      <c r="DB1208" s="4"/>
      <c r="DC1208" s="4"/>
      <c r="DD1208" s="4"/>
      <c r="DE1208" s="4"/>
      <c r="DF1208" s="4"/>
      <c r="DG1208" s="4"/>
      <c r="DH1208" s="4"/>
      <c r="DI1208" s="4"/>
      <c r="DJ1208" s="4"/>
      <c r="DK1208" s="4"/>
      <c r="DL1208" s="4"/>
      <c r="DM1208" s="4"/>
      <c r="DN1208" s="4"/>
      <c r="DO1208" s="4"/>
      <c r="DP1208" s="4"/>
      <c r="DQ1208" s="4"/>
      <c r="DR1208" s="4"/>
      <c r="DS1208" s="4"/>
      <c r="DT1208" s="4"/>
      <c r="DU1208" s="4"/>
      <c r="DV1208" s="4"/>
      <c r="DW1208" s="4"/>
      <c r="DX1208" s="4"/>
      <c r="DY1208" s="4"/>
      <c r="DZ1208" s="4"/>
      <c r="EA1208" s="4"/>
      <c r="EB1208" s="4"/>
      <c r="EC1208" s="4"/>
      <c r="ED1208" s="4"/>
      <c r="EE1208" s="4"/>
      <c r="EF1208" s="4"/>
      <c r="EG1208" s="4"/>
      <c r="EH1208" s="4"/>
      <c r="EI1208" s="4"/>
      <c r="EJ1208" s="4"/>
      <c r="EK1208" s="4"/>
      <c r="EL1208" s="4"/>
      <c r="EM1208" s="4"/>
      <c r="EN1208" s="4"/>
      <c r="EO1208" s="4"/>
      <c r="EP1208" s="4"/>
      <c r="EQ1208" s="4"/>
      <c r="ER1208" s="4"/>
      <c r="ES1208" s="4"/>
      <c r="ET1208" s="4"/>
      <c r="EU1208" s="4"/>
      <c r="EV1208" s="4"/>
      <c r="EW1208" s="4"/>
      <c r="EX1208" s="4"/>
      <c r="EY1208" s="4"/>
      <c r="EZ1208" s="4"/>
      <c r="FA1208" s="4"/>
      <c r="FB1208" s="4"/>
      <c r="FC1208" s="4"/>
      <c r="FD1208" s="4"/>
      <c r="FE1208" s="4"/>
      <c r="FF1208" s="4"/>
      <c r="FG1208" s="4"/>
      <c r="FH1208" s="4"/>
      <c r="FI1208" s="4"/>
      <c r="FJ1208" s="4"/>
      <c r="FK1208" s="4"/>
      <c r="FL1208" s="4"/>
      <c r="FM1208" s="4"/>
      <c r="FN1208" s="4"/>
      <c r="FO1208" s="4"/>
      <c r="FP1208" s="4"/>
      <c r="FQ1208" s="4"/>
      <c r="FR1208" s="4"/>
      <c r="FS1208" s="4"/>
      <c r="FT1208" s="4"/>
      <c r="FU1208" s="4"/>
      <c r="FV1208" s="4"/>
      <c r="FW1208" s="4"/>
      <c r="FX1208" s="4"/>
      <c r="FY1208" s="4"/>
      <c r="FZ1208" s="4"/>
      <c r="GA1208" s="4"/>
      <c r="GB1208" s="4"/>
      <c r="GC1208" s="4"/>
      <c r="GD1208" s="4"/>
      <c r="GE1208" s="4"/>
      <c r="GF1208" s="4"/>
      <c r="GG1208" s="4"/>
      <c r="GH1208" s="4"/>
      <c r="GI1208" s="4"/>
      <c r="GJ1208" s="4"/>
      <c r="GK1208" s="4"/>
      <c r="GL1208" s="4"/>
      <c r="GM1208" s="4"/>
      <c r="GN1208" s="4"/>
      <c r="GO1208" s="4"/>
      <c r="GP1208" s="4"/>
      <c r="GQ1208" s="4"/>
      <c r="GR1208" s="4"/>
      <c r="GS1208" s="4"/>
      <c r="GT1208" s="4"/>
      <c r="GU1208" s="4"/>
      <c r="GV1208" s="4"/>
      <c r="GW1208" s="4"/>
      <c r="GX1208" s="4"/>
      <c r="GY1208" s="4"/>
      <c r="GZ1208" s="4"/>
      <c r="HA1208" s="4"/>
      <c r="HB1208" s="4"/>
      <c r="HC1208" s="4"/>
      <c r="HD1208" s="4"/>
      <c r="HE1208" s="4"/>
      <c r="HF1208" s="4"/>
      <c r="HG1208" s="4"/>
      <c r="HH1208" s="4"/>
      <c r="HI1208" s="4"/>
      <c r="HJ1208" s="4"/>
      <c r="HK1208" s="4"/>
      <c r="HL1208" s="4"/>
      <c r="HM1208" s="4"/>
      <c r="HN1208" s="4"/>
      <c r="HO1208" s="4"/>
      <c r="HP1208" s="4"/>
      <c r="HQ1208" s="4"/>
      <c r="HR1208" s="4"/>
      <c r="HS1208" s="4"/>
      <c r="HT1208" s="4"/>
      <c r="HU1208" s="4"/>
      <c r="HV1208" s="4"/>
      <c r="HW1208" s="4"/>
      <c r="HX1208" s="4"/>
      <c r="HY1208" s="4"/>
      <c r="HZ1208" s="4"/>
      <c r="IA1208" s="4"/>
      <c r="IB1208" s="4"/>
      <c r="IC1208" s="4"/>
      <c r="ID1208" s="4"/>
      <c r="IE1208" s="4"/>
      <c r="IF1208" s="4"/>
      <c r="IG1208" s="4"/>
      <c r="IH1208" s="4"/>
      <c r="II1208" s="4"/>
      <c r="IJ1208" s="4"/>
      <c r="IK1208" s="4"/>
      <c r="IL1208" s="4"/>
      <c r="IM1208" s="4"/>
      <c r="IN1208" s="4"/>
      <c r="IO1208" s="4"/>
      <c r="IP1208" s="4"/>
      <c r="IQ1208" s="4"/>
      <c r="IR1208" s="4"/>
      <c r="IS1208" s="4"/>
      <c r="IT1208" s="4"/>
      <c r="IU1208" s="4"/>
      <c r="IV1208" s="4"/>
    </row>
    <row r="1210" spans="1:256" s="209" customFormat="1">
      <c r="A1210" s="121"/>
      <c r="B1210" s="115"/>
      <c r="C1210" s="116"/>
      <c r="D1210" s="117"/>
      <c r="E1210" s="118"/>
      <c r="F1210" s="119"/>
      <c r="G1210" s="120"/>
      <c r="H1210" s="5"/>
      <c r="I1210" s="39"/>
      <c r="J1210" s="40"/>
      <c r="K1210" s="41"/>
      <c r="L1210" s="37"/>
      <c r="N1210" s="38"/>
      <c r="O1210" s="38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/>
      <c r="AX1210" s="4"/>
      <c r="AY1210" s="4"/>
      <c r="AZ1210" s="4"/>
      <c r="BA1210" s="4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4"/>
      <c r="CM1210" s="4"/>
      <c r="CN1210" s="4"/>
      <c r="CO1210" s="4"/>
      <c r="CP1210" s="4"/>
      <c r="CQ1210" s="4"/>
      <c r="CR1210" s="4"/>
      <c r="CS1210" s="4"/>
      <c r="CT1210" s="4"/>
      <c r="CU1210" s="4"/>
      <c r="CV1210" s="4"/>
      <c r="CW1210" s="4"/>
      <c r="CX1210" s="4"/>
      <c r="CY1210" s="4"/>
      <c r="CZ1210" s="4"/>
      <c r="DA1210" s="4"/>
      <c r="DB1210" s="4"/>
      <c r="DC1210" s="4"/>
      <c r="DD1210" s="4"/>
      <c r="DE1210" s="4"/>
      <c r="DF1210" s="4"/>
      <c r="DG1210" s="4"/>
      <c r="DH1210" s="4"/>
      <c r="DI1210" s="4"/>
      <c r="DJ1210" s="4"/>
      <c r="DK1210" s="4"/>
      <c r="DL1210" s="4"/>
      <c r="DM1210" s="4"/>
      <c r="DN1210" s="4"/>
      <c r="DO1210" s="4"/>
      <c r="DP1210" s="4"/>
      <c r="DQ1210" s="4"/>
      <c r="DR1210" s="4"/>
      <c r="DS1210" s="4"/>
      <c r="DT1210" s="4"/>
      <c r="DU1210" s="4"/>
      <c r="DV1210" s="4"/>
      <c r="DW1210" s="4"/>
      <c r="DX1210" s="4"/>
      <c r="DY1210" s="4"/>
      <c r="DZ1210" s="4"/>
      <c r="EA1210" s="4"/>
      <c r="EB1210" s="4"/>
      <c r="EC1210" s="4"/>
      <c r="ED1210" s="4"/>
      <c r="EE1210" s="4"/>
      <c r="EF1210" s="4"/>
      <c r="EG1210" s="4"/>
      <c r="EH1210" s="4"/>
      <c r="EI1210" s="4"/>
      <c r="EJ1210" s="4"/>
      <c r="EK1210" s="4"/>
      <c r="EL1210" s="4"/>
      <c r="EM1210" s="4"/>
      <c r="EN1210" s="4"/>
      <c r="EO1210" s="4"/>
      <c r="EP1210" s="4"/>
      <c r="EQ1210" s="4"/>
      <c r="ER1210" s="4"/>
      <c r="ES1210" s="4"/>
      <c r="ET1210" s="4"/>
      <c r="EU1210" s="4"/>
      <c r="EV1210" s="4"/>
      <c r="EW1210" s="4"/>
      <c r="EX1210" s="4"/>
      <c r="EY1210" s="4"/>
      <c r="EZ1210" s="4"/>
      <c r="FA1210" s="4"/>
      <c r="FB1210" s="4"/>
      <c r="FC1210" s="4"/>
      <c r="FD1210" s="4"/>
      <c r="FE1210" s="4"/>
      <c r="FF1210" s="4"/>
      <c r="FG1210" s="4"/>
      <c r="FH1210" s="4"/>
      <c r="FI1210" s="4"/>
      <c r="FJ1210" s="4"/>
      <c r="FK1210" s="4"/>
      <c r="FL1210" s="4"/>
      <c r="FM1210" s="4"/>
      <c r="FN1210" s="4"/>
      <c r="FO1210" s="4"/>
      <c r="FP1210" s="4"/>
      <c r="FQ1210" s="4"/>
      <c r="FR1210" s="4"/>
      <c r="FS1210" s="4"/>
      <c r="FT1210" s="4"/>
      <c r="FU1210" s="4"/>
      <c r="FV1210" s="4"/>
      <c r="FW1210" s="4"/>
      <c r="FX1210" s="4"/>
      <c r="FY1210" s="4"/>
      <c r="FZ1210" s="4"/>
      <c r="GA1210" s="4"/>
      <c r="GB1210" s="4"/>
      <c r="GC1210" s="4"/>
      <c r="GD1210" s="4"/>
      <c r="GE1210" s="4"/>
      <c r="GF1210" s="4"/>
      <c r="GG1210" s="4"/>
      <c r="GH1210" s="4"/>
      <c r="GI1210" s="4"/>
      <c r="GJ1210" s="4"/>
      <c r="GK1210" s="4"/>
      <c r="GL1210" s="4"/>
      <c r="GM1210" s="4"/>
      <c r="GN1210" s="4"/>
      <c r="GO1210" s="4"/>
      <c r="GP1210" s="4"/>
      <c r="GQ1210" s="4"/>
      <c r="GR1210" s="4"/>
      <c r="GS1210" s="4"/>
      <c r="GT1210" s="4"/>
      <c r="GU1210" s="4"/>
      <c r="GV1210" s="4"/>
      <c r="GW1210" s="4"/>
      <c r="GX1210" s="4"/>
      <c r="GY1210" s="4"/>
      <c r="GZ1210" s="4"/>
      <c r="HA1210" s="4"/>
      <c r="HB1210" s="4"/>
      <c r="HC1210" s="4"/>
      <c r="HD1210" s="4"/>
      <c r="HE1210" s="4"/>
      <c r="HF1210" s="4"/>
      <c r="HG1210" s="4"/>
      <c r="HH1210" s="4"/>
      <c r="HI1210" s="4"/>
      <c r="HJ1210" s="4"/>
      <c r="HK1210" s="4"/>
      <c r="HL1210" s="4"/>
      <c r="HM1210" s="4"/>
      <c r="HN1210" s="4"/>
      <c r="HO1210" s="4"/>
      <c r="HP1210" s="4"/>
      <c r="HQ1210" s="4"/>
      <c r="HR1210" s="4"/>
      <c r="HS1210" s="4"/>
      <c r="HT1210" s="4"/>
      <c r="HU1210" s="4"/>
      <c r="HV1210" s="4"/>
      <c r="HW1210" s="4"/>
      <c r="HX1210" s="4"/>
      <c r="HY1210" s="4"/>
      <c r="HZ1210" s="4"/>
      <c r="IA1210" s="4"/>
      <c r="IB1210" s="4"/>
      <c r="IC1210" s="4"/>
      <c r="ID1210" s="4"/>
      <c r="IE1210" s="4"/>
      <c r="IF1210" s="4"/>
      <c r="IG1210" s="4"/>
      <c r="IH1210" s="4"/>
      <c r="II1210" s="4"/>
      <c r="IJ1210" s="4"/>
      <c r="IK1210" s="4"/>
      <c r="IL1210" s="4"/>
      <c r="IM1210" s="4"/>
      <c r="IN1210" s="4"/>
      <c r="IO1210" s="4"/>
      <c r="IP1210" s="4"/>
      <c r="IQ1210" s="4"/>
      <c r="IR1210" s="4"/>
      <c r="IS1210" s="4"/>
      <c r="IT1210" s="4"/>
      <c r="IU1210" s="4"/>
      <c r="IV1210" s="4"/>
    </row>
    <row r="1212" spans="1:256" s="209" customFormat="1">
      <c r="A1212" s="121"/>
      <c r="B1212" s="115"/>
      <c r="C1212" s="116"/>
      <c r="D1212" s="117"/>
      <c r="E1212" s="118"/>
      <c r="F1212" s="119"/>
      <c r="G1212" s="120"/>
      <c r="H1212" s="5"/>
      <c r="I1212" s="39"/>
      <c r="J1212" s="40"/>
      <c r="K1212" s="41"/>
      <c r="L1212" s="37"/>
      <c r="N1212" s="38"/>
      <c r="O1212" s="38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/>
      <c r="AX1212" s="4"/>
      <c r="AY1212" s="4"/>
      <c r="AZ1212" s="4"/>
      <c r="BA1212" s="4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4"/>
      <c r="CM1212" s="4"/>
      <c r="CN1212" s="4"/>
      <c r="CO1212" s="4"/>
      <c r="CP1212" s="4"/>
      <c r="CQ1212" s="4"/>
      <c r="CR1212" s="4"/>
      <c r="CS1212" s="4"/>
      <c r="CT1212" s="4"/>
      <c r="CU1212" s="4"/>
      <c r="CV1212" s="4"/>
      <c r="CW1212" s="4"/>
      <c r="CX1212" s="4"/>
      <c r="CY1212" s="4"/>
      <c r="CZ1212" s="4"/>
      <c r="DA1212" s="4"/>
      <c r="DB1212" s="4"/>
      <c r="DC1212" s="4"/>
      <c r="DD1212" s="4"/>
      <c r="DE1212" s="4"/>
      <c r="DF1212" s="4"/>
      <c r="DG1212" s="4"/>
      <c r="DH1212" s="4"/>
      <c r="DI1212" s="4"/>
      <c r="DJ1212" s="4"/>
      <c r="DK1212" s="4"/>
      <c r="DL1212" s="4"/>
      <c r="DM1212" s="4"/>
      <c r="DN1212" s="4"/>
      <c r="DO1212" s="4"/>
      <c r="DP1212" s="4"/>
      <c r="DQ1212" s="4"/>
      <c r="DR1212" s="4"/>
      <c r="DS1212" s="4"/>
      <c r="DT1212" s="4"/>
      <c r="DU1212" s="4"/>
      <c r="DV1212" s="4"/>
      <c r="DW1212" s="4"/>
      <c r="DX1212" s="4"/>
      <c r="DY1212" s="4"/>
      <c r="DZ1212" s="4"/>
      <c r="EA1212" s="4"/>
      <c r="EB1212" s="4"/>
      <c r="EC1212" s="4"/>
      <c r="ED1212" s="4"/>
      <c r="EE1212" s="4"/>
      <c r="EF1212" s="4"/>
      <c r="EG1212" s="4"/>
      <c r="EH1212" s="4"/>
      <c r="EI1212" s="4"/>
      <c r="EJ1212" s="4"/>
      <c r="EK1212" s="4"/>
      <c r="EL1212" s="4"/>
      <c r="EM1212" s="4"/>
      <c r="EN1212" s="4"/>
      <c r="EO1212" s="4"/>
      <c r="EP1212" s="4"/>
      <c r="EQ1212" s="4"/>
      <c r="ER1212" s="4"/>
      <c r="ES1212" s="4"/>
      <c r="ET1212" s="4"/>
      <c r="EU1212" s="4"/>
      <c r="EV1212" s="4"/>
      <c r="EW1212" s="4"/>
      <c r="EX1212" s="4"/>
      <c r="EY1212" s="4"/>
      <c r="EZ1212" s="4"/>
      <c r="FA1212" s="4"/>
      <c r="FB1212" s="4"/>
      <c r="FC1212" s="4"/>
      <c r="FD1212" s="4"/>
      <c r="FE1212" s="4"/>
      <c r="FF1212" s="4"/>
      <c r="FG1212" s="4"/>
      <c r="FH1212" s="4"/>
      <c r="FI1212" s="4"/>
      <c r="FJ1212" s="4"/>
      <c r="FK1212" s="4"/>
      <c r="FL1212" s="4"/>
      <c r="FM1212" s="4"/>
      <c r="FN1212" s="4"/>
      <c r="FO1212" s="4"/>
      <c r="FP1212" s="4"/>
      <c r="FQ1212" s="4"/>
      <c r="FR1212" s="4"/>
      <c r="FS1212" s="4"/>
      <c r="FT1212" s="4"/>
      <c r="FU1212" s="4"/>
      <c r="FV1212" s="4"/>
      <c r="FW1212" s="4"/>
      <c r="FX1212" s="4"/>
      <c r="FY1212" s="4"/>
      <c r="FZ1212" s="4"/>
      <c r="GA1212" s="4"/>
      <c r="GB1212" s="4"/>
      <c r="GC1212" s="4"/>
      <c r="GD1212" s="4"/>
      <c r="GE1212" s="4"/>
      <c r="GF1212" s="4"/>
      <c r="GG1212" s="4"/>
      <c r="GH1212" s="4"/>
      <c r="GI1212" s="4"/>
      <c r="GJ1212" s="4"/>
      <c r="GK1212" s="4"/>
      <c r="GL1212" s="4"/>
      <c r="GM1212" s="4"/>
      <c r="GN1212" s="4"/>
      <c r="GO1212" s="4"/>
      <c r="GP1212" s="4"/>
      <c r="GQ1212" s="4"/>
      <c r="GR1212" s="4"/>
      <c r="GS1212" s="4"/>
      <c r="GT1212" s="4"/>
      <c r="GU1212" s="4"/>
      <c r="GV1212" s="4"/>
      <c r="GW1212" s="4"/>
      <c r="GX1212" s="4"/>
      <c r="GY1212" s="4"/>
      <c r="GZ1212" s="4"/>
      <c r="HA1212" s="4"/>
      <c r="HB1212" s="4"/>
      <c r="HC1212" s="4"/>
      <c r="HD1212" s="4"/>
      <c r="HE1212" s="4"/>
      <c r="HF1212" s="4"/>
      <c r="HG1212" s="4"/>
      <c r="HH1212" s="4"/>
      <c r="HI1212" s="4"/>
      <c r="HJ1212" s="4"/>
      <c r="HK1212" s="4"/>
      <c r="HL1212" s="4"/>
      <c r="HM1212" s="4"/>
      <c r="HN1212" s="4"/>
      <c r="HO1212" s="4"/>
      <c r="HP1212" s="4"/>
      <c r="HQ1212" s="4"/>
      <c r="HR1212" s="4"/>
      <c r="HS1212" s="4"/>
      <c r="HT1212" s="4"/>
      <c r="HU1212" s="4"/>
      <c r="HV1212" s="4"/>
      <c r="HW1212" s="4"/>
      <c r="HX1212" s="4"/>
      <c r="HY1212" s="4"/>
      <c r="HZ1212" s="4"/>
      <c r="IA1212" s="4"/>
      <c r="IB1212" s="4"/>
      <c r="IC1212" s="4"/>
      <c r="ID1212" s="4"/>
      <c r="IE1212" s="4"/>
      <c r="IF1212" s="4"/>
      <c r="IG1212" s="4"/>
      <c r="IH1212" s="4"/>
      <c r="II1212" s="4"/>
      <c r="IJ1212" s="4"/>
      <c r="IK1212" s="4"/>
      <c r="IL1212" s="4"/>
      <c r="IM1212" s="4"/>
      <c r="IN1212" s="4"/>
      <c r="IO1212" s="4"/>
      <c r="IP1212" s="4"/>
      <c r="IQ1212" s="4"/>
      <c r="IR1212" s="4"/>
      <c r="IS1212" s="4"/>
      <c r="IT1212" s="4"/>
      <c r="IU1212" s="4"/>
      <c r="IV1212" s="4"/>
    </row>
    <row r="1213" spans="1:256" s="209" customFormat="1">
      <c r="A1213" s="121"/>
      <c r="B1213" s="115"/>
      <c r="C1213" s="116"/>
      <c r="D1213" s="117"/>
      <c r="E1213" s="118"/>
      <c r="F1213" s="119"/>
      <c r="G1213" s="120"/>
      <c r="H1213" s="5"/>
      <c r="I1213" s="39"/>
      <c r="J1213" s="40"/>
      <c r="K1213" s="41"/>
      <c r="L1213" s="37"/>
      <c r="N1213" s="38"/>
      <c r="O1213" s="38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/>
      <c r="AX1213" s="4"/>
      <c r="AY1213" s="4"/>
      <c r="AZ1213" s="4"/>
      <c r="BA1213" s="4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4"/>
      <c r="CM1213" s="4"/>
      <c r="CN1213" s="4"/>
      <c r="CO1213" s="4"/>
      <c r="CP1213" s="4"/>
      <c r="CQ1213" s="4"/>
      <c r="CR1213" s="4"/>
      <c r="CS1213" s="4"/>
      <c r="CT1213" s="4"/>
      <c r="CU1213" s="4"/>
      <c r="CV1213" s="4"/>
      <c r="CW1213" s="4"/>
      <c r="CX1213" s="4"/>
      <c r="CY1213" s="4"/>
      <c r="CZ1213" s="4"/>
      <c r="DA1213" s="4"/>
      <c r="DB1213" s="4"/>
      <c r="DC1213" s="4"/>
      <c r="DD1213" s="4"/>
      <c r="DE1213" s="4"/>
      <c r="DF1213" s="4"/>
      <c r="DG1213" s="4"/>
      <c r="DH1213" s="4"/>
      <c r="DI1213" s="4"/>
      <c r="DJ1213" s="4"/>
      <c r="DK1213" s="4"/>
      <c r="DL1213" s="4"/>
      <c r="DM1213" s="4"/>
      <c r="DN1213" s="4"/>
      <c r="DO1213" s="4"/>
      <c r="DP1213" s="4"/>
      <c r="DQ1213" s="4"/>
      <c r="DR1213" s="4"/>
      <c r="DS1213" s="4"/>
      <c r="DT1213" s="4"/>
      <c r="DU1213" s="4"/>
      <c r="DV1213" s="4"/>
      <c r="DW1213" s="4"/>
      <c r="DX1213" s="4"/>
      <c r="DY1213" s="4"/>
      <c r="DZ1213" s="4"/>
      <c r="EA1213" s="4"/>
      <c r="EB1213" s="4"/>
      <c r="EC1213" s="4"/>
      <c r="ED1213" s="4"/>
      <c r="EE1213" s="4"/>
      <c r="EF1213" s="4"/>
      <c r="EG1213" s="4"/>
      <c r="EH1213" s="4"/>
      <c r="EI1213" s="4"/>
      <c r="EJ1213" s="4"/>
      <c r="EK1213" s="4"/>
      <c r="EL1213" s="4"/>
      <c r="EM1213" s="4"/>
      <c r="EN1213" s="4"/>
      <c r="EO1213" s="4"/>
      <c r="EP1213" s="4"/>
      <c r="EQ1213" s="4"/>
      <c r="ER1213" s="4"/>
      <c r="ES1213" s="4"/>
      <c r="ET1213" s="4"/>
      <c r="EU1213" s="4"/>
      <c r="EV1213" s="4"/>
      <c r="EW1213" s="4"/>
      <c r="EX1213" s="4"/>
      <c r="EY1213" s="4"/>
      <c r="EZ1213" s="4"/>
      <c r="FA1213" s="4"/>
      <c r="FB1213" s="4"/>
      <c r="FC1213" s="4"/>
      <c r="FD1213" s="4"/>
      <c r="FE1213" s="4"/>
      <c r="FF1213" s="4"/>
      <c r="FG1213" s="4"/>
      <c r="FH1213" s="4"/>
      <c r="FI1213" s="4"/>
      <c r="FJ1213" s="4"/>
      <c r="FK1213" s="4"/>
      <c r="FL1213" s="4"/>
      <c r="FM1213" s="4"/>
      <c r="FN1213" s="4"/>
      <c r="FO1213" s="4"/>
      <c r="FP1213" s="4"/>
      <c r="FQ1213" s="4"/>
      <c r="FR1213" s="4"/>
      <c r="FS1213" s="4"/>
      <c r="FT1213" s="4"/>
      <c r="FU1213" s="4"/>
      <c r="FV1213" s="4"/>
      <c r="FW1213" s="4"/>
      <c r="FX1213" s="4"/>
      <c r="FY1213" s="4"/>
      <c r="FZ1213" s="4"/>
      <c r="GA1213" s="4"/>
      <c r="GB1213" s="4"/>
      <c r="GC1213" s="4"/>
      <c r="GD1213" s="4"/>
      <c r="GE1213" s="4"/>
      <c r="GF1213" s="4"/>
      <c r="GG1213" s="4"/>
      <c r="GH1213" s="4"/>
      <c r="GI1213" s="4"/>
      <c r="GJ1213" s="4"/>
      <c r="GK1213" s="4"/>
      <c r="GL1213" s="4"/>
      <c r="GM1213" s="4"/>
      <c r="GN1213" s="4"/>
      <c r="GO1213" s="4"/>
      <c r="GP1213" s="4"/>
      <c r="GQ1213" s="4"/>
      <c r="GR1213" s="4"/>
      <c r="GS1213" s="4"/>
      <c r="GT1213" s="4"/>
      <c r="GU1213" s="4"/>
      <c r="GV1213" s="4"/>
      <c r="GW1213" s="4"/>
      <c r="GX1213" s="4"/>
      <c r="GY1213" s="4"/>
      <c r="GZ1213" s="4"/>
      <c r="HA1213" s="4"/>
      <c r="HB1213" s="4"/>
      <c r="HC1213" s="4"/>
      <c r="HD1213" s="4"/>
      <c r="HE1213" s="4"/>
      <c r="HF1213" s="4"/>
      <c r="HG1213" s="4"/>
      <c r="HH1213" s="4"/>
      <c r="HI1213" s="4"/>
      <c r="HJ1213" s="4"/>
      <c r="HK1213" s="4"/>
      <c r="HL1213" s="4"/>
      <c r="HM1213" s="4"/>
      <c r="HN1213" s="4"/>
      <c r="HO1213" s="4"/>
      <c r="HP1213" s="4"/>
      <c r="HQ1213" s="4"/>
      <c r="HR1213" s="4"/>
      <c r="HS1213" s="4"/>
      <c r="HT1213" s="4"/>
      <c r="HU1213" s="4"/>
      <c r="HV1213" s="4"/>
      <c r="HW1213" s="4"/>
      <c r="HX1213" s="4"/>
      <c r="HY1213" s="4"/>
      <c r="HZ1213" s="4"/>
      <c r="IA1213" s="4"/>
      <c r="IB1213" s="4"/>
      <c r="IC1213" s="4"/>
      <c r="ID1213" s="4"/>
      <c r="IE1213" s="4"/>
      <c r="IF1213" s="4"/>
      <c r="IG1213" s="4"/>
      <c r="IH1213" s="4"/>
      <c r="II1213" s="4"/>
      <c r="IJ1213" s="4"/>
      <c r="IK1213" s="4"/>
      <c r="IL1213" s="4"/>
      <c r="IM1213" s="4"/>
      <c r="IN1213" s="4"/>
      <c r="IO1213" s="4"/>
      <c r="IP1213" s="4"/>
      <c r="IQ1213" s="4"/>
      <c r="IR1213" s="4"/>
      <c r="IS1213" s="4"/>
      <c r="IT1213" s="4"/>
      <c r="IU1213" s="4"/>
      <c r="IV1213" s="4"/>
    </row>
    <row r="1215" spans="1:256" s="209" customFormat="1">
      <c r="A1215" s="121"/>
      <c r="B1215" s="115"/>
      <c r="C1215" s="116"/>
      <c r="D1215" s="117"/>
      <c r="E1215" s="118"/>
      <c r="F1215" s="119"/>
      <c r="G1215" s="120"/>
      <c r="H1215" s="5"/>
      <c r="I1215" s="39"/>
      <c r="J1215" s="40"/>
      <c r="K1215" s="41"/>
      <c r="L1215" s="37"/>
      <c r="N1215" s="38"/>
      <c r="O1215" s="38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/>
      <c r="AX1215" s="4"/>
      <c r="AY1215" s="4"/>
      <c r="AZ1215" s="4"/>
      <c r="BA1215" s="4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4"/>
      <c r="CM1215" s="4"/>
      <c r="CN1215" s="4"/>
      <c r="CO1215" s="4"/>
      <c r="CP1215" s="4"/>
      <c r="CQ1215" s="4"/>
      <c r="CR1215" s="4"/>
      <c r="CS1215" s="4"/>
      <c r="CT1215" s="4"/>
      <c r="CU1215" s="4"/>
      <c r="CV1215" s="4"/>
      <c r="CW1215" s="4"/>
      <c r="CX1215" s="4"/>
      <c r="CY1215" s="4"/>
      <c r="CZ1215" s="4"/>
      <c r="DA1215" s="4"/>
      <c r="DB1215" s="4"/>
      <c r="DC1215" s="4"/>
      <c r="DD1215" s="4"/>
      <c r="DE1215" s="4"/>
      <c r="DF1215" s="4"/>
      <c r="DG1215" s="4"/>
      <c r="DH1215" s="4"/>
      <c r="DI1215" s="4"/>
      <c r="DJ1215" s="4"/>
      <c r="DK1215" s="4"/>
      <c r="DL1215" s="4"/>
      <c r="DM1215" s="4"/>
      <c r="DN1215" s="4"/>
      <c r="DO1215" s="4"/>
      <c r="DP1215" s="4"/>
      <c r="DQ1215" s="4"/>
      <c r="DR1215" s="4"/>
      <c r="DS1215" s="4"/>
      <c r="DT1215" s="4"/>
      <c r="DU1215" s="4"/>
      <c r="DV1215" s="4"/>
      <c r="DW1215" s="4"/>
      <c r="DX1215" s="4"/>
      <c r="DY1215" s="4"/>
      <c r="DZ1215" s="4"/>
      <c r="EA1215" s="4"/>
      <c r="EB1215" s="4"/>
      <c r="EC1215" s="4"/>
      <c r="ED1215" s="4"/>
      <c r="EE1215" s="4"/>
      <c r="EF1215" s="4"/>
      <c r="EG1215" s="4"/>
      <c r="EH1215" s="4"/>
      <c r="EI1215" s="4"/>
      <c r="EJ1215" s="4"/>
      <c r="EK1215" s="4"/>
      <c r="EL1215" s="4"/>
      <c r="EM1215" s="4"/>
      <c r="EN1215" s="4"/>
      <c r="EO1215" s="4"/>
      <c r="EP1215" s="4"/>
      <c r="EQ1215" s="4"/>
      <c r="ER1215" s="4"/>
      <c r="ES1215" s="4"/>
      <c r="ET1215" s="4"/>
      <c r="EU1215" s="4"/>
      <c r="EV1215" s="4"/>
      <c r="EW1215" s="4"/>
      <c r="EX1215" s="4"/>
      <c r="EY1215" s="4"/>
      <c r="EZ1215" s="4"/>
      <c r="FA1215" s="4"/>
      <c r="FB1215" s="4"/>
      <c r="FC1215" s="4"/>
      <c r="FD1215" s="4"/>
      <c r="FE1215" s="4"/>
      <c r="FF1215" s="4"/>
      <c r="FG1215" s="4"/>
      <c r="FH1215" s="4"/>
      <c r="FI1215" s="4"/>
      <c r="FJ1215" s="4"/>
      <c r="FK1215" s="4"/>
      <c r="FL1215" s="4"/>
      <c r="FM1215" s="4"/>
      <c r="FN1215" s="4"/>
      <c r="FO1215" s="4"/>
      <c r="FP1215" s="4"/>
      <c r="FQ1215" s="4"/>
      <c r="FR1215" s="4"/>
      <c r="FS1215" s="4"/>
      <c r="FT1215" s="4"/>
      <c r="FU1215" s="4"/>
      <c r="FV1215" s="4"/>
      <c r="FW1215" s="4"/>
      <c r="FX1215" s="4"/>
      <c r="FY1215" s="4"/>
      <c r="FZ1215" s="4"/>
      <c r="GA1215" s="4"/>
      <c r="GB1215" s="4"/>
      <c r="GC1215" s="4"/>
      <c r="GD1215" s="4"/>
      <c r="GE1215" s="4"/>
      <c r="GF1215" s="4"/>
      <c r="GG1215" s="4"/>
      <c r="GH1215" s="4"/>
      <c r="GI1215" s="4"/>
      <c r="GJ1215" s="4"/>
      <c r="GK1215" s="4"/>
      <c r="GL1215" s="4"/>
      <c r="GM1215" s="4"/>
      <c r="GN1215" s="4"/>
      <c r="GO1215" s="4"/>
      <c r="GP1215" s="4"/>
      <c r="GQ1215" s="4"/>
      <c r="GR1215" s="4"/>
      <c r="GS1215" s="4"/>
      <c r="GT1215" s="4"/>
      <c r="GU1215" s="4"/>
      <c r="GV1215" s="4"/>
      <c r="GW1215" s="4"/>
      <c r="GX1215" s="4"/>
      <c r="GY1215" s="4"/>
      <c r="GZ1215" s="4"/>
      <c r="HA1215" s="4"/>
      <c r="HB1215" s="4"/>
      <c r="HC1215" s="4"/>
      <c r="HD1215" s="4"/>
      <c r="HE1215" s="4"/>
      <c r="HF1215" s="4"/>
      <c r="HG1215" s="4"/>
      <c r="HH1215" s="4"/>
      <c r="HI1215" s="4"/>
      <c r="HJ1215" s="4"/>
      <c r="HK1215" s="4"/>
      <c r="HL1215" s="4"/>
      <c r="HM1215" s="4"/>
      <c r="HN1215" s="4"/>
      <c r="HO1215" s="4"/>
      <c r="HP1215" s="4"/>
      <c r="HQ1215" s="4"/>
      <c r="HR1215" s="4"/>
      <c r="HS1215" s="4"/>
      <c r="HT1215" s="4"/>
      <c r="HU1215" s="4"/>
      <c r="HV1215" s="4"/>
      <c r="HW1215" s="4"/>
      <c r="HX1215" s="4"/>
      <c r="HY1215" s="4"/>
      <c r="HZ1215" s="4"/>
      <c r="IA1215" s="4"/>
      <c r="IB1215" s="4"/>
      <c r="IC1215" s="4"/>
      <c r="ID1215" s="4"/>
      <c r="IE1215" s="4"/>
      <c r="IF1215" s="4"/>
      <c r="IG1215" s="4"/>
      <c r="IH1215" s="4"/>
      <c r="II1215" s="4"/>
      <c r="IJ1215" s="4"/>
      <c r="IK1215" s="4"/>
      <c r="IL1215" s="4"/>
      <c r="IM1215" s="4"/>
      <c r="IN1215" s="4"/>
      <c r="IO1215" s="4"/>
      <c r="IP1215" s="4"/>
      <c r="IQ1215" s="4"/>
      <c r="IR1215" s="4"/>
      <c r="IS1215" s="4"/>
      <c r="IT1215" s="4"/>
      <c r="IU1215" s="4"/>
      <c r="IV1215" s="4"/>
    </row>
    <row r="1217" spans="1:256" s="209" customFormat="1">
      <c r="A1217" s="121"/>
      <c r="B1217" s="115"/>
      <c r="C1217" s="116"/>
      <c r="D1217" s="117"/>
      <c r="E1217" s="118"/>
      <c r="F1217" s="119"/>
      <c r="G1217" s="120"/>
      <c r="H1217" s="5"/>
      <c r="I1217" s="39"/>
      <c r="J1217" s="40"/>
      <c r="K1217" s="41"/>
      <c r="L1217" s="37"/>
      <c r="N1217" s="38"/>
      <c r="O1217" s="38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/>
      <c r="AX1217" s="4"/>
      <c r="AY1217" s="4"/>
      <c r="AZ1217" s="4"/>
      <c r="BA1217" s="4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4"/>
      <c r="CM1217" s="4"/>
      <c r="CN1217" s="4"/>
      <c r="CO1217" s="4"/>
      <c r="CP1217" s="4"/>
      <c r="CQ1217" s="4"/>
      <c r="CR1217" s="4"/>
      <c r="CS1217" s="4"/>
      <c r="CT1217" s="4"/>
      <c r="CU1217" s="4"/>
      <c r="CV1217" s="4"/>
      <c r="CW1217" s="4"/>
      <c r="CX1217" s="4"/>
      <c r="CY1217" s="4"/>
      <c r="CZ1217" s="4"/>
      <c r="DA1217" s="4"/>
      <c r="DB1217" s="4"/>
      <c r="DC1217" s="4"/>
      <c r="DD1217" s="4"/>
      <c r="DE1217" s="4"/>
      <c r="DF1217" s="4"/>
      <c r="DG1217" s="4"/>
      <c r="DH1217" s="4"/>
      <c r="DI1217" s="4"/>
      <c r="DJ1217" s="4"/>
      <c r="DK1217" s="4"/>
      <c r="DL1217" s="4"/>
      <c r="DM1217" s="4"/>
      <c r="DN1217" s="4"/>
      <c r="DO1217" s="4"/>
      <c r="DP1217" s="4"/>
      <c r="DQ1217" s="4"/>
      <c r="DR1217" s="4"/>
      <c r="DS1217" s="4"/>
      <c r="DT1217" s="4"/>
      <c r="DU1217" s="4"/>
      <c r="DV1217" s="4"/>
      <c r="DW1217" s="4"/>
      <c r="DX1217" s="4"/>
      <c r="DY1217" s="4"/>
      <c r="DZ1217" s="4"/>
      <c r="EA1217" s="4"/>
      <c r="EB1217" s="4"/>
      <c r="EC1217" s="4"/>
      <c r="ED1217" s="4"/>
      <c r="EE1217" s="4"/>
      <c r="EF1217" s="4"/>
      <c r="EG1217" s="4"/>
      <c r="EH1217" s="4"/>
      <c r="EI1217" s="4"/>
      <c r="EJ1217" s="4"/>
      <c r="EK1217" s="4"/>
      <c r="EL1217" s="4"/>
      <c r="EM1217" s="4"/>
      <c r="EN1217" s="4"/>
      <c r="EO1217" s="4"/>
      <c r="EP1217" s="4"/>
      <c r="EQ1217" s="4"/>
      <c r="ER1217" s="4"/>
      <c r="ES1217" s="4"/>
      <c r="ET1217" s="4"/>
      <c r="EU1217" s="4"/>
      <c r="EV1217" s="4"/>
      <c r="EW1217" s="4"/>
      <c r="EX1217" s="4"/>
      <c r="EY1217" s="4"/>
      <c r="EZ1217" s="4"/>
      <c r="FA1217" s="4"/>
      <c r="FB1217" s="4"/>
      <c r="FC1217" s="4"/>
      <c r="FD1217" s="4"/>
      <c r="FE1217" s="4"/>
      <c r="FF1217" s="4"/>
      <c r="FG1217" s="4"/>
      <c r="FH1217" s="4"/>
      <c r="FI1217" s="4"/>
      <c r="FJ1217" s="4"/>
      <c r="FK1217" s="4"/>
      <c r="FL1217" s="4"/>
      <c r="FM1217" s="4"/>
      <c r="FN1217" s="4"/>
      <c r="FO1217" s="4"/>
      <c r="FP1217" s="4"/>
      <c r="FQ1217" s="4"/>
      <c r="FR1217" s="4"/>
      <c r="FS1217" s="4"/>
      <c r="FT1217" s="4"/>
      <c r="FU1217" s="4"/>
      <c r="FV1217" s="4"/>
      <c r="FW1217" s="4"/>
      <c r="FX1217" s="4"/>
      <c r="FY1217" s="4"/>
      <c r="FZ1217" s="4"/>
      <c r="GA1217" s="4"/>
      <c r="GB1217" s="4"/>
      <c r="GC1217" s="4"/>
      <c r="GD1217" s="4"/>
      <c r="GE1217" s="4"/>
      <c r="GF1217" s="4"/>
      <c r="GG1217" s="4"/>
      <c r="GH1217" s="4"/>
      <c r="GI1217" s="4"/>
      <c r="GJ1217" s="4"/>
      <c r="GK1217" s="4"/>
      <c r="GL1217" s="4"/>
      <c r="GM1217" s="4"/>
      <c r="GN1217" s="4"/>
      <c r="GO1217" s="4"/>
      <c r="GP1217" s="4"/>
      <c r="GQ1217" s="4"/>
      <c r="GR1217" s="4"/>
      <c r="GS1217" s="4"/>
      <c r="GT1217" s="4"/>
      <c r="GU1217" s="4"/>
      <c r="GV1217" s="4"/>
      <c r="GW1217" s="4"/>
      <c r="GX1217" s="4"/>
      <c r="GY1217" s="4"/>
      <c r="GZ1217" s="4"/>
      <c r="HA1217" s="4"/>
      <c r="HB1217" s="4"/>
      <c r="HC1217" s="4"/>
      <c r="HD1217" s="4"/>
      <c r="HE1217" s="4"/>
      <c r="HF1217" s="4"/>
      <c r="HG1217" s="4"/>
      <c r="HH1217" s="4"/>
      <c r="HI1217" s="4"/>
      <c r="HJ1217" s="4"/>
      <c r="HK1217" s="4"/>
      <c r="HL1217" s="4"/>
      <c r="HM1217" s="4"/>
      <c r="HN1217" s="4"/>
      <c r="HO1217" s="4"/>
      <c r="HP1217" s="4"/>
      <c r="HQ1217" s="4"/>
      <c r="HR1217" s="4"/>
      <c r="HS1217" s="4"/>
      <c r="HT1217" s="4"/>
      <c r="HU1217" s="4"/>
      <c r="HV1217" s="4"/>
      <c r="HW1217" s="4"/>
      <c r="HX1217" s="4"/>
      <c r="HY1217" s="4"/>
      <c r="HZ1217" s="4"/>
      <c r="IA1217" s="4"/>
      <c r="IB1217" s="4"/>
      <c r="IC1217" s="4"/>
      <c r="ID1217" s="4"/>
      <c r="IE1217" s="4"/>
      <c r="IF1217" s="4"/>
      <c r="IG1217" s="4"/>
      <c r="IH1217" s="4"/>
      <c r="II1217" s="4"/>
      <c r="IJ1217" s="4"/>
      <c r="IK1217" s="4"/>
      <c r="IL1217" s="4"/>
      <c r="IM1217" s="4"/>
      <c r="IN1217" s="4"/>
      <c r="IO1217" s="4"/>
      <c r="IP1217" s="4"/>
      <c r="IQ1217" s="4"/>
      <c r="IR1217" s="4"/>
      <c r="IS1217" s="4"/>
      <c r="IT1217" s="4"/>
      <c r="IU1217" s="4"/>
      <c r="IV1217" s="4"/>
    </row>
    <row r="1219" spans="1:256" s="209" customFormat="1">
      <c r="A1219" s="121"/>
      <c r="B1219" s="115"/>
      <c r="C1219" s="116"/>
      <c r="D1219" s="117"/>
      <c r="E1219" s="118"/>
      <c r="F1219" s="119"/>
      <c r="G1219" s="120"/>
      <c r="H1219" s="5"/>
      <c r="I1219" s="39"/>
      <c r="J1219" s="40"/>
      <c r="K1219" s="41"/>
      <c r="L1219" s="37"/>
      <c r="N1219" s="38"/>
      <c r="O1219" s="38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/>
      <c r="AX1219" s="4"/>
      <c r="AY1219" s="4"/>
      <c r="AZ1219" s="4"/>
      <c r="BA1219" s="4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4"/>
      <c r="CM1219" s="4"/>
      <c r="CN1219" s="4"/>
      <c r="CO1219" s="4"/>
      <c r="CP1219" s="4"/>
      <c r="CQ1219" s="4"/>
      <c r="CR1219" s="4"/>
      <c r="CS1219" s="4"/>
      <c r="CT1219" s="4"/>
      <c r="CU1219" s="4"/>
      <c r="CV1219" s="4"/>
      <c r="CW1219" s="4"/>
      <c r="CX1219" s="4"/>
      <c r="CY1219" s="4"/>
      <c r="CZ1219" s="4"/>
      <c r="DA1219" s="4"/>
      <c r="DB1219" s="4"/>
      <c r="DC1219" s="4"/>
      <c r="DD1219" s="4"/>
      <c r="DE1219" s="4"/>
      <c r="DF1219" s="4"/>
      <c r="DG1219" s="4"/>
      <c r="DH1219" s="4"/>
      <c r="DI1219" s="4"/>
      <c r="DJ1219" s="4"/>
      <c r="DK1219" s="4"/>
      <c r="DL1219" s="4"/>
      <c r="DM1219" s="4"/>
      <c r="DN1219" s="4"/>
      <c r="DO1219" s="4"/>
      <c r="DP1219" s="4"/>
      <c r="DQ1219" s="4"/>
      <c r="DR1219" s="4"/>
      <c r="DS1219" s="4"/>
      <c r="DT1219" s="4"/>
      <c r="DU1219" s="4"/>
      <c r="DV1219" s="4"/>
      <c r="DW1219" s="4"/>
      <c r="DX1219" s="4"/>
      <c r="DY1219" s="4"/>
      <c r="DZ1219" s="4"/>
      <c r="EA1219" s="4"/>
      <c r="EB1219" s="4"/>
      <c r="EC1219" s="4"/>
      <c r="ED1219" s="4"/>
      <c r="EE1219" s="4"/>
      <c r="EF1219" s="4"/>
      <c r="EG1219" s="4"/>
      <c r="EH1219" s="4"/>
      <c r="EI1219" s="4"/>
      <c r="EJ1219" s="4"/>
      <c r="EK1219" s="4"/>
      <c r="EL1219" s="4"/>
      <c r="EM1219" s="4"/>
      <c r="EN1219" s="4"/>
      <c r="EO1219" s="4"/>
      <c r="EP1219" s="4"/>
      <c r="EQ1219" s="4"/>
      <c r="ER1219" s="4"/>
      <c r="ES1219" s="4"/>
      <c r="ET1219" s="4"/>
      <c r="EU1219" s="4"/>
      <c r="EV1219" s="4"/>
      <c r="EW1219" s="4"/>
      <c r="EX1219" s="4"/>
      <c r="EY1219" s="4"/>
      <c r="EZ1219" s="4"/>
      <c r="FA1219" s="4"/>
      <c r="FB1219" s="4"/>
      <c r="FC1219" s="4"/>
      <c r="FD1219" s="4"/>
      <c r="FE1219" s="4"/>
      <c r="FF1219" s="4"/>
      <c r="FG1219" s="4"/>
      <c r="FH1219" s="4"/>
      <c r="FI1219" s="4"/>
      <c r="FJ1219" s="4"/>
      <c r="FK1219" s="4"/>
      <c r="FL1219" s="4"/>
      <c r="FM1219" s="4"/>
      <c r="FN1219" s="4"/>
      <c r="FO1219" s="4"/>
      <c r="FP1219" s="4"/>
      <c r="FQ1219" s="4"/>
      <c r="FR1219" s="4"/>
      <c r="FS1219" s="4"/>
      <c r="FT1219" s="4"/>
      <c r="FU1219" s="4"/>
      <c r="FV1219" s="4"/>
      <c r="FW1219" s="4"/>
      <c r="FX1219" s="4"/>
      <c r="FY1219" s="4"/>
      <c r="FZ1219" s="4"/>
      <c r="GA1219" s="4"/>
      <c r="GB1219" s="4"/>
      <c r="GC1219" s="4"/>
      <c r="GD1219" s="4"/>
      <c r="GE1219" s="4"/>
      <c r="GF1219" s="4"/>
      <c r="GG1219" s="4"/>
      <c r="GH1219" s="4"/>
      <c r="GI1219" s="4"/>
      <c r="GJ1219" s="4"/>
      <c r="GK1219" s="4"/>
      <c r="GL1219" s="4"/>
      <c r="GM1219" s="4"/>
      <c r="GN1219" s="4"/>
      <c r="GO1219" s="4"/>
      <c r="GP1219" s="4"/>
      <c r="GQ1219" s="4"/>
      <c r="GR1219" s="4"/>
      <c r="GS1219" s="4"/>
      <c r="GT1219" s="4"/>
      <c r="GU1219" s="4"/>
      <c r="GV1219" s="4"/>
      <c r="GW1219" s="4"/>
      <c r="GX1219" s="4"/>
      <c r="GY1219" s="4"/>
      <c r="GZ1219" s="4"/>
      <c r="HA1219" s="4"/>
      <c r="HB1219" s="4"/>
      <c r="HC1219" s="4"/>
      <c r="HD1219" s="4"/>
      <c r="HE1219" s="4"/>
      <c r="HF1219" s="4"/>
      <c r="HG1219" s="4"/>
      <c r="HH1219" s="4"/>
      <c r="HI1219" s="4"/>
      <c r="HJ1219" s="4"/>
      <c r="HK1219" s="4"/>
      <c r="HL1219" s="4"/>
      <c r="HM1219" s="4"/>
      <c r="HN1219" s="4"/>
      <c r="HO1219" s="4"/>
      <c r="HP1219" s="4"/>
      <c r="HQ1219" s="4"/>
      <c r="HR1219" s="4"/>
      <c r="HS1219" s="4"/>
      <c r="HT1219" s="4"/>
      <c r="HU1219" s="4"/>
      <c r="HV1219" s="4"/>
      <c r="HW1219" s="4"/>
      <c r="HX1219" s="4"/>
      <c r="HY1219" s="4"/>
      <c r="HZ1219" s="4"/>
      <c r="IA1219" s="4"/>
      <c r="IB1219" s="4"/>
      <c r="IC1219" s="4"/>
      <c r="ID1219" s="4"/>
      <c r="IE1219" s="4"/>
      <c r="IF1219" s="4"/>
      <c r="IG1219" s="4"/>
      <c r="IH1219" s="4"/>
      <c r="II1219" s="4"/>
      <c r="IJ1219" s="4"/>
      <c r="IK1219" s="4"/>
      <c r="IL1219" s="4"/>
      <c r="IM1219" s="4"/>
      <c r="IN1219" s="4"/>
      <c r="IO1219" s="4"/>
      <c r="IP1219" s="4"/>
      <c r="IQ1219" s="4"/>
      <c r="IR1219" s="4"/>
      <c r="IS1219" s="4"/>
      <c r="IT1219" s="4"/>
      <c r="IU1219" s="4"/>
      <c r="IV1219" s="4"/>
    </row>
    <row r="1221" spans="1:256" s="209" customFormat="1">
      <c r="A1221" s="121"/>
      <c r="B1221" s="115"/>
      <c r="C1221" s="116"/>
      <c r="D1221" s="117"/>
      <c r="E1221" s="118"/>
      <c r="F1221" s="119"/>
      <c r="G1221" s="120"/>
      <c r="H1221" s="5"/>
      <c r="I1221" s="39"/>
      <c r="J1221" s="40"/>
      <c r="K1221" s="41"/>
      <c r="L1221" s="37"/>
      <c r="N1221" s="38"/>
      <c r="O1221" s="38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4"/>
      <c r="IU1221" s="4"/>
      <c r="IV1221" s="4"/>
    </row>
    <row r="1223" spans="1:256" s="209" customFormat="1">
      <c r="A1223" s="121"/>
      <c r="B1223" s="115"/>
      <c r="C1223" s="116"/>
      <c r="D1223" s="117"/>
      <c r="E1223" s="118"/>
      <c r="F1223" s="119"/>
      <c r="G1223" s="120"/>
      <c r="H1223" s="5"/>
      <c r="I1223" s="39"/>
      <c r="J1223" s="40"/>
      <c r="K1223" s="41"/>
      <c r="L1223" s="37"/>
      <c r="N1223" s="38"/>
      <c r="O1223" s="38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/>
      <c r="AX1223" s="4"/>
      <c r="AY1223" s="4"/>
      <c r="AZ1223" s="4"/>
      <c r="BA1223" s="4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4"/>
      <c r="CM1223" s="4"/>
      <c r="CN1223" s="4"/>
      <c r="CO1223" s="4"/>
      <c r="CP1223" s="4"/>
      <c r="CQ1223" s="4"/>
      <c r="CR1223" s="4"/>
      <c r="CS1223" s="4"/>
      <c r="CT1223" s="4"/>
      <c r="CU1223" s="4"/>
      <c r="CV1223" s="4"/>
      <c r="CW1223" s="4"/>
      <c r="CX1223" s="4"/>
      <c r="CY1223" s="4"/>
      <c r="CZ1223" s="4"/>
      <c r="DA1223" s="4"/>
      <c r="DB1223" s="4"/>
      <c r="DC1223" s="4"/>
      <c r="DD1223" s="4"/>
      <c r="DE1223" s="4"/>
      <c r="DF1223" s="4"/>
      <c r="DG1223" s="4"/>
      <c r="DH1223" s="4"/>
      <c r="DI1223" s="4"/>
      <c r="DJ1223" s="4"/>
      <c r="DK1223" s="4"/>
      <c r="DL1223" s="4"/>
      <c r="DM1223" s="4"/>
      <c r="DN1223" s="4"/>
      <c r="DO1223" s="4"/>
      <c r="DP1223" s="4"/>
      <c r="DQ1223" s="4"/>
      <c r="DR1223" s="4"/>
      <c r="DS1223" s="4"/>
      <c r="DT1223" s="4"/>
      <c r="DU1223" s="4"/>
      <c r="DV1223" s="4"/>
      <c r="DW1223" s="4"/>
      <c r="DX1223" s="4"/>
      <c r="DY1223" s="4"/>
      <c r="DZ1223" s="4"/>
      <c r="EA1223" s="4"/>
      <c r="EB1223" s="4"/>
      <c r="EC1223" s="4"/>
      <c r="ED1223" s="4"/>
      <c r="EE1223" s="4"/>
      <c r="EF1223" s="4"/>
      <c r="EG1223" s="4"/>
      <c r="EH1223" s="4"/>
      <c r="EI1223" s="4"/>
      <c r="EJ1223" s="4"/>
      <c r="EK1223" s="4"/>
      <c r="EL1223" s="4"/>
      <c r="EM1223" s="4"/>
      <c r="EN1223" s="4"/>
      <c r="EO1223" s="4"/>
      <c r="EP1223" s="4"/>
      <c r="EQ1223" s="4"/>
      <c r="ER1223" s="4"/>
      <c r="ES1223" s="4"/>
      <c r="ET1223" s="4"/>
      <c r="EU1223" s="4"/>
      <c r="EV1223" s="4"/>
      <c r="EW1223" s="4"/>
      <c r="EX1223" s="4"/>
      <c r="EY1223" s="4"/>
      <c r="EZ1223" s="4"/>
      <c r="FA1223" s="4"/>
      <c r="FB1223" s="4"/>
      <c r="FC1223" s="4"/>
      <c r="FD1223" s="4"/>
      <c r="FE1223" s="4"/>
      <c r="FF1223" s="4"/>
      <c r="FG1223" s="4"/>
      <c r="FH1223" s="4"/>
      <c r="FI1223" s="4"/>
      <c r="FJ1223" s="4"/>
      <c r="FK1223" s="4"/>
      <c r="FL1223" s="4"/>
      <c r="FM1223" s="4"/>
      <c r="FN1223" s="4"/>
      <c r="FO1223" s="4"/>
      <c r="FP1223" s="4"/>
      <c r="FQ1223" s="4"/>
      <c r="FR1223" s="4"/>
      <c r="FS1223" s="4"/>
      <c r="FT1223" s="4"/>
      <c r="FU1223" s="4"/>
      <c r="FV1223" s="4"/>
      <c r="FW1223" s="4"/>
      <c r="FX1223" s="4"/>
      <c r="FY1223" s="4"/>
      <c r="FZ1223" s="4"/>
      <c r="GA1223" s="4"/>
      <c r="GB1223" s="4"/>
      <c r="GC1223" s="4"/>
      <c r="GD1223" s="4"/>
      <c r="GE1223" s="4"/>
      <c r="GF1223" s="4"/>
      <c r="GG1223" s="4"/>
      <c r="GH1223" s="4"/>
      <c r="GI1223" s="4"/>
      <c r="GJ1223" s="4"/>
      <c r="GK1223" s="4"/>
      <c r="GL1223" s="4"/>
      <c r="GM1223" s="4"/>
      <c r="GN1223" s="4"/>
      <c r="GO1223" s="4"/>
      <c r="GP1223" s="4"/>
      <c r="GQ1223" s="4"/>
      <c r="GR1223" s="4"/>
      <c r="GS1223" s="4"/>
      <c r="GT1223" s="4"/>
      <c r="GU1223" s="4"/>
      <c r="GV1223" s="4"/>
      <c r="GW1223" s="4"/>
      <c r="GX1223" s="4"/>
      <c r="GY1223" s="4"/>
      <c r="GZ1223" s="4"/>
      <c r="HA1223" s="4"/>
      <c r="HB1223" s="4"/>
      <c r="HC1223" s="4"/>
      <c r="HD1223" s="4"/>
      <c r="HE1223" s="4"/>
      <c r="HF1223" s="4"/>
      <c r="HG1223" s="4"/>
      <c r="HH1223" s="4"/>
      <c r="HI1223" s="4"/>
      <c r="HJ1223" s="4"/>
      <c r="HK1223" s="4"/>
      <c r="HL1223" s="4"/>
      <c r="HM1223" s="4"/>
      <c r="HN1223" s="4"/>
      <c r="HO1223" s="4"/>
      <c r="HP1223" s="4"/>
      <c r="HQ1223" s="4"/>
      <c r="HR1223" s="4"/>
      <c r="HS1223" s="4"/>
      <c r="HT1223" s="4"/>
      <c r="HU1223" s="4"/>
      <c r="HV1223" s="4"/>
      <c r="HW1223" s="4"/>
      <c r="HX1223" s="4"/>
      <c r="HY1223" s="4"/>
      <c r="HZ1223" s="4"/>
      <c r="IA1223" s="4"/>
      <c r="IB1223" s="4"/>
      <c r="IC1223" s="4"/>
      <c r="ID1223" s="4"/>
      <c r="IE1223" s="4"/>
      <c r="IF1223" s="4"/>
      <c r="IG1223" s="4"/>
      <c r="IH1223" s="4"/>
      <c r="II1223" s="4"/>
      <c r="IJ1223" s="4"/>
      <c r="IK1223" s="4"/>
      <c r="IL1223" s="4"/>
      <c r="IM1223" s="4"/>
      <c r="IN1223" s="4"/>
      <c r="IO1223" s="4"/>
      <c r="IP1223" s="4"/>
      <c r="IQ1223" s="4"/>
      <c r="IR1223" s="4"/>
      <c r="IS1223" s="4"/>
      <c r="IT1223" s="4"/>
      <c r="IU1223" s="4"/>
      <c r="IV1223" s="4"/>
    </row>
    <row r="1225" spans="1:256" s="209" customFormat="1">
      <c r="A1225" s="121"/>
      <c r="B1225" s="115"/>
      <c r="C1225" s="116"/>
      <c r="D1225" s="117"/>
      <c r="E1225" s="118"/>
      <c r="F1225" s="119"/>
      <c r="G1225" s="120"/>
      <c r="H1225" s="5"/>
      <c r="I1225" s="39"/>
      <c r="J1225" s="40"/>
      <c r="K1225" s="41"/>
      <c r="L1225" s="37"/>
      <c r="N1225" s="38"/>
      <c r="O1225" s="38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/>
      <c r="AX1225" s="4"/>
      <c r="AY1225" s="4"/>
      <c r="AZ1225" s="4"/>
      <c r="BA1225" s="4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4"/>
      <c r="CM1225" s="4"/>
      <c r="CN1225" s="4"/>
      <c r="CO1225" s="4"/>
      <c r="CP1225" s="4"/>
      <c r="CQ1225" s="4"/>
      <c r="CR1225" s="4"/>
      <c r="CS1225" s="4"/>
      <c r="CT1225" s="4"/>
      <c r="CU1225" s="4"/>
      <c r="CV1225" s="4"/>
      <c r="CW1225" s="4"/>
      <c r="CX1225" s="4"/>
      <c r="CY1225" s="4"/>
      <c r="CZ1225" s="4"/>
      <c r="DA1225" s="4"/>
      <c r="DB1225" s="4"/>
      <c r="DC1225" s="4"/>
      <c r="DD1225" s="4"/>
      <c r="DE1225" s="4"/>
      <c r="DF1225" s="4"/>
      <c r="DG1225" s="4"/>
      <c r="DH1225" s="4"/>
      <c r="DI1225" s="4"/>
      <c r="DJ1225" s="4"/>
      <c r="DK1225" s="4"/>
      <c r="DL1225" s="4"/>
      <c r="DM1225" s="4"/>
      <c r="DN1225" s="4"/>
      <c r="DO1225" s="4"/>
      <c r="DP1225" s="4"/>
      <c r="DQ1225" s="4"/>
      <c r="DR1225" s="4"/>
      <c r="DS1225" s="4"/>
      <c r="DT1225" s="4"/>
      <c r="DU1225" s="4"/>
      <c r="DV1225" s="4"/>
      <c r="DW1225" s="4"/>
      <c r="DX1225" s="4"/>
      <c r="DY1225" s="4"/>
      <c r="DZ1225" s="4"/>
      <c r="EA1225" s="4"/>
      <c r="EB1225" s="4"/>
      <c r="EC1225" s="4"/>
      <c r="ED1225" s="4"/>
      <c r="EE1225" s="4"/>
      <c r="EF1225" s="4"/>
      <c r="EG1225" s="4"/>
      <c r="EH1225" s="4"/>
      <c r="EI1225" s="4"/>
      <c r="EJ1225" s="4"/>
      <c r="EK1225" s="4"/>
      <c r="EL1225" s="4"/>
      <c r="EM1225" s="4"/>
      <c r="EN1225" s="4"/>
      <c r="EO1225" s="4"/>
      <c r="EP1225" s="4"/>
      <c r="EQ1225" s="4"/>
      <c r="ER1225" s="4"/>
      <c r="ES1225" s="4"/>
      <c r="ET1225" s="4"/>
      <c r="EU1225" s="4"/>
      <c r="EV1225" s="4"/>
      <c r="EW1225" s="4"/>
      <c r="EX1225" s="4"/>
      <c r="EY1225" s="4"/>
      <c r="EZ1225" s="4"/>
      <c r="FA1225" s="4"/>
      <c r="FB1225" s="4"/>
      <c r="FC1225" s="4"/>
      <c r="FD1225" s="4"/>
      <c r="FE1225" s="4"/>
      <c r="FF1225" s="4"/>
      <c r="FG1225" s="4"/>
      <c r="FH1225" s="4"/>
      <c r="FI1225" s="4"/>
      <c r="FJ1225" s="4"/>
      <c r="FK1225" s="4"/>
      <c r="FL1225" s="4"/>
      <c r="FM1225" s="4"/>
      <c r="FN1225" s="4"/>
      <c r="FO1225" s="4"/>
      <c r="FP1225" s="4"/>
      <c r="FQ1225" s="4"/>
      <c r="FR1225" s="4"/>
      <c r="FS1225" s="4"/>
      <c r="FT1225" s="4"/>
      <c r="FU1225" s="4"/>
      <c r="FV1225" s="4"/>
      <c r="FW1225" s="4"/>
      <c r="FX1225" s="4"/>
      <c r="FY1225" s="4"/>
      <c r="FZ1225" s="4"/>
      <c r="GA1225" s="4"/>
      <c r="GB1225" s="4"/>
      <c r="GC1225" s="4"/>
      <c r="GD1225" s="4"/>
      <c r="GE1225" s="4"/>
      <c r="GF1225" s="4"/>
      <c r="GG1225" s="4"/>
      <c r="GH1225" s="4"/>
      <c r="GI1225" s="4"/>
      <c r="GJ1225" s="4"/>
      <c r="GK1225" s="4"/>
      <c r="GL1225" s="4"/>
      <c r="GM1225" s="4"/>
      <c r="GN1225" s="4"/>
      <c r="GO1225" s="4"/>
      <c r="GP1225" s="4"/>
      <c r="GQ1225" s="4"/>
      <c r="GR1225" s="4"/>
      <c r="GS1225" s="4"/>
      <c r="GT1225" s="4"/>
      <c r="GU1225" s="4"/>
      <c r="GV1225" s="4"/>
      <c r="GW1225" s="4"/>
      <c r="GX1225" s="4"/>
      <c r="GY1225" s="4"/>
      <c r="GZ1225" s="4"/>
      <c r="HA1225" s="4"/>
      <c r="HB1225" s="4"/>
      <c r="HC1225" s="4"/>
      <c r="HD1225" s="4"/>
      <c r="HE1225" s="4"/>
      <c r="HF1225" s="4"/>
      <c r="HG1225" s="4"/>
      <c r="HH1225" s="4"/>
      <c r="HI1225" s="4"/>
      <c r="HJ1225" s="4"/>
      <c r="HK1225" s="4"/>
      <c r="HL1225" s="4"/>
      <c r="HM1225" s="4"/>
      <c r="HN1225" s="4"/>
      <c r="HO1225" s="4"/>
      <c r="HP1225" s="4"/>
      <c r="HQ1225" s="4"/>
      <c r="HR1225" s="4"/>
      <c r="HS1225" s="4"/>
      <c r="HT1225" s="4"/>
      <c r="HU1225" s="4"/>
      <c r="HV1225" s="4"/>
      <c r="HW1225" s="4"/>
      <c r="HX1225" s="4"/>
      <c r="HY1225" s="4"/>
      <c r="HZ1225" s="4"/>
      <c r="IA1225" s="4"/>
      <c r="IB1225" s="4"/>
      <c r="IC1225" s="4"/>
      <c r="ID1225" s="4"/>
      <c r="IE1225" s="4"/>
      <c r="IF1225" s="4"/>
      <c r="IG1225" s="4"/>
      <c r="IH1225" s="4"/>
      <c r="II1225" s="4"/>
      <c r="IJ1225" s="4"/>
      <c r="IK1225" s="4"/>
      <c r="IL1225" s="4"/>
      <c r="IM1225" s="4"/>
      <c r="IN1225" s="4"/>
      <c r="IO1225" s="4"/>
      <c r="IP1225" s="4"/>
      <c r="IQ1225" s="4"/>
      <c r="IR1225" s="4"/>
      <c r="IS1225" s="4"/>
      <c r="IT1225" s="4"/>
      <c r="IU1225" s="4"/>
      <c r="IV1225" s="4"/>
    </row>
    <row r="1226" spans="1:256" s="209" customFormat="1">
      <c r="A1226" s="121"/>
      <c r="B1226" s="115"/>
      <c r="C1226" s="116"/>
      <c r="D1226" s="117"/>
      <c r="E1226" s="118"/>
      <c r="F1226" s="119"/>
      <c r="G1226" s="120"/>
      <c r="H1226" s="5"/>
      <c r="I1226" s="39"/>
      <c r="J1226" s="40"/>
      <c r="K1226" s="41"/>
      <c r="L1226" s="37"/>
      <c r="N1226" s="38"/>
      <c r="O1226" s="38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/>
      <c r="AX1226" s="4"/>
      <c r="AY1226" s="4"/>
      <c r="AZ1226" s="4"/>
      <c r="BA1226" s="4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4"/>
      <c r="CM1226" s="4"/>
      <c r="CN1226" s="4"/>
      <c r="CO1226" s="4"/>
      <c r="CP1226" s="4"/>
      <c r="CQ1226" s="4"/>
      <c r="CR1226" s="4"/>
      <c r="CS1226" s="4"/>
      <c r="CT1226" s="4"/>
      <c r="CU1226" s="4"/>
      <c r="CV1226" s="4"/>
      <c r="CW1226" s="4"/>
      <c r="CX1226" s="4"/>
      <c r="CY1226" s="4"/>
      <c r="CZ1226" s="4"/>
      <c r="DA1226" s="4"/>
      <c r="DB1226" s="4"/>
      <c r="DC1226" s="4"/>
      <c r="DD1226" s="4"/>
      <c r="DE1226" s="4"/>
      <c r="DF1226" s="4"/>
      <c r="DG1226" s="4"/>
      <c r="DH1226" s="4"/>
      <c r="DI1226" s="4"/>
      <c r="DJ1226" s="4"/>
      <c r="DK1226" s="4"/>
      <c r="DL1226" s="4"/>
      <c r="DM1226" s="4"/>
      <c r="DN1226" s="4"/>
      <c r="DO1226" s="4"/>
      <c r="DP1226" s="4"/>
      <c r="DQ1226" s="4"/>
      <c r="DR1226" s="4"/>
      <c r="DS1226" s="4"/>
      <c r="DT1226" s="4"/>
      <c r="DU1226" s="4"/>
      <c r="DV1226" s="4"/>
      <c r="DW1226" s="4"/>
      <c r="DX1226" s="4"/>
      <c r="DY1226" s="4"/>
      <c r="DZ1226" s="4"/>
      <c r="EA1226" s="4"/>
      <c r="EB1226" s="4"/>
      <c r="EC1226" s="4"/>
      <c r="ED1226" s="4"/>
      <c r="EE1226" s="4"/>
      <c r="EF1226" s="4"/>
      <c r="EG1226" s="4"/>
      <c r="EH1226" s="4"/>
      <c r="EI1226" s="4"/>
      <c r="EJ1226" s="4"/>
      <c r="EK1226" s="4"/>
      <c r="EL1226" s="4"/>
      <c r="EM1226" s="4"/>
      <c r="EN1226" s="4"/>
      <c r="EO1226" s="4"/>
      <c r="EP1226" s="4"/>
      <c r="EQ1226" s="4"/>
      <c r="ER1226" s="4"/>
      <c r="ES1226" s="4"/>
      <c r="ET1226" s="4"/>
      <c r="EU1226" s="4"/>
      <c r="EV1226" s="4"/>
      <c r="EW1226" s="4"/>
      <c r="EX1226" s="4"/>
      <c r="EY1226" s="4"/>
      <c r="EZ1226" s="4"/>
      <c r="FA1226" s="4"/>
      <c r="FB1226" s="4"/>
      <c r="FC1226" s="4"/>
      <c r="FD1226" s="4"/>
      <c r="FE1226" s="4"/>
      <c r="FF1226" s="4"/>
      <c r="FG1226" s="4"/>
      <c r="FH1226" s="4"/>
      <c r="FI1226" s="4"/>
      <c r="FJ1226" s="4"/>
      <c r="FK1226" s="4"/>
      <c r="FL1226" s="4"/>
      <c r="FM1226" s="4"/>
      <c r="FN1226" s="4"/>
      <c r="FO1226" s="4"/>
      <c r="FP1226" s="4"/>
      <c r="FQ1226" s="4"/>
      <c r="FR1226" s="4"/>
      <c r="FS1226" s="4"/>
      <c r="FT1226" s="4"/>
      <c r="FU1226" s="4"/>
      <c r="FV1226" s="4"/>
      <c r="FW1226" s="4"/>
      <c r="FX1226" s="4"/>
      <c r="FY1226" s="4"/>
      <c r="FZ1226" s="4"/>
      <c r="GA1226" s="4"/>
      <c r="GB1226" s="4"/>
      <c r="GC1226" s="4"/>
      <c r="GD1226" s="4"/>
      <c r="GE1226" s="4"/>
      <c r="GF1226" s="4"/>
      <c r="GG1226" s="4"/>
      <c r="GH1226" s="4"/>
      <c r="GI1226" s="4"/>
      <c r="GJ1226" s="4"/>
      <c r="GK1226" s="4"/>
      <c r="GL1226" s="4"/>
      <c r="GM1226" s="4"/>
      <c r="GN1226" s="4"/>
      <c r="GO1226" s="4"/>
      <c r="GP1226" s="4"/>
      <c r="GQ1226" s="4"/>
      <c r="GR1226" s="4"/>
      <c r="GS1226" s="4"/>
      <c r="GT1226" s="4"/>
      <c r="GU1226" s="4"/>
      <c r="GV1226" s="4"/>
      <c r="GW1226" s="4"/>
      <c r="GX1226" s="4"/>
      <c r="GY1226" s="4"/>
      <c r="GZ1226" s="4"/>
      <c r="HA1226" s="4"/>
      <c r="HB1226" s="4"/>
      <c r="HC1226" s="4"/>
      <c r="HD1226" s="4"/>
      <c r="HE1226" s="4"/>
      <c r="HF1226" s="4"/>
      <c r="HG1226" s="4"/>
      <c r="HH1226" s="4"/>
      <c r="HI1226" s="4"/>
      <c r="HJ1226" s="4"/>
      <c r="HK1226" s="4"/>
      <c r="HL1226" s="4"/>
      <c r="HM1226" s="4"/>
      <c r="HN1226" s="4"/>
      <c r="HO1226" s="4"/>
      <c r="HP1226" s="4"/>
      <c r="HQ1226" s="4"/>
      <c r="HR1226" s="4"/>
      <c r="HS1226" s="4"/>
      <c r="HT1226" s="4"/>
      <c r="HU1226" s="4"/>
      <c r="HV1226" s="4"/>
      <c r="HW1226" s="4"/>
      <c r="HX1226" s="4"/>
      <c r="HY1226" s="4"/>
      <c r="HZ1226" s="4"/>
      <c r="IA1226" s="4"/>
      <c r="IB1226" s="4"/>
      <c r="IC1226" s="4"/>
      <c r="ID1226" s="4"/>
      <c r="IE1226" s="4"/>
      <c r="IF1226" s="4"/>
      <c r="IG1226" s="4"/>
      <c r="IH1226" s="4"/>
      <c r="II1226" s="4"/>
      <c r="IJ1226" s="4"/>
      <c r="IK1226" s="4"/>
      <c r="IL1226" s="4"/>
      <c r="IM1226" s="4"/>
      <c r="IN1226" s="4"/>
      <c r="IO1226" s="4"/>
      <c r="IP1226" s="4"/>
      <c r="IQ1226" s="4"/>
      <c r="IR1226" s="4"/>
      <c r="IS1226" s="4"/>
      <c r="IT1226" s="4"/>
      <c r="IU1226" s="4"/>
      <c r="IV1226" s="4"/>
    </row>
    <row r="1228" spans="1:256" s="209" customFormat="1">
      <c r="A1228" s="121"/>
      <c r="B1228" s="115"/>
      <c r="C1228" s="116"/>
      <c r="D1228" s="117"/>
      <c r="E1228" s="118"/>
      <c r="F1228" s="119"/>
      <c r="G1228" s="120"/>
      <c r="H1228" s="5"/>
      <c r="I1228" s="39"/>
      <c r="J1228" s="40"/>
      <c r="K1228" s="41"/>
      <c r="L1228" s="37"/>
      <c r="N1228" s="38"/>
      <c r="O1228" s="38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/>
      <c r="AX1228" s="4"/>
      <c r="AY1228" s="4"/>
      <c r="AZ1228" s="4"/>
      <c r="BA1228" s="4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4"/>
      <c r="CM1228" s="4"/>
      <c r="CN1228" s="4"/>
      <c r="CO1228" s="4"/>
      <c r="CP1228" s="4"/>
      <c r="CQ1228" s="4"/>
      <c r="CR1228" s="4"/>
      <c r="CS1228" s="4"/>
      <c r="CT1228" s="4"/>
      <c r="CU1228" s="4"/>
      <c r="CV1228" s="4"/>
      <c r="CW1228" s="4"/>
      <c r="CX1228" s="4"/>
      <c r="CY1228" s="4"/>
      <c r="CZ1228" s="4"/>
      <c r="DA1228" s="4"/>
      <c r="DB1228" s="4"/>
      <c r="DC1228" s="4"/>
      <c r="DD1228" s="4"/>
      <c r="DE1228" s="4"/>
      <c r="DF1228" s="4"/>
      <c r="DG1228" s="4"/>
      <c r="DH1228" s="4"/>
      <c r="DI1228" s="4"/>
      <c r="DJ1228" s="4"/>
      <c r="DK1228" s="4"/>
      <c r="DL1228" s="4"/>
      <c r="DM1228" s="4"/>
      <c r="DN1228" s="4"/>
      <c r="DO1228" s="4"/>
      <c r="DP1228" s="4"/>
      <c r="DQ1228" s="4"/>
      <c r="DR1228" s="4"/>
      <c r="DS1228" s="4"/>
      <c r="DT1228" s="4"/>
      <c r="DU1228" s="4"/>
      <c r="DV1228" s="4"/>
      <c r="DW1228" s="4"/>
      <c r="DX1228" s="4"/>
      <c r="DY1228" s="4"/>
      <c r="DZ1228" s="4"/>
      <c r="EA1228" s="4"/>
      <c r="EB1228" s="4"/>
      <c r="EC1228" s="4"/>
      <c r="ED1228" s="4"/>
      <c r="EE1228" s="4"/>
      <c r="EF1228" s="4"/>
      <c r="EG1228" s="4"/>
      <c r="EH1228" s="4"/>
      <c r="EI1228" s="4"/>
      <c r="EJ1228" s="4"/>
      <c r="EK1228" s="4"/>
      <c r="EL1228" s="4"/>
      <c r="EM1228" s="4"/>
      <c r="EN1228" s="4"/>
      <c r="EO1228" s="4"/>
      <c r="EP1228" s="4"/>
      <c r="EQ1228" s="4"/>
      <c r="ER1228" s="4"/>
      <c r="ES1228" s="4"/>
      <c r="ET1228" s="4"/>
      <c r="EU1228" s="4"/>
      <c r="EV1228" s="4"/>
      <c r="EW1228" s="4"/>
      <c r="EX1228" s="4"/>
      <c r="EY1228" s="4"/>
      <c r="EZ1228" s="4"/>
      <c r="FA1228" s="4"/>
      <c r="FB1228" s="4"/>
      <c r="FC1228" s="4"/>
      <c r="FD1228" s="4"/>
      <c r="FE1228" s="4"/>
      <c r="FF1228" s="4"/>
      <c r="FG1228" s="4"/>
      <c r="FH1228" s="4"/>
      <c r="FI1228" s="4"/>
      <c r="FJ1228" s="4"/>
      <c r="FK1228" s="4"/>
      <c r="FL1228" s="4"/>
      <c r="FM1228" s="4"/>
      <c r="FN1228" s="4"/>
      <c r="FO1228" s="4"/>
      <c r="FP1228" s="4"/>
      <c r="FQ1228" s="4"/>
      <c r="FR1228" s="4"/>
      <c r="FS1228" s="4"/>
      <c r="FT1228" s="4"/>
      <c r="FU1228" s="4"/>
      <c r="FV1228" s="4"/>
      <c r="FW1228" s="4"/>
      <c r="FX1228" s="4"/>
      <c r="FY1228" s="4"/>
      <c r="FZ1228" s="4"/>
      <c r="GA1228" s="4"/>
      <c r="GB1228" s="4"/>
      <c r="GC1228" s="4"/>
      <c r="GD1228" s="4"/>
      <c r="GE1228" s="4"/>
      <c r="GF1228" s="4"/>
      <c r="GG1228" s="4"/>
      <c r="GH1228" s="4"/>
      <c r="GI1228" s="4"/>
      <c r="GJ1228" s="4"/>
      <c r="GK1228" s="4"/>
      <c r="GL1228" s="4"/>
      <c r="GM1228" s="4"/>
      <c r="GN1228" s="4"/>
      <c r="GO1228" s="4"/>
      <c r="GP1228" s="4"/>
      <c r="GQ1228" s="4"/>
      <c r="GR1228" s="4"/>
      <c r="GS1228" s="4"/>
      <c r="GT1228" s="4"/>
      <c r="GU1228" s="4"/>
      <c r="GV1228" s="4"/>
      <c r="GW1228" s="4"/>
      <c r="GX1228" s="4"/>
      <c r="GY1228" s="4"/>
      <c r="GZ1228" s="4"/>
      <c r="HA1228" s="4"/>
      <c r="HB1228" s="4"/>
      <c r="HC1228" s="4"/>
      <c r="HD1228" s="4"/>
      <c r="HE1228" s="4"/>
      <c r="HF1228" s="4"/>
      <c r="HG1228" s="4"/>
      <c r="HH1228" s="4"/>
      <c r="HI1228" s="4"/>
      <c r="HJ1228" s="4"/>
      <c r="HK1228" s="4"/>
      <c r="HL1228" s="4"/>
      <c r="HM1228" s="4"/>
      <c r="HN1228" s="4"/>
      <c r="HO1228" s="4"/>
      <c r="HP1228" s="4"/>
      <c r="HQ1228" s="4"/>
      <c r="HR1228" s="4"/>
      <c r="HS1228" s="4"/>
      <c r="HT1228" s="4"/>
      <c r="HU1228" s="4"/>
      <c r="HV1228" s="4"/>
      <c r="HW1228" s="4"/>
      <c r="HX1228" s="4"/>
      <c r="HY1228" s="4"/>
      <c r="HZ1228" s="4"/>
      <c r="IA1228" s="4"/>
      <c r="IB1228" s="4"/>
      <c r="IC1228" s="4"/>
      <c r="ID1228" s="4"/>
      <c r="IE1228" s="4"/>
      <c r="IF1228" s="4"/>
      <c r="IG1228" s="4"/>
      <c r="IH1228" s="4"/>
      <c r="II1228" s="4"/>
      <c r="IJ1228" s="4"/>
      <c r="IK1228" s="4"/>
      <c r="IL1228" s="4"/>
      <c r="IM1228" s="4"/>
      <c r="IN1228" s="4"/>
      <c r="IO1228" s="4"/>
      <c r="IP1228" s="4"/>
      <c r="IQ1228" s="4"/>
      <c r="IR1228" s="4"/>
      <c r="IS1228" s="4"/>
      <c r="IT1228" s="4"/>
      <c r="IU1228" s="4"/>
      <c r="IV1228" s="4"/>
    </row>
    <row r="1230" spans="1:256" s="209" customFormat="1">
      <c r="A1230" s="121"/>
      <c r="B1230" s="115"/>
      <c r="C1230" s="116"/>
      <c r="D1230" s="117"/>
      <c r="E1230" s="118"/>
      <c r="F1230" s="119"/>
      <c r="G1230" s="120"/>
      <c r="H1230" s="5"/>
      <c r="I1230" s="39"/>
      <c r="J1230" s="40"/>
      <c r="K1230" s="41"/>
      <c r="L1230" s="37"/>
      <c r="N1230" s="38"/>
      <c r="O1230" s="38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/>
      <c r="AX1230" s="4"/>
      <c r="AY1230" s="4"/>
      <c r="AZ1230" s="4"/>
      <c r="BA1230" s="4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4"/>
      <c r="CM1230" s="4"/>
      <c r="CN1230" s="4"/>
      <c r="CO1230" s="4"/>
      <c r="CP1230" s="4"/>
      <c r="CQ1230" s="4"/>
      <c r="CR1230" s="4"/>
      <c r="CS1230" s="4"/>
      <c r="CT1230" s="4"/>
      <c r="CU1230" s="4"/>
      <c r="CV1230" s="4"/>
      <c r="CW1230" s="4"/>
      <c r="CX1230" s="4"/>
      <c r="CY1230" s="4"/>
      <c r="CZ1230" s="4"/>
      <c r="DA1230" s="4"/>
      <c r="DB1230" s="4"/>
      <c r="DC1230" s="4"/>
      <c r="DD1230" s="4"/>
      <c r="DE1230" s="4"/>
      <c r="DF1230" s="4"/>
      <c r="DG1230" s="4"/>
      <c r="DH1230" s="4"/>
      <c r="DI1230" s="4"/>
      <c r="DJ1230" s="4"/>
      <c r="DK1230" s="4"/>
      <c r="DL1230" s="4"/>
      <c r="DM1230" s="4"/>
      <c r="DN1230" s="4"/>
      <c r="DO1230" s="4"/>
      <c r="DP1230" s="4"/>
      <c r="DQ1230" s="4"/>
      <c r="DR1230" s="4"/>
      <c r="DS1230" s="4"/>
      <c r="DT1230" s="4"/>
      <c r="DU1230" s="4"/>
      <c r="DV1230" s="4"/>
      <c r="DW1230" s="4"/>
      <c r="DX1230" s="4"/>
      <c r="DY1230" s="4"/>
      <c r="DZ1230" s="4"/>
      <c r="EA1230" s="4"/>
      <c r="EB1230" s="4"/>
      <c r="EC1230" s="4"/>
      <c r="ED1230" s="4"/>
      <c r="EE1230" s="4"/>
      <c r="EF1230" s="4"/>
      <c r="EG1230" s="4"/>
      <c r="EH1230" s="4"/>
      <c r="EI1230" s="4"/>
      <c r="EJ1230" s="4"/>
      <c r="EK1230" s="4"/>
      <c r="EL1230" s="4"/>
      <c r="EM1230" s="4"/>
      <c r="EN1230" s="4"/>
      <c r="EO1230" s="4"/>
      <c r="EP1230" s="4"/>
      <c r="EQ1230" s="4"/>
      <c r="ER1230" s="4"/>
      <c r="ES1230" s="4"/>
      <c r="ET1230" s="4"/>
      <c r="EU1230" s="4"/>
      <c r="EV1230" s="4"/>
      <c r="EW1230" s="4"/>
      <c r="EX1230" s="4"/>
      <c r="EY1230" s="4"/>
      <c r="EZ1230" s="4"/>
      <c r="FA1230" s="4"/>
      <c r="FB1230" s="4"/>
      <c r="FC1230" s="4"/>
      <c r="FD1230" s="4"/>
      <c r="FE1230" s="4"/>
      <c r="FF1230" s="4"/>
      <c r="FG1230" s="4"/>
      <c r="FH1230" s="4"/>
      <c r="FI1230" s="4"/>
      <c r="FJ1230" s="4"/>
      <c r="FK1230" s="4"/>
      <c r="FL1230" s="4"/>
      <c r="FM1230" s="4"/>
      <c r="FN1230" s="4"/>
      <c r="FO1230" s="4"/>
      <c r="FP1230" s="4"/>
      <c r="FQ1230" s="4"/>
      <c r="FR1230" s="4"/>
      <c r="FS1230" s="4"/>
      <c r="FT1230" s="4"/>
      <c r="FU1230" s="4"/>
      <c r="FV1230" s="4"/>
      <c r="FW1230" s="4"/>
      <c r="FX1230" s="4"/>
      <c r="FY1230" s="4"/>
      <c r="FZ1230" s="4"/>
      <c r="GA1230" s="4"/>
      <c r="GB1230" s="4"/>
      <c r="GC1230" s="4"/>
      <c r="GD1230" s="4"/>
      <c r="GE1230" s="4"/>
      <c r="GF1230" s="4"/>
      <c r="GG1230" s="4"/>
      <c r="GH1230" s="4"/>
      <c r="GI1230" s="4"/>
      <c r="GJ1230" s="4"/>
      <c r="GK1230" s="4"/>
      <c r="GL1230" s="4"/>
      <c r="GM1230" s="4"/>
      <c r="GN1230" s="4"/>
      <c r="GO1230" s="4"/>
      <c r="GP1230" s="4"/>
      <c r="GQ1230" s="4"/>
      <c r="GR1230" s="4"/>
      <c r="GS1230" s="4"/>
      <c r="GT1230" s="4"/>
      <c r="GU1230" s="4"/>
      <c r="GV1230" s="4"/>
      <c r="GW1230" s="4"/>
      <c r="GX1230" s="4"/>
      <c r="GY1230" s="4"/>
      <c r="GZ1230" s="4"/>
      <c r="HA1230" s="4"/>
      <c r="HB1230" s="4"/>
      <c r="HC1230" s="4"/>
      <c r="HD1230" s="4"/>
      <c r="HE1230" s="4"/>
      <c r="HF1230" s="4"/>
      <c r="HG1230" s="4"/>
      <c r="HH1230" s="4"/>
      <c r="HI1230" s="4"/>
      <c r="HJ1230" s="4"/>
      <c r="HK1230" s="4"/>
      <c r="HL1230" s="4"/>
      <c r="HM1230" s="4"/>
      <c r="HN1230" s="4"/>
      <c r="HO1230" s="4"/>
      <c r="HP1230" s="4"/>
      <c r="HQ1230" s="4"/>
      <c r="HR1230" s="4"/>
      <c r="HS1230" s="4"/>
      <c r="HT1230" s="4"/>
      <c r="HU1230" s="4"/>
      <c r="HV1230" s="4"/>
      <c r="HW1230" s="4"/>
      <c r="HX1230" s="4"/>
      <c r="HY1230" s="4"/>
      <c r="HZ1230" s="4"/>
      <c r="IA1230" s="4"/>
      <c r="IB1230" s="4"/>
      <c r="IC1230" s="4"/>
      <c r="ID1230" s="4"/>
      <c r="IE1230" s="4"/>
      <c r="IF1230" s="4"/>
      <c r="IG1230" s="4"/>
      <c r="IH1230" s="4"/>
      <c r="II1230" s="4"/>
      <c r="IJ1230" s="4"/>
      <c r="IK1230" s="4"/>
      <c r="IL1230" s="4"/>
      <c r="IM1230" s="4"/>
      <c r="IN1230" s="4"/>
      <c r="IO1230" s="4"/>
      <c r="IP1230" s="4"/>
      <c r="IQ1230" s="4"/>
      <c r="IR1230" s="4"/>
      <c r="IS1230" s="4"/>
      <c r="IT1230" s="4"/>
      <c r="IU1230" s="4"/>
      <c r="IV1230" s="4"/>
    </row>
    <row r="1232" spans="1:256" s="209" customFormat="1">
      <c r="A1232" s="121"/>
      <c r="B1232" s="115"/>
      <c r="C1232" s="116"/>
      <c r="D1232" s="117"/>
      <c r="E1232" s="118"/>
      <c r="F1232" s="119"/>
      <c r="G1232" s="120"/>
      <c r="H1232" s="5"/>
      <c r="I1232" s="39"/>
      <c r="J1232" s="40"/>
      <c r="K1232" s="41"/>
      <c r="L1232" s="37"/>
      <c r="N1232" s="38"/>
      <c r="O1232" s="38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/>
      <c r="AX1232" s="4"/>
      <c r="AY1232" s="4"/>
      <c r="AZ1232" s="4"/>
      <c r="BA1232" s="4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4"/>
      <c r="CM1232" s="4"/>
      <c r="CN1232" s="4"/>
      <c r="CO1232" s="4"/>
      <c r="CP1232" s="4"/>
      <c r="CQ1232" s="4"/>
      <c r="CR1232" s="4"/>
      <c r="CS1232" s="4"/>
      <c r="CT1232" s="4"/>
      <c r="CU1232" s="4"/>
      <c r="CV1232" s="4"/>
      <c r="CW1232" s="4"/>
      <c r="CX1232" s="4"/>
      <c r="CY1232" s="4"/>
      <c r="CZ1232" s="4"/>
      <c r="DA1232" s="4"/>
      <c r="DB1232" s="4"/>
      <c r="DC1232" s="4"/>
      <c r="DD1232" s="4"/>
      <c r="DE1232" s="4"/>
      <c r="DF1232" s="4"/>
      <c r="DG1232" s="4"/>
      <c r="DH1232" s="4"/>
      <c r="DI1232" s="4"/>
      <c r="DJ1232" s="4"/>
      <c r="DK1232" s="4"/>
      <c r="DL1232" s="4"/>
      <c r="DM1232" s="4"/>
      <c r="DN1232" s="4"/>
      <c r="DO1232" s="4"/>
      <c r="DP1232" s="4"/>
      <c r="DQ1232" s="4"/>
      <c r="DR1232" s="4"/>
      <c r="DS1232" s="4"/>
      <c r="DT1232" s="4"/>
      <c r="DU1232" s="4"/>
      <c r="DV1232" s="4"/>
      <c r="DW1232" s="4"/>
      <c r="DX1232" s="4"/>
      <c r="DY1232" s="4"/>
      <c r="DZ1232" s="4"/>
      <c r="EA1232" s="4"/>
      <c r="EB1232" s="4"/>
      <c r="EC1232" s="4"/>
      <c r="ED1232" s="4"/>
      <c r="EE1232" s="4"/>
      <c r="EF1232" s="4"/>
      <c r="EG1232" s="4"/>
      <c r="EH1232" s="4"/>
      <c r="EI1232" s="4"/>
      <c r="EJ1232" s="4"/>
      <c r="EK1232" s="4"/>
      <c r="EL1232" s="4"/>
      <c r="EM1232" s="4"/>
      <c r="EN1232" s="4"/>
      <c r="EO1232" s="4"/>
      <c r="EP1232" s="4"/>
      <c r="EQ1232" s="4"/>
      <c r="ER1232" s="4"/>
      <c r="ES1232" s="4"/>
      <c r="ET1232" s="4"/>
      <c r="EU1232" s="4"/>
      <c r="EV1232" s="4"/>
      <c r="EW1232" s="4"/>
      <c r="EX1232" s="4"/>
      <c r="EY1232" s="4"/>
      <c r="EZ1232" s="4"/>
      <c r="FA1232" s="4"/>
      <c r="FB1232" s="4"/>
      <c r="FC1232" s="4"/>
      <c r="FD1232" s="4"/>
      <c r="FE1232" s="4"/>
      <c r="FF1232" s="4"/>
      <c r="FG1232" s="4"/>
      <c r="FH1232" s="4"/>
      <c r="FI1232" s="4"/>
      <c r="FJ1232" s="4"/>
      <c r="FK1232" s="4"/>
      <c r="FL1232" s="4"/>
      <c r="FM1232" s="4"/>
      <c r="FN1232" s="4"/>
      <c r="FO1232" s="4"/>
      <c r="FP1232" s="4"/>
      <c r="FQ1232" s="4"/>
      <c r="FR1232" s="4"/>
      <c r="FS1232" s="4"/>
      <c r="FT1232" s="4"/>
      <c r="FU1232" s="4"/>
      <c r="FV1232" s="4"/>
      <c r="FW1232" s="4"/>
      <c r="FX1232" s="4"/>
      <c r="FY1232" s="4"/>
      <c r="FZ1232" s="4"/>
      <c r="GA1232" s="4"/>
      <c r="GB1232" s="4"/>
      <c r="GC1232" s="4"/>
      <c r="GD1232" s="4"/>
      <c r="GE1232" s="4"/>
      <c r="GF1232" s="4"/>
      <c r="GG1232" s="4"/>
      <c r="GH1232" s="4"/>
      <c r="GI1232" s="4"/>
      <c r="GJ1232" s="4"/>
      <c r="GK1232" s="4"/>
      <c r="GL1232" s="4"/>
      <c r="GM1232" s="4"/>
      <c r="GN1232" s="4"/>
      <c r="GO1232" s="4"/>
      <c r="GP1232" s="4"/>
      <c r="GQ1232" s="4"/>
      <c r="GR1232" s="4"/>
      <c r="GS1232" s="4"/>
      <c r="GT1232" s="4"/>
      <c r="GU1232" s="4"/>
      <c r="GV1232" s="4"/>
      <c r="GW1232" s="4"/>
      <c r="GX1232" s="4"/>
      <c r="GY1232" s="4"/>
      <c r="GZ1232" s="4"/>
      <c r="HA1232" s="4"/>
      <c r="HB1232" s="4"/>
      <c r="HC1232" s="4"/>
      <c r="HD1232" s="4"/>
      <c r="HE1232" s="4"/>
      <c r="HF1232" s="4"/>
      <c r="HG1232" s="4"/>
      <c r="HH1232" s="4"/>
      <c r="HI1232" s="4"/>
      <c r="HJ1232" s="4"/>
      <c r="HK1232" s="4"/>
      <c r="HL1232" s="4"/>
      <c r="HM1232" s="4"/>
      <c r="HN1232" s="4"/>
      <c r="HO1232" s="4"/>
      <c r="HP1232" s="4"/>
      <c r="HQ1232" s="4"/>
      <c r="HR1232" s="4"/>
      <c r="HS1232" s="4"/>
      <c r="HT1232" s="4"/>
      <c r="HU1232" s="4"/>
      <c r="HV1232" s="4"/>
      <c r="HW1232" s="4"/>
      <c r="HX1232" s="4"/>
      <c r="HY1232" s="4"/>
      <c r="HZ1232" s="4"/>
      <c r="IA1232" s="4"/>
      <c r="IB1232" s="4"/>
      <c r="IC1232" s="4"/>
      <c r="ID1232" s="4"/>
      <c r="IE1232" s="4"/>
      <c r="IF1232" s="4"/>
      <c r="IG1232" s="4"/>
      <c r="IH1232" s="4"/>
      <c r="II1232" s="4"/>
      <c r="IJ1232" s="4"/>
      <c r="IK1232" s="4"/>
      <c r="IL1232" s="4"/>
      <c r="IM1232" s="4"/>
      <c r="IN1232" s="4"/>
      <c r="IO1232" s="4"/>
      <c r="IP1232" s="4"/>
      <c r="IQ1232" s="4"/>
      <c r="IR1232" s="4"/>
      <c r="IS1232" s="4"/>
      <c r="IT1232" s="4"/>
      <c r="IU1232" s="4"/>
      <c r="IV1232" s="4"/>
    </row>
    <row r="1234" spans="1:256" s="209" customFormat="1">
      <c r="A1234" s="121"/>
      <c r="B1234" s="115"/>
      <c r="C1234" s="116"/>
      <c r="D1234" s="117"/>
      <c r="E1234" s="118"/>
      <c r="F1234" s="119"/>
      <c r="G1234" s="120"/>
      <c r="H1234" s="5"/>
      <c r="I1234" s="39"/>
      <c r="J1234" s="40"/>
      <c r="K1234" s="41"/>
      <c r="L1234" s="37"/>
      <c r="N1234" s="38"/>
      <c r="O1234" s="38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/>
      <c r="AX1234" s="4"/>
      <c r="AY1234" s="4"/>
      <c r="AZ1234" s="4"/>
      <c r="BA1234" s="4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4"/>
      <c r="CM1234" s="4"/>
      <c r="CN1234" s="4"/>
      <c r="CO1234" s="4"/>
      <c r="CP1234" s="4"/>
      <c r="CQ1234" s="4"/>
      <c r="CR1234" s="4"/>
      <c r="CS1234" s="4"/>
      <c r="CT1234" s="4"/>
      <c r="CU1234" s="4"/>
      <c r="CV1234" s="4"/>
      <c r="CW1234" s="4"/>
      <c r="CX1234" s="4"/>
      <c r="CY1234" s="4"/>
      <c r="CZ1234" s="4"/>
      <c r="DA1234" s="4"/>
      <c r="DB1234" s="4"/>
      <c r="DC1234" s="4"/>
      <c r="DD1234" s="4"/>
      <c r="DE1234" s="4"/>
      <c r="DF1234" s="4"/>
      <c r="DG1234" s="4"/>
      <c r="DH1234" s="4"/>
      <c r="DI1234" s="4"/>
      <c r="DJ1234" s="4"/>
      <c r="DK1234" s="4"/>
      <c r="DL1234" s="4"/>
      <c r="DM1234" s="4"/>
      <c r="DN1234" s="4"/>
      <c r="DO1234" s="4"/>
      <c r="DP1234" s="4"/>
      <c r="DQ1234" s="4"/>
      <c r="DR1234" s="4"/>
      <c r="DS1234" s="4"/>
      <c r="DT1234" s="4"/>
      <c r="DU1234" s="4"/>
      <c r="DV1234" s="4"/>
      <c r="DW1234" s="4"/>
      <c r="DX1234" s="4"/>
      <c r="DY1234" s="4"/>
      <c r="DZ1234" s="4"/>
      <c r="EA1234" s="4"/>
      <c r="EB1234" s="4"/>
      <c r="EC1234" s="4"/>
      <c r="ED1234" s="4"/>
      <c r="EE1234" s="4"/>
      <c r="EF1234" s="4"/>
      <c r="EG1234" s="4"/>
      <c r="EH1234" s="4"/>
      <c r="EI1234" s="4"/>
      <c r="EJ1234" s="4"/>
      <c r="EK1234" s="4"/>
      <c r="EL1234" s="4"/>
      <c r="EM1234" s="4"/>
      <c r="EN1234" s="4"/>
      <c r="EO1234" s="4"/>
      <c r="EP1234" s="4"/>
      <c r="EQ1234" s="4"/>
      <c r="ER1234" s="4"/>
      <c r="ES1234" s="4"/>
      <c r="ET1234" s="4"/>
      <c r="EU1234" s="4"/>
      <c r="EV1234" s="4"/>
      <c r="EW1234" s="4"/>
      <c r="EX1234" s="4"/>
      <c r="EY1234" s="4"/>
      <c r="EZ1234" s="4"/>
      <c r="FA1234" s="4"/>
      <c r="FB1234" s="4"/>
      <c r="FC1234" s="4"/>
      <c r="FD1234" s="4"/>
      <c r="FE1234" s="4"/>
      <c r="FF1234" s="4"/>
      <c r="FG1234" s="4"/>
      <c r="FH1234" s="4"/>
      <c r="FI1234" s="4"/>
      <c r="FJ1234" s="4"/>
      <c r="FK1234" s="4"/>
      <c r="FL1234" s="4"/>
      <c r="FM1234" s="4"/>
      <c r="FN1234" s="4"/>
      <c r="FO1234" s="4"/>
      <c r="FP1234" s="4"/>
      <c r="FQ1234" s="4"/>
      <c r="FR1234" s="4"/>
      <c r="FS1234" s="4"/>
      <c r="FT1234" s="4"/>
      <c r="FU1234" s="4"/>
      <c r="FV1234" s="4"/>
      <c r="FW1234" s="4"/>
      <c r="FX1234" s="4"/>
      <c r="FY1234" s="4"/>
      <c r="FZ1234" s="4"/>
      <c r="GA1234" s="4"/>
      <c r="GB1234" s="4"/>
      <c r="GC1234" s="4"/>
      <c r="GD1234" s="4"/>
      <c r="GE1234" s="4"/>
      <c r="GF1234" s="4"/>
      <c r="GG1234" s="4"/>
      <c r="GH1234" s="4"/>
      <c r="GI1234" s="4"/>
      <c r="GJ1234" s="4"/>
      <c r="GK1234" s="4"/>
      <c r="GL1234" s="4"/>
      <c r="GM1234" s="4"/>
      <c r="GN1234" s="4"/>
      <c r="GO1234" s="4"/>
      <c r="GP1234" s="4"/>
      <c r="GQ1234" s="4"/>
      <c r="GR1234" s="4"/>
      <c r="GS1234" s="4"/>
      <c r="GT1234" s="4"/>
      <c r="GU1234" s="4"/>
      <c r="GV1234" s="4"/>
      <c r="GW1234" s="4"/>
      <c r="GX1234" s="4"/>
      <c r="GY1234" s="4"/>
      <c r="GZ1234" s="4"/>
      <c r="HA1234" s="4"/>
      <c r="HB1234" s="4"/>
      <c r="HC1234" s="4"/>
      <c r="HD1234" s="4"/>
      <c r="HE1234" s="4"/>
      <c r="HF1234" s="4"/>
      <c r="HG1234" s="4"/>
      <c r="HH1234" s="4"/>
      <c r="HI1234" s="4"/>
      <c r="HJ1234" s="4"/>
      <c r="HK1234" s="4"/>
      <c r="HL1234" s="4"/>
      <c r="HM1234" s="4"/>
      <c r="HN1234" s="4"/>
      <c r="HO1234" s="4"/>
      <c r="HP1234" s="4"/>
      <c r="HQ1234" s="4"/>
      <c r="HR1234" s="4"/>
      <c r="HS1234" s="4"/>
      <c r="HT1234" s="4"/>
      <c r="HU1234" s="4"/>
      <c r="HV1234" s="4"/>
      <c r="HW1234" s="4"/>
      <c r="HX1234" s="4"/>
      <c r="HY1234" s="4"/>
      <c r="HZ1234" s="4"/>
      <c r="IA1234" s="4"/>
      <c r="IB1234" s="4"/>
      <c r="IC1234" s="4"/>
      <c r="ID1234" s="4"/>
      <c r="IE1234" s="4"/>
      <c r="IF1234" s="4"/>
      <c r="IG1234" s="4"/>
      <c r="IH1234" s="4"/>
      <c r="II1234" s="4"/>
      <c r="IJ1234" s="4"/>
      <c r="IK1234" s="4"/>
      <c r="IL1234" s="4"/>
      <c r="IM1234" s="4"/>
      <c r="IN1234" s="4"/>
      <c r="IO1234" s="4"/>
      <c r="IP1234" s="4"/>
      <c r="IQ1234" s="4"/>
      <c r="IR1234" s="4"/>
      <c r="IS1234" s="4"/>
      <c r="IT1234" s="4"/>
      <c r="IU1234" s="4"/>
      <c r="IV1234" s="4"/>
    </row>
    <row r="1236" spans="1:256" s="209" customFormat="1">
      <c r="A1236" s="121"/>
      <c r="B1236" s="115"/>
      <c r="C1236" s="116"/>
      <c r="D1236" s="117"/>
      <c r="E1236" s="118"/>
      <c r="F1236" s="119"/>
      <c r="G1236" s="120"/>
      <c r="H1236" s="5"/>
      <c r="I1236" s="39"/>
      <c r="J1236" s="40"/>
      <c r="K1236" s="41"/>
      <c r="L1236" s="37"/>
      <c r="N1236" s="38"/>
      <c r="O1236" s="38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/>
      <c r="AX1236" s="4"/>
      <c r="AY1236" s="4"/>
      <c r="AZ1236" s="4"/>
      <c r="BA1236" s="4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4"/>
      <c r="CM1236" s="4"/>
      <c r="CN1236" s="4"/>
      <c r="CO1236" s="4"/>
      <c r="CP1236" s="4"/>
      <c r="CQ1236" s="4"/>
      <c r="CR1236" s="4"/>
      <c r="CS1236" s="4"/>
      <c r="CT1236" s="4"/>
      <c r="CU1236" s="4"/>
      <c r="CV1236" s="4"/>
      <c r="CW1236" s="4"/>
      <c r="CX1236" s="4"/>
      <c r="CY1236" s="4"/>
      <c r="CZ1236" s="4"/>
      <c r="DA1236" s="4"/>
      <c r="DB1236" s="4"/>
      <c r="DC1236" s="4"/>
      <c r="DD1236" s="4"/>
      <c r="DE1236" s="4"/>
      <c r="DF1236" s="4"/>
      <c r="DG1236" s="4"/>
      <c r="DH1236" s="4"/>
      <c r="DI1236" s="4"/>
      <c r="DJ1236" s="4"/>
      <c r="DK1236" s="4"/>
      <c r="DL1236" s="4"/>
      <c r="DM1236" s="4"/>
      <c r="DN1236" s="4"/>
      <c r="DO1236" s="4"/>
      <c r="DP1236" s="4"/>
      <c r="DQ1236" s="4"/>
      <c r="DR1236" s="4"/>
      <c r="DS1236" s="4"/>
      <c r="DT1236" s="4"/>
      <c r="DU1236" s="4"/>
      <c r="DV1236" s="4"/>
      <c r="DW1236" s="4"/>
      <c r="DX1236" s="4"/>
      <c r="DY1236" s="4"/>
      <c r="DZ1236" s="4"/>
      <c r="EA1236" s="4"/>
      <c r="EB1236" s="4"/>
      <c r="EC1236" s="4"/>
      <c r="ED1236" s="4"/>
      <c r="EE1236" s="4"/>
      <c r="EF1236" s="4"/>
      <c r="EG1236" s="4"/>
      <c r="EH1236" s="4"/>
      <c r="EI1236" s="4"/>
      <c r="EJ1236" s="4"/>
      <c r="EK1236" s="4"/>
      <c r="EL1236" s="4"/>
      <c r="EM1236" s="4"/>
      <c r="EN1236" s="4"/>
      <c r="EO1236" s="4"/>
      <c r="EP1236" s="4"/>
      <c r="EQ1236" s="4"/>
      <c r="ER1236" s="4"/>
      <c r="ES1236" s="4"/>
      <c r="ET1236" s="4"/>
      <c r="EU1236" s="4"/>
      <c r="EV1236" s="4"/>
      <c r="EW1236" s="4"/>
      <c r="EX1236" s="4"/>
      <c r="EY1236" s="4"/>
      <c r="EZ1236" s="4"/>
      <c r="FA1236" s="4"/>
      <c r="FB1236" s="4"/>
      <c r="FC1236" s="4"/>
      <c r="FD1236" s="4"/>
      <c r="FE1236" s="4"/>
      <c r="FF1236" s="4"/>
      <c r="FG1236" s="4"/>
      <c r="FH1236" s="4"/>
      <c r="FI1236" s="4"/>
      <c r="FJ1236" s="4"/>
      <c r="FK1236" s="4"/>
      <c r="FL1236" s="4"/>
      <c r="FM1236" s="4"/>
      <c r="FN1236" s="4"/>
      <c r="FO1236" s="4"/>
      <c r="FP1236" s="4"/>
      <c r="FQ1236" s="4"/>
      <c r="FR1236" s="4"/>
      <c r="FS1236" s="4"/>
      <c r="FT1236" s="4"/>
      <c r="FU1236" s="4"/>
      <c r="FV1236" s="4"/>
      <c r="FW1236" s="4"/>
      <c r="FX1236" s="4"/>
      <c r="FY1236" s="4"/>
      <c r="FZ1236" s="4"/>
      <c r="GA1236" s="4"/>
      <c r="GB1236" s="4"/>
      <c r="GC1236" s="4"/>
      <c r="GD1236" s="4"/>
      <c r="GE1236" s="4"/>
      <c r="GF1236" s="4"/>
      <c r="GG1236" s="4"/>
      <c r="GH1236" s="4"/>
      <c r="GI1236" s="4"/>
      <c r="GJ1236" s="4"/>
      <c r="GK1236" s="4"/>
      <c r="GL1236" s="4"/>
      <c r="GM1236" s="4"/>
      <c r="GN1236" s="4"/>
      <c r="GO1236" s="4"/>
      <c r="GP1236" s="4"/>
      <c r="GQ1236" s="4"/>
      <c r="GR1236" s="4"/>
      <c r="GS1236" s="4"/>
      <c r="GT1236" s="4"/>
      <c r="GU1236" s="4"/>
      <c r="GV1236" s="4"/>
      <c r="GW1236" s="4"/>
      <c r="GX1236" s="4"/>
      <c r="GY1236" s="4"/>
      <c r="GZ1236" s="4"/>
      <c r="HA1236" s="4"/>
      <c r="HB1236" s="4"/>
      <c r="HC1236" s="4"/>
      <c r="HD1236" s="4"/>
      <c r="HE1236" s="4"/>
      <c r="HF1236" s="4"/>
      <c r="HG1236" s="4"/>
      <c r="HH1236" s="4"/>
      <c r="HI1236" s="4"/>
      <c r="HJ1236" s="4"/>
      <c r="HK1236" s="4"/>
      <c r="HL1236" s="4"/>
      <c r="HM1236" s="4"/>
      <c r="HN1236" s="4"/>
      <c r="HO1236" s="4"/>
      <c r="HP1236" s="4"/>
      <c r="HQ1236" s="4"/>
      <c r="HR1236" s="4"/>
      <c r="HS1236" s="4"/>
      <c r="HT1236" s="4"/>
      <c r="HU1236" s="4"/>
      <c r="HV1236" s="4"/>
      <c r="HW1236" s="4"/>
      <c r="HX1236" s="4"/>
      <c r="HY1236" s="4"/>
      <c r="HZ1236" s="4"/>
      <c r="IA1236" s="4"/>
      <c r="IB1236" s="4"/>
      <c r="IC1236" s="4"/>
      <c r="ID1236" s="4"/>
      <c r="IE1236" s="4"/>
      <c r="IF1236" s="4"/>
      <c r="IG1236" s="4"/>
      <c r="IH1236" s="4"/>
      <c r="II1236" s="4"/>
      <c r="IJ1236" s="4"/>
      <c r="IK1236" s="4"/>
      <c r="IL1236" s="4"/>
      <c r="IM1236" s="4"/>
      <c r="IN1236" s="4"/>
      <c r="IO1236" s="4"/>
      <c r="IP1236" s="4"/>
      <c r="IQ1236" s="4"/>
      <c r="IR1236" s="4"/>
      <c r="IS1236" s="4"/>
      <c r="IT1236" s="4"/>
      <c r="IU1236" s="4"/>
      <c r="IV1236" s="4"/>
    </row>
    <row r="1238" spans="1:256" s="209" customFormat="1">
      <c r="A1238" s="121"/>
      <c r="B1238" s="115"/>
      <c r="C1238" s="116"/>
      <c r="D1238" s="117"/>
      <c r="E1238" s="118"/>
      <c r="F1238" s="119"/>
      <c r="G1238" s="120"/>
      <c r="H1238" s="5"/>
      <c r="I1238" s="39"/>
      <c r="J1238" s="40"/>
      <c r="K1238" s="41"/>
      <c r="L1238" s="37"/>
      <c r="N1238" s="38"/>
      <c r="O1238" s="38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/>
      <c r="AX1238" s="4"/>
      <c r="AY1238" s="4"/>
      <c r="AZ1238" s="4"/>
      <c r="BA1238" s="4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4"/>
      <c r="CM1238" s="4"/>
      <c r="CN1238" s="4"/>
      <c r="CO1238" s="4"/>
      <c r="CP1238" s="4"/>
      <c r="CQ1238" s="4"/>
      <c r="CR1238" s="4"/>
      <c r="CS1238" s="4"/>
      <c r="CT1238" s="4"/>
      <c r="CU1238" s="4"/>
      <c r="CV1238" s="4"/>
      <c r="CW1238" s="4"/>
      <c r="CX1238" s="4"/>
      <c r="CY1238" s="4"/>
      <c r="CZ1238" s="4"/>
      <c r="DA1238" s="4"/>
      <c r="DB1238" s="4"/>
      <c r="DC1238" s="4"/>
      <c r="DD1238" s="4"/>
      <c r="DE1238" s="4"/>
      <c r="DF1238" s="4"/>
      <c r="DG1238" s="4"/>
      <c r="DH1238" s="4"/>
      <c r="DI1238" s="4"/>
      <c r="DJ1238" s="4"/>
      <c r="DK1238" s="4"/>
      <c r="DL1238" s="4"/>
      <c r="DM1238" s="4"/>
      <c r="DN1238" s="4"/>
      <c r="DO1238" s="4"/>
      <c r="DP1238" s="4"/>
      <c r="DQ1238" s="4"/>
      <c r="DR1238" s="4"/>
      <c r="DS1238" s="4"/>
      <c r="DT1238" s="4"/>
      <c r="DU1238" s="4"/>
      <c r="DV1238" s="4"/>
      <c r="DW1238" s="4"/>
      <c r="DX1238" s="4"/>
      <c r="DY1238" s="4"/>
      <c r="DZ1238" s="4"/>
      <c r="EA1238" s="4"/>
      <c r="EB1238" s="4"/>
      <c r="EC1238" s="4"/>
      <c r="ED1238" s="4"/>
      <c r="EE1238" s="4"/>
      <c r="EF1238" s="4"/>
      <c r="EG1238" s="4"/>
      <c r="EH1238" s="4"/>
      <c r="EI1238" s="4"/>
      <c r="EJ1238" s="4"/>
      <c r="EK1238" s="4"/>
      <c r="EL1238" s="4"/>
      <c r="EM1238" s="4"/>
      <c r="EN1238" s="4"/>
      <c r="EO1238" s="4"/>
      <c r="EP1238" s="4"/>
      <c r="EQ1238" s="4"/>
      <c r="ER1238" s="4"/>
      <c r="ES1238" s="4"/>
      <c r="ET1238" s="4"/>
      <c r="EU1238" s="4"/>
      <c r="EV1238" s="4"/>
      <c r="EW1238" s="4"/>
      <c r="EX1238" s="4"/>
      <c r="EY1238" s="4"/>
      <c r="EZ1238" s="4"/>
      <c r="FA1238" s="4"/>
      <c r="FB1238" s="4"/>
      <c r="FC1238" s="4"/>
      <c r="FD1238" s="4"/>
      <c r="FE1238" s="4"/>
      <c r="FF1238" s="4"/>
      <c r="FG1238" s="4"/>
      <c r="FH1238" s="4"/>
      <c r="FI1238" s="4"/>
      <c r="FJ1238" s="4"/>
      <c r="FK1238" s="4"/>
      <c r="FL1238" s="4"/>
      <c r="FM1238" s="4"/>
      <c r="FN1238" s="4"/>
      <c r="FO1238" s="4"/>
      <c r="FP1238" s="4"/>
      <c r="FQ1238" s="4"/>
      <c r="FR1238" s="4"/>
      <c r="FS1238" s="4"/>
      <c r="FT1238" s="4"/>
      <c r="FU1238" s="4"/>
      <c r="FV1238" s="4"/>
      <c r="FW1238" s="4"/>
      <c r="FX1238" s="4"/>
      <c r="FY1238" s="4"/>
      <c r="FZ1238" s="4"/>
      <c r="GA1238" s="4"/>
      <c r="GB1238" s="4"/>
      <c r="GC1238" s="4"/>
      <c r="GD1238" s="4"/>
      <c r="GE1238" s="4"/>
      <c r="GF1238" s="4"/>
      <c r="GG1238" s="4"/>
      <c r="GH1238" s="4"/>
      <c r="GI1238" s="4"/>
      <c r="GJ1238" s="4"/>
      <c r="GK1238" s="4"/>
      <c r="GL1238" s="4"/>
      <c r="GM1238" s="4"/>
      <c r="GN1238" s="4"/>
      <c r="GO1238" s="4"/>
      <c r="GP1238" s="4"/>
      <c r="GQ1238" s="4"/>
      <c r="GR1238" s="4"/>
      <c r="GS1238" s="4"/>
      <c r="GT1238" s="4"/>
      <c r="GU1238" s="4"/>
      <c r="GV1238" s="4"/>
      <c r="GW1238" s="4"/>
      <c r="GX1238" s="4"/>
      <c r="GY1238" s="4"/>
      <c r="GZ1238" s="4"/>
      <c r="HA1238" s="4"/>
      <c r="HB1238" s="4"/>
      <c r="HC1238" s="4"/>
      <c r="HD1238" s="4"/>
      <c r="HE1238" s="4"/>
      <c r="HF1238" s="4"/>
      <c r="HG1238" s="4"/>
      <c r="HH1238" s="4"/>
      <c r="HI1238" s="4"/>
      <c r="HJ1238" s="4"/>
      <c r="HK1238" s="4"/>
      <c r="HL1238" s="4"/>
      <c r="HM1238" s="4"/>
      <c r="HN1238" s="4"/>
      <c r="HO1238" s="4"/>
      <c r="HP1238" s="4"/>
      <c r="HQ1238" s="4"/>
      <c r="HR1238" s="4"/>
      <c r="HS1238" s="4"/>
      <c r="HT1238" s="4"/>
      <c r="HU1238" s="4"/>
      <c r="HV1238" s="4"/>
      <c r="HW1238" s="4"/>
      <c r="HX1238" s="4"/>
      <c r="HY1238" s="4"/>
      <c r="HZ1238" s="4"/>
      <c r="IA1238" s="4"/>
      <c r="IB1238" s="4"/>
      <c r="IC1238" s="4"/>
      <c r="ID1238" s="4"/>
      <c r="IE1238" s="4"/>
      <c r="IF1238" s="4"/>
      <c r="IG1238" s="4"/>
      <c r="IH1238" s="4"/>
      <c r="II1238" s="4"/>
      <c r="IJ1238" s="4"/>
      <c r="IK1238" s="4"/>
      <c r="IL1238" s="4"/>
      <c r="IM1238" s="4"/>
      <c r="IN1238" s="4"/>
      <c r="IO1238" s="4"/>
      <c r="IP1238" s="4"/>
      <c r="IQ1238" s="4"/>
      <c r="IR1238" s="4"/>
      <c r="IS1238" s="4"/>
      <c r="IT1238" s="4"/>
      <c r="IU1238" s="4"/>
      <c r="IV1238" s="4"/>
    </row>
    <row r="1240" spans="1:256" s="209" customFormat="1">
      <c r="A1240" s="121"/>
      <c r="B1240" s="115"/>
      <c r="C1240" s="116"/>
      <c r="D1240" s="117"/>
      <c r="E1240" s="118"/>
      <c r="F1240" s="119"/>
      <c r="G1240" s="120"/>
      <c r="H1240" s="5"/>
      <c r="I1240" s="39"/>
      <c r="J1240" s="40"/>
      <c r="K1240" s="41"/>
      <c r="L1240" s="37"/>
      <c r="N1240" s="38"/>
      <c r="O1240" s="38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/>
      <c r="AX1240" s="4"/>
      <c r="AY1240" s="4"/>
      <c r="AZ1240" s="4"/>
      <c r="BA1240" s="4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4"/>
      <c r="CM1240" s="4"/>
      <c r="CN1240" s="4"/>
      <c r="CO1240" s="4"/>
      <c r="CP1240" s="4"/>
      <c r="CQ1240" s="4"/>
      <c r="CR1240" s="4"/>
      <c r="CS1240" s="4"/>
      <c r="CT1240" s="4"/>
      <c r="CU1240" s="4"/>
      <c r="CV1240" s="4"/>
      <c r="CW1240" s="4"/>
      <c r="CX1240" s="4"/>
      <c r="CY1240" s="4"/>
      <c r="CZ1240" s="4"/>
      <c r="DA1240" s="4"/>
      <c r="DB1240" s="4"/>
      <c r="DC1240" s="4"/>
      <c r="DD1240" s="4"/>
      <c r="DE1240" s="4"/>
      <c r="DF1240" s="4"/>
      <c r="DG1240" s="4"/>
      <c r="DH1240" s="4"/>
      <c r="DI1240" s="4"/>
      <c r="DJ1240" s="4"/>
      <c r="DK1240" s="4"/>
      <c r="DL1240" s="4"/>
      <c r="DM1240" s="4"/>
      <c r="DN1240" s="4"/>
      <c r="DO1240" s="4"/>
      <c r="DP1240" s="4"/>
      <c r="DQ1240" s="4"/>
      <c r="DR1240" s="4"/>
      <c r="DS1240" s="4"/>
      <c r="DT1240" s="4"/>
      <c r="DU1240" s="4"/>
      <c r="DV1240" s="4"/>
      <c r="DW1240" s="4"/>
      <c r="DX1240" s="4"/>
      <c r="DY1240" s="4"/>
      <c r="DZ1240" s="4"/>
      <c r="EA1240" s="4"/>
      <c r="EB1240" s="4"/>
      <c r="EC1240" s="4"/>
      <c r="ED1240" s="4"/>
      <c r="EE1240" s="4"/>
      <c r="EF1240" s="4"/>
      <c r="EG1240" s="4"/>
      <c r="EH1240" s="4"/>
      <c r="EI1240" s="4"/>
      <c r="EJ1240" s="4"/>
      <c r="EK1240" s="4"/>
      <c r="EL1240" s="4"/>
      <c r="EM1240" s="4"/>
      <c r="EN1240" s="4"/>
      <c r="EO1240" s="4"/>
      <c r="EP1240" s="4"/>
      <c r="EQ1240" s="4"/>
      <c r="ER1240" s="4"/>
      <c r="ES1240" s="4"/>
      <c r="ET1240" s="4"/>
      <c r="EU1240" s="4"/>
      <c r="EV1240" s="4"/>
      <c r="EW1240" s="4"/>
      <c r="EX1240" s="4"/>
      <c r="EY1240" s="4"/>
      <c r="EZ1240" s="4"/>
      <c r="FA1240" s="4"/>
      <c r="FB1240" s="4"/>
      <c r="FC1240" s="4"/>
      <c r="FD1240" s="4"/>
      <c r="FE1240" s="4"/>
      <c r="FF1240" s="4"/>
      <c r="FG1240" s="4"/>
      <c r="FH1240" s="4"/>
      <c r="FI1240" s="4"/>
      <c r="FJ1240" s="4"/>
      <c r="FK1240" s="4"/>
      <c r="FL1240" s="4"/>
      <c r="FM1240" s="4"/>
      <c r="FN1240" s="4"/>
      <c r="FO1240" s="4"/>
      <c r="FP1240" s="4"/>
      <c r="FQ1240" s="4"/>
      <c r="FR1240" s="4"/>
      <c r="FS1240" s="4"/>
      <c r="FT1240" s="4"/>
      <c r="FU1240" s="4"/>
      <c r="FV1240" s="4"/>
      <c r="FW1240" s="4"/>
      <c r="FX1240" s="4"/>
      <c r="FY1240" s="4"/>
      <c r="FZ1240" s="4"/>
      <c r="GA1240" s="4"/>
      <c r="GB1240" s="4"/>
      <c r="GC1240" s="4"/>
      <c r="GD1240" s="4"/>
      <c r="GE1240" s="4"/>
      <c r="GF1240" s="4"/>
      <c r="GG1240" s="4"/>
      <c r="GH1240" s="4"/>
      <c r="GI1240" s="4"/>
      <c r="GJ1240" s="4"/>
      <c r="GK1240" s="4"/>
      <c r="GL1240" s="4"/>
      <c r="GM1240" s="4"/>
      <c r="GN1240" s="4"/>
      <c r="GO1240" s="4"/>
      <c r="GP1240" s="4"/>
      <c r="GQ1240" s="4"/>
      <c r="GR1240" s="4"/>
      <c r="GS1240" s="4"/>
      <c r="GT1240" s="4"/>
      <c r="GU1240" s="4"/>
      <c r="GV1240" s="4"/>
      <c r="GW1240" s="4"/>
      <c r="GX1240" s="4"/>
      <c r="GY1240" s="4"/>
      <c r="GZ1240" s="4"/>
      <c r="HA1240" s="4"/>
      <c r="HB1240" s="4"/>
      <c r="HC1240" s="4"/>
      <c r="HD1240" s="4"/>
      <c r="HE1240" s="4"/>
      <c r="HF1240" s="4"/>
      <c r="HG1240" s="4"/>
      <c r="HH1240" s="4"/>
      <c r="HI1240" s="4"/>
      <c r="HJ1240" s="4"/>
      <c r="HK1240" s="4"/>
      <c r="HL1240" s="4"/>
      <c r="HM1240" s="4"/>
      <c r="HN1240" s="4"/>
      <c r="HO1240" s="4"/>
      <c r="HP1240" s="4"/>
      <c r="HQ1240" s="4"/>
      <c r="HR1240" s="4"/>
      <c r="HS1240" s="4"/>
      <c r="HT1240" s="4"/>
      <c r="HU1240" s="4"/>
      <c r="HV1240" s="4"/>
      <c r="HW1240" s="4"/>
      <c r="HX1240" s="4"/>
      <c r="HY1240" s="4"/>
      <c r="HZ1240" s="4"/>
      <c r="IA1240" s="4"/>
      <c r="IB1240" s="4"/>
      <c r="IC1240" s="4"/>
      <c r="ID1240" s="4"/>
      <c r="IE1240" s="4"/>
      <c r="IF1240" s="4"/>
      <c r="IG1240" s="4"/>
      <c r="IH1240" s="4"/>
      <c r="II1240" s="4"/>
      <c r="IJ1240" s="4"/>
      <c r="IK1240" s="4"/>
      <c r="IL1240" s="4"/>
      <c r="IM1240" s="4"/>
      <c r="IN1240" s="4"/>
      <c r="IO1240" s="4"/>
      <c r="IP1240" s="4"/>
      <c r="IQ1240" s="4"/>
      <c r="IR1240" s="4"/>
      <c r="IS1240" s="4"/>
      <c r="IT1240" s="4"/>
      <c r="IU1240" s="4"/>
      <c r="IV1240" s="4"/>
    </row>
    <row r="1242" spans="1:256" s="209" customFormat="1">
      <c r="A1242" s="121"/>
      <c r="B1242" s="115"/>
      <c r="C1242" s="116"/>
      <c r="D1242" s="117"/>
      <c r="E1242" s="118"/>
      <c r="F1242" s="119"/>
      <c r="G1242" s="120"/>
      <c r="H1242" s="5"/>
      <c r="I1242" s="39"/>
      <c r="J1242" s="40"/>
      <c r="K1242" s="41"/>
      <c r="L1242" s="37"/>
      <c r="N1242" s="38"/>
      <c r="O1242" s="38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/>
      <c r="AX1242" s="4"/>
      <c r="AY1242" s="4"/>
      <c r="AZ1242" s="4"/>
      <c r="BA1242" s="4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4"/>
      <c r="CM1242" s="4"/>
      <c r="CN1242" s="4"/>
      <c r="CO1242" s="4"/>
      <c r="CP1242" s="4"/>
      <c r="CQ1242" s="4"/>
      <c r="CR1242" s="4"/>
      <c r="CS1242" s="4"/>
      <c r="CT1242" s="4"/>
      <c r="CU1242" s="4"/>
      <c r="CV1242" s="4"/>
      <c r="CW1242" s="4"/>
      <c r="CX1242" s="4"/>
      <c r="CY1242" s="4"/>
      <c r="CZ1242" s="4"/>
      <c r="DA1242" s="4"/>
      <c r="DB1242" s="4"/>
      <c r="DC1242" s="4"/>
      <c r="DD1242" s="4"/>
      <c r="DE1242" s="4"/>
      <c r="DF1242" s="4"/>
      <c r="DG1242" s="4"/>
      <c r="DH1242" s="4"/>
      <c r="DI1242" s="4"/>
      <c r="DJ1242" s="4"/>
      <c r="DK1242" s="4"/>
      <c r="DL1242" s="4"/>
      <c r="DM1242" s="4"/>
      <c r="DN1242" s="4"/>
      <c r="DO1242" s="4"/>
      <c r="DP1242" s="4"/>
      <c r="DQ1242" s="4"/>
      <c r="DR1242" s="4"/>
      <c r="DS1242" s="4"/>
      <c r="DT1242" s="4"/>
      <c r="DU1242" s="4"/>
      <c r="DV1242" s="4"/>
      <c r="DW1242" s="4"/>
      <c r="DX1242" s="4"/>
      <c r="DY1242" s="4"/>
      <c r="DZ1242" s="4"/>
      <c r="EA1242" s="4"/>
      <c r="EB1242" s="4"/>
      <c r="EC1242" s="4"/>
      <c r="ED1242" s="4"/>
      <c r="EE1242" s="4"/>
      <c r="EF1242" s="4"/>
      <c r="EG1242" s="4"/>
      <c r="EH1242" s="4"/>
      <c r="EI1242" s="4"/>
      <c r="EJ1242" s="4"/>
      <c r="EK1242" s="4"/>
      <c r="EL1242" s="4"/>
      <c r="EM1242" s="4"/>
      <c r="EN1242" s="4"/>
      <c r="EO1242" s="4"/>
      <c r="EP1242" s="4"/>
      <c r="EQ1242" s="4"/>
      <c r="ER1242" s="4"/>
      <c r="ES1242" s="4"/>
      <c r="ET1242" s="4"/>
      <c r="EU1242" s="4"/>
      <c r="EV1242" s="4"/>
      <c r="EW1242" s="4"/>
      <c r="EX1242" s="4"/>
      <c r="EY1242" s="4"/>
      <c r="EZ1242" s="4"/>
      <c r="FA1242" s="4"/>
      <c r="FB1242" s="4"/>
      <c r="FC1242" s="4"/>
      <c r="FD1242" s="4"/>
      <c r="FE1242" s="4"/>
      <c r="FF1242" s="4"/>
      <c r="FG1242" s="4"/>
      <c r="FH1242" s="4"/>
      <c r="FI1242" s="4"/>
      <c r="FJ1242" s="4"/>
      <c r="FK1242" s="4"/>
      <c r="FL1242" s="4"/>
      <c r="FM1242" s="4"/>
      <c r="FN1242" s="4"/>
      <c r="FO1242" s="4"/>
      <c r="FP1242" s="4"/>
      <c r="FQ1242" s="4"/>
      <c r="FR1242" s="4"/>
      <c r="FS1242" s="4"/>
      <c r="FT1242" s="4"/>
      <c r="FU1242" s="4"/>
      <c r="FV1242" s="4"/>
      <c r="FW1242" s="4"/>
      <c r="FX1242" s="4"/>
      <c r="FY1242" s="4"/>
      <c r="FZ1242" s="4"/>
      <c r="GA1242" s="4"/>
      <c r="GB1242" s="4"/>
      <c r="GC1242" s="4"/>
      <c r="GD1242" s="4"/>
      <c r="GE1242" s="4"/>
      <c r="GF1242" s="4"/>
      <c r="GG1242" s="4"/>
      <c r="GH1242" s="4"/>
      <c r="GI1242" s="4"/>
      <c r="GJ1242" s="4"/>
      <c r="GK1242" s="4"/>
      <c r="GL1242" s="4"/>
      <c r="GM1242" s="4"/>
      <c r="GN1242" s="4"/>
      <c r="GO1242" s="4"/>
      <c r="GP1242" s="4"/>
      <c r="GQ1242" s="4"/>
      <c r="GR1242" s="4"/>
      <c r="GS1242" s="4"/>
      <c r="GT1242" s="4"/>
      <c r="GU1242" s="4"/>
      <c r="GV1242" s="4"/>
      <c r="GW1242" s="4"/>
      <c r="GX1242" s="4"/>
      <c r="GY1242" s="4"/>
      <c r="GZ1242" s="4"/>
      <c r="HA1242" s="4"/>
      <c r="HB1242" s="4"/>
      <c r="HC1242" s="4"/>
      <c r="HD1242" s="4"/>
      <c r="HE1242" s="4"/>
      <c r="HF1242" s="4"/>
      <c r="HG1242" s="4"/>
      <c r="HH1242" s="4"/>
      <c r="HI1242" s="4"/>
      <c r="HJ1242" s="4"/>
      <c r="HK1242" s="4"/>
      <c r="HL1242" s="4"/>
      <c r="HM1242" s="4"/>
      <c r="HN1242" s="4"/>
      <c r="HO1242" s="4"/>
      <c r="HP1242" s="4"/>
      <c r="HQ1242" s="4"/>
      <c r="HR1242" s="4"/>
      <c r="HS1242" s="4"/>
      <c r="HT1242" s="4"/>
      <c r="HU1242" s="4"/>
      <c r="HV1242" s="4"/>
      <c r="HW1242" s="4"/>
      <c r="HX1242" s="4"/>
      <c r="HY1242" s="4"/>
      <c r="HZ1242" s="4"/>
      <c r="IA1242" s="4"/>
      <c r="IB1242" s="4"/>
      <c r="IC1242" s="4"/>
      <c r="ID1242" s="4"/>
      <c r="IE1242" s="4"/>
      <c r="IF1242" s="4"/>
      <c r="IG1242" s="4"/>
      <c r="IH1242" s="4"/>
      <c r="II1242" s="4"/>
      <c r="IJ1242" s="4"/>
      <c r="IK1242" s="4"/>
      <c r="IL1242" s="4"/>
      <c r="IM1242" s="4"/>
      <c r="IN1242" s="4"/>
      <c r="IO1242" s="4"/>
      <c r="IP1242" s="4"/>
      <c r="IQ1242" s="4"/>
      <c r="IR1242" s="4"/>
      <c r="IS1242" s="4"/>
      <c r="IT1242" s="4"/>
      <c r="IU1242" s="4"/>
      <c r="IV1242" s="4"/>
    </row>
    <row r="1244" spans="1:256" s="209" customFormat="1">
      <c r="A1244" s="121"/>
      <c r="B1244" s="115"/>
      <c r="C1244" s="116"/>
      <c r="D1244" s="117"/>
      <c r="E1244" s="118"/>
      <c r="F1244" s="119"/>
      <c r="G1244" s="120"/>
      <c r="H1244" s="5"/>
      <c r="I1244" s="39"/>
      <c r="J1244" s="40"/>
      <c r="K1244" s="41"/>
      <c r="L1244" s="37"/>
      <c r="N1244" s="38"/>
      <c r="O1244" s="38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/>
      <c r="AX1244" s="4"/>
      <c r="AY1244" s="4"/>
      <c r="AZ1244" s="4"/>
      <c r="BA1244" s="4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4"/>
      <c r="CM1244" s="4"/>
      <c r="CN1244" s="4"/>
      <c r="CO1244" s="4"/>
      <c r="CP1244" s="4"/>
      <c r="CQ1244" s="4"/>
      <c r="CR1244" s="4"/>
      <c r="CS1244" s="4"/>
      <c r="CT1244" s="4"/>
      <c r="CU1244" s="4"/>
      <c r="CV1244" s="4"/>
      <c r="CW1244" s="4"/>
      <c r="CX1244" s="4"/>
      <c r="CY1244" s="4"/>
      <c r="CZ1244" s="4"/>
      <c r="DA1244" s="4"/>
      <c r="DB1244" s="4"/>
      <c r="DC1244" s="4"/>
      <c r="DD1244" s="4"/>
      <c r="DE1244" s="4"/>
      <c r="DF1244" s="4"/>
      <c r="DG1244" s="4"/>
      <c r="DH1244" s="4"/>
      <c r="DI1244" s="4"/>
      <c r="DJ1244" s="4"/>
      <c r="DK1244" s="4"/>
      <c r="DL1244" s="4"/>
      <c r="DM1244" s="4"/>
      <c r="DN1244" s="4"/>
      <c r="DO1244" s="4"/>
      <c r="DP1244" s="4"/>
      <c r="DQ1244" s="4"/>
      <c r="DR1244" s="4"/>
      <c r="DS1244" s="4"/>
      <c r="DT1244" s="4"/>
      <c r="DU1244" s="4"/>
      <c r="DV1244" s="4"/>
      <c r="DW1244" s="4"/>
      <c r="DX1244" s="4"/>
      <c r="DY1244" s="4"/>
      <c r="DZ1244" s="4"/>
      <c r="EA1244" s="4"/>
      <c r="EB1244" s="4"/>
      <c r="EC1244" s="4"/>
      <c r="ED1244" s="4"/>
      <c r="EE1244" s="4"/>
      <c r="EF1244" s="4"/>
      <c r="EG1244" s="4"/>
      <c r="EH1244" s="4"/>
      <c r="EI1244" s="4"/>
      <c r="EJ1244" s="4"/>
      <c r="EK1244" s="4"/>
      <c r="EL1244" s="4"/>
      <c r="EM1244" s="4"/>
      <c r="EN1244" s="4"/>
      <c r="EO1244" s="4"/>
      <c r="EP1244" s="4"/>
      <c r="EQ1244" s="4"/>
      <c r="ER1244" s="4"/>
      <c r="ES1244" s="4"/>
      <c r="ET1244" s="4"/>
      <c r="EU1244" s="4"/>
      <c r="EV1244" s="4"/>
      <c r="EW1244" s="4"/>
      <c r="EX1244" s="4"/>
      <c r="EY1244" s="4"/>
      <c r="EZ1244" s="4"/>
      <c r="FA1244" s="4"/>
      <c r="FB1244" s="4"/>
      <c r="FC1244" s="4"/>
      <c r="FD1244" s="4"/>
      <c r="FE1244" s="4"/>
      <c r="FF1244" s="4"/>
      <c r="FG1244" s="4"/>
      <c r="FH1244" s="4"/>
      <c r="FI1244" s="4"/>
      <c r="FJ1244" s="4"/>
      <c r="FK1244" s="4"/>
      <c r="FL1244" s="4"/>
      <c r="FM1244" s="4"/>
      <c r="FN1244" s="4"/>
      <c r="FO1244" s="4"/>
      <c r="FP1244" s="4"/>
      <c r="FQ1244" s="4"/>
      <c r="FR1244" s="4"/>
      <c r="FS1244" s="4"/>
      <c r="FT1244" s="4"/>
      <c r="FU1244" s="4"/>
      <c r="FV1244" s="4"/>
      <c r="FW1244" s="4"/>
      <c r="FX1244" s="4"/>
      <c r="FY1244" s="4"/>
      <c r="FZ1244" s="4"/>
      <c r="GA1244" s="4"/>
      <c r="GB1244" s="4"/>
      <c r="GC1244" s="4"/>
      <c r="GD1244" s="4"/>
      <c r="GE1244" s="4"/>
      <c r="GF1244" s="4"/>
      <c r="GG1244" s="4"/>
      <c r="GH1244" s="4"/>
      <c r="GI1244" s="4"/>
      <c r="GJ1244" s="4"/>
      <c r="GK1244" s="4"/>
      <c r="GL1244" s="4"/>
      <c r="GM1244" s="4"/>
      <c r="GN1244" s="4"/>
      <c r="GO1244" s="4"/>
      <c r="GP1244" s="4"/>
      <c r="GQ1244" s="4"/>
      <c r="GR1244" s="4"/>
      <c r="GS1244" s="4"/>
      <c r="GT1244" s="4"/>
      <c r="GU1244" s="4"/>
      <c r="GV1244" s="4"/>
      <c r="GW1244" s="4"/>
      <c r="GX1244" s="4"/>
      <c r="GY1244" s="4"/>
      <c r="GZ1244" s="4"/>
      <c r="HA1244" s="4"/>
      <c r="HB1244" s="4"/>
      <c r="HC1244" s="4"/>
      <c r="HD1244" s="4"/>
      <c r="HE1244" s="4"/>
      <c r="HF1244" s="4"/>
      <c r="HG1244" s="4"/>
      <c r="HH1244" s="4"/>
      <c r="HI1244" s="4"/>
      <c r="HJ1244" s="4"/>
      <c r="HK1244" s="4"/>
      <c r="HL1244" s="4"/>
      <c r="HM1244" s="4"/>
      <c r="HN1244" s="4"/>
      <c r="HO1244" s="4"/>
      <c r="HP1244" s="4"/>
      <c r="HQ1244" s="4"/>
      <c r="HR1244" s="4"/>
      <c r="HS1244" s="4"/>
      <c r="HT1244" s="4"/>
      <c r="HU1244" s="4"/>
      <c r="HV1244" s="4"/>
      <c r="HW1244" s="4"/>
      <c r="HX1244" s="4"/>
      <c r="HY1244" s="4"/>
      <c r="HZ1244" s="4"/>
      <c r="IA1244" s="4"/>
      <c r="IB1244" s="4"/>
      <c r="IC1244" s="4"/>
      <c r="ID1244" s="4"/>
      <c r="IE1244" s="4"/>
      <c r="IF1244" s="4"/>
      <c r="IG1244" s="4"/>
      <c r="IH1244" s="4"/>
      <c r="II1244" s="4"/>
      <c r="IJ1244" s="4"/>
      <c r="IK1244" s="4"/>
      <c r="IL1244" s="4"/>
      <c r="IM1244" s="4"/>
      <c r="IN1244" s="4"/>
      <c r="IO1244" s="4"/>
      <c r="IP1244" s="4"/>
      <c r="IQ1244" s="4"/>
      <c r="IR1244" s="4"/>
      <c r="IS1244" s="4"/>
      <c r="IT1244" s="4"/>
      <c r="IU1244" s="4"/>
      <c r="IV1244" s="4"/>
    </row>
    <row r="1246" spans="1:256" s="209" customFormat="1">
      <c r="A1246" s="121"/>
      <c r="B1246" s="115"/>
      <c r="C1246" s="116"/>
      <c r="D1246" s="117"/>
      <c r="E1246" s="118"/>
      <c r="F1246" s="119"/>
      <c r="G1246" s="120"/>
      <c r="H1246" s="5"/>
      <c r="I1246" s="39"/>
      <c r="J1246" s="40"/>
      <c r="K1246" s="41"/>
      <c r="L1246" s="37"/>
      <c r="N1246" s="38"/>
      <c r="O1246" s="38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/>
      <c r="AX1246" s="4"/>
      <c r="AY1246" s="4"/>
      <c r="AZ1246" s="4"/>
      <c r="BA1246" s="4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4"/>
      <c r="CM1246" s="4"/>
      <c r="CN1246" s="4"/>
      <c r="CO1246" s="4"/>
      <c r="CP1246" s="4"/>
      <c r="CQ1246" s="4"/>
      <c r="CR1246" s="4"/>
      <c r="CS1246" s="4"/>
      <c r="CT1246" s="4"/>
      <c r="CU1246" s="4"/>
      <c r="CV1246" s="4"/>
      <c r="CW1246" s="4"/>
      <c r="CX1246" s="4"/>
      <c r="CY1246" s="4"/>
      <c r="CZ1246" s="4"/>
      <c r="DA1246" s="4"/>
      <c r="DB1246" s="4"/>
      <c r="DC1246" s="4"/>
      <c r="DD1246" s="4"/>
      <c r="DE1246" s="4"/>
      <c r="DF1246" s="4"/>
      <c r="DG1246" s="4"/>
      <c r="DH1246" s="4"/>
      <c r="DI1246" s="4"/>
      <c r="DJ1246" s="4"/>
      <c r="DK1246" s="4"/>
      <c r="DL1246" s="4"/>
      <c r="DM1246" s="4"/>
      <c r="DN1246" s="4"/>
      <c r="DO1246" s="4"/>
      <c r="DP1246" s="4"/>
      <c r="DQ1246" s="4"/>
      <c r="DR1246" s="4"/>
      <c r="DS1246" s="4"/>
      <c r="DT1246" s="4"/>
      <c r="DU1246" s="4"/>
      <c r="DV1246" s="4"/>
      <c r="DW1246" s="4"/>
      <c r="DX1246" s="4"/>
      <c r="DY1246" s="4"/>
      <c r="DZ1246" s="4"/>
      <c r="EA1246" s="4"/>
      <c r="EB1246" s="4"/>
      <c r="EC1246" s="4"/>
      <c r="ED1246" s="4"/>
      <c r="EE1246" s="4"/>
      <c r="EF1246" s="4"/>
      <c r="EG1246" s="4"/>
      <c r="EH1246" s="4"/>
      <c r="EI1246" s="4"/>
      <c r="EJ1246" s="4"/>
      <c r="EK1246" s="4"/>
      <c r="EL1246" s="4"/>
      <c r="EM1246" s="4"/>
      <c r="EN1246" s="4"/>
      <c r="EO1246" s="4"/>
      <c r="EP1246" s="4"/>
      <c r="EQ1246" s="4"/>
      <c r="ER1246" s="4"/>
      <c r="ES1246" s="4"/>
      <c r="ET1246" s="4"/>
      <c r="EU1246" s="4"/>
      <c r="EV1246" s="4"/>
      <c r="EW1246" s="4"/>
      <c r="EX1246" s="4"/>
      <c r="EY1246" s="4"/>
      <c r="EZ1246" s="4"/>
      <c r="FA1246" s="4"/>
      <c r="FB1246" s="4"/>
      <c r="FC1246" s="4"/>
      <c r="FD1246" s="4"/>
      <c r="FE1246" s="4"/>
      <c r="FF1246" s="4"/>
      <c r="FG1246" s="4"/>
      <c r="FH1246" s="4"/>
      <c r="FI1246" s="4"/>
      <c r="FJ1246" s="4"/>
      <c r="FK1246" s="4"/>
      <c r="FL1246" s="4"/>
      <c r="FM1246" s="4"/>
      <c r="FN1246" s="4"/>
      <c r="FO1246" s="4"/>
      <c r="FP1246" s="4"/>
      <c r="FQ1246" s="4"/>
      <c r="FR1246" s="4"/>
      <c r="FS1246" s="4"/>
      <c r="FT1246" s="4"/>
      <c r="FU1246" s="4"/>
      <c r="FV1246" s="4"/>
      <c r="FW1246" s="4"/>
      <c r="FX1246" s="4"/>
      <c r="FY1246" s="4"/>
      <c r="FZ1246" s="4"/>
      <c r="GA1246" s="4"/>
      <c r="GB1246" s="4"/>
      <c r="GC1246" s="4"/>
      <c r="GD1246" s="4"/>
      <c r="GE1246" s="4"/>
      <c r="GF1246" s="4"/>
      <c r="GG1246" s="4"/>
      <c r="GH1246" s="4"/>
      <c r="GI1246" s="4"/>
      <c r="GJ1246" s="4"/>
      <c r="GK1246" s="4"/>
      <c r="GL1246" s="4"/>
      <c r="GM1246" s="4"/>
      <c r="GN1246" s="4"/>
      <c r="GO1246" s="4"/>
      <c r="GP1246" s="4"/>
      <c r="GQ1246" s="4"/>
      <c r="GR1246" s="4"/>
      <c r="GS1246" s="4"/>
      <c r="GT1246" s="4"/>
      <c r="GU1246" s="4"/>
      <c r="GV1246" s="4"/>
      <c r="GW1246" s="4"/>
      <c r="GX1246" s="4"/>
      <c r="GY1246" s="4"/>
      <c r="GZ1246" s="4"/>
      <c r="HA1246" s="4"/>
      <c r="HB1246" s="4"/>
      <c r="HC1246" s="4"/>
      <c r="HD1246" s="4"/>
      <c r="HE1246" s="4"/>
      <c r="HF1246" s="4"/>
      <c r="HG1246" s="4"/>
      <c r="HH1246" s="4"/>
      <c r="HI1246" s="4"/>
      <c r="HJ1246" s="4"/>
      <c r="HK1246" s="4"/>
      <c r="HL1246" s="4"/>
      <c r="HM1246" s="4"/>
      <c r="HN1246" s="4"/>
      <c r="HO1246" s="4"/>
      <c r="HP1246" s="4"/>
      <c r="HQ1246" s="4"/>
      <c r="HR1246" s="4"/>
      <c r="HS1246" s="4"/>
      <c r="HT1246" s="4"/>
      <c r="HU1246" s="4"/>
      <c r="HV1246" s="4"/>
      <c r="HW1246" s="4"/>
      <c r="HX1246" s="4"/>
      <c r="HY1246" s="4"/>
      <c r="HZ1246" s="4"/>
      <c r="IA1246" s="4"/>
      <c r="IB1246" s="4"/>
      <c r="IC1246" s="4"/>
      <c r="ID1246" s="4"/>
      <c r="IE1246" s="4"/>
      <c r="IF1246" s="4"/>
      <c r="IG1246" s="4"/>
      <c r="IH1246" s="4"/>
      <c r="II1246" s="4"/>
      <c r="IJ1246" s="4"/>
      <c r="IK1246" s="4"/>
      <c r="IL1246" s="4"/>
      <c r="IM1246" s="4"/>
      <c r="IN1246" s="4"/>
      <c r="IO1246" s="4"/>
      <c r="IP1246" s="4"/>
      <c r="IQ1246" s="4"/>
      <c r="IR1246" s="4"/>
      <c r="IS1246" s="4"/>
      <c r="IT1246" s="4"/>
      <c r="IU1246" s="4"/>
      <c r="IV1246" s="4"/>
    </row>
    <row r="1248" spans="1:256" s="209" customFormat="1">
      <c r="A1248" s="121"/>
      <c r="B1248" s="115"/>
      <c r="C1248" s="116"/>
      <c r="D1248" s="117"/>
      <c r="E1248" s="118"/>
      <c r="F1248" s="119"/>
      <c r="G1248" s="120"/>
      <c r="H1248" s="5"/>
      <c r="I1248" s="39"/>
      <c r="J1248" s="40"/>
      <c r="K1248" s="41"/>
      <c r="L1248" s="37"/>
      <c r="N1248" s="38"/>
      <c r="O1248" s="38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/>
      <c r="AX1248" s="4"/>
      <c r="AY1248" s="4"/>
      <c r="AZ1248" s="4"/>
      <c r="BA1248" s="4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4"/>
      <c r="CM1248" s="4"/>
      <c r="CN1248" s="4"/>
      <c r="CO1248" s="4"/>
      <c r="CP1248" s="4"/>
      <c r="CQ1248" s="4"/>
      <c r="CR1248" s="4"/>
      <c r="CS1248" s="4"/>
      <c r="CT1248" s="4"/>
      <c r="CU1248" s="4"/>
      <c r="CV1248" s="4"/>
      <c r="CW1248" s="4"/>
      <c r="CX1248" s="4"/>
      <c r="CY1248" s="4"/>
      <c r="CZ1248" s="4"/>
      <c r="DA1248" s="4"/>
      <c r="DB1248" s="4"/>
      <c r="DC1248" s="4"/>
      <c r="DD1248" s="4"/>
      <c r="DE1248" s="4"/>
      <c r="DF1248" s="4"/>
      <c r="DG1248" s="4"/>
      <c r="DH1248" s="4"/>
      <c r="DI1248" s="4"/>
      <c r="DJ1248" s="4"/>
      <c r="DK1248" s="4"/>
      <c r="DL1248" s="4"/>
      <c r="DM1248" s="4"/>
      <c r="DN1248" s="4"/>
      <c r="DO1248" s="4"/>
      <c r="DP1248" s="4"/>
      <c r="DQ1248" s="4"/>
      <c r="DR1248" s="4"/>
      <c r="DS1248" s="4"/>
      <c r="DT1248" s="4"/>
      <c r="DU1248" s="4"/>
      <c r="DV1248" s="4"/>
      <c r="DW1248" s="4"/>
      <c r="DX1248" s="4"/>
      <c r="DY1248" s="4"/>
      <c r="DZ1248" s="4"/>
      <c r="EA1248" s="4"/>
      <c r="EB1248" s="4"/>
      <c r="EC1248" s="4"/>
      <c r="ED1248" s="4"/>
      <c r="EE1248" s="4"/>
      <c r="EF1248" s="4"/>
      <c r="EG1248" s="4"/>
      <c r="EH1248" s="4"/>
      <c r="EI1248" s="4"/>
      <c r="EJ1248" s="4"/>
      <c r="EK1248" s="4"/>
      <c r="EL1248" s="4"/>
      <c r="EM1248" s="4"/>
      <c r="EN1248" s="4"/>
      <c r="EO1248" s="4"/>
      <c r="EP1248" s="4"/>
      <c r="EQ1248" s="4"/>
      <c r="ER1248" s="4"/>
      <c r="ES1248" s="4"/>
      <c r="ET1248" s="4"/>
      <c r="EU1248" s="4"/>
      <c r="EV1248" s="4"/>
      <c r="EW1248" s="4"/>
      <c r="EX1248" s="4"/>
      <c r="EY1248" s="4"/>
      <c r="EZ1248" s="4"/>
      <c r="FA1248" s="4"/>
      <c r="FB1248" s="4"/>
      <c r="FC1248" s="4"/>
      <c r="FD1248" s="4"/>
      <c r="FE1248" s="4"/>
      <c r="FF1248" s="4"/>
      <c r="FG1248" s="4"/>
      <c r="FH1248" s="4"/>
      <c r="FI1248" s="4"/>
      <c r="FJ1248" s="4"/>
      <c r="FK1248" s="4"/>
      <c r="FL1248" s="4"/>
      <c r="FM1248" s="4"/>
      <c r="FN1248" s="4"/>
      <c r="FO1248" s="4"/>
      <c r="FP1248" s="4"/>
      <c r="FQ1248" s="4"/>
      <c r="FR1248" s="4"/>
      <c r="FS1248" s="4"/>
      <c r="FT1248" s="4"/>
      <c r="FU1248" s="4"/>
      <c r="FV1248" s="4"/>
      <c r="FW1248" s="4"/>
      <c r="FX1248" s="4"/>
      <c r="FY1248" s="4"/>
      <c r="FZ1248" s="4"/>
      <c r="GA1248" s="4"/>
      <c r="GB1248" s="4"/>
      <c r="GC1248" s="4"/>
      <c r="GD1248" s="4"/>
      <c r="GE1248" s="4"/>
      <c r="GF1248" s="4"/>
      <c r="GG1248" s="4"/>
      <c r="GH1248" s="4"/>
      <c r="GI1248" s="4"/>
      <c r="GJ1248" s="4"/>
      <c r="GK1248" s="4"/>
      <c r="GL1248" s="4"/>
      <c r="GM1248" s="4"/>
      <c r="GN1248" s="4"/>
      <c r="GO1248" s="4"/>
      <c r="GP1248" s="4"/>
      <c r="GQ1248" s="4"/>
      <c r="GR1248" s="4"/>
      <c r="GS1248" s="4"/>
      <c r="GT1248" s="4"/>
      <c r="GU1248" s="4"/>
      <c r="GV1248" s="4"/>
      <c r="GW1248" s="4"/>
      <c r="GX1248" s="4"/>
      <c r="GY1248" s="4"/>
      <c r="GZ1248" s="4"/>
      <c r="HA1248" s="4"/>
      <c r="HB1248" s="4"/>
      <c r="HC1248" s="4"/>
      <c r="HD1248" s="4"/>
      <c r="HE1248" s="4"/>
      <c r="HF1248" s="4"/>
      <c r="HG1248" s="4"/>
      <c r="HH1248" s="4"/>
      <c r="HI1248" s="4"/>
      <c r="HJ1248" s="4"/>
      <c r="HK1248" s="4"/>
      <c r="HL1248" s="4"/>
      <c r="HM1248" s="4"/>
      <c r="HN1248" s="4"/>
      <c r="HO1248" s="4"/>
      <c r="HP1248" s="4"/>
      <c r="HQ1248" s="4"/>
      <c r="HR1248" s="4"/>
      <c r="HS1248" s="4"/>
      <c r="HT1248" s="4"/>
      <c r="HU1248" s="4"/>
      <c r="HV1248" s="4"/>
      <c r="HW1248" s="4"/>
      <c r="HX1248" s="4"/>
      <c r="HY1248" s="4"/>
      <c r="HZ1248" s="4"/>
      <c r="IA1248" s="4"/>
      <c r="IB1248" s="4"/>
      <c r="IC1248" s="4"/>
      <c r="ID1248" s="4"/>
      <c r="IE1248" s="4"/>
      <c r="IF1248" s="4"/>
      <c r="IG1248" s="4"/>
      <c r="IH1248" s="4"/>
      <c r="II1248" s="4"/>
      <c r="IJ1248" s="4"/>
      <c r="IK1248" s="4"/>
      <c r="IL1248" s="4"/>
      <c r="IM1248" s="4"/>
      <c r="IN1248" s="4"/>
      <c r="IO1248" s="4"/>
      <c r="IP1248" s="4"/>
      <c r="IQ1248" s="4"/>
      <c r="IR1248" s="4"/>
      <c r="IS1248" s="4"/>
      <c r="IT1248" s="4"/>
      <c r="IU1248" s="4"/>
      <c r="IV1248" s="4"/>
    </row>
    <row r="1250" spans="1:256" s="209" customFormat="1">
      <c r="A1250" s="121"/>
      <c r="B1250" s="115"/>
      <c r="C1250" s="116"/>
      <c r="D1250" s="117"/>
      <c r="E1250" s="118"/>
      <c r="F1250" s="119"/>
      <c r="G1250" s="120"/>
      <c r="H1250" s="5"/>
      <c r="I1250" s="39"/>
      <c r="J1250" s="40"/>
      <c r="K1250" s="41"/>
      <c r="L1250" s="37"/>
      <c r="N1250" s="38"/>
      <c r="O1250" s="38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/>
      <c r="AX1250" s="4"/>
      <c r="AY1250" s="4"/>
      <c r="AZ1250" s="4"/>
      <c r="BA1250" s="4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4"/>
      <c r="CM1250" s="4"/>
      <c r="CN1250" s="4"/>
      <c r="CO1250" s="4"/>
      <c r="CP1250" s="4"/>
      <c r="CQ1250" s="4"/>
      <c r="CR1250" s="4"/>
      <c r="CS1250" s="4"/>
      <c r="CT1250" s="4"/>
      <c r="CU1250" s="4"/>
      <c r="CV1250" s="4"/>
      <c r="CW1250" s="4"/>
      <c r="CX1250" s="4"/>
      <c r="CY1250" s="4"/>
      <c r="CZ1250" s="4"/>
      <c r="DA1250" s="4"/>
      <c r="DB1250" s="4"/>
      <c r="DC1250" s="4"/>
      <c r="DD1250" s="4"/>
      <c r="DE1250" s="4"/>
      <c r="DF1250" s="4"/>
      <c r="DG1250" s="4"/>
      <c r="DH1250" s="4"/>
      <c r="DI1250" s="4"/>
      <c r="DJ1250" s="4"/>
      <c r="DK1250" s="4"/>
      <c r="DL1250" s="4"/>
      <c r="DM1250" s="4"/>
      <c r="DN1250" s="4"/>
      <c r="DO1250" s="4"/>
      <c r="DP1250" s="4"/>
      <c r="DQ1250" s="4"/>
      <c r="DR1250" s="4"/>
      <c r="DS1250" s="4"/>
      <c r="DT1250" s="4"/>
      <c r="DU1250" s="4"/>
      <c r="DV1250" s="4"/>
      <c r="DW1250" s="4"/>
      <c r="DX1250" s="4"/>
      <c r="DY1250" s="4"/>
      <c r="DZ1250" s="4"/>
      <c r="EA1250" s="4"/>
      <c r="EB1250" s="4"/>
      <c r="EC1250" s="4"/>
      <c r="ED1250" s="4"/>
      <c r="EE1250" s="4"/>
      <c r="EF1250" s="4"/>
      <c r="EG1250" s="4"/>
      <c r="EH1250" s="4"/>
      <c r="EI1250" s="4"/>
      <c r="EJ1250" s="4"/>
      <c r="EK1250" s="4"/>
      <c r="EL1250" s="4"/>
      <c r="EM1250" s="4"/>
      <c r="EN1250" s="4"/>
      <c r="EO1250" s="4"/>
      <c r="EP1250" s="4"/>
      <c r="EQ1250" s="4"/>
      <c r="ER1250" s="4"/>
      <c r="ES1250" s="4"/>
      <c r="ET1250" s="4"/>
      <c r="EU1250" s="4"/>
      <c r="EV1250" s="4"/>
      <c r="EW1250" s="4"/>
      <c r="EX1250" s="4"/>
      <c r="EY1250" s="4"/>
      <c r="EZ1250" s="4"/>
      <c r="FA1250" s="4"/>
      <c r="FB1250" s="4"/>
      <c r="FC1250" s="4"/>
      <c r="FD1250" s="4"/>
      <c r="FE1250" s="4"/>
      <c r="FF1250" s="4"/>
      <c r="FG1250" s="4"/>
      <c r="FH1250" s="4"/>
      <c r="FI1250" s="4"/>
      <c r="FJ1250" s="4"/>
      <c r="FK1250" s="4"/>
      <c r="FL1250" s="4"/>
      <c r="FM1250" s="4"/>
      <c r="FN1250" s="4"/>
      <c r="FO1250" s="4"/>
      <c r="FP1250" s="4"/>
      <c r="FQ1250" s="4"/>
      <c r="FR1250" s="4"/>
      <c r="FS1250" s="4"/>
      <c r="FT1250" s="4"/>
      <c r="FU1250" s="4"/>
      <c r="FV1250" s="4"/>
      <c r="FW1250" s="4"/>
      <c r="FX1250" s="4"/>
      <c r="FY1250" s="4"/>
      <c r="FZ1250" s="4"/>
      <c r="GA1250" s="4"/>
      <c r="GB1250" s="4"/>
      <c r="GC1250" s="4"/>
      <c r="GD1250" s="4"/>
      <c r="GE1250" s="4"/>
      <c r="GF1250" s="4"/>
      <c r="GG1250" s="4"/>
      <c r="GH1250" s="4"/>
      <c r="GI1250" s="4"/>
      <c r="GJ1250" s="4"/>
      <c r="GK1250" s="4"/>
      <c r="GL1250" s="4"/>
      <c r="GM1250" s="4"/>
      <c r="GN1250" s="4"/>
      <c r="GO1250" s="4"/>
      <c r="GP1250" s="4"/>
      <c r="GQ1250" s="4"/>
      <c r="GR1250" s="4"/>
      <c r="GS1250" s="4"/>
      <c r="GT1250" s="4"/>
      <c r="GU1250" s="4"/>
      <c r="GV1250" s="4"/>
      <c r="GW1250" s="4"/>
      <c r="GX1250" s="4"/>
      <c r="GY1250" s="4"/>
      <c r="GZ1250" s="4"/>
      <c r="HA1250" s="4"/>
      <c r="HB1250" s="4"/>
      <c r="HC1250" s="4"/>
      <c r="HD1250" s="4"/>
      <c r="HE1250" s="4"/>
      <c r="HF1250" s="4"/>
      <c r="HG1250" s="4"/>
      <c r="HH1250" s="4"/>
      <c r="HI1250" s="4"/>
      <c r="HJ1250" s="4"/>
      <c r="HK1250" s="4"/>
      <c r="HL1250" s="4"/>
      <c r="HM1250" s="4"/>
      <c r="HN1250" s="4"/>
      <c r="HO1250" s="4"/>
      <c r="HP1250" s="4"/>
      <c r="HQ1250" s="4"/>
      <c r="HR1250" s="4"/>
      <c r="HS1250" s="4"/>
      <c r="HT1250" s="4"/>
      <c r="HU1250" s="4"/>
      <c r="HV1250" s="4"/>
      <c r="HW1250" s="4"/>
      <c r="HX1250" s="4"/>
      <c r="HY1250" s="4"/>
      <c r="HZ1250" s="4"/>
      <c r="IA1250" s="4"/>
      <c r="IB1250" s="4"/>
      <c r="IC1250" s="4"/>
      <c r="ID1250" s="4"/>
      <c r="IE1250" s="4"/>
      <c r="IF1250" s="4"/>
      <c r="IG1250" s="4"/>
      <c r="IH1250" s="4"/>
      <c r="II1250" s="4"/>
      <c r="IJ1250" s="4"/>
      <c r="IK1250" s="4"/>
      <c r="IL1250" s="4"/>
      <c r="IM1250" s="4"/>
      <c r="IN1250" s="4"/>
      <c r="IO1250" s="4"/>
      <c r="IP1250" s="4"/>
      <c r="IQ1250" s="4"/>
      <c r="IR1250" s="4"/>
      <c r="IS1250" s="4"/>
      <c r="IT1250" s="4"/>
      <c r="IU1250" s="4"/>
      <c r="IV1250" s="4"/>
    </row>
    <row r="1252" spans="1:256" s="209" customFormat="1">
      <c r="A1252" s="121"/>
      <c r="B1252" s="115"/>
      <c r="C1252" s="116"/>
      <c r="D1252" s="117"/>
      <c r="E1252" s="118"/>
      <c r="F1252" s="119"/>
      <c r="G1252" s="120"/>
      <c r="H1252" s="5"/>
      <c r="I1252" s="39"/>
      <c r="J1252" s="40"/>
      <c r="K1252" s="41"/>
      <c r="L1252" s="37"/>
      <c r="N1252" s="38"/>
      <c r="O1252" s="38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/>
      <c r="AX1252" s="4"/>
      <c r="AY1252" s="4"/>
      <c r="AZ1252" s="4"/>
      <c r="BA1252" s="4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4"/>
      <c r="CM1252" s="4"/>
      <c r="CN1252" s="4"/>
      <c r="CO1252" s="4"/>
      <c r="CP1252" s="4"/>
      <c r="CQ1252" s="4"/>
      <c r="CR1252" s="4"/>
      <c r="CS1252" s="4"/>
      <c r="CT1252" s="4"/>
      <c r="CU1252" s="4"/>
      <c r="CV1252" s="4"/>
      <c r="CW1252" s="4"/>
      <c r="CX1252" s="4"/>
      <c r="CY1252" s="4"/>
      <c r="CZ1252" s="4"/>
      <c r="DA1252" s="4"/>
      <c r="DB1252" s="4"/>
      <c r="DC1252" s="4"/>
      <c r="DD1252" s="4"/>
      <c r="DE1252" s="4"/>
      <c r="DF1252" s="4"/>
      <c r="DG1252" s="4"/>
      <c r="DH1252" s="4"/>
      <c r="DI1252" s="4"/>
      <c r="DJ1252" s="4"/>
      <c r="DK1252" s="4"/>
      <c r="DL1252" s="4"/>
      <c r="DM1252" s="4"/>
      <c r="DN1252" s="4"/>
      <c r="DO1252" s="4"/>
      <c r="DP1252" s="4"/>
      <c r="DQ1252" s="4"/>
      <c r="DR1252" s="4"/>
      <c r="DS1252" s="4"/>
      <c r="DT1252" s="4"/>
      <c r="DU1252" s="4"/>
      <c r="DV1252" s="4"/>
      <c r="DW1252" s="4"/>
      <c r="DX1252" s="4"/>
      <c r="DY1252" s="4"/>
      <c r="DZ1252" s="4"/>
      <c r="EA1252" s="4"/>
      <c r="EB1252" s="4"/>
      <c r="EC1252" s="4"/>
      <c r="ED1252" s="4"/>
      <c r="EE1252" s="4"/>
      <c r="EF1252" s="4"/>
      <c r="EG1252" s="4"/>
      <c r="EH1252" s="4"/>
      <c r="EI1252" s="4"/>
      <c r="EJ1252" s="4"/>
      <c r="EK1252" s="4"/>
      <c r="EL1252" s="4"/>
      <c r="EM1252" s="4"/>
      <c r="EN1252" s="4"/>
      <c r="EO1252" s="4"/>
      <c r="EP1252" s="4"/>
      <c r="EQ1252" s="4"/>
      <c r="ER1252" s="4"/>
      <c r="ES1252" s="4"/>
      <c r="ET1252" s="4"/>
      <c r="EU1252" s="4"/>
      <c r="EV1252" s="4"/>
      <c r="EW1252" s="4"/>
      <c r="EX1252" s="4"/>
      <c r="EY1252" s="4"/>
      <c r="EZ1252" s="4"/>
      <c r="FA1252" s="4"/>
      <c r="FB1252" s="4"/>
      <c r="FC1252" s="4"/>
      <c r="FD1252" s="4"/>
      <c r="FE1252" s="4"/>
      <c r="FF1252" s="4"/>
      <c r="FG1252" s="4"/>
      <c r="FH1252" s="4"/>
      <c r="FI1252" s="4"/>
      <c r="FJ1252" s="4"/>
      <c r="FK1252" s="4"/>
      <c r="FL1252" s="4"/>
      <c r="FM1252" s="4"/>
      <c r="FN1252" s="4"/>
      <c r="FO1252" s="4"/>
      <c r="FP1252" s="4"/>
      <c r="FQ1252" s="4"/>
      <c r="FR1252" s="4"/>
      <c r="FS1252" s="4"/>
      <c r="FT1252" s="4"/>
      <c r="FU1252" s="4"/>
      <c r="FV1252" s="4"/>
      <c r="FW1252" s="4"/>
      <c r="FX1252" s="4"/>
      <c r="FY1252" s="4"/>
      <c r="FZ1252" s="4"/>
      <c r="GA1252" s="4"/>
      <c r="GB1252" s="4"/>
      <c r="GC1252" s="4"/>
      <c r="GD1252" s="4"/>
      <c r="GE1252" s="4"/>
      <c r="GF1252" s="4"/>
      <c r="GG1252" s="4"/>
      <c r="GH1252" s="4"/>
      <c r="GI1252" s="4"/>
      <c r="GJ1252" s="4"/>
      <c r="GK1252" s="4"/>
      <c r="GL1252" s="4"/>
      <c r="GM1252" s="4"/>
      <c r="GN1252" s="4"/>
      <c r="GO1252" s="4"/>
      <c r="GP1252" s="4"/>
      <c r="GQ1252" s="4"/>
      <c r="GR1252" s="4"/>
      <c r="GS1252" s="4"/>
      <c r="GT1252" s="4"/>
      <c r="GU1252" s="4"/>
      <c r="GV1252" s="4"/>
      <c r="GW1252" s="4"/>
      <c r="GX1252" s="4"/>
      <c r="GY1252" s="4"/>
      <c r="GZ1252" s="4"/>
      <c r="HA1252" s="4"/>
      <c r="HB1252" s="4"/>
      <c r="HC1252" s="4"/>
      <c r="HD1252" s="4"/>
      <c r="HE1252" s="4"/>
      <c r="HF1252" s="4"/>
      <c r="HG1252" s="4"/>
      <c r="HH1252" s="4"/>
      <c r="HI1252" s="4"/>
      <c r="HJ1252" s="4"/>
      <c r="HK1252" s="4"/>
      <c r="HL1252" s="4"/>
      <c r="HM1252" s="4"/>
      <c r="HN1252" s="4"/>
      <c r="HO1252" s="4"/>
      <c r="HP1252" s="4"/>
      <c r="HQ1252" s="4"/>
      <c r="HR1252" s="4"/>
      <c r="HS1252" s="4"/>
      <c r="HT1252" s="4"/>
      <c r="HU1252" s="4"/>
      <c r="HV1252" s="4"/>
      <c r="HW1252" s="4"/>
      <c r="HX1252" s="4"/>
      <c r="HY1252" s="4"/>
      <c r="HZ1252" s="4"/>
      <c r="IA1252" s="4"/>
      <c r="IB1252" s="4"/>
      <c r="IC1252" s="4"/>
      <c r="ID1252" s="4"/>
      <c r="IE1252" s="4"/>
      <c r="IF1252" s="4"/>
      <c r="IG1252" s="4"/>
      <c r="IH1252" s="4"/>
      <c r="II1252" s="4"/>
      <c r="IJ1252" s="4"/>
      <c r="IK1252" s="4"/>
      <c r="IL1252" s="4"/>
      <c r="IM1252" s="4"/>
      <c r="IN1252" s="4"/>
      <c r="IO1252" s="4"/>
      <c r="IP1252" s="4"/>
      <c r="IQ1252" s="4"/>
      <c r="IR1252" s="4"/>
      <c r="IS1252" s="4"/>
      <c r="IT1252" s="4"/>
      <c r="IU1252" s="4"/>
      <c r="IV1252" s="4"/>
    </row>
    <row r="1254" spans="1:256" s="209" customFormat="1">
      <c r="A1254" s="121"/>
      <c r="B1254" s="115"/>
      <c r="C1254" s="116"/>
      <c r="D1254" s="117"/>
      <c r="E1254" s="118"/>
      <c r="F1254" s="119"/>
      <c r="G1254" s="120"/>
      <c r="H1254" s="5"/>
      <c r="I1254" s="39"/>
      <c r="J1254" s="40"/>
      <c r="K1254" s="41"/>
      <c r="L1254" s="37"/>
      <c r="N1254" s="38"/>
      <c r="O1254" s="38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/>
      <c r="AX1254" s="4"/>
      <c r="AY1254" s="4"/>
      <c r="AZ1254" s="4"/>
      <c r="BA1254" s="4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4"/>
      <c r="CM1254" s="4"/>
      <c r="CN1254" s="4"/>
      <c r="CO1254" s="4"/>
      <c r="CP1254" s="4"/>
      <c r="CQ1254" s="4"/>
      <c r="CR1254" s="4"/>
      <c r="CS1254" s="4"/>
      <c r="CT1254" s="4"/>
      <c r="CU1254" s="4"/>
      <c r="CV1254" s="4"/>
      <c r="CW1254" s="4"/>
      <c r="CX1254" s="4"/>
      <c r="CY1254" s="4"/>
      <c r="CZ1254" s="4"/>
      <c r="DA1254" s="4"/>
      <c r="DB1254" s="4"/>
      <c r="DC1254" s="4"/>
      <c r="DD1254" s="4"/>
      <c r="DE1254" s="4"/>
      <c r="DF1254" s="4"/>
      <c r="DG1254" s="4"/>
      <c r="DH1254" s="4"/>
      <c r="DI1254" s="4"/>
      <c r="DJ1254" s="4"/>
      <c r="DK1254" s="4"/>
      <c r="DL1254" s="4"/>
      <c r="DM1254" s="4"/>
      <c r="DN1254" s="4"/>
      <c r="DO1254" s="4"/>
      <c r="DP1254" s="4"/>
      <c r="DQ1254" s="4"/>
      <c r="DR1254" s="4"/>
      <c r="DS1254" s="4"/>
      <c r="DT1254" s="4"/>
      <c r="DU1254" s="4"/>
      <c r="DV1254" s="4"/>
      <c r="DW1254" s="4"/>
      <c r="DX1254" s="4"/>
      <c r="DY1254" s="4"/>
      <c r="DZ1254" s="4"/>
      <c r="EA1254" s="4"/>
      <c r="EB1254" s="4"/>
      <c r="EC1254" s="4"/>
      <c r="ED1254" s="4"/>
      <c r="EE1254" s="4"/>
      <c r="EF1254" s="4"/>
      <c r="EG1254" s="4"/>
      <c r="EH1254" s="4"/>
      <c r="EI1254" s="4"/>
      <c r="EJ1254" s="4"/>
      <c r="EK1254" s="4"/>
      <c r="EL1254" s="4"/>
      <c r="EM1254" s="4"/>
      <c r="EN1254" s="4"/>
      <c r="EO1254" s="4"/>
      <c r="EP1254" s="4"/>
      <c r="EQ1254" s="4"/>
      <c r="ER1254" s="4"/>
      <c r="ES1254" s="4"/>
      <c r="ET1254" s="4"/>
      <c r="EU1254" s="4"/>
      <c r="EV1254" s="4"/>
      <c r="EW1254" s="4"/>
      <c r="EX1254" s="4"/>
      <c r="EY1254" s="4"/>
      <c r="EZ1254" s="4"/>
      <c r="FA1254" s="4"/>
      <c r="FB1254" s="4"/>
      <c r="FC1254" s="4"/>
      <c r="FD1254" s="4"/>
      <c r="FE1254" s="4"/>
      <c r="FF1254" s="4"/>
      <c r="FG1254" s="4"/>
      <c r="FH1254" s="4"/>
      <c r="FI1254" s="4"/>
      <c r="FJ1254" s="4"/>
      <c r="FK1254" s="4"/>
      <c r="FL1254" s="4"/>
      <c r="FM1254" s="4"/>
      <c r="FN1254" s="4"/>
      <c r="FO1254" s="4"/>
      <c r="FP1254" s="4"/>
      <c r="FQ1254" s="4"/>
      <c r="FR1254" s="4"/>
      <c r="FS1254" s="4"/>
      <c r="FT1254" s="4"/>
      <c r="FU1254" s="4"/>
      <c r="FV1254" s="4"/>
      <c r="FW1254" s="4"/>
      <c r="FX1254" s="4"/>
      <c r="FY1254" s="4"/>
      <c r="FZ1254" s="4"/>
      <c r="GA1254" s="4"/>
      <c r="GB1254" s="4"/>
      <c r="GC1254" s="4"/>
      <c r="GD1254" s="4"/>
      <c r="GE1254" s="4"/>
      <c r="GF1254" s="4"/>
      <c r="GG1254" s="4"/>
      <c r="GH1254" s="4"/>
      <c r="GI1254" s="4"/>
      <c r="GJ1254" s="4"/>
      <c r="GK1254" s="4"/>
      <c r="GL1254" s="4"/>
      <c r="GM1254" s="4"/>
      <c r="GN1254" s="4"/>
      <c r="GO1254" s="4"/>
      <c r="GP1254" s="4"/>
      <c r="GQ1254" s="4"/>
      <c r="GR1254" s="4"/>
      <c r="GS1254" s="4"/>
      <c r="GT1254" s="4"/>
      <c r="GU1254" s="4"/>
      <c r="GV1254" s="4"/>
      <c r="GW1254" s="4"/>
      <c r="GX1254" s="4"/>
      <c r="GY1254" s="4"/>
      <c r="GZ1254" s="4"/>
      <c r="HA1254" s="4"/>
      <c r="HB1254" s="4"/>
      <c r="HC1254" s="4"/>
      <c r="HD1254" s="4"/>
      <c r="HE1254" s="4"/>
      <c r="HF1254" s="4"/>
      <c r="HG1254" s="4"/>
      <c r="HH1254" s="4"/>
      <c r="HI1254" s="4"/>
      <c r="HJ1254" s="4"/>
      <c r="HK1254" s="4"/>
      <c r="HL1254" s="4"/>
      <c r="HM1254" s="4"/>
      <c r="HN1254" s="4"/>
      <c r="HO1254" s="4"/>
      <c r="HP1254" s="4"/>
      <c r="HQ1254" s="4"/>
      <c r="HR1254" s="4"/>
      <c r="HS1254" s="4"/>
      <c r="HT1254" s="4"/>
      <c r="HU1254" s="4"/>
      <c r="HV1254" s="4"/>
      <c r="HW1254" s="4"/>
      <c r="HX1254" s="4"/>
      <c r="HY1254" s="4"/>
      <c r="HZ1254" s="4"/>
      <c r="IA1254" s="4"/>
      <c r="IB1254" s="4"/>
      <c r="IC1254" s="4"/>
      <c r="ID1254" s="4"/>
      <c r="IE1254" s="4"/>
      <c r="IF1254" s="4"/>
      <c r="IG1254" s="4"/>
      <c r="IH1254" s="4"/>
      <c r="II1254" s="4"/>
      <c r="IJ1254" s="4"/>
      <c r="IK1254" s="4"/>
      <c r="IL1254" s="4"/>
      <c r="IM1254" s="4"/>
      <c r="IN1254" s="4"/>
      <c r="IO1254" s="4"/>
      <c r="IP1254" s="4"/>
      <c r="IQ1254" s="4"/>
      <c r="IR1254" s="4"/>
      <c r="IS1254" s="4"/>
      <c r="IT1254" s="4"/>
      <c r="IU1254" s="4"/>
      <c r="IV1254" s="4"/>
    </row>
    <row r="1256" spans="1:256" s="209" customFormat="1">
      <c r="A1256" s="121"/>
      <c r="B1256" s="115"/>
      <c r="C1256" s="116"/>
      <c r="D1256" s="117"/>
      <c r="E1256" s="118"/>
      <c r="F1256" s="119"/>
      <c r="G1256" s="120"/>
      <c r="H1256" s="5"/>
      <c r="I1256" s="39"/>
      <c r="J1256" s="40"/>
      <c r="K1256" s="41"/>
      <c r="L1256" s="37"/>
      <c r="N1256" s="38"/>
      <c r="O1256" s="38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/>
      <c r="AX1256" s="4"/>
      <c r="AY1256" s="4"/>
      <c r="AZ1256" s="4"/>
      <c r="BA1256" s="4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4"/>
      <c r="CM1256" s="4"/>
      <c r="CN1256" s="4"/>
      <c r="CO1256" s="4"/>
      <c r="CP1256" s="4"/>
      <c r="CQ1256" s="4"/>
      <c r="CR1256" s="4"/>
      <c r="CS1256" s="4"/>
      <c r="CT1256" s="4"/>
      <c r="CU1256" s="4"/>
      <c r="CV1256" s="4"/>
      <c r="CW1256" s="4"/>
      <c r="CX1256" s="4"/>
      <c r="CY1256" s="4"/>
      <c r="CZ1256" s="4"/>
      <c r="DA1256" s="4"/>
      <c r="DB1256" s="4"/>
      <c r="DC1256" s="4"/>
      <c r="DD1256" s="4"/>
      <c r="DE1256" s="4"/>
      <c r="DF1256" s="4"/>
      <c r="DG1256" s="4"/>
      <c r="DH1256" s="4"/>
      <c r="DI1256" s="4"/>
      <c r="DJ1256" s="4"/>
      <c r="DK1256" s="4"/>
      <c r="DL1256" s="4"/>
      <c r="DM1256" s="4"/>
      <c r="DN1256" s="4"/>
      <c r="DO1256" s="4"/>
      <c r="DP1256" s="4"/>
      <c r="DQ1256" s="4"/>
      <c r="DR1256" s="4"/>
      <c r="DS1256" s="4"/>
      <c r="DT1256" s="4"/>
      <c r="DU1256" s="4"/>
      <c r="DV1256" s="4"/>
      <c r="DW1256" s="4"/>
      <c r="DX1256" s="4"/>
      <c r="DY1256" s="4"/>
      <c r="DZ1256" s="4"/>
      <c r="EA1256" s="4"/>
      <c r="EB1256" s="4"/>
      <c r="EC1256" s="4"/>
      <c r="ED1256" s="4"/>
      <c r="EE1256" s="4"/>
      <c r="EF1256" s="4"/>
      <c r="EG1256" s="4"/>
      <c r="EH1256" s="4"/>
      <c r="EI1256" s="4"/>
      <c r="EJ1256" s="4"/>
      <c r="EK1256" s="4"/>
      <c r="EL1256" s="4"/>
      <c r="EM1256" s="4"/>
      <c r="EN1256" s="4"/>
      <c r="EO1256" s="4"/>
      <c r="EP1256" s="4"/>
      <c r="EQ1256" s="4"/>
      <c r="ER1256" s="4"/>
      <c r="ES1256" s="4"/>
      <c r="ET1256" s="4"/>
      <c r="EU1256" s="4"/>
      <c r="EV1256" s="4"/>
      <c r="EW1256" s="4"/>
      <c r="EX1256" s="4"/>
      <c r="EY1256" s="4"/>
      <c r="EZ1256" s="4"/>
      <c r="FA1256" s="4"/>
      <c r="FB1256" s="4"/>
      <c r="FC1256" s="4"/>
      <c r="FD1256" s="4"/>
      <c r="FE1256" s="4"/>
      <c r="FF1256" s="4"/>
      <c r="FG1256" s="4"/>
      <c r="FH1256" s="4"/>
      <c r="FI1256" s="4"/>
      <c r="FJ1256" s="4"/>
      <c r="FK1256" s="4"/>
      <c r="FL1256" s="4"/>
      <c r="FM1256" s="4"/>
      <c r="FN1256" s="4"/>
      <c r="FO1256" s="4"/>
      <c r="FP1256" s="4"/>
      <c r="FQ1256" s="4"/>
      <c r="FR1256" s="4"/>
      <c r="FS1256" s="4"/>
      <c r="FT1256" s="4"/>
      <c r="FU1256" s="4"/>
      <c r="FV1256" s="4"/>
      <c r="FW1256" s="4"/>
      <c r="FX1256" s="4"/>
      <c r="FY1256" s="4"/>
      <c r="FZ1256" s="4"/>
      <c r="GA1256" s="4"/>
      <c r="GB1256" s="4"/>
      <c r="GC1256" s="4"/>
      <c r="GD1256" s="4"/>
      <c r="GE1256" s="4"/>
      <c r="GF1256" s="4"/>
      <c r="GG1256" s="4"/>
      <c r="GH1256" s="4"/>
      <c r="GI1256" s="4"/>
      <c r="GJ1256" s="4"/>
      <c r="GK1256" s="4"/>
      <c r="GL1256" s="4"/>
      <c r="GM1256" s="4"/>
      <c r="GN1256" s="4"/>
      <c r="GO1256" s="4"/>
      <c r="GP1256" s="4"/>
      <c r="GQ1256" s="4"/>
      <c r="GR1256" s="4"/>
      <c r="GS1256" s="4"/>
      <c r="GT1256" s="4"/>
      <c r="GU1256" s="4"/>
      <c r="GV1256" s="4"/>
      <c r="GW1256" s="4"/>
      <c r="GX1256" s="4"/>
      <c r="GY1256" s="4"/>
      <c r="GZ1256" s="4"/>
      <c r="HA1256" s="4"/>
      <c r="HB1256" s="4"/>
      <c r="HC1256" s="4"/>
      <c r="HD1256" s="4"/>
      <c r="HE1256" s="4"/>
      <c r="HF1256" s="4"/>
      <c r="HG1256" s="4"/>
      <c r="HH1256" s="4"/>
      <c r="HI1256" s="4"/>
      <c r="HJ1256" s="4"/>
      <c r="HK1256" s="4"/>
      <c r="HL1256" s="4"/>
      <c r="HM1256" s="4"/>
      <c r="HN1256" s="4"/>
      <c r="HO1256" s="4"/>
      <c r="HP1256" s="4"/>
      <c r="HQ1256" s="4"/>
      <c r="HR1256" s="4"/>
      <c r="HS1256" s="4"/>
      <c r="HT1256" s="4"/>
      <c r="HU1256" s="4"/>
      <c r="HV1256" s="4"/>
      <c r="HW1256" s="4"/>
      <c r="HX1256" s="4"/>
      <c r="HY1256" s="4"/>
      <c r="HZ1256" s="4"/>
      <c r="IA1256" s="4"/>
      <c r="IB1256" s="4"/>
      <c r="IC1256" s="4"/>
      <c r="ID1256" s="4"/>
      <c r="IE1256" s="4"/>
      <c r="IF1256" s="4"/>
      <c r="IG1256" s="4"/>
      <c r="IH1256" s="4"/>
      <c r="II1256" s="4"/>
      <c r="IJ1256" s="4"/>
      <c r="IK1256" s="4"/>
      <c r="IL1256" s="4"/>
      <c r="IM1256" s="4"/>
      <c r="IN1256" s="4"/>
      <c r="IO1256" s="4"/>
      <c r="IP1256" s="4"/>
      <c r="IQ1256" s="4"/>
      <c r="IR1256" s="4"/>
      <c r="IS1256" s="4"/>
      <c r="IT1256" s="4"/>
      <c r="IU1256" s="4"/>
      <c r="IV1256" s="4"/>
    </row>
    <row r="1258" spans="1:256" s="209" customFormat="1">
      <c r="A1258" s="121"/>
      <c r="B1258" s="115"/>
      <c r="C1258" s="116"/>
      <c r="D1258" s="117"/>
      <c r="E1258" s="118"/>
      <c r="F1258" s="119"/>
      <c r="G1258" s="120"/>
      <c r="H1258" s="5"/>
      <c r="I1258" s="39"/>
      <c r="J1258" s="40"/>
      <c r="K1258" s="41"/>
      <c r="L1258" s="37"/>
      <c r="N1258" s="38"/>
      <c r="O1258" s="38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/>
      <c r="AX1258" s="4"/>
      <c r="AY1258" s="4"/>
      <c r="AZ1258" s="4"/>
      <c r="BA1258" s="4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4"/>
      <c r="CM1258" s="4"/>
      <c r="CN1258" s="4"/>
      <c r="CO1258" s="4"/>
      <c r="CP1258" s="4"/>
      <c r="CQ1258" s="4"/>
      <c r="CR1258" s="4"/>
      <c r="CS1258" s="4"/>
      <c r="CT1258" s="4"/>
      <c r="CU1258" s="4"/>
      <c r="CV1258" s="4"/>
      <c r="CW1258" s="4"/>
      <c r="CX1258" s="4"/>
      <c r="CY1258" s="4"/>
      <c r="CZ1258" s="4"/>
      <c r="DA1258" s="4"/>
      <c r="DB1258" s="4"/>
      <c r="DC1258" s="4"/>
      <c r="DD1258" s="4"/>
      <c r="DE1258" s="4"/>
      <c r="DF1258" s="4"/>
      <c r="DG1258" s="4"/>
      <c r="DH1258" s="4"/>
      <c r="DI1258" s="4"/>
      <c r="DJ1258" s="4"/>
      <c r="DK1258" s="4"/>
      <c r="DL1258" s="4"/>
      <c r="DM1258" s="4"/>
      <c r="DN1258" s="4"/>
      <c r="DO1258" s="4"/>
      <c r="DP1258" s="4"/>
      <c r="DQ1258" s="4"/>
      <c r="DR1258" s="4"/>
      <c r="DS1258" s="4"/>
      <c r="DT1258" s="4"/>
      <c r="DU1258" s="4"/>
      <c r="DV1258" s="4"/>
      <c r="DW1258" s="4"/>
      <c r="DX1258" s="4"/>
      <c r="DY1258" s="4"/>
      <c r="DZ1258" s="4"/>
      <c r="EA1258" s="4"/>
      <c r="EB1258" s="4"/>
      <c r="EC1258" s="4"/>
      <c r="ED1258" s="4"/>
      <c r="EE1258" s="4"/>
      <c r="EF1258" s="4"/>
      <c r="EG1258" s="4"/>
      <c r="EH1258" s="4"/>
      <c r="EI1258" s="4"/>
      <c r="EJ1258" s="4"/>
      <c r="EK1258" s="4"/>
      <c r="EL1258" s="4"/>
      <c r="EM1258" s="4"/>
      <c r="EN1258" s="4"/>
      <c r="EO1258" s="4"/>
      <c r="EP1258" s="4"/>
      <c r="EQ1258" s="4"/>
      <c r="ER1258" s="4"/>
      <c r="ES1258" s="4"/>
      <c r="ET1258" s="4"/>
      <c r="EU1258" s="4"/>
      <c r="EV1258" s="4"/>
      <c r="EW1258" s="4"/>
      <c r="EX1258" s="4"/>
      <c r="EY1258" s="4"/>
      <c r="EZ1258" s="4"/>
      <c r="FA1258" s="4"/>
      <c r="FB1258" s="4"/>
      <c r="FC1258" s="4"/>
      <c r="FD1258" s="4"/>
      <c r="FE1258" s="4"/>
      <c r="FF1258" s="4"/>
      <c r="FG1258" s="4"/>
      <c r="FH1258" s="4"/>
      <c r="FI1258" s="4"/>
      <c r="FJ1258" s="4"/>
      <c r="FK1258" s="4"/>
      <c r="FL1258" s="4"/>
      <c r="FM1258" s="4"/>
      <c r="FN1258" s="4"/>
      <c r="FO1258" s="4"/>
      <c r="FP1258" s="4"/>
      <c r="FQ1258" s="4"/>
      <c r="FR1258" s="4"/>
      <c r="FS1258" s="4"/>
      <c r="FT1258" s="4"/>
      <c r="FU1258" s="4"/>
      <c r="FV1258" s="4"/>
      <c r="FW1258" s="4"/>
      <c r="FX1258" s="4"/>
      <c r="FY1258" s="4"/>
      <c r="FZ1258" s="4"/>
      <c r="GA1258" s="4"/>
      <c r="GB1258" s="4"/>
      <c r="GC1258" s="4"/>
      <c r="GD1258" s="4"/>
      <c r="GE1258" s="4"/>
      <c r="GF1258" s="4"/>
      <c r="GG1258" s="4"/>
      <c r="GH1258" s="4"/>
      <c r="GI1258" s="4"/>
      <c r="GJ1258" s="4"/>
      <c r="GK1258" s="4"/>
      <c r="GL1258" s="4"/>
      <c r="GM1258" s="4"/>
      <c r="GN1258" s="4"/>
      <c r="GO1258" s="4"/>
      <c r="GP1258" s="4"/>
      <c r="GQ1258" s="4"/>
      <c r="GR1258" s="4"/>
      <c r="GS1258" s="4"/>
      <c r="GT1258" s="4"/>
      <c r="GU1258" s="4"/>
      <c r="GV1258" s="4"/>
      <c r="GW1258" s="4"/>
      <c r="GX1258" s="4"/>
      <c r="GY1258" s="4"/>
      <c r="GZ1258" s="4"/>
      <c r="HA1258" s="4"/>
      <c r="HB1258" s="4"/>
      <c r="HC1258" s="4"/>
      <c r="HD1258" s="4"/>
      <c r="HE1258" s="4"/>
      <c r="HF1258" s="4"/>
      <c r="HG1258" s="4"/>
      <c r="HH1258" s="4"/>
      <c r="HI1258" s="4"/>
      <c r="HJ1258" s="4"/>
      <c r="HK1258" s="4"/>
      <c r="HL1258" s="4"/>
      <c r="HM1258" s="4"/>
      <c r="HN1258" s="4"/>
      <c r="HO1258" s="4"/>
      <c r="HP1258" s="4"/>
      <c r="HQ1258" s="4"/>
      <c r="HR1258" s="4"/>
      <c r="HS1258" s="4"/>
      <c r="HT1258" s="4"/>
      <c r="HU1258" s="4"/>
      <c r="HV1258" s="4"/>
      <c r="HW1258" s="4"/>
      <c r="HX1258" s="4"/>
      <c r="HY1258" s="4"/>
      <c r="HZ1258" s="4"/>
      <c r="IA1258" s="4"/>
      <c r="IB1258" s="4"/>
      <c r="IC1258" s="4"/>
      <c r="ID1258" s="4"/>
      <c r="IE1258" s="4"/>
      <c r="IF1258" s="4"/>
      <c r="IG1258" s="4"/>
      <c r="IH1258" s="4"/>
      <c r="II1258" s="4"/>
      <c r="IJ1258" s="4"/>
      <c r="IK1258" s="4"/>
      <c r="IL1258" s="4"/>
      <c r="IM1258" s="4"/>
      <c r="IN1258" s="4"/>
      <c r="IO1258" s="4"/>
      <c r="IP1258" s="4"/>
      <c r="IQ1258" s="4"/>
      <c r="IR1258" s="4"/>
      <c r="IS1258" s="4"/>
      <c r="IT1258" s="4"/>
      <c r="IU1258" s="4"/>
      <c r="IV1258" s="4"/>
    </row>
    <row r="1260" spans="1:256" s="209" customFormat="1">
      <c r="A1260" s="121"/>
      <c r="B1260" s="115"/>
      <c r="C1260" s="116"/>
      <c r="D1260" s="117"/>
      <c r="E1260" s="118"/>
      <c r="F1260" s="119"/>
      <c r="G1260" s="120"/>
      <c r="H1260" s="5"/>
      <c r="I1260" s="39"/>
      <c r="J1260" s="40"/>
      <c r="K1260" s="41"/>
      <c r="L1260" s="37"/>
      <c r="N1260" s="38"/>
      <c r="O1260" s="38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/>
      <c r="AX1260" s="4"/>
      <c r="AY1260" s="4"/>
      <c r="AZ1260" s="4"/>
      <c r="BA1260" s="4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4"/>
      <c r="CM1260" s="4"/>
      <c r="CN1260" s="4"/>
      <c r="CO1260" s="4"/>
      <c r="CP1260" s="4"/>
      <c r="CQ1260" s="4"/>
      <c r="CR1260" s="4"/>
      <c r="CS1260" s="4"/>
      <c r="CT1260" s="4"/>
      <c r="CU1260" s="4"/>
      <c r="CV1260" s="4"/>
      <c r="CW1260" s="4"/>
      <c r="CX1260" s="4"/>
      <c r="CY1260" s="4"/>
      <c r="CZ1260" s="4"/>
      <c r="DA1260" s="4"/>
      <c r="DB1260" s="4"/>
      <c r="DC1260" s="4"/>
      <c r="DD1260" s="4"/>
      <c r="DE1260" s="4"/>
      <c r="DF1260" s="4"/>
      <c r="DG1260" s="4"/>
      <c r="DH1260" s="4"/>
      <c r="DI1260" s="4"/>
      <c r="DJ1260" s="4"/>
      <c r="DK1260" s="4"/>
      <c r="DL1260" s="4"/>
      <c r="DM1260" s="4"/>
      <c r="DN1260" s="4"/>
      <c r="DO1260" s="4"/>
      <c r="DP1260" s="4"/>
      <c r="DQ1260" s="4"/>
      <c r="DR1260" s="4"/>
      <c r="DS1260" s="4"/>
      <c r="DT1260" s="4"/>
      <c r="DU1260" s="4"/>
      <c r="DV1260" s="4"/>
      <c r="DW1260" s="4"/>
      <c r="DX1260" s="4"/>
      <c r="DY1260" s="4"/>
      <c r="DZ1260" s="4"/>
      <c r="EA1260" s="4"/>
      <c r="EB1260" s="4"/>
      <c r="EC1260" s="4"/>
      <c r="ED1260" s="4"/>
      <c r="EE1260" s="4"/>
      <c r="EF1260" s="4"/>
      <c r="EG1260" s="4"/>
      <c r="EH1260" s="4"/>
      <c r="EI1260" s="4"/>
      <c r="EJ1260" s="4"/>
      <c r="EK1260" s="4"/>
      <c r="EL1260" s="4"/>
      <c r="EM1260" s="4"/>
      <c r="EN1260" s="4"/>
      <c r="EO1260" s="4"/>
      <c r="EP1260" s="4"/>
      <c r="EQ1260" s="4"/>
      <c r="ER1260" s="4"/>
      <c r="ES1260" s="4"/>
      <c r="ET1260" s="4"/>
      <c r="EU1260" s="4"/>
      <c r="EV1260" s="4"/>
      <c r="EW1260" s="4"/>
      <c r="EX1260" s="4"/>
      <c r="EY1260" s="4"/>
      <c r="EZ1260" s="4"/>
      <c r="FA1260" s="4"/>
      <c r="FB1260" s="4"/>
      <c r="FC1260" s="4"/>
      <c r="FD1260" s="4"/>
      <c r="FE1260" s="4"/>
      <c r="FF1260" s="4"/>
      <c r="FG1260" s="4"/>
      <c r="FH1260" s="4"/>
      <c r="FI1260" s="4"/>
      <c r="FJ1260" s="4"/>
      <c r="FK1260" s="4"/>
      <c r="FL1260" s="4"/>
      <c r="FM1260" s="4"/>
      <c r="FN1260" s="4"/>
      <c r="FO1260" s="4"/>
      <c r="FP1260" s="4"/>
      <c r="FQ1260" s="4"/>
      <c r="FR1260" s="4"/>
      <c r="FS1260" s="4"/>
      <c r="FT1260" s="4"/>
      <c r="FU1260" s="4"/>
      <c r="FV1260" s="4"/>
      <c r="FW1260" s="4"/>
      <c r="FX1260" s="4"/>
      <c r="FY1260" s="4"/>
      <c r="FZ1260" s="4"/>
      <c r="GA1260" s="4"/>
      <c r="GB1260" s="4"/>
      <c r="GC1260" s="4"/>
      <c r="GD1260" s="4"/>
      <c r="GE1260" s="4"/>
      <c r="GF1260" s="4"/>
      <c r="GG1260" s="4"/>
      <c r="GH1260" s="4"/>
      <c r="GI1260" s="4"/>
      <c r="GJ1260" s="4"/>
      <c r="GK1260" s="4"/>
      <c r="GL1260" s="4"/>
      <c r="GM1260" s="4"/>
      <c r="GN1260" s="4"/>
      <c r="GO1260" s="4"/>
      <c r="GP1260" s="4"/>
      <c r="GQ1260" s="4"/>
      <c r="GR1260" s="4"/>
      <c r="GS1260" s="4"/>
      <c r="GT1260" s="4"/>
      <c r="GU1260" s="4"/>
      <c r="GV1260" s="4"/>
      <c r="GW1260" s="4"/>
      <c r="GX1260" s="4"/>
      <c r="GY1260" s="4"/>
      <c r="GZ1260" s="4"/>
      <c r="HA1260" s="4"/>
      <c r="HB1260" s="4"/>
      <c r="HC1260" s="4"/>
      <c r="HD1260" s="4"/>
      <c r="HE1260" s="4"/>
      <c r="HF1260" s="4"/>
      <c r="HG1260" s="4"/>
      <c r="HH1260" s="4"/>
      <c r="HI1260" s="4"/>
      <c r="HJ1260" s="4"/>
      <c r="HK1260" s="4"/>
      <c r="HL1260" s="4"/>
      <c r="HM1260" s="4"/>
      <c r="HN1260" s="4"/>
      <c r="HO1260" s="4"/>
      <c r="HP1260" s="4"/>
      <c r="HQ1260" s="4"/>
      <c r="HR1260" s="4"/>
      <c r="HS1260" s="4"/>
      <c r="HT1260" s="4"/>
      <c r="HU1260" s="4"/>
      <c r="HV1260" s="4"/>
      <c r="HW1260" s="4"/>
      <c r="HX1260" s="4"/>
      <c r="HY1260" s="4"/>
      <c r="HZ1260" s="4"/>
      <c r="IA1260" s="4"/>
      <c r="IB1260" s="4"/>
      <c r="IC1260" s="4"/>
      <c r="ID1260" s="4"/>
      <c r="IE1260" s="4"/>
      <c r="IF1260" s="4"/>
      <c r="IG1260" s="4"/>
      <c r="IH1260" s="4"/>
      <c r="II1260" s="4"/>
      <c r="IJ1260" s="4"/>
      <c r="IK1260" s="4"/>
      <c r="IL1260" s="4"/>
      <c r="IM1260" s="4"/>
      <c r="IN1260" s="4"/>
      <c r="IO1260" s="4"/>
      <c r="IP1260" s="4"/>
      <c r="IQ1260" s="4"/>
      <c r="IR1260" s="4"/>
      <c r="IS1260" s="4"/>
      <c r="IT1260" s="4"/>
      <c r="IU1260" s="4"/>
      <c r="IV1260" s="4"/>
    </row>
    <row r="1261" spans="1:256" s="209" customFormat="1">
      <c r="A1261" s="121"/>
      <c r="B1261" s="115"/>
      <c r="C1261" s="116"/>
      <c r="D1261" s="117"/>
      <c r="E1261" s="118"/>
      <c r="F1261" s="119"/>
      <c r="G1261" s="120"/>
      <c r="H1261" s="5"/>
      <c r="I1261" s="39"/>
      <c r="J1261" s="40"/>
      <c r="K1261" s="41"/>
      <c r="L1261" s="37"/>
      <c r="N1261" s="38"/>
      <c r="O1261" s="38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/>
      <c r="AX1261" s="4"/>
      <c r="AY1261" s="4"/>
      <c r="AZ1261" s="4"/>
      <c r="BA1261" s="4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4"/>
      <c r="CM1261" s="4"/>
      <c r="CN1261" s="4"/>
      <c r="CO1261" s="4"/>
      <c r="CP1261" s="4"/>
      <c r="CQ1261" s="4"/>
      <c r="CR1261" s="4"/>
      <c r="CS1261" s="4"/>
      <c r="CT1261" s="4"/>
      <c r="CU1261" s="4"/>
      <c r="CV1261" s="4"/>
      <c r="CW1261" s="4"/>
      <c r="CX1261" s="4"/>
      <c r="CY1261" s="4"/>
      <c r="CZ1261" s="4"/>
      <c r="DA1261" s="4"/>
      <c r="DB1261" s="4"/>
      <c r="DC1261" s="4"/>
      <c r="DD1261" s="4"/>
      <c r="DE1261" s="4"/>
      <c r="DF1261" s="4"/>
      <c r="DG1261" s="4"/>
      <c r="DH1261" s="4"/>
      <c r="DI1261" s="4"/>
      <c r="DJ1261" s="4"/>
      <c r="DK1261" s="4"/>
      <c r="DL1261" s="4"/>
      <c r="DM1261" s="4"/>
      <c r="DN1261" s="4"/>
      <c r="DO1261" s="4"/>
      <c r="DP1261" s="4"/>
      <c r="DQ1261" s="4"/>
      <c r="DR1261" s="4"/>
      <c r="DS1261" s="4"/>
      <c r="DT1261" s="4"/>
      <c r="DU1261" s="4"/>
      <c r="DV1261" s="4"/>
      <c r="DW1261" s="4"/>
      <c r="DX1261" s="4"/>
      <c r="DY1261" s="4"/>
      <c r="DZ1261" s="4"/>
      <c r="EA1261" s="4"/>
      <c r="EB1261" s="4"/>
      <c r="EC1261" s="4"/>
      <c r="ED1261" s="4"/>
      <c r="EE1261" s="4"/>
      <c r="EF1261" s="4"/>
      <c r="EG1261" s="4"/>
      <c r="EH1261" s="4"/>
      <c r="EI1261" s="4"/>
      <c r="EJ1261" s="4"/>
      <c r="EK1261" s="4"/>
      <c r="EL1261" s="4"/>
      <c r="EM1261" s="4"/>
      <c r="EN1261" s="4"/>
      <c r="EO1261" s="4"/>
      <c r="EP1261" s="4"/>
      <c r="EQ1261" s="4"/>
      <c r="ER1261" s="4"/>
      <c r="ES1261" s="4"/>
      <c r="ET1261" s="4"/>
      <c r="EU1261" s="4"/>
      <c r="EV1261" s="4"/>
      <c r="EW1261" s="4"/>
      <c r="EX1261" s="4"/>
      <c r="EY1261" s="4"/>
      <c r="EZ1261" s="4"/>
      <c r="FA1261" s="4"/>
      <c r="FB1261" s="4"/>
      <c r="FC1261" s="4"/>
      <c r="FD1261" s="4"/>
      <c r="FE1261" s="4"/>
      <c r="FF1261" s="4"/>
      <c r="FG1261" s="4"/>
      <c r="FH1261" s="4"/>
      <c r="FI1261" s="4"/>
      <c r="FJ1261" s="4"/>
      <c r="FK1261" s="4"/>
      <c r="FL1261" s="4"/>
      <c r="FM1261" s="4"/>
      <c r="FN1261" s="4"/>
      <c r="FO1261" s="4"/>
      <c r="FP1261" s="4"/>
      <c r="FQ1261" s="4"/>
      <c r="FR1261" s="4"/>
      <c r="FS1261" s="4"/>
      <c r="FT1261" s="4"/>
      <c r="FU1261" s="4"/>
      <c r="FV1261" s="4"/>
      <c r="FW1261" s="4"/>
      <c r="FX1261" s="4"/>
      <c r="FY1261" s="4"/>
      <c r="FZ1261" s="4"/>
      <c r="GA1261" s="4"/>
      <c r="GB1261" s="4"/>
      <c r="GC1261" s="4"/>
      <c r="GD1261" s="4"/>
      <c r="GE1261" s="4"/>
      <c r="GF1261" s="4"/>
      <c r="GG1261" s="4"/>
      <c r="GH1261" s="4"/>
      <c r="GI1261" s="4"/>
      <c r="GJ1261" s="4"/>
      <c r="GK1261" s="4"/>
      <c r="GL1261" s="4"/>
      <c r="GM1261" s="4"/>
      <c r="GN1261" s="4"/>
      <c r="GO1261" s="4"/>
      <c r="GP1261" s="4"/>
      <c r="GQ1261" s="4"/>
      <c r="GR1261" s="4"/>
      <c r="GS1261" s="4"/>
      <c r="GT1261" s="4"/>
      <c r="GU1261" s="4"/>
      <c r="GV1261" s="4"/>
      <c r="GW1261" s="4"/>
      <c r="GX1261" s="4"/>
      <c r="GY1261" s="4"/>
      <c r="GZ1261" s="4"/>
      <c r="HA1261" s="4"/>
      <c r="HB1261" s="4"/>
      <c r="HC1261" s="4"/>
      <c r="HD1261" s="4"/>
      <c r="HE1261" s="4"/>
      <c r="HF1261" s="4"/>
      <c r="HG1261" s="4"/>
      <c r="HH1261" s="4"/>
      <c r="HI1261" s="4"/>
      <c r="HJ1261" s="4"/>
      <c r="HK1261" s="4"/>
      <c r="HL1261" s="4"/>
      <c r="HM1261" s="4"/>
      <c r="HN1261" s="4"/>
      <c r="HO1261" s="4"/>
      <c r="HP1261" s="4"/>
      <c r="HQ1261" s="4"/>
      <c r="HR1261" s="4"/>
      <c r="HS1261" s="4"/>
      <c r="HT1261" s="4"/>
      <c r="HU1261" s="4"/>
      <c r="HV1261" s="4"/>
      <c r="HW1261" s="4"/>
      <c r="HX1261" s="4"/>
      <c r="HY1261" s="4"/>
      <c r="HZ1261" s="4"/>
      <c r="IA1261" s="4"/>
      <c r="IB1261" s="4"/>
      <c r="IC1261" s="4"/>
      <c r="ID1261" s="4"/>
      <c r="IE1261" s="4"/>
      <c r="IF1261" s="4"/>
      <c r="IG1261" s="4"/>
      <c r="IH1261" s="4"/>
      <c r="II1261" s="4"/>
      <c r="IJ1261" s="4"/>
      <c r="IK1261" s="4"/>
      <c r="IL1261" s="4"/>
      <c r="IM1261" s="4"/>
      <c r="IN1261" s="4"/>
      <c r="IO1261" s="4"/>
      <c r="IP1261" s="4"/>
      <c r="IQ1261" s="4"/>
      <c r="IR1261" s="4"/>
      <c r="IS1261" s="4"/>
      <c r="IT1261" s="4"/>
      <c r="IU1261" s="4"/>
      <c r="IV1261" s="4"/>
    </row>
    <row r="1262" spans="1:256" s="209" customFormat="1">
      <c r="A1262" s="121"/>
      <c r="B1262" s="115"/>
      <c r="C1262" s="116"/>
      <c r="D1262" s="117"/>
      <c r="E1262" s="118"/>
      <c r="F1262" s="119"/>
      <c r="G1262" s="120"/>
      <c r="H1262" s="5"/>
      <c r="I1262" s="39"/>
      <c r="J1262" s="40"/>
      <c r="K1262" s="41"/>
      <c r="L1262" s="37"/>
      <c r="N1262" s="38"/>
      <c r="O1262" s="38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/>
      <c r="AX1262" s="4"/>
      <c r="AY1262" s="4"/>
      <c r="AZ1262" s="4"/>
      <c r="BA1262" s="4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4"/>
      <c r="CM1262" s="4"/>
      <c r="CN1262" s="4"/>
      <c r="CO1262" s="4"/>
      <c r="CP1262" s="4"/>
      <c r="CQ1262" s="4"/>
      <c r="CR1262" s="4"/>
      <c r="CS1262" s="4"/>
      <c r="CT1262" s="4"/>
      <c r="CU1262" s="4"/>
      <c r="CV1262" s="4"/>
      <c r="CW1262" s="4"/>
      <c r="CX1262" s="4"/>
      <c r="CY1262" s="4"/>
      <c r="CZ1262" s="4"/>
      <c r="DA1262" s="4"/>
      <c r="DB1262" s="4"/>
      <c r="DC1262" s="4"/>
      <c r="DD1262" s="4"/>
      <c r="DE1262" s="4"/>
      <c r="DF1262" s="4"/>
      <c r="DG1262" s="4"/>
      <c r="DH1262" s="4"/>
      <c r="DI1262" s="4"/>
      <c r="DJ1262" s="4"/>
      <c r="DK1262" s="4"/>
      <c r="DL1262" s="4"/>
      <c r="DM1262" s="4"/>
      <c r="DN1262" s="4"/>
      <c r="DO1262" s="4"/>
      <c r="DP1262" s="4"/>
      <c r="DQ1262" s="4"/>
      <c r="DR1262" s="4"/>
      <c r="DS1262" s="4"/>
      <c r="DT1262" s="4"/>
      <c r="DU1262" s="4"/>
      <c r="DV1262" s="4"/>
      <c r="DW1262" s="4"/>
      <c r="DX1262" s="4"/>
      <c r="DY1262" s="4"/>
      <c r="DZ1262" s="4"/>
      <c r="EA1262" s="4"/>
      <c r="EB1262" s="4"/>
      <c r="EC1262" s="4"/>
      <c r="ED1262" s="4"/>
      <c r="EE1262" s="4"/>
      <c r="EF1262" s="4"/>
      <c r="EG1262" s="4"/>
      <c r="EH1262" s="4"/>
      <c r="EI1262" s="4"/>
      <c r="EJ1262" s="4"/>
      <c r="EK1262" s="4"/>
      <c r="EL1262" s="4"/>
      <c r="EM1262" s="4"/>
      <c r="EN1262" s="4"/>
      <c r="EO1262" s="4"/>
      <c r="EP1262" s="4"/>
      <c r="EQ1262" s="4"/>
      <c r="ER1262" s="4"/>
      <c r="ES1262" s="4"/>
      <c r="ET1262" s="4"/>
      <c r="EU1262" s="4"/>
      <c r="EV1262" s="4"/>
      <c r="EW1262" s="4"/>
      <c r="EX1262" s="4"/>
      <c r="EY1262" s="4"/>
      <c r="EZ1262" s="4"/>
      <c r="FA1262" s="4"/>
      <c r="FB1262" s="4"/>
      <c r="FC1262" s="4"/>
      <c r="FD1262" s="4"/>
      <c r="FE1262" s="4"/>
      <c r="FF1262" s="4"/>
      <c r="FG1262" s="4"/>
      <c r="FH1262" s="4"/>
      <c r="FI1262" s="4"/>
      <c r="FJ1262" s="4"/>
      <c r="FK1262" s="4"/>
      <c r="FL1262" s="4"/>
      <c r="FM1262" s="4"/>
      <c r="FN1262" s="4"/>
      <c r="FO1262" s="4"/>
      <c r="FP1262" s="4"/>
      <c r="FQ1262" s="4"/>
      <c r="FR1262" s="4"/>
      <c r="FS1262" s="4"/>
      <c r="FT1262" s="4"/>
      <c r="FU1262" s="4"/>
      <c r="FV1262" s="4"/>
      <c r="FW1262" s="4"/>
      <c r="FX1262" s="4"/>
      <c r="FY1262" s="4"/>
      <c r="FZ1262" s="4"/>
      <c r="GA1262" s="4"/>
      <c r="GB1262" s="4"/>
      <c r="GC1262" s="4"/>
      <c r="GD1262" s="4"/>
      <c r="GE1262" s="4"/>
      <c r="GF1262" s="4"/>
      <c r="GG1262" s="4"/>
      <c r="GH1262" s="4"/>
      <c r="GI1262" s="4"/>
      <c r="GJ1262" s="4"/>
      <c r="GK1262" s="4"/>
      <c r="GL1262" s="4"/>
      <c r="GM1262" s="4"/>
      <c r="GN1262" s="4"/>
      <c r="GO1262" s="4"/>
      <c r="GP1262" s="4"/>
      <c r="GQ1262" s="4"/>
      <c r="GR1262" s="4"/>
      <c r="GS1262" s="4"/>
      <c r="GT1262" s="4"/>
      <c r="GU1262" s="4"/>
      <c r="GV1262" s="4"/>
      <c r="GW1262" s="4"/>
      <c r="GX1262" s="4"/>
      <c r="GY1262" s="4"/>
      <c r="GZ1262" s="4"/>
      <c r="HA1262" s="4"/>
      <c r="HB1262" s="4"/>
      <c r="HC1262" s="4"/>
      <c r="HD1262" s="4"/>
      <c r="HE1262" s="4"/>
      <c r="HF1262" s="4"/>
      <c r="HG1262" s="4"/>
      <c r="HH1262" s="4"/>
      <c r="HI1262" s="4"/>
      <c r="HJ1262" s="4"/>
      <c r="HK1262" s="4"/>
      <c r="HL1262" s="4"/>
      <c r="HM1262" s="4"/>
      <c r="HN1262" s="4"/>
      <c r="HO1262" s="4"/>
      <c r="HP1262" s="4"/>
      <c r="HQ1262" s="4"/>
      <c r="HR1262" s="4"/>
      <c r="HS1262" s="4"/>
      <c r="HT1262" s="4"/>
      <c r="HU1262" s="4"/>
      <c r="HV1262" s="4"/>
      <c r="HW1262" s="4"/>
      <c r="HX1262" s="4"/>
      <c r="HY1262" s="4"/>
      <c r="HZ1262" s="4"/>
      <c r="IA1262" s="4"/>
      <c r="IB1262" s="4"/>
      <c r="IC1262" s="4"/>
      <c r="ID1262" s="4"/>
      <c r="IE1262" s="4"/>
      <c r="IF1262" s="4"/>
      <c r="IG1262" s="4"/>
      <c r="IH1262" s="4"/>
      <c r="II1262" s="4"/>
      <c r="IJ1262" s="4"/>
      <c r="IK1262" s="4"/>
      <c r="IL1262" s="4"/>
      <c r="IM1262" s="4"/>
      <c r="IN1262" s="4"/>
      <c r="IO1262" s="4"/>
      <c r="IP1262" s="4"/>
      <c r="IQ1262" s="4"/>
      <c r="IR1262" s="4"/>
      <c r="IS1262" s="4"/>
      <c r="IT1262" s="4"/>
      <c r="IU1262" s="4"/>
      <c r="IV1262" s="4"/>
    </row>
    <row r="1264" spans="1:256" s="209" customFormat="1">
      <c r="A1264" s="121"/>
      <c r="B1264" s="115"/>
      <c r="C1264" s="116"/>
      <c r="D1264" s="117"/>
      <c r="E1264" s="118"/>
      <c r="F1264" s="119"/>
      <c r="G1264" s="120"/>
      <c r="H1264" s="5"/>
      <c r="I1264" s="39"/>
      <c r="J1264" s="40"/>
      <c r="K1264" s="41"/>
      <c r="L1264" s="37"/>
      <c r="N1264" s="38"/>
      <c r="O1264" s="38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/>
      <c r="AX1264" s="4"/>
      <c r="AY1264" s="4"/>
      <c r="AZ1264" s="4"/>
      <c r="BA1264" s="4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4"/>
      <c r="CM1264" s="4"/>
      <c r="CN1264" s="4"/>
      <c r="CO1264" s="4"/>
      <c r="CP1264" s="4"/>
      <c r="CQ1264" s="4"/>
      <c r="CR1264" s="4"/>
      <c r="CS1264" s="4"/>
      <c r="CT1264" s="4"/>
      <c r="CU1264" s="4"/>
      <c r="CV1264" s="4"/>
      <c r="CW1264" s="4"/>
      <c r="CX1264" s="4"/>
      <c r="CY1264" s="4"/>
      <c r="CZ1264" s="4"/>
      <c r="DA1264" s="4"/>
      <c r="DB1264" s="4"/>
      <c r="DC1264" s="4"/>
      <c r="DD1264" s="4"/>
      <c r="DE1264" s="4"/>
      <c r="DF1264" s="4"/>
      <c r="DG1264" s="4"/>
      <c r="DH1264" s="4"/>
      <c r="DI1264" s="4"/>
      <c r="DJ1264" s="4"/>
      <c r="DK1264" s="4"/>
      <c r="DL1264" s="4"/>
      <c r="DM1264" s="4"/>
      <c r="DN1264" s="4"/>
      <c r="DO1264" s="4"/>
      <c r="DP1264" s="4"/>
      <c r="DQ1264" s="4"/>
      <c r="DR1264" s="4"/>
      <c r="DS1264" s="4"/>
      <c r="DT1264" s="4"/>
      <c r="DU1264" s="4"/>
      <c r="DV1264" s="4"/>
      <c r="DW1264" s="4"/>
      <c r="DX1264" s="4"/>
      <c r="DY1264" s="4"/>
      <c r="DZ1264" s="4"/>
      <c r="EA1264" s="4"/>
      <c r="EB1264" s="4"/>
      <c r="EC1264" s="4"/>
      <c r="ED1264" s="4"/>
      <c r="EE1264" s="4"/>
      <c r="EF1264" s="4"/>
      <c r="EG1264" s="4"/>
      <c r="EH1264" s="4"/>
      <c r="EI1264" s="4"/>
      <c r="EJ1264" s="4"/>
      <c r="EK1264" s="4"/>
      <c r="EL1264" s="4"/>
      <c r="EM1264" s="4"/>
      <c r="EN1264" s="4"/>
      <c r="EO1264" s="4"/>
      <c r="EP1264" s="4"/>
      <c r="EQ1264" s="4"/>
      <c r="ER1264" s="4"/>
      <c r="ES1264" s="4"/>
      <c r="ET1264" s="4"/>
      <c r="EU1264" s="4"/>
      <c r="EV1264" s="4"/>
      <c r="EW1264" s="4"/>
      <c r="EX1264" s="4"/>
      <c r="EY1264" s="4"/>
      <c r="EZ1264" s="4"/>
      <c r="FA1264" s="4"/>
      <c r="FB1264" s="4"/>
      <c r="FC1264" s="4"/>
      <c r="FD1264" s="4"/>
      <c r="FE1264" s="4"/>
      <c r="FF1264" s="4"/>
      <c r="FG1264" s="4"/>
      <c r="FH1264" s="4"/>
      <c r="FI1264" s="4"/>
      <c r="FJ1264" s="4"/>
      <c r="FK1264" s="4"/>
      <c r="FL1264" s="4"/>
      <c r="FM1264" s="4"/>
      <c r="FN1264" s="4"/>
      <c r="FO1264" s="4"/>
      <c r="FP1264" s="4"/>
      <c r="FQ1264" s="4"/>
      <c r="FR1264" s="4"/>
      <c r="FS1264" s="4"/>
      <c r="FT1264" s="4"/>
      <c r="FU1264" s="4"/>
      <c r="FV1264" s="4"/>
      <c r="FW1264" s="4"/>
      <c r="FX1264" s="4"/>
      <c r="FY1264" s="4"/>
      <c r="FZ1264" s="4"/>
      <c r="GA1264" s="4"/>
      <c r="GB1264" s="4"/>
      <c r="GC1264" s="4"/>
      <c r="GD1264" s="4"/>
      <c r="GE1264" s="4"/>
      <c r="GF1264" s="4"/>
      <c r="GG1264" s="4"/>
      <c r="GH1264" s="4"/>
      <c r="GI1264" s="4"/>
      <c r="GJ1264" s="4"/>
      <c r="GK1264" s="4"/>
      <c r="GL1264" s="4"/>
      <c r="GM1264" s="4"/>
      <c r="GN1264" s="4"/>
      <c r="GO1264" s="4"/>
      <c r="GP1264" s="4"/>
      <c r="GQ1264" s="4"/>
      <c r="GR1264" s="4"/>
      <c r="GS1264" s="4"/>
      <c r="GT1264" s="4"/>
      <c r="GU1264" s="4"/>
      <c r="GV1264" s="4"/>
      <c r="GW1264" s="4"/>
      <c r="GX1264" s="4"/>
      <c r="GY1264" s="4"/>
      <c r="GZ1264" s="4"/>
      <c r="HA1264" s="4"/>
      <c r="HB1264" s="4"/>
      <c r="HC1264" s="4"/>
      <c r="HD1264" s="4"/>
      <c r="HE1264" s="4"/>
      <c r="HF1264" s="4"/>
      <c r="HG1264" s="4"/>
      <c r="HH1264" s="4"/>
      <c r="HI1264" s="4"/>
      <c r="HJ1264" s="4"/>
      <c r="HK1264" s="4"/>
      <c r="HL1264" s="4"/>
      <c r="HM1264" s="4"/>
      <c r="HN1264" s="4"/>
      <c r="HO1264" s="4"/>
      <c r="HP1264" s="4"/>
      <c r="HQ1264" s="4"/>
      <c r="HR1264" s="4"/>
      <c r="HS1264" s="4"/>
      <c r="HT1264" s="4"/>
      <c r="HU1264" s="4"/>
      <c r="HV1264" s="4"/>
      <c r="HW1264" s="4"/>
      <c r="HX1264" s="4"/>
      <c r="HY1264" s="4"/>
      <c r="HZ1264" s="4"/>
      <c r="IA1264" s="4"/>
      <c r="IB1264" s="4"/>
      <c r="IC1264" s="4"/>
      <c r="ID1264" s="4"/>
      <c r="IE1264" s="4"/>
      <c r="IF1264" s="4"/>
      <c r="IG1264" s="4"/>
      <c r="IH1264" s="4"/>
      <c r="II1264" s="4"/>
      <c r="IJ1264" s="4"/>
      <c r="IK1264" s="4"/>
      <c r="IL1264" s="4"/>
      <c r="IM1264" s="4"/>
      <c r="IN1264" s="4"/>
      <c r="IO1264" s="4"/>
      <c r="IP1264" s="4"/>
      <c r="IQ1264" s="4"/>
      <c r="IR1264" s="4"/>
      <c r="IS1264" s="4"/>
      <c r="IT1264" s="4"/>
      <c r="IU1264" s="4"/>
      <c r="IV1264" s="4"/>
    </row>
    <row r="1266" spans="1:256" s="209" customFormat="1">
      <c r="A1266" s="121"/>
      <c r="B1266" s="115"/>
      <c r="C1266" s="116"/>
      <c r="D1266" s="117"/>
      <c r="E1266" s="118"/>
      <c r="F1266" s="119"/>
      <c r="G1266" s="120"/>
      <c r="H1266" s="5"/>
      <c r="I1266" s="39"/>
      <c r="J1266" s="40"/>
      <c r="K1266" s="41"/>
      <c r="L1266" s="37"/>
      <c r="N1266" s="38"/>
      <c r="O1266" s="38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/>
      <c r="AX1266" s="4"/>
      <c r="AY1266" s="4"/>
      <c r="AZ1266" s="4"/>
      <c r="BA1266" s="4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4"/>
      <c r="CM1266" s="4"/>
      <c r="CN1266" s="4"/>
      <c r="CO1266" s="4"/>
      <c r="CP1266" s="4"/>
      <c r="CQ1266" s="4"/>
      <c r="CR1266" s="4"/>
      <c r="CS1266" s="4"/>
      <c r="CT1266" s="4"/>
      <c r="CU1266" s="4"/>
      <c r="CV1266" s="4"/>
      <c r="CW1266" s="4"/>
      <c r="CX1266" s="4"/>
      <c r="CY1266" s="4"/>
      <c r="CZ1266" s="4"/>
      <c r="DA1266" s="4"/>
      <c r="DB1266" s="4"/>
      <c r="DC1266" s="4"/>
      <c r="DD1266" s="4"/>
      <c r="DE1266" s="4"/>
      <c r="DF1266" s="4"/>
      <c r="DG1266" s="4"/>
      <c r="DH1266" s="4"/>
      <c r="DI1266" s="4"/>
      <c r="DJ1266" s="4"/>
      <c r="DK1266" s="4"/>
      <c r="DL1266" s="4"/>
      <c r="DM1266" s="4"/>
      <c r="DN1266" s="4"/>
      <c r="DO1266" s="4"/>
      <c r="DP1266" s="4"/>
      <c r="DQ1266" s="4"/>
      <c r="DR1266" s="4"/>
      <c r="DS1266" s="4"/>
      <c r="DT1266" s="4"/>
      <c r="DU1266" s="4"/>
      <c r="DV1266" s="4"/>
      <c r="DW1266" s="4"/>
      <c r="DX1266" s="4"/>
      <c r="DY1266" s="4"/>
      <c r="DZ1266" s="4"/>
      <c r="EA1266" s="4"/>
      <c r="EB1266" s="4"/>
      <c r="EC1266" s="4"/>
      <c r="ED1266" s="4"/>
      <c r="EE1266" s="4"/>
      <c r="EF1266" s="4"/>
      <c r="EG1266" s="4"/>
      <c r="EH1266" s="4"/>
      <c r="EI1266" s="4"/>
      <c r="EJ1266" s="4"/>
      <c r="EK1266" s="4"/>
      <c r="EL1266" s="4"/>
      <c r="EM1266" s="4"/>
      <c r="EN1266" s="4"/>
      <c r="EO1266" s="4"/>
      <c r="EP1266" s="4"/>
      <c r="EQ1266" s="4"/>
      <c r="ER1266" s="4"/>
      <c r="ES1266" s="4"/>
      <c r="ET1266" s="4"/>
      <c r="EU1266" s="4"/>
      <c r="EV1266" s="4"/>
      <c r="EW1266" s="4"/>
      <c r="EX1266" s="4"/>
      <c r="EY1266" s="4"/>
      <c r="EZ1266" s="4"/>
      <c r="FA1266" s="4"/>
      <c r="FB1266" s="4"/>
      <c r="FC1266" s="4"/>
      <c r="FD1266" s="4"/>
      <c r="FE1266" s="4"/>
      <c r="FF1266" s="4"/>
      <c r="FG1266" s="4"/>
      <c r="FH1266" s="4"/>
      <c r="FI1266" s="4"/>
      <c r="FJ1266" s="4"/>
      <c r="FK1266" s="4"/>
      <c r="FL1266" s="4"/>
      <c r="FM1266" s="4"/>
      <c r="FN1266" s="4"/>
      <c r="FO1266" s="4"/>
      <c r="FP1266" s="4"/>
      <c r="FQ1266" s="4"/>
      <c r="FR1266" s="4"/>
      <c r="FS1266" s="4"/>
      <c r="FT1266" s="4"/>
      <c r="FU1266" s="4"/>
      <c r="FV1266" s="4"/>
      <c r="FW1266" s="4"/>
      <c r="FX1266" s="4"/>
      <c r="FY1266" s="4"/>
      <c r="FZ1266" s="4"/>
      <c r="GA1266" s="4"/>
      <c r="GB1266" s="4"/>
      <c r="GC1266" s="4"/>
      <c r="GD1266" s="4"/>
      <c r="GE1266" s="4"/>
      <c r="GF1266" s="4"/>
      <c r="GG1266" s="4"/>
      <c r="GH1266" s="4"/>
      <c r="GI1266" s="4"/>
      <c r="GJ1266" s="4"/>
      <c r="GK1266" s="4"/>
      <c r="GL1266" s="4"/>
      <c r="GM1266" s="4"/>
      <c r="GN1266" s="4"/>
      <c r="GO1266" s="4"/>
      <c r="GP1266" s="4"/>
      <c r="GQ1266" s="4"/>
      <c r="GR1266" s="4"/>
      <c r="GS1266" s="4"/>
      <c r="GT1266" s="4"/>
      <c r="GU1266" s="4"/>
      <c r="GV1266" s="4"/>
      <c r="GW1266" s="4"/>
      <c r="GX1266" s="4"/>
      <c r="GY1266" s="4"/>
      <c r="GZ1266" s="4"/>
      <c r="HA1266" s="4"/>
      <c r="HB1266" s="4"/>
      <c r="HC1266" s="4"/>
      <c r="HD1266" s="4"/>
      <c r="HE1266" s="4"/>
      <c r="HF1266" s="4"/>
      <c r="HG1266" s="4"/>
      <c r="HH1266" s="4"/>
      <c r="HI1266" s="4"/>
      <c r="HJ1266" s="4"/>
      <c r="HK1266" s="4"/>
      <c r="HL1266" s="4"/>
      <c r="HM1266" s="4"/>
      <c r="HN1266" s="4"/>
      <c r="HO1266" s="4"/>
      <c r="HP1266" s="4"/>
      <c r="HQ1266" s="4"/>
      <c r="HR1266" s="4"/>
      <c r="HS1266" s="4"/>
      <c r="HT1266" s="4"/>
      <c r="HU1266" s="4"/>
      <c r="HV1266" s="4"/>
      <c r="HW1266" s="4"/>
      <c r="HX1266" s="4"/>
      <c r="HY1266" s="4"/>
      <c r="HZ1266" s="4"/>
      <c r="IA1266" s="4"/>
      <c r="IB1266" s="4"/>
      <c r="IC1266" s="4"/>
      <c r="ID1266" s="4"/>
      <c r="IE1266" s="4"/>
      <c r="IF1266" s="4"/>
      <c r="IG1266" s="4"/>
      <c r="IH1266" s="4"/>
      <c r="II1266" s="4"/>
      <c r="IJ1266" s="4"/>
      <c r="IK1266" s="4"/>
      <c r="IL1266" s="4"/>
      <c r="IM1266" s="4"/>
      <c r="IN1266" s="4"/>
      <c r="IO1266" s="4"/>
      <c r="IP1266" s="4"/>
      <c r="IQ1266" s="4"/>
      <c r="IR1266" s="4"/>
      <c r="IS1266" s="4"/>
      <c r="IT1266" s="4"/>
      <c r="IU1266" s="4"/>
      <c r="IV1266" s="4"/>
    </row>
    <row r="1268" spans="1:256" s="209" customFormat="1">
      <c r="A1268" s="121"/>
      <c r="B1268" s="115"/>
      <c r="C1268" s="116"/>
      <c r="D1268" s="117"/>
      <c r="E1268" s="118"/>
      <c r="F1268" s="119"/>
      <c r="G1268" s="120"/>
      <c r="H1268" s="5"/>
      <c r="I1268" s="39"/>
      <c r="J1268" s="40"/>
      <c r="K1268" s="41"/>
      <c r="L1268" s="37"/>
      <c r="N1268" s="38"/>
      <c r="O1268" s="38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/>
      <c r="AX1268" s="4"/>
      <c r="AY1268" s="4"/>
      <c r="AZ1268" s="4"/>
      <c r="BA1268" s="4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4"/>
      <c r="CM1268" s="4"/>
      <c r="CN1268" s="4"/>
      <c r="CO1268" s="4"/>
      <c r="CP1268" s="4"/>
      <c r="CQ1268" s="4"/>
      <c r="CR1268" s="4"/>
      <c r="CS1268" s="4"/>
      <c r="CT1268" s="4"/>
      <c r="CU1268" s="4"/>
      <c r="CV1268" s="4"/>
      <c r="CW1268" s="4"/>
      <c r="CX1268" s="4"/>
      <c r="CY1268" s="4"/>
      <c r="CZ1268" s="4"/>
      <c r="DA1268" s="4"/>
      <c r="DB1268" s="4"/>
      <c r="DC1268" s="4"/>
      <c r="DD1268" s="4"/>
      <c r="DE1268" s="4"/>
      <c r="DF1268" s="4"/>
      <c r="DG1268" s="4"/>
      <c r="DH1268" s="4"/>
      <c r="DI1268" s="4"/>
      <c r="DJ1268" s="4"/>
      <c r="DK1268" s="4"/>
      <c r="DL1268" s="4"/>
      <c r="DM1268" s="4"/>
      <c r="DN1268" s="4"/>
      <c r="DO1268" s="4"/>
      <c r="DP1268" s="4"/>
      <c r="DQ1268" s="4"/>
      <c r="DR1268" s="4"/>
      <c r="DS1268" s="4"/>
      <c r="DT1268" s="4"/>
      <c r="DU1268" s="4"/>
      <c r="DV1268" s="4"/>
      <c r="DW1268" s="4"/>
      <c r="DX1268" s="4"/>
      <c r="DY1268" s="4"/>
      <c r="DZ1268" s="4"/>
      <c r="EA1268" s="4"/>
      <c r="EB1268" s="4"/>
      <c r="EC1268" s="4"/>
      <c r="ED1268" s="4"/>
      <c r="EE1268" s="4"/>
      <c r="EF1268" s="4"/>
      <c r="EG1268" s="4"/>
      <c r="EH1268" s="4"/>
      <c r="EI1268" s="4"/>
      <c r="EJ1268" s="4"/>
      <c r="EK1268" s="4"/>
      <c r="EL1268" s="4"/>
      <c r="EM1268" s="4"/>
      <c r="EN1268" s="4"/>
      <c r="EO1268" s="4"/>
      <c r="EP1268" s="4"/>
      <c r="EQ1268" s="4"/>
      <c r="ER1268" s="4"/>
      <c r="ES1268" s="4"/>
      <c r="ET1268" s="4"/>
      <c r="EU1268" s="4"/>
      <c r="EV1268" s="4"/>
      <c r="EW1268" s="4"/>
      <c r="EX1268" s="4"/>
      <c r="EY1268" s="4"/>
      <c r="EZ1268" s="4"/>
      <c r="FA1268" s="4"/>
      <c r="FB1268" s="4"/>
      <c r="FC1268" s="4"/>
      <c r="FD1268" s="4"/>
      <c r="FE1268" s="4"/>
      <c r="FF1268" s="4"/>
      <c r="FG1268" s="4"/>
      <c r="FH1268" s="4"/>
      <c r="FI1268" s="4"/>
      <c r="FJ1268" s="4"/>
      <c r="FK1268" s="4"/>
      <c r="FL1268" s="4"/>
      <c r="FM1268" s="4"/>
      <c r="FN1268" s="4"/>
      <c r="FO1268" s="4"/>
      <c r="FP1268" s="4"/>
      <c r="FQ1268" s="4"/>
      <c r="FR1268" s="4"/>
      <c r="FS1268" s="4"/>
      <c r="FT1268" s="4"/>
      <c r="FU1268" s="4"/>
      <c r="FV1268" s="4"/>
      <c r="FW1268" s="4"/>
      <c r="FX1268" s="4"/>
      <c r="FY1268" s="4"/>
      <c r="FZ1268" s="4"/>
      <c r="GA1268" s="4"/>
      <c r="GB1268" s="4"/>
      <c r="GC1268" s="4"/>
      <c r="GD1268" s="4"/>
      <c r="GE1268" s="4"/>
      <c r="GF1268" s="4"/>
      <c r="GG1268" s="4"/>
      <c r="GH1268" s="4"/>
      <c r="GI1268" s="4"/>
      <c r="GJ1268" s="4"/>
      <c r="GK1268" s="4"/>
      <c r="GL1268" s="4"/>
      <c r="GM1268" s="4"/>
      <c r="GN1268" s="4"/>
      <c r="GO1268" s="4"/>
      <c r="GP1268" s="4"/>
      <c r="GQ1268" s="4"/>
      <c r="GR1268" s="4"/>
      <c r="GS1268" s="4"/>
      <c r="GT1268" s="4"/>
      <c r="GU1268" s="4"/>
      <c r="GV1268" s="4"/>
      <c r="GW1268" s="4"/>
      <c r="GX1268" s="4"/>
      <c r="GY1268" s="4"/>
      <c r="GZ1268" s="4"/>
      <c r="HA1268" s="4"/>
      <c r="HB1268" s="4"/>
      <c r="HC1268" s="4"/>
      <c r="HD1268" s="4"/>
      <c r="HE1268" s="4"/>
      <c r="HF1268" s="4"/>
      <c r="HG1268" s="4"/>
      <c r="HH1268" s="4"/>
      <c r="HI1268" s="4"/>
      <c r="HJ1268" s="4"/>
      <c r="HK1268" s="4"/>
      <c r="HL1268" s="4"/>
      <c r="HM1268" s="4"/>
      <c r="HN1268" s="4"/>
      <c r="HO1268" s="4"/>
      <c r="HP1268" s="4"/>
      <c r="HQ1268" s="4"/>
      <c r="HR1268" s="4"/>
      <c r="HS1268" s="4"/>
      <c r="HT1268" s="4"/>
      <c r="HU1268" s="4"/>
      <c r="HV1268" s="4"/>
      <c r="HW1268" s="4"/>
      <c r="HX1268" s="4"/>
      <c r="HY1268" s="4"/>
      <c r="HZ1268" s="4"/>
      <c r="IA1268" s="4"/>
      <c r="IB1268" s="4"/>
      <c r="IC1268" s="4"/>
      <c r="ID1268" s="4"/>
      <c r="IE1268" s="4"/>
      <c r="IF1268" s="4"/>
      <c r="IG1268" s="4"/>
      <c r="IH1268" s="4"/>
      <c r="II1268" s="4"/>
      <c r="IJ1268" s="4"/>
      <c r="IK1268" s="4"/>
      <c r="IL1268" s="4"/>
      <c r="IM1268" s="4"/>
      <c r="IN1268" s="4"/>
      <c r="IO1268" s="4"/>
      <c r="IP1268" s="4"/>
      <c r="IQ1268" s="4"/>
      <c r="IR1268" s="4"/>
      <c r="IS1268" s="4"/>
      <c r="IT1268" s="4"/>
      <c r="IU1268" s="4"/>
      <c r="IV1268" s="4"/>
    </row>
    <row r="1270" spans="1:256" s="209" customFormat="1">
      <c r="A1270" s="121"/>
      <c r="B1270" s="115"/>
      <c r="C1270" s="116"/>
      <c r="D1270" s="117"/>
      <c r="E1270" s="118"/>
      <c r="F1270" s="119"/>
      <c r="G1270" s="120"/>
      <c r="H1270" s="5"/>
      <c r="I1270" s="39"/>
      <c r="J1270" s="40"/>
      <c r="K1270" s="41"/>
      <c r="L1270" s="37"/>
      <c r="N1270" s="38"/>
      <c r="O1270" s="38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/>
      <c r="AX1270" s="4"/>
      <c r="AY1270" s="4"/>
      <c r="AZ1270" s="4"/>
      <c r="BA1270" s="4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4"/>
      <c r="CM1270" s="4"/>
      <c r="CN1270" s="4"/>
      <c r="CO1270" s="4"/>
      <c r="CP1270" s="4"/>
      <c r="CQ1270" s="4"/>
      <c r="CR1270" s="4"/>
      <c r="CS1270" s="4"/>
      <c r="CT1270" s="4"/>
      <c r="CU1270" s="4"/>
      <c r="CV1270" s="4"/>
      <c r="CW1270" s="4"/>
      <c r="CX1270" s="4"/>
      <c r="CY1270" s="4"/>
      <c r="CZ1270" s="4"/>
      <c r="DA1270" s="4"/>
      <c r="DB1270" s="4"/>
      <c r="DC1270" s="4"/>
      <c r="DD1270" s="4"/>
      <c r="DE1270" s="4"/>
      <c r="DF1270" s="4"/>
      <c r="DG1270" s="4"/>
      <c r="DH1270" s="4"/>
      <c r="DI1270" s="4"/>
      <c r="DJ1270" s="4"/>
      <c r="DK1270" s="4"/>
      <c r="DL1270" s="4"/>
      <c r="DM1270" s="4"/>
      <c r="DN1270" s="4"/>
      <c r="DO1270" s="4"/>
      <c r="DP1270" s="4"/>
      <c r="DQ1270" s="4"/>
      <c r="DR1270" s="4"/>
      <c r="DS1270" s="4"/>
      <c r="DT1270" s="4"/>
      <c r="DU1270" s="4"/>
      <c r="DV1270" s="4"/>
      <c r="DW1270" s="4"/>
      <c r="DX1270" s="4"/>
      <c r="DY1270" s="4"/>
      <c r="DZ1270" s="4"/>
      <c r="EA1270" s="4"/>
      <c r="EB1270" s="4"/>
      <c r="EC1270" s="4"/>
      <c r="ED1270" s="4"/>
      <c r="EE1270" s="4"/>
      <c r="EF1270" s="4"/>
      <c r="EG1270" s="4"/>
      <c r="EH1270" s="4"/>
      <c r="EI1270" s="4"/>
      <c r="EJ1270" s="4"/>
      <c r="EK1270" s="4"/>
      <c r="EL1270" s="4"/>
      <c r="EM1270" s="4"/>
      <c r="EN1270" s="4"/>
      <c r="EO1270" s="4"/>
      <c r="EP1270" s="4"/>
      <c r="EQ1270" s="4"/>
      <c r="ER1270" s="4"/>
      <c r="ES1270" s="4"/>
      <c r="ET1270" s="4"/>
      <c r="EU1270" s="4"/>
      <c r="EV1270" s="4"/>
      <c r="EW1270" s="4"/>
      <c r="EX1270" s="4"/>
      <c r="EY1270" s="4"/>
      <c r="EZ1270" s="4"/>
      <c r="FA1270" s="4"/>
      <c r="FB1270" s="4"/>
      <c r="FC1270" s="4"/>
      <c r="FD1270" s="4"/>
      <c r="FE1270" s="4"/>
      <c r="FF1270" s="4"/>
      <c r="FG1270" s="4"/>
      <c r="FH1270" s="4"/>
      <c r="FI1270" s="4"/>
      <c r="FJ1270" s="4"/>
      <c r="FK1270" s="4"/>
      <c r="FL1270" s="4"/>
      <c r="FM1270" s="4"/>
      <c r="FN1270" s="4"/>
      <c r="FO1270" s="4"/>
      <c r="FP1270" s="4"/>
      <c r="FQ1270" s="4"/>
      <c r="FR1270" s="4"/>
      <c r="FS1270" s="4"/>
      <c r="FT1270" s="4"/>
      <c r="FU1270" s="4"/>
      <c r="FV1270" s="4"/>
      <c r="FW1270" s="4"/>
      <c r="FX1270" s="4"/>
      <c r="FY1270" s="4"/>
      <c r="FZ1270" s="4"/>
      <c r="GA1270" s="4"/>
      <c r="GB1270" s="4"/>
      <c r="GC1270" s="4"/>
      <c r="GD1270" s="4"/>
      <c r="GE1270" s="4"/>
      <c r="GF1270" s="4"/>
      <c r="GG1270" s="4"/>
      <c r="GH1270" s="4"/>
      <c r="GI1270" s="4"/>
      <c r="GJ1270" s="4"/>
      <c r="GK1270" s="4"/>
      <c r="GL1270" s="4"/>
      <c r="GM1270" s="4"/>
      <c r="GN1270" s="4"/>
      <c r="GO1270" s="4"/>
      <c r="GP1270" s="4"/>
      <c r="GQ1270" s="4"/>
      <c r="GR1270" s="4"/>
      <c r="GS1270" s="4"/>
      <c r="GT1270" s="4"/>
      <c r="GU1270" s="4"/>
      <c r="GV1270" s="4"/>
      <c r="GW1270" s="4"/>
      <c r="GX1270" s="4"/>
      <c r="GY1270" s="4"/>
      <c r="GZ1270" s="4"/>
      <c r="HA1270" s="4"/>
      <c r="HB1270" s="4"/>
      <c r="HC1270" s="4"/>
      <c r="HD1270" s="4"/>
      <c r="HE1270" s="4"/>
      <c r="HF1270" s="4"/>
      <c r="HG1270" s="4"/>
      <c r="HH1270" s="4"/>
      <c r="HI1270" s="4"/>
      <c r="HJ1270" s="4"/>
      <c r="HK1270" s="4"/>
      <c r="HL1270" s="4"/>
      <c r="HM1270" s="4"/>
      <c r="HN1270" s="4"/>
      <c r="HO1270" s="4"/>
      <c r="HP1270" s="4"/>
      <c r="HQ1270" s="4"/>
      <c r="HR1270" s="4"/>
      <c r="HS1270" s="4"/>
      <c r="HT1270" s="4"/>
      <c r="HU1270" s="4"/>
      <c r="HV1270" s="4"/>
      <c r="HW1270" s="4"/>
      <c r="HX1270" s="4"/>
      <c r="HY1270" s="4"/>
      <c r="HZ1270" s="4"/>
      <c r="IA1270" s="4"/>
      <c r="IB1270" s="4"/>
      <c r="IC1270" s="4"/>
      <c r="ID1270" s="4"/>
      <c r="IE1270" s="4"/>
      <c r="IF1270" s="4"/>
      <c r="IG1270" s="4"/>
      <c r="IH1270" s="4"/>
      <c r="II1270" s="4"/>
      <c r="IJ1270" s="4"/>
      <c r="IK1270" s="4"/>
      <c r="IL1270" s="4"/>
      <c r="IM1270" s="4"/>
      <c r="IN1270" s="4"/>
      <c r="IO1270" s="4"/>
      <c r="IP1270" s="4"/>
      <c r="IQ1270" s="4"/>
      <c r="IR1270" s="4"/>
      <c r="IS1270" s="4"/>
      <c r="IT1270" s="4"/>
      <c r="IU1270" s="4"/>
      <c r="IV1270" s="4"/>
    </row>
    <row r="1271" spans="1:256" s="209" customFormat="1">
      <c r="A1271" s="121"/>
      <c r="B1271" s="115"/>
      <c r="C1271" s="116"/>
      <c r="D1271" s="117"/>
      <c r="E1271" s="118"/>
      <c r="F1271" s="119"/>
      <c r="G1271" s="120"/>
      <c r="H1271" s="5"/>
      <c r="I1271" s="39"/>
      <c r="J1271" s="40"/>
      <c r="K1271" s="41"/>
      <c r="L1271" s="37"/>
      <c r="N1271" s="38"/>
      <c r="O1271" s="38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/>
      <c r="AX1271" s="4"/>
      <c r="AY1271" s="4"/>
      <c r="AZ1271" s="4"/>
      <c r="BA1271" s="4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4"/>
      <c r="CM1271" s="4"/>
      <c r="CN1271" s="4"/>
      <c r="CO1271" s="4"/>
      <c r="CP1271" s="4"/>
      <c r="CQ1271" s="4"/>
      <c r="CR1271" s="4"/>
      <c r="CS1271" s="4"/>
      <c r="CT1271" s="4"/>
      <c r="CU1271" s="4"/>
      <c r="CV1271" s="4"/>
      <c r="CW1271" s="4"/>
      <c r="CX1271" s="4"/>
      <c r="CY1271" s="4"/>
      <c r="CZ1271" s="4"/>
      <c r="DA1271" s="4"/>
      <c r="DB1271" s="4"/>
      <c r="DC1271" s="4"/>
      <c r="DD1271" s="4"/>
      <c r="DE1271" s="4"/>
      <c r="DF1271" s="4"/>
      <c r="DG1271" s="4"/>
      <c r="DH1271" s="4"/>
      <c r="DI1271" s="4"/>
      <c r="DJ1271" s="4"/>
      <c r="DK1271" s="4"/>
      <c r="DL1271" s="4"/>
      <c r="DM1271" s="4"/>
      <c r="DN1271" s="4"/>
      <c r="DO1271" s="4"/>
      <c r="DP1271" s="4"/>
      <c r="DQ1271" s="4"/>
      <c r="DR1271" s="4"/>
      <c r="DS1271" s="4"/>
      <c r="DT1271" s="4"/>
      <c r="DU1271" s="4"/>
      <c r="DV1271" s="4"/>
      <c r="DW1271" s="4"/>
      <c r="DX1271" s="4"/>
      <c r="DY1271" s="4"/>
      <c r="DZ1271" s="4"/>
      <c r="EA1271" s="4"/>
      <c r="EB1271" s="4"/>
      <c r="EC1271" s="4"/>
      <c r="ED1271" s="4"/>
      <c r="EE1271" s="4"/>
      <c r="EF1271" s="4"/>
      <c r="EG1271" s="4"/>
      <c r="EH1271" s="4"/>
      <c r="EI1271" s="4"/>
      <c r="EJ1271" s="4"/>
      <c r="EK1271" s="4"/>
      <c r="EL1271" s="4"/>
      <c r="EM1271" s="4"/>
      <c r="EN1271" s="4"/>
      <c r="EO1271" s="4"/>
      <c r="EP1271" s="4"/>
      <c r="EQ1271" s="4"/>
      <c r="ER1271" s="4"/>
      <c r="ES1271" s="4"/>
      <c r="ET1271" s="4"/>
      <c r="EU1271" s="4"/>
      <c r="EV1271" s="4"/>
      <c r="EW1271" s="4"/>
      <c r="EX1271" s="4"/>
      <c r="EY1271" s="4"/>
      <c r="EZ1271" s="4"/>
      <c r="FA1271" s="4"/>
      <c r="FB1271" s="4"/>
      <c r="FC1271" s="4"/>
      <c r="FD1271" s="4"/>
      <c r="FE1271" s="4"/>
      <c r="FF1271" s="4"/>
      <c r="FG1271" s="4"/>
      <c r="FH1271" s="4"/>
      <c r="FI1271" s="4"/>
      <c r="FJ1271" s="4"/>
      <c r="FK1271" s="4"/>
      <c r="FL1271" s="4"/>
      <c r="FM1271" s="4"/>
      <c r="FN1271" s="4"/>
      <c r="FO1271" s="4"/>
      <c r="FP1271" s="4"/>
      <c r="FQ1271" s="4"/>
      <c r="FR1271" s="4"/>
      <c r="FS1271" s="4"/>
      <c r="FT1271" s="4"/>
      <c r="FU1271" s="4"/>
      <c r="FV1271" s="4"/>
      <c r="FW1271" s="4"/>
      <c r="FX1271" s="4"/>
      <c r="FY1271" s="4"/>
      <c r="FZ1271" s="4"/>
      <c r="GA1271" s="4"/>
      <c r="GB1271" s="4"/>
      <c r="GC1271" s="4"/>
      <c r="GD1271" s="4"/>
      <c r="GE1271" s="4"/>
      <c r="GF1271" s="4"/>
      <c r="GG1271" s="4"/>
      <c r="GH1271" s="4"/>
      <c r="GI1271" s="4"/>
      <c r="GJ1271" s="4"/>
      <c r="GK1271" s="4"/>
      <c r="GL1271" s="4"/>
      <c r="GM1271" s="4"/>
      <c r="GN1271" s="4"/>
      <c r="GO1271" s="4"/>
      <c r="GP1271" s="4"/>
      <c r="GQ1271" s="4"/>
      <c r="GR1271" s="4"/>
      <c r="GS1271" s="4"/>
      <c r="GT1271" s="4"/>
      <c r="GU1271" s="4"/>
      <c r="GV1271" s="4"/>
      <c r="GW1271" s="4"/>
      <c r="GX1271" s="4"/>
      <c r="GY1271" s="4"/>
      <c r="GZ1271" s="4"/>
      <c r="HA1271" s="4"/>
      <c r="HB1271" s="4"/>
      <c r="HC1271" s="4"/>
      <c r="HD1271" s="4"/>
      <c r="HE1271" s="4"/>
      <c r="HF1271" s="4"/>
      <c r="HG1271" s="4"/>
      <c r="HH1271" s="4"/>
      <c r="HI1271" s="4"/>
      <c r="HJ1271" s="4"/>
      <c r="HK1271" s="4"/>
      <c r="HL1271" s="4"/>
      <c r="HM1271" s="4"/>
      <c r="HN1271" s="4"/>
      <c r="HO1271" s="4"/>
      <c r="HP1271" s="4"/>
      <c r="HQ1271" s="4"/>
      <c r="HR1271" s="4"/>
      <c r="HS1271" s="4"/>
      <c r="HT1271" s="4"/>
      <c r="HU1271" s="4"/>
      <c r="HV1271" s="4"/>
      <c r="HW1271" s="4"/>
      <c r="HX1271" s="4"/>
      <c r="HY1271" s="4"/>
      <c r="HZ1271" s="4"/>
      <c r="IA1271" s="4"/>
      <c r="IB1271" s="4"/>
      <c r="IC1271" s="4"/>
      <c r="ID1271" s="4"/>
      <c r="IE1271" s="4"/>
      <c r="IF1271" s="4"/>
      <c r="IG1271" s="4"/>
      <c r="IH1271" s="4"/>
      <c r="II1271" s="4"/>
      <c r="IJ1271" s="4"/>
      <c r="IK1271" s="4"/>
      <c r="IL1271" s="4"/>
      <c r="IM1271" s="4"/>
      <c r="IN1271" s="4"/>
      <c r="IO1271" s="4"/>
      <c r="IP1271" s="4"/>
      <c r="IQ1271" s="4"/>
      <c r="IR1271" s="4"/>
      <c r="IS1271" s="4"/>
      <c r="IT1271" s="4"/>
      <c r="IU1271" s="4"/>
      <c r="IV1271" s="4"/>
    </row>
    <row r="1272" spans="1:256" s="209" customFormat="1">
      <c r="A1272" s="121"/>
      <c r="B1272" s="115"/>
      <c r="C1272" s="116"/>
      <c r="D1272" s="117"/>
      <c r="E1272" s="118"/>
      <c r="F1272" s="119"/>
      <c r="G1272" s="120"/>
      <c r="H1272" s="5"/>
      <c r="I1272" s="39"/>
      <c r="J1272" s="40"/>
      <c r="K1272" s="41"/>
      <c r="L1272" s="37"/>
      <c r="N1272" s="38"/>
      <c r="O1272" s="38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/>
      <c r="AX1272" s="4"/>
      <c r="AY1272" s="4"/>
      <c r="AZ1272" s="4"/>
      <c r="BA1272" s="4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4"/>
      <c r="CM1272" s="4"/>
      <c r="CN1272" s="4"/>
      <c r="CO1272" s="4"/>
      <c r="CP1272" s="4"/>
      <c r="CQ1272" s="4"/>
      <c r="CR1272" s="4"/>
      <c r="CS1272" s="4"/>
      <c r="CT1272" s="4"/>
      <c r="CU1272" s="4"/>
      <c r="CV1272" s="4"/>
      <c r="CW1272" s="4"/>
      <c r="CX1272" s="4"/>
      <c r="CY1272" s="4"/>
      <c r="CZ1272" s="4"/>
      <c r="DA1272" s="4"/>
      <c r="DB1272" s="4"/>
      <c r="DC1272" s="4"/>
      <c r="DD1272" s="4"/>
      <c r="DE1272" s="4"/>
      <c r="DF1272" s="4"/>
      <c r="DG1272" s="4"/>
      <c r="DH1272" s="4"/>
      <c r="DI1272" s="4"/>
      <c r="DJ1272" s="4"/>
      <c r="DK1272" s="4"/>
      <c r="DL1272" s="4"/>
      <c r="DM1272" s="4"/>
      <c r="DN1272" s="4"/>
      <c r="DO1272" s="4"/>
      <c r="DP1272" s="4"/>
      <c r="DQ1272" s="4"/>
      <c r="DR1272" s="4"/>
      <c r="DS1272" s="4"/>
      <c r="DT1272" s="4"/>
      <c r="DU1272" s="4"/>
      <c r="DV1272" s="4"/>
      <c r="DW1272" s="4"/>
      <c r="DX1272" s="4"/>
      <c r="DY1272" s="4"/>
      <c r="DZ1272" s="4"/>
      <c r="EA1272" s="4"/>
      <c r="EB1272" s="4"/>
      <c r="EC1272" s="4"/>
      <c r="ED1272" s="4"/>
      <c r="EE1272" s="4"/>
      <c r="EF1272" s="4"/>
      <c r="EG1272" s="4"/>
      <c r="EH1272" s="4"/>
      <c r="EI1272" s="4"/>
      <c r="EJ1272" s="4"/>
      <c r="EK1272" s="4"/>
      <c r="EL1272" s="4"/>
      <c r="EM1272" s="4"/>
      <c r="EN1272" s="4"/>
      <c r="EO1272" s="4"/>
      <c r="EP1272" s="4"/>
      <c r="EQ1272" s="4"/>
      <c r="ER1272" s="4"/>
      <c r="ES1272" s="4"/>
      <c r="ET1272" s="4"/>
      <c r="EU1272" s="4"/>
      <c r="EV1272" s="4"/>
      <c r="EW1272" s="4"/>
      <c r="EX1272" s="4"/>
      <c r="EY1272" s="4"/>
      <c r="EZ1272" s="4"/>
      <c r="FA1272" s="4"/>
      <c r="FB1272" s="4"/>
      <c r="FC1272" s="4"/>
      <c r="FD1272" s="4"/>
      <c r="FE1272" s="4"/>
      <c r="FF1272" s="4"/>
      <c r="FG1272" s="4"/>
      <c r="FH1272" s="4"/>
      <c r="FI1272" s="4"/>
      <c r="FJ1272" s="4"/>
      <c r="FK1272" s="4"/>
      <c r="FL1272" s="4"/>
      <c r="FM1272" s="4"/>
      <c r="FN1272" s="4"/>
      <c r="FO1272" s="4"/>
      <c r="FP1272" s="4"/>
      <c r="FQ1272" s="4"/>
      <c r="FR1272" s="4"/>
      <c r="FS1272" s="4"/>
      <c r="FT1272" s="4"/>
      <c r="FU1272" s="4"/>
      <c r="FV1272" s="4"/>
      <c r="FW1272" s="4"/>
      <c r="FX1272" s="4"/>
      <c r="FY1272" s="4"/>
      <c r="FZ1272" s="4"/>
      <c r="GA1272" s="4"/>
      <c r="GB1272" s="4"/>
      <c r="GC1272" s="4"/>
      <c r="GD1272" s="4"/>
      <c r="GE1272" s="4"/>
      <c r="GF1272" s="4"/>
      <c r="GG1272" s="4"/>
      <c r="GH1272" s="4"/>
      <c r="GI1272" s="4"/>
      <c r="GJ1272" s="4"/>
      <c r="GK1272" s="4"/>
      <c r="GL1272" s="4"/>
      <c r="GM1272" s="4"/>
      <c r="GN1272" s="4"/>
      <c r="GO1272" s="4"/>
      <c r="GP1272" s="4"/>
      <c r="GQ1272" s="4"/>
      <c r="GR1272" s="4"/>
      <c r="GS1272" s="4"/>
      <c r="GT1272" s="4"/>
      <c r="GU1272" s="4"/>
      <c r="GV1272" s="4"/>
      <c r="GW1272" s="4"/>
      <c r="GX1272" s="4"/>
      <c r="GY1272" s="4"/>
      <c r="GZ1272" s="4"/>
      <c r="HA1272" s="4"/>
      <c r="HB1272" s="4"/>
      <c r="HC1272" s="4"/>
      <c r="HD1272" s="4"/>
      <c r="HE1272" s="4"/>
      <c r="HF1272" s="4"/>
      <c r="HG1272" s="4"/>
      <c r="HH1272" s="4"/>
      <c r="HI1272" s="4"/>
      <c r="HJ1272" s="4"/>
      <c r="HK1272" s="4"/>
      <c r="HL1272" s="4"/>
      <c r="HM1272" s="4"/>
      <c r="HN1272" s="4"/>
      <c r="HO1272" s="4"/>
      <c r="HP1272" s="4"/>
      <c r="HQ1272" s="4"/>
      <c r="HR1272" s="4"/>
      <c r="HS1272" s="4"/>
      <c r="HT1272" s="4"/>
      <c r="HU1272" s="4"/>
      <c r="HV1272" s="4"/>
      <c r="HW1272" s="4"/>
      <c r="HX1272" s="4"/>
      <c r="HY1272" s="4"/>
      <c r="HZ1272" s="4"/>
      <c r="IA1272" s="4"/>
      <c r="IB1272" s="4"/>
      <c r="IC1272" s="4"/>
      <c r="ID1272" s="4"/>
      <c r="IE1272" s="4"/>
      <c r="IF1272" s="4"/>
      <c r="IG1272" s="4"/>
      <c r="IH1272" s="4"/>
      <c r="II1272" s="4"/>
      <c r="IJ1272" s="4"/>
      <c r="IK1272" s="4"/>
      <c r="IL1272" s="4"/>
      <c r="IM1272" s="4"/>
      <c r="IN1272" s="4"/>
      <c r="IO1272" s="4"/>
      <c r="IP1272" s="4"/>
      <c r="IQ1272" s="4"/>
      <c r="IR1272" s="4"/>
      <c r="IS1272" s="4"/>
      <c r="IT1272" s="4"/>
      <c r="IU1272" s="4"/>
      <c r="IV1272" s="4"/>
    </row>
    <row r="1274" spans="1:256" s="209" customFormat="1">
      <c r="A1274" s="121"/>
      <c r="B1274" s="115"/>
      <c r="C1274" s="116"/>
      <c r="D1274" s="117"/>
      <c r="E1274" s="118"/>
      <c r="F1274" s="119"/>
      <c r="G1274" s="120"/>
      <c r="H1274" s="5"/>
      <c r="I1274" s="39"/>
      <c r="J1274" s="40"/>
      <c r="K1274" s="41"/>
      <c r="L1274" s="37"/>
      <c r="N1274" s="38"/>
      <c r="O1274" s="38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/>
      <c r="AX1274" s="4"/>
      <c r="AY1274" s="4"/>
      <c r="AZ1274" s="4"/>
      <c r="BA1274" s="4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4"/>
      <c r="CM1274" s="4"/>
      <c r="CN1274" s="4"/>
      <c r="CO1274" s="4"/>
      <c r="CP1274" s="4"/>
      <c r="CQ1274" s="4"/>
      <c r="CR1274" s="4"/>
      <c r="CS1274" s="4"/>
      <c r="CT1274" s="4"/>
      <c r="CU1274" s="4"/>
      <c r="CV1274" s="4"/>
      <c r="CW1274" s="4"/>
      <c r="CX1274" s="4"/>
      <c r="CY1274" s="4"/>
      <c r="CZ1274" s="4"/>
      <c r="DA1274" s="4"/>
      <c r="DB1274" s="4"/>
      <c r="DC1274" s="4"/>
      <c r="DD1274" s="4"/>
      <c r="DE1274" s="4"/>
      <c r="DF1274" s="4"/>
      <c r="DG1274" s="4"/>
      <c r="DH1274" s="4"/>
      <c r="DI1274" s="4"/>
      <c r="DJ1274" s="4"/>
      <c r="DK1274" s="4"/>
      <c r="DL1274" s="4"/>
      <c r="DM1274" s="4"/>
      <c r="DN1274" s="4"/>
      <c r="DO1274" s="4"/>
      <c r="DP1274" s="4"/>
      <c r="DQ1274" s="4"/>
      <c r="DR1274" s="4"/>
      <c r="DS1274" s="4"/>
      <c r="DT1274" s="4"/>
      <c r="DU1274" s="4"/>
      <c r="DV1274" s="4"/>
      <c r="DW1274" s="4"/>
      <c r="DX1274" s="4"/>
      <c r="DY1274" s="4"/>
      <c r="DZ1274" s="4"/>
      <c r="EA1274" s="4"/>
      <c r="EB1274" s="4"/>
      <c r="EC1274" s="4"/>
      <c r="ED1274" s="4"/>
      <c r="EE1274" s="4"/>
      <c r="EF1274" s="4"/>
      <c r="EG1274" s="4"/>
      <c r="EH1274" s="4"/>
      <c r="EI1274" s="4"/>
      <c r="EJ1274" s="4"/>
      <c r="EK1274" s="4"/>
      <c r="EL1274" s="4"/>
      <c r="EM1274" s="4"/>
      <c r="EN1274" s="4"/>
      <c r="EO1274" s="4"/>
      <c r="EP1274" s="4"/>
      <c r="EQ1274" s="4"/>
      <c r="ER1274" s="4"/>
      <c r="ES1274" s="4"/>
      <c r="ET1274" s="4"/>
      <c r="EU1274" s="4"/>
      <c r="EV1274" s="4"/>
      <c r="EW1274" s="4"/>
      <c r="EX1274" s="4"/>
      <c r="EY1274" s="4"/>
      <c r="EZ1274" s="4"/>
      <c r="FA1274" s="4"/>
      <c r="FB1274" s="4"/>
      <c r="FC1274" s="4"/>
      <c r="FD1274" s="4"/>
      <c r="FE1274" s="4"/>
      <c r="FF1274" s="4"/>
      <c r="FG1274" s="4"/>
      <c r="FH1274" s="4"/>
      <c r="FI1274" s="4"/>
      <c r="FJ1274" s="4"/>
      <c r="FK1274" s="4"/>
      <c r="FL1274" s="4"/>
      <c r="FM1274" s="4"/>
      <c r="FN1274" s="4"/>
      <c r="FO1274" s="4"/>
      <c r="FP1274" s="4"/>
      <c r="FQ1274" s="4"/>
      <c r="FR1274" s="4"/>
      <c r="FS1274" s="4"/>
      <c r="FT1274" s="4"/>
      <c r="FU1274" s="4"/>
      <c r="FV1274" s="4"/>
      <c r="FW1274" s="4"/>
      <c r="FX1274" s="4"/>
      <c r="FY1274" s="4"/>
      <c r="FZ1274" s="4"/>
      <c r="GA1274" s="4"/>
      <c r="GB1274" s="4"/>
      <c r="GC1274" s="4"/>
      <c r="GD1274" s="4"/>
      <c r="GE1274" s="4"/>
      <c r="GF1274" s="4"/>
      <c r="GG1274" s="4"/>
      <c r="GH1274" s="4"/>
      <c r="GI1274" s="4"/>
      <c r="GJ1274" s="4"/>
      <c r="GK1274" s="4"/>
      <c r="GL1274" s="4"/>
      <c r="GM1274" s="4"/>
      <c r="GN1274" s="4"/>
      <c r="GO1274" s="4"/>
      <c r="GP1274" s="4"/>
      <c r="GQ1274" s="4"/>
      <c r="GR1274" s="4"/>
      <c r="GS1274" s="4"/>
      <c r="GT1274" s="4"/>
      <c r="GU1274" s="4"/>
      <c r="GV1274" s="4"/>
      <c r="GW1274" s="4"/>
      <c r="GX1274" s="4"/>
      <c r="GY1274" s="4"/>
      <c r="GZ1274" s="4"/>
      <c r="HA1274" s="4"/>
      <c r="HB1274" s="4"/>
      <c r="HC1274" s="4"/>
      <c r="HD1274" s="4"/>
      <c r="HE1274" s="4"/>
      <c r="HF1274" s="4"/>
      <c r="HG1274" s="4"/>
      <c r="HH1274" s="4"/>
      <c r="HI1274" s="4"/>
      <c r="HJ1274" s="4"/>
      <c r="HK1274" s="4"/>
      <c r="HL1274" s="4"/>
      <c r="HM1274" s="4"/>
      <c r="HN1274" s="4"/>
      <c r="HO1274" s="4"/>
      <c r="HP1274" s="4"/>
      <c r="HQ1274" s="4"/>
      <c r="HR1274" s="4"/>
      <c r="HS1274" s="4"/>
      <c r="HT1274" s="4"/>
      <c r="HU1274" s="4"/>
      <c r="HV1274" s="4"/>
      <c r="HW1274" s="4"/>
      <c r="HX1274" s="4"/>
      <c r="HY1274" s="4"/>
      <c r="HZ1274" s="4"/>
      <c r="IA1274" s="4"/>
      <c r="IB1274" s="4"/>
      <c r="IC1274" s="4"/>
      <c r="ID1274" s="4"/>
      <c r="IE1274" s="4"/>
      <c r="IF1274" s="4"/>
      <c r="IG1274" s="4"/>
      <c r="IH1274" s="4"/>
      <c r="II1274" s="4"/>
      <c r="IJ1274" s="4"/>
      <c r="IK1274" s="4"/>
      <c r="IL1274" s="4"/>
      <c r="IM1274" s="4"/>
      <c r="IN1274" s="4"/>
      <c r="IO1274" s="4"/>
      <c r="IP1274" s="4"/>
      <c r="IQ1274" s="4"/>
      <c r="IR1274" s="4"/>
      <c r="IS1274" s="4"/>
      <c r="IT1274" s="4"/>
      <c r="IU1274" s="4"/>
      <c r="IV1274" s="4"/>
    </row>
    <row r="1276" spans="1:256" s="209" customFormat="1">
      <c r="A1276" s="121"/>
      <c r="B1276" s="115"/>
      <c r="C1276" s="116"/>
      <c r="D1276" s="117"/>
      <c r="E1276" s="118"/>
      <c r="F1276" s="119"/>
      <c r="G1276" s="120"/>
      <c r="H1276" s="5"/>
      <c r="I1276" s="39"/>
      <c r="J1276" s="40"/>
      <c r="K1276" s="41"/>
      <c r="L1276" s="37"/>
      <c r="N1276" s="38"/>
      <c r="O1276" s="38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/>
      <c r="AX1276" s="4"/>
      <c r="AY1276" s="4"/>
      <c r="AZ1276" s="4"/>
      <c r="BA1276" s="4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4"/>
      <c r="CM1276" s="4"/>
      <c r="CN1276" s="4"/>
      <c r="CO1276" s="4"/>
      <c r="CP1276" s="4"/>
      <c r="CQ1276" s="4"/>
      <c r="CR1276" s="4"/>
      <c r="CS1276" s="4"/>
      <c r="CT1276" s="4"/>
      <c r="CU1276" s="4"/>
      <c r="CV1276" s="4"/>
      <c r="CW1276" s="4"/>
      <c r="CX1276" s="4"/>
      <c r="CY1276" s="4"/>
      <c r="CZ1276" s="4"/>
      <c r="DA1276" s="4"/>
      <c r="DB1276" s="4"/>
      <c r="DC1276" s="4"/>
      <c r="DD1276" s="4"/>
      <c r="DE1276" s="4"/>
      <c r="DF1276" s="4"/>
      <c r="DG1276" s="4"/>
      <c r="DH1276" s="4"/>
      <c r="DI1276" s="4"/>
      <c r="DJ1276" s="4"/>
      <c r="DK1276" s="4"/>
      <c r="DL1276" s="4"/>
      <c r="DM1276" s="4"/>
      <c r="DN1276" s="4"/>
      <c r="DO1276" s="4"/>
      <c r="DP1276" s="4"/>
      <c r="DQ1276" s="4"/>
      <c r="DR1276" s="4"/>
      <c r="DS1276" s="4"/>
      <c r="DT1276" s="4"/>
      <c r="DU1276" s="4"/>
      <c r="DV1276" s="4"/>
      <c r="DW1276" s="4"/>
      <c r="DX1276" s="4"/>
      <c r="DY1276" s="4"/>
      <c r="DZ1276" s="4"/>
      <c r="EA1276" s="4"/>
      <c r="EB1276" s="4"/>
      <c r="EC1276" s="4"/>
      <c r="ED1276" s="4"/>
      <c r="EE1276" s="4"/>
      <c r="EF1276" s="4"/>
      <c r="EG1276" s="4"/>
      <c r="EH1276" s="4"/>
      <c r="EI1276" s="4"/>
      <c r="EJ1276" s="4"/>
      <c r="EK1276" s="4"/>
      <c r="EL1276" s="4"/>
      <c r="EM1276" s="4"/>
      <c r="EN1276" s="4"/>
      <c r="EO1276" s="4"/>
      <c r="EP1276" s="4"/>
      <c r="EQ1276" s="4"/>
      <c r="ER1276" s="4"/>
      <c r="ES1276" s="4"/>
      <c r="ET1276" s="4"/>
      <c r="EU1276" s="4"/>
      <c r="EV1276" s="4"/>
      <c r="EW1276" s="4"/>
      <c r="EX1276" s="4"/>
      <c r="EY1276" s="4"/>
      <c r="EZ1276" s="4"/>
      <c r="FA1276" s="4"/>
      <c r="FB1276" s="4"/>
      <c r="FC1276" s="4"/>
      <c r="FD1276" s="4"/>
      <c r="FE1276" s="4"/>
      <c r="FF1276" s="4"/>
      <c r="FG1276" s="4"/>
      <c r="FH1276" s="4"/>
      <c r="FI1276" s="4"/>
      <c r="FJ1276" s="4"/>
      <c r="FK1276" s="4"/>
      <c r="FL1276" s="4"/>
      <c r="FM1276" s="4"/>
      <c r="FN1276" s="4"/>
      <c r="FO1276" s="4"/>
      <c r="FP1276" s="4"/>
      <c r="FQ1276" s="4"/>
      <c r="FR1276" s="4"/>
      <c r="FS1276" s="4"/>
      <c r="FT1276" s="4"/>
      <c r="FU1276" s="4"/>
      <c r="FV1276" s="4"/>
      <c r="FW1276" s="4"/>
      <c r="FX1276" s="4"/>
      <c r="FY1276" s="4"/>
      <c r="FZ1276" s="4"/>
      <c r="GA1276" s="4"/>
      <c r="GB1276" s="4"/>
      <c r="GC1276" s="4"/>
      <c r="GD1276" s="4"/>
      <c r="GE1276" s="4"/>
      <c r="GF1276" s="4"/>
      <c r="GG1276" s="4"/>
      <c r="GH1276" s="4"/>
      <c r="GI1276" s="4"/>
      <c r="GJ1276" s="4"/>
      <c r="GK1276" s="4"/>
      <c r="GL1276" s="4"/>
      <c r="GM1276" s="4"/>
      <c r="GN1276" s="4"/>
      <c r="GO1276" s="4"/>
      <c r="GP1276" s="4"/>
      <c r="GQ1276" s="4"/>
      <c r="GR1276" s="4"/>
      <c r="GS1276" s="4"/>
      <c r="GT1276" s="4"/>
      <c r="GU1276" s="4"/>
      <c r="GV1276" s="4"/>
      <c r="GW1276" s="4"/>
      <c r="GX1276" s="4"/>
      <c r="GY1276" s="4"/>
      <c r="GZ1276" s="4"/>
      <c r="HA1276" s="4"/>
      <c r="HB1276" s="4"/>
      <c r="HC1276" s="4"/>
      <c r="HD1276" s="4"/>
      <c r="HE1276" s="4"/>
      <c r="HF1276" s="4"/>
      <c r="HG1276" s="4"/>
      <c r="HH1276" s="4"/>
      <c r="HI1276" s="4"/>
      <c r="HJ1276" s="4"/>
      <c r="HK1276" s="4"/>
      <c r="HL1276" s="4"/>
      <c r="HM1276" s="4"/>
      <c r="HN1276" s="4"/>
      <c r="HO1276" s="4"/>
      <c r="HP1276" s="4"/>
      <c r="HQ1276" s="4"/>
      <c r="HR1276" s="4"/>
      <c r="HS1276" s="4"/>
      <c r="HT1276" s="4"/>
      <c r="HU1276" s="4"/>
      <c r="HV1276" s="4"/>
      <c r="HW1276" s="4"/>
      <c r="HX1276" s="4"/>
      <c r="HY1276" s="4"/>
      <c r="HZ1276" s="4"/>
      <c r="IA1276" s="4"/>
      <c r="IB1276" s="4"/>
      <c r="IC1276" s="4"/>
      <c r="ID1276" s="4"/>
      <c r="IE1276" s="4"/>
      <c r="IF1276" s="4"/>
      <c r="IG1276" s="4"/>
      <c r="IH1276" s="4"/>
      <c r="II1276" s="4"/>
      <c r="IJ1276" s="4"/>
      <c r="IK1276" s="4"/>
      <c r="IL1276" s="4"/>
      <c r="IM1276" s="4"/>
      <c r="IN1276" s="4"/>
      <c r="IO1276" s="4"/>
      <c r="IP1276" s="4"/>
      <c r="IQ1276" s="4"/>
      <c r="IR1276" s="4"/>
      <c r="IS1276" s="4"/>
      <c r="IT1276" s="4"/>
      <c r="IU1276" s="4"/>
      <c r="IV1276" s="4"/>
    </row>
    <row r="1278" spans="1:256" s="209" customFormat="1">
      <c r="A1278" s="121"/>
      <c r="B1278" s="115"/>
      <c r="C1278" s="116"/>
      <c r="D1278" s="117"/>
      <c r="E1278" s="118"/>
      <c r="F1278" s="119"/>
      <c r="G1278" s="120"/>
      <c r="H1278" s="5"/>
      <c r="I1278" s="39"/>
      <c r="J1278" s="40"/>
      <c r="K1278" s="41"/>
      <c r="L1278" s="37"/>
      <c r="N1278" s="38"/>
      <c r="O1278" s="38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/>
      <c r="AX1278" s="4"/>
      <c r="AY1278" s="4"/>
      <c r="AZ1278" s="4"/>
      <c r="BA1278" s="4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4"/>
      <c r="CM1278" s="4"/>
      <c r="CN1278" s="4"/>
      <c r="CO1278" s="4"/>
      <c r="CP1278" s="4"/>
      <c r="CQ1278" s="4"/>
      <c r="CR1278" s="4"/>
      <c r="CS1278" s="4"/>
      <c r="CT1278" s="4"/>
      <c r="CU1278" s="4"/>
      <c r="CV1278" s="4"/>
      <c r="CW1278" s="4"/>
      <c r="CX1278" s="4"/>
      <c r="CY1278" s="4"/>
      <c r="CZ1278" s="4"/>
      <c r="DA1278" s="4"/>
      <c r="DB1278" s="4"/>
      <c r="DC1278" s="4"/>
      <c r="DD1278" s="4"/>
      <c r="DE1278" s="4"/>
      <c r="DF1278" s="4"/>
      <c r="DG1278" s="4"/>
      <c r="DH1278" s="4"/>
      <c r="DI1278" s="4"/>
      <c r="DJ1278" s="4"/>
      <c r="DK1278" s="4"/>
      <c r="DL1278" s="4"/>
      <c r="DM1278" s="4"/>
      <c r="DN1278" s="4"/>
      <c r="DO1278" s="4"/>
      <c r="DP1278" s="4"/>
      <c r="DQ1278" s="4"/>
      <c r="DR1278" s="4"/>
      <c r="DS1278" s="4"/>
      <c r="DT1278" s="4"/>
      <c r="DU1278" s="4"/>
      <c r="DV1278" s="4"/>
      <c r="DW1278" s="4"/>
      <c r="DX1278" s="4"/>
      <c r="DY1278" s="4"/>
      <c r="DZ1278" s="4"/>
      <c r="EA1278" s="4"/>
      <c r="EB1278" s="4"/>
      <c r="EC1278" s="4"/>
      <c r="ED1278" s="4"/>
      <c r="EE1278" s="4"/>
      <c r="EF1278" s="4"/>
      <c r="EG1278" s="4"/>
      <c r="EH1278" s="4"/>
      <c r="EI1278" s="4"/>
      <c r="EJ1278" s="4"/>
      <c r="EK1278" s="4"/>
      <c r="EL1278" s="4"/>
      <c r="EM1278" s="4"/>
      <c r="EN1278" s="4"/>
      <c r="EO1278" s="4"/>
      <c r="EP1278" s="4"/>
      <c r="EQ1278" s="4"/>
      <c r="ER1278" s="4"/>
      <c r="ES1278" s="4"/>
      <c r="ET1278" s="4"/>
      <c r="EU1278" s="4"/>
      <c r="EV1278" s="4"/>
      <c r="EW1278" s="4"/>
      <c r="EX1278" s="4"/>
      <c r="EY1278" s="4"/>
      <c r="EZ1278" s="4"/>
      <c r="FA1278" s="4"/>
      <c r="FB1278" s="4"/>
      <c r="FC1278" s="4"/>
      <c r="FD1278" s="4"/>
      <c r="FE1278" s="4"/>
      <c r="FF1278" s="4"/>
      <c r="FG1278" s="4"/>
      <c r="FH1278" s="4"/>
      <c r="FI1278" s="4"/>
      <c r="FJ1278" s="4"/>
      <c r="FK1278" s="4"/>
      <c r="FL1278" s="4"/>
      <c r="FM1278" s="4"/>
      <c r="FN1278" s="4"/>
      <c r="FO1278" s="4"/>
      <c r="FP1278" s="4"/>
      <c r="FQ1278" s="4"/>
      <c r="FR1278" s="4"/>
      <c r="FS1278" s="4"/>
      <c r="FT1278" s="4"/>
      <c r="FU1278" s="4"/>
      <c r="FV1278" s="4"/>
      <c r="FW1278" s="4"/>
      <c r="FX1278" s="4"/>
      <c r="FY1278" s="4"/>
      <c r="FZ1278" s="4"/>
      <c r="GA1278" s="4"/>
      <c r="GB1278" s="4"/>
      <c r="GC1278" s="4"/>
      <c r="GD1278" s="4"/>
      <c r="GE1278" s="4"/>
      <c r="GF1278" s="4"/>
      <c r="GG1278" s="4"/>
      <c r="GH1278" s="4"/>
      <c r="GI1278" s="4"/>
      <c r="GJ1278" s="4"/>
      <c r="GK1278" s="4"/>
      <c r="GL1278" s="4"/>
      <c r="GM1278" s="4"/>
      <c r="GN1278" s="4"/>
      <c r="GO1278" s="4"/>
      <c r="GP1278" s="4"/>
      <c r="GQ1278" s="4"/>
      <c r="GR1278" s="4"/>
      <c r="GS1278" s="4"/>
      <c r="GT1278" s="4"/>
      <c r="GU1278" s="4"/>
      <c r="GV1278" s="4"/>
      <c r="GW1278" s="4"/>
      <c r="GX1278" s="4"/>
      <c r="GY1278" s="4"/>
      <c r="GZ1278" s="4"/>
      <c r="HA1278" s="4"/>
      <c r="HB1278" s="4"/>
      <c r="HC1278" s="4"/>
      <c r="HD1278" s="4"/>
      <c r="HE1278" s="4"/>
      <c r="HF1278" s="4"/>
      <c r="HG1278" s="4"/>
      <c r="HH1278" s="4"/>
      <c r="HI1278" s="4"/>
      <c r="HJ1278" s="4"/>
      <c r="HK1278" s="4"/>
      <c r="HL1278" s="4"/>
      <c r="HM1278" s="4"/>
      <c r="HN1278" s="4"/>
      <c r="HO1278" s="4"/>
      <c r="HP1278" s="4"/>
      <c r="HQ1278" s="4"/>
      <c r="HR1278" s="4"/>
      <c r="HS1278" s="4"/>
      <c r="HT1278" s="4"/>
      <c r="HU1278" s="4"/>
      <c r="HV1278" s="4"/>
      <c r="HW1278" s="4"/>
      <c r="HX1278" s="4"/>
      <c r="HY1278" s="4"/>
      <c r="HZ1278" s="4"/>
      <c r="IA1278" s="4"/>
      <c r="IB1278" s="4"/>
      <c r="IC1278" s="4"/>
      <c r="ID1278" s="4"/>
      <c r="IE1278" s="4"/>
      <c r="IF1278" s="4"/>
      <c r="IG1278" s="4"/>
      <c r="IH1278" s="4"/>
      <c r="II1278" s="4"/>
      <c r="IJ1278" s="4"/>
      <c r="IK1278" s="4"/>
      <c r="IL1278" s="4"/>
      <c r="IM1278" s="4"/>
      <c r="IN1278" s="4"/>
      <c r="IO1278" s="4"/>
      <c r="IP1278" s="4"/>
      <c r="IQ1278" s="4"/>
      <c r="IR1278" s="4"/>
      <c r="IS1278" s="4"/>
      <c r="IT1278" s="4"/>
      <c r="IU1278" s="4"/>
      <c r="IV1278" s="4"/>
    </row>
    <row r="1280" spans="1:256" s="209" customFormat="1">
      <c r="A1280" s="121"/>
      <c r="B1280" s="115"/>
      <c r="C1280" s="116"/>
      <c r="D1280" s="117"/>
      <c r="E1280" s="118"/>
      <c r="F1280" s="119"/>
      <c r="G1280" s="120"/>
      <c r="H1280" s="5"/>
      <c r="I1280" s="39"/>
      <c r="J1280" s="40"/>
      <c r="K1280" s="41"/>
      <c r="L1280" s="37"/>
      <c r="N1280" s="38"/>
      <c r="O1280" s="38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/>
      <c r="AX1280" s="4"/>
      <c r="AY1280" s="4"/>
      <c r="AZ1280" s="4"/>
      <c r="BA1280" s="4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4"/>
      <c r="CM1280" s="4"/>
      <c r="CN1280" s="4"/>
      <c r="CO1280" s="4"/>
      <c r="CP1280" s="4"/>
      <c r="CQ1280" s="4"/>
      <c r="CR1280" s="4"/>
      <c r="CS1280" s="4"/>
      <c r="CT1280" s="4"/>
      <c r="CU1280" s="4"/>
      <c r="CV1280" s="4"/>
      <c r="CW1280" s="4"/>
      <c r="CX1280" s="4"/>
      <c r="CY1280" s="4"/>
      <c r="CZ1280" s="4"/>
      <c r="DA1280" s="4"/>
      <c r="DB1280" s="4"/>
      <c r="DC1280" s="4"/>
      <c r="DD1280" s="4"/>
      <c r="DE1280" s="4"/>
      <c r="DF1280" s="4"/>
      <c r="DG1280" s="4"/>
      <c r="DH1280" s="4"/>
      <c r="DI1280" s="4"/>
      <c r="DJ1280" s="4"/>
      <c r="DK1280" s="4"/>
      <c r="DL1280" s="4"/>
      <c r="DM1280" s="4"/>
      <c r="DN1280" s="4"/>
      <c r="DO1280" s="4"/>
      <c r="DP1280" s="4"/>
      <c r="DQ1280" s="4"/>
      <c r="DR1280" s="4"/>
      <c r="DS1280" s="4"/>
      <c r="DT1280" s="4"/>
      <c r="DU1280" s="4"/>
      <c r="DV1280" s="4"/>
      <c r="DW1280" s="4"/>
      <c r="DX1280" s="4"/>
      <c r="DY1280" s="4"/>
      <c r="DZ1280" s="4"/>
      <c r="EA1280" s="4"/>
      <c r="EB1280" s="4"/>
      <c r="EC1280" s="4"/>
      <c r="ED1280" s="4"/>
      <c r="EE1280" s="4"/>
      <c r="EF1280" s="4"/>
      <c r="EG1280" s="4"/>
      <c r="EH1280" s="4"/>
      <c r="EI1280" s="4"/>
      <c r="EJ1280" s="4"/>
      <c r="EK1280" s="4"/>
      <c r="EL1280" s="4"/>
      <c r="EM1280" s="4"/>
      <c r="EN1280" s="4"/>
      <c r="EO1280" s="4"/>
      <c r="EP1280" s="4"/>
      <c r="EQ1280" s="4"/>
      <c r="ER1280" s="4"/>
      <c r="ES1280" s="4"/>
      <c r="ET1280" s="4"/>
      <c r="EU1280" s="4"/>
      <c r="EV1280" s="4"/>
      <c r="EW1280" s="4"/>
      <c r="EX1280" s="4"/>
      <c r="EY1280" s="4"/>
      <c r="EZ1280" s="4"/>
      <c r="FA1280" s="4"/>
      <c r="FB1280" s="4"/>
      <c r="FC1280" s="4"/>
      <c r="FD1280" s="4"/>
      <c r="FE1280" s="4"/>
      <c r="FF1280" s="4"/>
      <c r="FG1280" s="4"/>
      <c r="FH1280" s="4"/>
      <c r="FI1280" s="4"/>
      <c r="FJ1280" s="4"/>
      <c r="FK1280" s="4"/>
      <c r="FL1280" s="4"/>
      <c r="FM1280" s="4"/>
      <c r="FN1280" s="4"/>
      <c r="FO1280" s="4"/>
      <c r="FP1280" s="4"/>
      <c r="FQ1280" s="4"/>
      <c r="FR1280" s="4"/>
      <c r="FS1280" s="4"/>
      <c r="FT1280" s="4"/>
      <c r="FU1280" s="4"/>
      <c r="FV1280" s="4"/>
      <c r="FW1280" s="4"/>
      <c r="FX1280" s="4"/>
      <c r="FY1280" s="4"/>
      <c r="FZ1280" s="4"/>
      <c r="GA1280" s="4"/>
      <c r="GB1280" s="4"/>
      <c r="GC1280" s="4"/>
      <c r="GD1280" s="4"/>
      <c r="GE1280" s="4"/>
      <c r="GF1280" s="4"/>
      <c r="GG1280" s="4"/>
      <c r="GH1280" s="4"/>
      <c r="GI1280" s="4"/>
      <c r="GJ1280" s="4"/>
      <c r="GK1280" s="4"/>
      <c r="GL1280" s="4"/>
      <c r="GM1280" s="4"/>
      <c r="GN1280" s="4"/>
      <c r="GO1280" s="4"/>
      <c r="GP1280" s="4"/>
      <c r="GQ1280" s="4"/>
      <c r="GR1280" s="4"/>
      <c r="GS1280" s="4"/>
      <c r="GT1280" s="4"/>
      <c r="GU1280" s="4"/>
      <c r="GV1280" s="4"/>
      <c r="GW1280" s="4"/>
      <c r="GX1280" s="4"/>
      <c r="GY1280" s="4"/>
      <c r="GZ1280" s="4"/>
      <c r="HA1280" s="4"/>
      <c r="HB1280" s="4"/>
      <c r="HC1280" s="4"/>
      <c r="HD1280" s="4"/>
      <c r="HE1280" s="4"/>
      <c r="HF1280" s="4"/>
      <c r="HG1280" s="4"/>
      <c r="HH1280" s="4"/>
      <c r="HI1280" s="4"/>
      <c r="HJ1280" s="4"/>
      <c r="HK1280" s="4"/>
      <c r="HL1280" s="4"/>
      <c r="HM1280" s="4"/>
      <c r="HN1280" s="4"/>
      <c r="HO1280" s="4"/>
      <c r="HP1280" s="4"/>
      <c r="HQ1280" s="4"/>
      <c r="HR1280" s="4"/>
      <c r="HS1280" s="4"/>
      <c r="HT1280" s="4"/>
      <c r="HU1280" s="4"/>
      <c r="HV1280" s="4"/>
      <c r="HW1280" s="4"/>
      <c r="HX1280" s="4"/>
      <c r="HY1280" s="4"/>
      <c r="HZ1280" s="4"/>
      <c r="IA1280" s="4"/>
      <c r="IB1280" s="4"/>
      <c r="IC1280" s="4"/>
      <c r="ID1280" s="4"/>
      <c r="IE1280" s="4"/>
      <c r="IF1280" s="4"/>
      <c r="IG1280" s="4"/>
      <c r="IH1280" s="4"/>
      <c r="II1280" s="4"/>
      <c r="IJ1280" s="4"/>
      <c r="IK1280" s="4"/>
      <c r="IL1280" s="4"/>
      <c r="IM1280" s="4"/>
      <c r="IN1280" s="4"/>
      <c r="IO1280" s="4"/>
      <c r="IP1280" s="4"/>
      <c r="IQ1280" s="4"/>
      <c r="IR1280" s="4"/>
      <c r="IS1280" s="4"/>
      <c r="IT1280" s="4"/>
      <c r="IU1280" s="4"/>
      <c r="IV1280" s="4"/>
    </row>
    <row r="1281" spans="1:256" s="209" customFormat="1">
      <c r="A1281" s="121"/>
      <c r="B1281" s="115"/>
      <c r="C1281" s="116"/>
      <c r="D1281" s="117"/>
      <c r="E1281" s="118"/>
      <c r="F1281" s="119"/>
      <c r="G1281" s="120"/>
      <c r="H1281" s="5"/>
      <c r="I1281" s="39"/>
      <c r="J1281" s="40"/>
      <c r="K1281" s="41"/>
      <c r="L1281" s="37"/>
      <c r="N1281" s="38"/>
      <c r="O1281" s="38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/>
      <c r="AX1281" s="4"/>
      <c r="AY1281" s="4"/>
      <c r="AZ1281" s="4"/>
      <c r="BA1281" s="4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4"/>
      <c r="CM1281" s="4"/>
      <c r="CN1281" s="4"/>
      <c r="CO1281" s="4"/>
      <c r="CP1281" s="4"/>
      <c r="CQ1281" s="4"/>
      <c r="CR1281" s="4"/>
      <c r="CS1281" s="4"/>
      <c r="CT1281" s="4"/>
      <c r="CU1281" s="4"/>
      <c r="CV1281" s="4"/>
      <c r="CW1281" s="4"/>
      <c r="CX1281" s="4"/>
      <c r="CY1281" s="4"/>
      <c r="CZ1281" s="4"/>
      <c r="DA1281" s="4"/>
      <c r="DB1281" s="4"/>
      <c r="DC1281" s="4"/>
      <c r="DD1281" s="4"/>
      <c r="DE1281" s="4"/>
      <c r="DF1281" s="4"/>
      <c r="DG1281" s="4"/>
      <c r="DH1281" s="4"/>
      <c r="DI1281" s="4"/>
      <c r="DJ1281" s="4"/>
      <c r="DK1281" s="4"/>
      <c r="DL1281" s="4"/>
      <c r="DM1281" s="4"/>
      <c r="DN1281" s="4"/>
      <c r="DO1281" s="4"/>
      <c r="DP1281" s="4"/>
      <c r="DQ1281" s="4"/>
      <c r="DR1281" s="4"/>
      <c r="DS1281" s="4"/>
      <c r="DT1281" s="4"/>
      <c r="DU1281" s="4"/>
      <c r="DV1281" s="4"/>
      <c r="DW1281" s="4"/>
      <c r="DX1281" s="4"/>
      <c r="DY1281" s="4"/>
      <c r="DZ1281" s="4"/>
      <c r="EA1281" s="4"/>
      <c r="EB1281" s="4"/>
      <c r="EC1281" s="4"/>
      <c r="ED1281" s="4"/>
      <c r="EE1281" s="4"/>
      <c r="EF1281" s="4"/>
      <c r="EG1281" s="4"/>
      <c r="EH1281" s="4"/>
      <c r="EI1281" s="4"/>
      <c r="EJ1281" s="4"/>
      <c r="EK1281" s="4"/>
      <c r="EL1281" s="4"/>
      <c r="EM1281" s="4"/>
      <c r="EN1281" s="4"/>
      <c r="EO1281" s="4"/>
      <c r="EP1281" s="4"/>
      <c r="EQ1281" s="4"/>
      <c r="ER1281" s="4"/>
      <c r="ES1281" s="4"/>
      <c r="ET1281" s="4"/>
      <c r="EU1281" s="4"/>
      <c r="EV1281" s="4"/>
      <c r="EW1281" s="4"/>
      <c r="EX1281" s="4"/>
      <c r="EY1281" s="4"/>
      <c r="EZ1281" s="4"/>
      <c r="FA1281" s="4"/>
      <c r="FB1281" s="4"/>
      <c r="FC1281" s="4"/>
      <c r="FD1281" s="4"/>
      <c r="FE1281" s="4"/>
      <c r="FF1281" s="4"/>
      <c r="FG1281" s="4"/>
      <c r="FH1281" s="4"/>
      <c r="FI1281" s="4"/>
      <c r="FJ1281" s="4"/>
      <c r="FK1281" s="4"/>
      <c r="FL1281" s="4"/>
      <c r="FM1281" s="4"/>
      <c r="FN1281" s="4"/>
      <c r="FO1281" s="4"/>
      <c r="FP1281" s="4"/>
      <c r="FQ1281" s="4"/>
      <c r="FR1281" s="4"/>
      <c r="FS1281" s="4"/>
      <c r="FT1281" s="4"/>
      <c r="FU1281" s="4"/>
      <c r="FV1281" s="4"/>
      <c r="FW1281" s="4"/>
      <c r="FX1281" s="4"/>
      <c r="FY1281" s="4"/>
      <c r="FZ1281" s="4"/>
      <c r="GA1281" s="4"/>
      <c r="GB1281" s="4"/>
      <c r="GC1281" s="4"/>
      <c r="GD1281" s="4"/>
      <c r="GE1281" s="4"/>
      <c r="GF1281" s="4"/>
      <c r="GG1281" s="4"/>
      <c r="GH1281" s="4"/>
      <c r="GI1281" s="4"/>
      <c r="GJ1281" s="4"/>
      <c r="GK1281" s="4"/>
      <c r="GL1281" s="4"/>
      <c r="GM1281" s="4"/>
      <c r="GN1281" s="4"/>
      <c r="GO1281" s="4"/>
      <c r="GP1281" s="4"/>
      <c r="GQ1281" s="4"/>
      <c r="GR1281" s="4"/>
      <c r="GS1281" s="4"/>
      <c r="GT1281" s="4"/>
      <c r="GU1281" s="4"/>
      <c r="GV1281" s="4"/>
      <c r="GW1281" s="4"/>
      <c r="GX1281" s="4"/>
      <c r="GY1281" s="4"/>
      <c r="GZ1281" s="4"/>
      <c r="HA1281" s="4"/>
      <c r="HB1281" s="4"/>
      <c r="HC1281" s="4"/>
      <c r="HD1281" s="4"/>
      <c r="HE1281" s="4"/>
      <c r="HF1281" s="4"/>
      <c r="HG1281" s="4"/>
      <c r="HH1281" s="4"/>
      <c r="HI1281" s="4"/>
      <c r="HJ1281" s="4"/>
      <c r="HK1281" s="4"/>
      <c r="HL1281" s="4"/>
      <c r="HM1281" s="4"/>
      <c r="HN1281" s="4"/>
      <c r="HO1281" s="4"/>
      <c r="HP1281" s="4"/>
      <c r="HQ1281" s="4"/>
      <c r="HR1281" s="4"/>
      <c r="HS1281" s="4"/>
      <c r="HT1281" s="4"/>
      <c r="HU1281" s="4"/>
      <c r="HV1281" s="4"/>
      <c r="HW1281" s="4"/>
      <c r="HX1281" s="4"/>
      <c r="HY1281" s="4"/>
      <c r="HZ1281" s="4"/>
      <c r="IA1281" s="4"/>
      <c r="IB1281" s="4"/>
      <c r="IC1281" s="4"/>
      <c r="ID1281" s="4"/>
      <c r="IE1281" s="4"/>
      <c r="IF1281" s="4"/>
      <c r="IG1281" s="4"/>
      <c r="IH1281" s="4"/>
      <c r="II1281" s="4"/>
      <c r="IJ1281" s="4"/>
      <c r="IK1281" s="4"/>
      <c r="IL1281" s="4"/>
      <c r="IM1281" s="4"/>
      <c r="IN1281" s="4"/>
      <c r="IO1281" s="4"/>
      <c r="IP1281" s="4"/>
      <c r="IQ1281" s="4"/>
      <c r="IR1281" s="4"/>
      <c r="IS1281" s="4"/>
      <c r="IT1281" s="4"/>
      <c r="IU1281" s="4"/>
      <c r="IV1281" s="4"/>
    </row>
    <row r="1282" spans="1:256" s="209" customFormat="1">
      <c r="A1282" s="121"/>
      <c r="B1282" s="115"/>
      <c r="C1282" s="116"/>
      <c r="D1282" s="117"/>
      <c r="E1282" s="118"/>
      <c r="F1282" s="119"/>
      <c r="G1282" s="120"/>
      <c r="H1282" s="5"/>
      <c r="I1282" s="39"/>
      <c r="J1282" s="40"/>
      <c r="K1282" s="41"/>
      <c r="L1282" s="37"/>
      <c r="N1282" s="38"/>
      <c r="O1282" s="38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/>
      <c r="AX1282" s="4"/>
      <c r="AY1282" s="4"/>
      <c r="AZ1282" s="4"/>
      <c r="BA1282" s="4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4"/>
      <c r="CM1282" s="4"/>
      <c r="CN1282" s="4"/>
      <c r="CO1282" s="4"/>
      <c r="CP1282" s="4"/>
      <c r="CQ1282" s="4"/>
      <c r="CR1282" s="4"/>
      <c r="CS1282" s="4"/>
      <c r="CT1282" s="4"/>
      <c r="CU1282" s="4"/>
      <c r="CV1282" s="4"/>
      <c r="CW1282" s="4"/>
      <c r="CX1282" s="4"/>
      <c r="CY1282" s="4"/>
      <c r="CZ1282" s="4"/>
      <c r="DA1282" s="4"/>
      <c r="DB1282" s="4"/>
      <c r="DC1282" s="4"/>
      <c r="DD1282" s="4"/>
      <c r="DE1282" s="4"/>
      <c r="DF1282" s="4"/>
      <c r="DG1282" s="4"/>
      <c r="DH1282" s="4"/>
      <c r="DI1282" s="4"/>
      <c r="DJ1282" s="4"/>
      <c r="DK1282" s="4"/>
      <c r="DL1282" s="4"/>
      <c r="DM1282" s="4"/>
      <c r="DN1282" s="4"/>
      <c r="DO1282" s="4"/>
      <c r="DP1282" s="4"/>
      <c r="DQ1282" s="4"/>
      <c r="DR1282" s="4"/>
      <c r="DS1282" s="4"/>
      <c r="DT1282" s="4"/>
      <c r="DU1282" s="4"/>
      <c r="DV1282" s="4"/>
      <c r="DW1282" s="4"/>
      <c r="DX1282" s="4"/>
      <c r="DY1282" s="4"/>
      <c r="DZ1282" s="4"/>
      <c r="EA1282" s="4"/>
      <c r="EB1282" s="4"/>
      <c r="EC1282" s="4"/>
      <c r="ED1282" s="4"/>
      <c r="EE1282" s="4"/>
      <c r="EF1282" s="4"/>
      <c r="EG1282" s="4"/>
      <c r="EH1282" s="4"/>
      <c r="EI1282" s="4"/>
      <c r="EJ1282" s="4"/>
      <c r="EK1282" s="4"/>
      <c r="EL1282" s="4"/>
      <c r="EM1282" s="4"/>
      <c r="EN1282" s="4"/>
      <c r="EO1282" s="4"/>
      <c r="EP1282" s="4"/>
      <c r="EQ1282" s="4"/>
      <c r="ER1282" s="4"/>
      <c r="ES1282" s="4"/>
      <c r="ET1282" s="4"/>
      <c r="EU1282" s="4"/>
      <c r="EV1282" s="4"/>
      <c r="EW1282" s="4"/>
      <c r="EX1282" s="4"/>
      <c r="EY1282" s="4"/>
      <c r="EZ1282" s="4"/>
      <c r="FA1282" s="4"/>
      <c r="FB1282" s="4"/>
      <c r="FC1282" s="4"/>
      <c r="FD1282" s="4"/>
      <c r="FE1282" s="4"/>
      <c r="FF1282" s="4"/>
      <c r="FG1282" s="4"/>
      <c r="FH1282" s="4"/>
      <c r="FI1282" s="4"/>
      <c r="FJ1282" s="4"/>
      <c r="FK1282" s="4"/>
      <c r="FL1282" s="4"/>
      <c r="FM1282" s="4"/>
      <c r="FN1282" s="4"/>
      <c r="FO1282" s="4"/>
      <c r="FP1282" s="4"/>
      <c r="FQ1282" s="4"/>
      <c r="FR1282" s="4"/>
      <c r="FS1282" s="4"/>
      <c r="FT1282" s="4"/>
      <c r="FU1282" s="4"/>
      <c r="FV1282" s="4"/>
      <c r="FW1282" s="4"/>
      <c r="FX1282" s="4"/>
      <c r="FY1282" s="4"/>
      <c r="FZ1282" s="4"/>
      <c r="GA1282" s="4"/>
      <c r="GB1282" s="4"/>
      <c r="GC1282" s="4"/>
      <c r="GD1282" s="4"/>
      <c r="GE1282" s="4"/>
      <c r="GF1282" s="4"/>
      <c r="GG1282" s="4"/>
      <c r="GH1282" s="4"/>
      <c r="GI1282" s="4"/>
      <c r="GJ1282" s="4"/>
      <c r="GK1282" s="4"/>
      <c r="GL1282" s="4"/>
      <c r="GM1282" s="4"/>
      <c r="GN1282" s="4"/>
      <c r="GO1282" s="4"/>
      <c r="GP1282" s="4"/>
      <c r="GQ1282" s="4"/>
      <c r="GR1282" s="4"/>
      <c r="GS1282" s="4"/>
      <c r="GT1282" s="4"/>
      <c r="GU1282" s="4"/>
      <c r="GV1282" s="4"/>
      <c r="GW1282" s="4"/>
      <c r="GX1282" s="4"/>
      <c r="GY1282" s="4"/>
      <c r="GZ1282" s="4"/>
      <c r="HA1282" s="4"/>
      <c r="HB1282" s="4"/>
      <c r="HC1282" s="4"/>
      <c r="HD1282" s="4"/>
      <c r="HE1282" s="4"/>
      <c r="HF1282" s="4"/>
      <c r="HG1282" s="4"/>
      <c r="HH1282" s="4"/>
      <c r="HI1282" s="4"/>
      <c r="HJ1282" s="4"/>
      <c r="HK1282" s="4"/>
      <c r="HL1282" s="4"/>
      <c r="HM1282" s="4"/>
      <c r="HN1282" s="4"/>
      <c r="HO1282" s="4"/>
      <c r="HP1282" s="4"/>
      <c r="HQ1282" s="4"/>
      <c r="HR1282" s="4"/>
      <c r="HS1282" s="4"/>
      <c r="HT1282" s="4"/>
      <c r="HU1282" s="4"/>
      <c r="HV1282" s="4"/>
      <c r="HW1282" s="4"/>
      <c r="HX1282" s="4"/>
      <c r="HY1282" s="4"/>
      <c r="HZ1282" s="4"/>
      <c r="IA1282" s="4"/>
      <c r="IB1282" s="4"/>
      <c r="IC1282" s="4"/>
      <c r="ID1282" s="4"/>
      <c r="IE1282" s="4"/>
      <c r="IF1282" s="4"/>
      <c r="IG1282" s="4"/>
      <c r="IH1282" s="4"/>
      <c r="II1282" s="4"/>
      <c r="IJ1282" s="4"/>
      <c r="IK1282" s="4"/>
      <c r="IL1282" s="4"/>
      <c r="IM1282" s="4"/>
      <c r="IN1282" s="4"/>
      <c r="IO1282" s="4"/>
      <c r="IP1282" s="4"/>
      <c r="IQ1282" s="4"/>
      <c r="IR1282" s="4"/>
      <c r="IS1282" s="4"/>
      <c r="IT1282" s="4"/>
      <c r="IU1282" s="4"/>
      <c r="IV1282" s="4"/>
    </row>
    <row r="1283" spans="1:256" s="209" customFormat="1">
      <c r="A1283" s="121"/>
      <c r="B1283" s="115"/>
      <c r="C1283" s="116"/>
      <c r="D1283" s="117"/>
      <c r="E1283" s="118"/>
      <c r="F1283" s="119"/>
      <c r="G1283" s="120"/>
      <c r="H1283" s="5"/>
      <c r="I1283" s="39"/>
      <c r="J1283" s="40"/>
      <c r="K1283" s="41"/>
      <c r="L1283" s="37"/>
      <c r="N1283" s="38"/>
      <c r="O1283" s="38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/>
      <c r="AX1283" s="4"/>
      <c r="AY1283" s="4"/>
      <c r="AZ1283" s="4"/>
      <c r="BA1283" s="4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4"/>
      <c r="CM1283" s="4"/>
      <c r="CN1283" s="4"/>
      <c r="CO1283" s="4"/>
      <c r="CP1283" s="4"/>
      <c r="CQ1283" s="4"/>
      <c r="CR1283" s="4"/>
      <c r="CS1283" s="4"/>
      <c r="CT1283" s="4"/>
      <c r="CU1283" s="4"/>
      <c r="CV1283" s="4"/>
      <c r="CW1283" s="4"/>
      <c r="CX1283" s="4"/>
      <c r="CY1283" s="4"/>
      <c r="CZ1283" s="4"/>
      <c r="DA1283" s="4"/>
      <c r="DB1283" s="4"/>
      <c r="DC1283" s="4"/>
      <c r="DD1283" s="4"/>
      <c r="DE1283" s="4"/>
      <c r="DF1283" s="4"/>
      <c r="DG1283" s="4"/>
      <c r="DH1283" s="4"/>
      <c r="DI1283" s="4"/>
      <c r="DJ1283" s="4"/>
      <c r="DK1283" s="4"/>
      <c r="DL1283" s="4"/>
      <c r="DM1283" s="4"/>
      <c r="DN1283" s="4"/>
      <c r="DO1283" s="4"/>
      <c r="DP1283" s="4"/>
      <c r="DQ1283" s="4"/>
      <c r="DR1283" s="4"/>
      <c r="DS1283" s="4"/>
      <c r="DT1283" s="4"/>
      <c r="DU1283" s="4"/>
      <c r="DV1283" s="4"/>
      <c r="DW1283" s="4"/>
      <c r="DX1283" s="4"/>
      <c r="DY1283" s="4"/>
      <c r="DZ1283" s="4"/>
      <c r="EA1283" s="4"/>
      <c r="EB1283" s="4"/>
      <c r="EC1283" s="4"/>
      <c r="ED1283" s="4"/>
      <c r="EE1283" s="4"/>
      <c r="EF1283" s="4"/>
      <c r="EG1283" s="4"/>
      <c r="EH1283" s="4"/>
      <c r="EI1283" s="4"/>
      <c r="EJ1283" s="4"/>
      <c r="EK1283" s="4"/>
      <c r="EL1283" s="4"/>
      <c r="EM1283" s="4"/>
      <c r="EN1283" s="4"/>
      <c r="EO1283" s="4"/>
      <c r="EP1283" s="4"/>
      <c r="EQ1283" s="4"/>
      <c r="ER1283" s="4"/>
      <c r="ES1283" s="4"/>
      <c r="ET1283" s="4"/>
      <c r="EU1283" s="4"/>
      <c r="EV1283" s="4"/>
      <c r="EW1283" s="4"/>
      <c r="EX1283" s="4"/>
      <c r="EY1283" s="4"/>
      <c r="EZ1283" s="4"/>
      <c r="FA1283" s="4"/>
      <c r="FB1283" s="4"/>
      <c r="FC1283" s="4"/>
      <c r="FD1283" s="4"/>
      <c r="FE1283" s="4"/>
      <c r="FF1283" s="4"/>
      <c r="FG1283" s="4"/>
      <c r="FH1283" s="4"/>
      <c r="FI1283" s="4"/>
      <c r="FJ1283" s="4"/>
      <c r="FK1283" s="4"/>
      <c r="FL1283" s="4"/>
      <c r="FM1283" s="4"/>
      <c r="FN1283" s="4"/>
      <c r="FO1283" s="4"/>
      <c r="FP1283" s="4"/>
      <c r="FQ1283" s="4"/>
      <c r="FR1283" s="4"/>
      <c r="FS1283" s="4"/>
      <c r="FT1283" s="4"/>
      <c r="FU1283" s="4"/>
      <c r="FV1283" s="4"/>
      <c r="FW1283" s="4"/>
      <c r="FX1283" s="4"/>
      <c r="FY1283" s="4"/>
      <c r="FZ1283" s="4"/>
      <c r="GA1283" s="4"/>
      <c r="GB1283" s="4"/>
      <c r="GC1283" s="4"/>
      <c r="GD1283" s="4"/>
      <c r="GE1283" s="4"/>
      <c r="GF1283" s="4"/>
      <c r="GG1283" s="4"/>
      <c r="GH1283" s="4"/>
      <c r="GI1283" s="4"/>
      <c r="GJ1283" s="4"/>
      <c r="GK1283" s="4"/>
      <c r="GL1283" s="4"/>
      <c r="GM1283" s="4"/>
      <c r="GN1283" s="4"/>
      <c r="GO1283" s="4"/>
      <c r="GP1283" s="4"/>
      <c r="GQ1283" s="4"/>
      <c r="GR1283" s="4"/>
      <c r="GS1283" s="4"/>
      <c r="GT1283" s="4"/>
      <c r="GU1283" s="4"/>
      <c r="GV1283" s="4"/>
      <c r="GW1283" s="4"/>
      <c r="GX1283" s="4"/>
      <c r="GY1283" s="4"/>
      <c r="GZ1283" s="4"/>
      <c r="HA1283" s="4"/>
      <c r="HB1283" s="4"/>
      <c r="HC1283" s="4"/>
      <c r="HD1283" s="4"/>
      <c r="HE1283" s="4"/>
      <c r="HF1283" s="4"/>
      <c r="HG1283" s="4"/>
      <c r="HH1283" s="4"/>
      <c r="HI1283" s="4"/>
      <c r="HJ1283" s="4"/>
      <c r="HK1283" s="4"/>
      <c r="HL1283" s="4"/>
      <c r="HM1283" s="4"/>
      <c r="HN1283" s="4"/>
      <c r="HO1283" s="4"/>
      <c r="HP1283" s="4"/>
      <c r="HQ1283" s="4"/>
      <c r="HR1283" s="4"/>
      <c r="HS1283" s="4"/>
      <c r="HT1283" s="4"/>
      <c r="HU1283" s="4"/>
      <c r="HV1283" s="4"/>
      <c r="HW1283" s="4"/>
      <c r="HX1283" s="4"/>
      <c r="HY1283" s="4"/>
      <c r="HZ1283" s="4"/>
      <c r="IA1283" s="4"/>
      <c r="IB1283" s="4"/>
      <c r="IC1283" s="4"/>
      <c r="ID1283" s="4"/>
      <c r="IE1283" s="4"/>
      <c r="IF1283" s="4"/>
      <c r="IG1283" s="4"/>
      <c r="IH1283" s="4"/>
      <c r="II1283" s="4"/>
      <c r="IJ1283" s="4"/>
      <c r="IK1283" s="4"/>
      <c r="IL1283" s="4"/>
      <c r="IM1283" s="4"/>
      <c r="IN1283" s="4"/>
      <c r="IO1283" s="4"/>
      <c r="IP1283" s="4"/>
      <c r="IQ1283" s="4"/>
      <c r="IR1283" s="4"/>
      <c r="IS1283" s="4"/>
      <c r="IT1283" s="4"/>
      <c r="IU1283" s="4"/>
      <c r="IV1283" s="4"/>
    </row>
    <row r="1284" spans="1:256" s="209" customFormat="1">
      <c r="A1284" s="121"/>
      <c r="B1284" s="115"/>
      <c r="C1284" s="116"/>
      <c r="D1284" s="117"/>
      <c r="E1284" s="118"/>
      <c r="F1284" s="119"/>
      <c r="G1284" s="120"/>
      <c r="H1284" s="5"/>
      <c r="I1284" s="39"/>
      <c r="J1284" s="40"/>
      <c r="K1284" s="41"/>
      <c r="L1284" s="37"/>
      <c r="N1284" s="38"/>
      <c r="O1284" s="38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/>
      <c r="AX1284" s="4"/>
      <c r="AY1284" s="4"/>
      <c r="AZ1284" s="4"/>
      <c r="BA1284" s="4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4"/>
      <c r="CM1284" s="4"/>
      <c r="CN1284" s="4"/>
      <c r="CO1284" s="4"/>
      <c r="CP1284" s="4"/>
      <c r="CQ1284" s="4"/>
      <c r="CR1284" s="4"/>
      <c r="CS1284" s="4"/>
      <c r="CT1284" s="4"/>
      <c r="CU1284" s="4"/>
      <c r="CV1284" s="4"/>
      <c r="CW1284" s="4"/>
      <c r="CX1284" s="4"/>
      <c r="CY1284" s="4"/>
      <c r="CZ1284" s="4"/>
      <c r="DA1284" s="4"/>
      <c r="DB1284" s="4"/>
      <c r="DC1284" s="4"/>
      <c r="DD1284" s="4"/>
      <c r="DE1284" s="4"/>
      <c r="DF1284" s="4"/>
      <c r="DG1284" s="4"/>
      <c r="DH1284" s="4"/>
      <c r="DI1284" s="4"/>
      <c r="DJ1284" s="4"/>
      <c r="DK1284" s="4"/>
      <c r="DL1284" s="4"/>
      <c r="DM1284" s="4"/>
      <c r="DN1284" s="4"/>
      <c r="DO1284" s="4"/>
      <c r="DP1284" s="4"/>
      <c r="DQ1284" s="4"/>
      <c r="DR1284" s="4"/>
      <c r="DS1284" s="4"/>
      <c r="DT1284" s="4"/>
      <c r="DU1284" s="4"/>
      <c r="DV1284" s="4"/>
      <c r="DW1284" s="4"/>
      <c r="DX1284" s="4"/>
      <c r="DY1284" s="4"/>
      <c r="DZ1284" s="4"/>
      <c r="EA1284" s="4"/>
      <c r="EB1284" s="4"/>
      <c r="EC1284" s="4"/>
      <c r="ED1284" s="4"/>
      <c r="EE1284" s="4"/>
      <c r="EF1284" s="4"/>
      <c r="EG1284" s="4"/>
      <c r="EH1284" s="4"/>
      <c r="EI1284" s="4"/>
      <c r="EJ1284" s="4"/>
      <c r="EK1284" s="4"/>
      <c r="EL1284" s="4"/>
      <c r="EM1284" s="4"/>
      <c r="EN1284" s="4"/>
      <c r="EO1284" s="4"/>
      <c r="EP1284" s="4"/>
      <c r="EQ1284" s="4"/>
      <c r="ER1284" s="4"/>
      <c r="ES1284" s="4"/>
      <c r="ET1284" s="4"/>
      <c r="EU1284" s="4"/>
      <c r="EV1284" s="4"/>
      <c r="EW1284" s="4"/>
      <c r="EX1284" s="4"/>
      <c r="EY1284" s="4"/>
      <c r="EZ1284" s="4"/>
      <c r="FA1284" s="4"/>
      <c r="FB1284" s="4"/>
      <c r="FC1284" s="4"/>
      <c r="FD1284" s="4"/>
      <c r="FE1284" s="4"/>
      <c r="FF1284" s="4"/>
      <c r="FG1284" s="4"/>
      <c r="FH1284" s="4"/>
      <c r="FI1284" s="4"/>
      <c r="FJ1284" s="4"/>
      <c r="FK1284" s="4"/>
      <c r="FL1284" s="4"/>
      <c r="FM1284" s="4"/>
      <c r="FN1284" s="4"/>
      <c r="FO1284" s="4"/>
      <c r="FP1284" s="4"/>
      <c r="FQ1284" s="4"/>
      <c r="FR1284" s="4"/>
      <c r="FS1284" s="4"/>
      <c r="FT1284" s="4"/>
      <c r="FU1284" s="4"/>
      <c r="FV1284" s="4"/>
      <c r="FW1284" s="4"/>
      <c r="FX1284" s="4"/>
      <c r="FY1284" s="4"/>
      <c r="FZ1284" s="4"/>
      <c r="GA1284" s="4"/>
      <c r="GB1284" s="4"/>
      <c r="GC1284" s="4"/>
      <c r="GD1284" s="4"/>
      <c r="GE1284" s="4"/>
      <c r="GF1284" s="4"/>
      <c r="GG1284" s="4"/>
      <c r="GH1284" s="4"/>
      <c r="GI1284" s="4"/>
      <c r="GJ1284" s="4"/>
      <c r="GK1284" s="4"/>
      <c r="GL1284" s="4"/>
      <c r="GM1284" s="4"/>
      <c r="GN1284" s="4"/>
      <c r="GO1284" s="4"/>
      <c r="GP1284" s="4"/>
      <c r="GQ1284" s="4"/>
      <c r="GR1284" s="4"/>
      <c r="GS1284" s="4"/>
      <c r="GT1284" s="4"/>
      <c r="GU1284" s="4"/>
      <c r="GV1284" s="4"/>
      <c r="GW1284" s="4"/>
      <c r="GX1284" s="4"/>
      <c r="GY1284" s="4"/>
      <c r="GZ1284" s="4"/>
      <c r="HA1284" s="4"/>
      <c r="HB1284" s="4"/>
      <c r="HC1284" s="4"/>
      <c r="HD1284" s="4"/>
      <c r="HE1284" s="4"/>
      <c r="HF1284" s="4"/>
      <c r="HG1284" s="4"/>
      <c r="HH1284" s="4"/>
      <c r="HI1284" s="4"/>
      <c r="HJ1284" s="4"/>
      <c r="HK1284" s="4"/>
      <c r="HL1284" s="4"/>
      <c r="HM1284" s="4"/>
      <c r="HN1284" s="4"/>
      <c r="HO1284" s="4"/>
      <c r="HP1284" s="4"/>
      <c r="HQ1284" s="4"/>
      <c r="HR1284" s="4"/>
      <c r="HS1284" s="4"/>
      <c r="HT1284" s="4"/>
      <c r="HU1284" s="4"/>
      <c r="HV1284" s="4"/>
      <c r="HW1284" s="4"/>
      <c r="HX1284" s="4"/>
      <c r="HY1284" s="4"/>
      <c r="HZ1284" s="4"/>
      <c r="IA1284" s="4"/>
      <c r="IB1284" s="4"/>
      <c r="IC1284" s="4"/>
      <c r="ID1284" s="4"/>
      <c r="IE1284" s="4"/>
      <c r="IF1284" s="4"/>
      <c r="IG1284" s="4"/>
      <c r="IH1284" s="4"/>
      <c r="II1284" s="4"/>
      <c r="IJ1284" s="4"/>
      <c r="IK1284" s="4"/>
      <c r="IL1284" s="4"/>
      <c r="IM1284" s="4"/>
      <c r="IN1284" s="4"/>
      <c r="IO1284" s="4"/>
      <c r="IP1284" s="4"/>
      <c r="IQ1284" s="4"/>
      <c r="IR1284" s="4"/>
      <c r="IS1284" s="4"/>
      <c r="IT1284" s="4"/>
      <c r="IU1284" s="4"/>
      <c r="IV1284" s="4"/>
    </row>
    <row r="1285" spans="1:256" s="209" customFormat="1">
      <c r="A1285" s="121"/>
      <c r="B1285" s="115"/>
      <c r="C1285" s="116"/>
      <c r="D1285" s="117"/>
      <c r="E1285" s="118"/>
      <c r="F1285" s="119"/>
      <c r="G1285" s="120"/>
      <c r="H1285" s="5"/>
      <c r="I1285" s="39"/>
      <c r="J1285" s="40"/>
      <c r="K1285" s="41"/>
      <c r="L1285" s="37"/>
      <c r="N1285" s="38"/>
      <c r="O1285" s="38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/>
      <c r="AX1285" s="4"/>
      <c r="AY1285" s="4"/>
      <c r="AZ1285" s="4"/>
      <c r="BA1285" s="4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4"/>
      <c r="CM1285" s="4"/>
      <c r="CN1285" s="4"/>
      <c r="CO1285" s="4"/>
      <c r="CP1285" s="4"/>
      <c r="CQ1285" s="4"/>
      <c r="CR1285" s="4"/>
      <c r="CS1285" s="4"/>
      <c r="CT1285" s="4"/>
      <c r="CU1285" s="4"/>
      <c r="CV1285" s="4"/>
      <c r="CW1285" s="4"/>
      <c r="CX1285" s="4"/>
      <c r="CY1285" s="4"/>
      <c r="CZ1285" s="4"/>
      <c r="DA1285" s="4"/>
      <c r="DB1285" s="4"/>
      <c r="DC1285" s="4"/>
      <c r="DD1285" s="4"/>
      <c r="DE1285" s="4"/>
      <c r="DF1285" s="4"/>
      <c r="DG1285" s="4"/>
      <c r="DH1285" s="4"/>
      <c r="DI1285" s="4"/>
      <c r="DJ1285" s="4"/>
      <c r="DK1285" s="4"/>
      <c r="DL1285" s="4"/>
      <c r="DM1285" s="4"/>
      <c r="DN1285" s="4"/>
      <c r="DO1285" s="4"/>
      <c r="DP1285" s="4"/>
      <c r="DQ1285" s="4"/>
      <c r="DR1285" s="4"/>
      <c r="DS1285" s="4"/>
      <c r="DT1285" s="4"/>
      <c r="DU1285" s="4"/>
      <c r="DV1285" s="4"/>
      <c r="DW1285" s="4"/>
      <c r="DX1285" s="4"/>
      <c r="DY1285" s="4"/>
      <c r="DZ1285" s="4"/>
      <c r="EA1285" s="4"/>
      <c r="EB1285" s="4"/>
      <c r="EC1285" s="4"/>
      <c r="ED1285" s="4"/>
      <c r="EE1285" s="4"/>
      <c r="EF1285" s="4"/>
      <c r="EG1285" s="4"/>
      <c r="EH1285" s="4"/>
      <c r="EI1285" s="4"/>
      <c r="EJ1285" s="4"/>
      <c r="EK1285" s="4"/>
      <c r="EL1285" s="4"/>
      <c r="EM1285" s="4"/>
      <c r="EN1285" s="4"/>
      <c r="EO1285" s="4"/>
      <c r="EP1285" s="4"/>
      <c r="EQ1285" s="4"/>
      <c r="ER1285" s="4"/>
      <c r="ES1285" s="4"/>
      <c r="ET1285" s="4"/>
      <c r="EU1285" s="4"/>
      <c r="EV1285" s="4"/>
      <c r="EW1285" s="4"/>
      <c r="EX1285" s="4"/>
      <c r="EY1285" s="4"/>
      <c r="EZ1285" s="4"/>
      <c r="FA1285" s="4"/>
      <c r="FB1285" s="4"/>
      <c r="FC1285" s="4"/>
      <c r="FD1285" s="4"/>
      <c r="FE1285" s="4"/>
      <c r="FF1285" s="4"/>
      <c r="FG1285" s="4"/>
      <c r="FH1285" s="4"/>
      <c r="FI1285" s="4"/>
      <c r="FJ1285" s="4"/>
      <c r="FK1285" s="4"/>
      <c r="FL1285" s="4"/>
      <c r="FM1285" s="4"/>
      <c r="FN1285" s="4"/>
      <c r="FO1285" s="4"/>
      <c r="FP1285" s="4"/>
      <c r="FQ1285" s="4"/>
      <c r="FR1285" s="4"/>
      <c r="FS1285" s="4"/>
      <c r="FT1285" s="4"/>
      <c r="FU1285" s="4"/>
      <c r="FV1285" s="4"/>
      <c r="FW1285" s="4"/>
      <c r="FX1285" s="4"/>
      <c r="FY1285" s="4"/>
      <c r="FZ1285" s="4"/>
      <c r="GA1285" s="4"/>
      <c r="GB1285" s="4"/>
      <c r="GC1285" s="4"/>
      <c r="GD1285" s="4"/>
      <c r="GE1285" s="4"/>
      <c r="GF1285" s="4"/>
      <c r="GG1285" s="4"/>
      <c r="GH1285" s="4"/>
      <c r="GI1285" s="4"/>
      <c r="GJ1285" s="4"/>
      <c r="GK1285" s="4"/>
      <c r="GL1285" s="4"/>
      <c r="GM1285" s="4"/>
      <c r="GN1285" s="4"/>
      <c r="GO1285" s="4"/>
      <c r="GP1285" s="4"/>
      <c r="GQ1285" s="4"/>
      <c r="GR1285" s="4"/>
      <c r="GS1285" s="4"/>
      <c r="GT1285" s="4"/>
      <c r="GU1285" s="4"/>
      <c r="GV1285" s="4"/>
      <c r="GW1285" s="4"/>
      <c r="GX1285" s="4"/>
      <c r="GY1285" s="4"/>
      <c r="GZ1285" s="4"/>
      <c r="HA1285" s="4"/>
      <c r="HB1285" s="4"/>
      <c r="HC1285" s="4"/>
      <c r="HD1285" s="4"/>
      <c r="HE1285" s="4"/>
      <c r="HF1285" s="4"/>
      <c r="HG1285" s="4"/>
      <c r="HH1285" s="4"/>
      <c r="HI1285" s="4"/>
      <c r="HJ1285" s="4"/>
      <c r="HK1285" s="4"/>
      <c r="HL1285" s="4"/>
      <c r="HM1285" s="4"/>
      <c r="HN1285" s="4"/>
      <c r="HO1285" s="4"/>
      <c r="HP1285" s="4"/>
      <c r="HQ1285" s="4"/>
      <c r="HR1285" s="4"/>
      <c r="HS1285" s="4"/>
      <c r="HT1285" s="4"/>
      <c r="HU1285" s="4"/>
      <c r="HV1285" s="4"/>
      <c r="HW1285" s="4"/>
      <c r="HX1285" s="4"/>
      <c r="HY1285" s="4"/>
      <c r="HZ1285" s="4"/>
      <c r="IA1285" s="4"/>
      <c r="IB1285" s="4"/>
      <c r="IC1285" s="4"/>
      <c r="ID1285" s="4"/>
      <c r="IE1285" s="4"/>
      <c r="IF1285" s="4"/>
      <c r="IG1285" s="4"/>
      <c r="IH1285" s="4"/>
      <c r="II1285" s="4"/>
      <c r="IJ1285" s="4"/>
      <c r="IK1285" s="4"/>
      <c r="IL1285" s="4"/>
      <c r="IM1285" s="4"/>
      <c r="IN1285" s="4"/>
      <c r="IO1285" s="4"/>
      <c r="IP1285" s="4"/>
      <c r="IQ1285" s="4"/>
      <c r="IR1285" s="4"/>
      <c r="IS1285" s="4"/>
      <c r="IT1285" s="4"/>
      <c r="IU1285" s="4"/>
      <c r="IV1285" s="4"/>
    </row>
    <row r="1286" spans="1:256" s="209" customFormat="1">
      <c r="A1286" s="121"/>
      <c r="B1286" s="115"/>
      <c r="C1286" s="116"/>
      <c r="D1286" s="117"/>
      <c r="E1286" s="118"/>
      <c r="F1286" s="119"/>
      <c r="G1286" s="120"/>
      <c r="H1286" s="5"/>
      <c r="I1286" s="39"/>
      <c r="J1286" s="40"/>
      <c r="K1286" s="41"/>
      <c r="L1286" s="37"/>
      <c r="N1286" s="38"/>
      <c r="O1286" s="38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/>
      <c r="AX1286" s="4"/>
      <c r="AY1286" s="4"/>
      <c r="AZ1286" s="4"/>
      <c r="BA1286" s="4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4"/>
      <c r="CM1286" s="4"/>
      <c r="CN1286" s="4"/>
      <c r="CO1286" s="4"/>
      <c r="CP1286" s="4"/>
      <c r="CQ1286" s="4"/>
      <c r="CR1286" s="4"/>
      <c r="CS1286" s="4"/>
      <c r="CT1286" s="4"/>
      <c r="CU1286" s="4"/>
      <c r="CV1286" s="4"/>
      <c r="CW1286" s="4"/>
      <c r="CX1286" s="4"/>
      <c r="CY1286" s="4"/>
      <c r="CZ1286" s="4"/>
      <c r="DA1286" s="4"/>
      <c r="DB1286" s="4"/>
      <c r="DC1286" s="4"/>
      <c r="DD1286" s="4"/>
      <c r="DE1286" s="4"/>
      <c r="DF1286" s="4"/>
      <c r="DG1286" s="4"/>
      <c r="DH1286" s="4"/>
      <c r="DI1286" s="4"/>
      <c r="DJ1286" s="4"/>
      <c r="DK1286" s="4"/>
      <c r="DL1286" s="4"/>
      <c r="DM1286" s="4"/>
      <c r="DN1286" s="4"/>
      <c r="DO1286" s="4"/>
      <c r="DP1286" s="4"/>
      <c r="DQ1286" s="4"/>
      <c r="DR1286" s="4"/>
      <c r="DS1286" s="4"/>
      <c r="DT1286" s="4"/>
      <c r="DU1286" s="4"/>
      <c r="DV1286" s="4"/>
      <c r="DW1286" s="4"/>
      <c r="DX1286" s="4"/>
      <c r="DY1286" s="4"/>
      <c r="DZ1286" s="4"/>
      <c r="EA1286" s="4"/>
      <c r="EB1286" s="4"/>
      <c r="EC1286" s="4"/>
      <c r="ED1286" s="4"/>
      <c r="EE1286" s="4"/>
      <c r="EF1286" s="4"/>
      <c r="EG1286" s="4"/>
      <c r="EH1286" s="4"/>
      <c r="EI1286" s="4"/>
      <c r="EJ1286" s="4"/>
      <c r="EK1286" s="4"/>
      <c r="EL1286" s="4"/>
      <c r="EM1286" s="4"/>
      <c r="EN1286" s="4"/>
      <c r="EO1286" s="4"/>
      <c r="EP1286" s="4"/>
      <c r="EQ1286" s="4"/>
      <c r="ER1286" s="4"/>
      <c r="ES1286" s="4"/>
      <c r="ET1286" s="4"/>
      <c r="EU1286" s="4"/>
      <c r="EV1286" s="4"/>
      <c r="EW1286" s="4"/>
      <c r="EX1286" s="4"/>
      <c r="EY1286" s="4"/>
      <c r="EZ1286" s="4"/>
      <c r="FA1286" s="4"/>
      <c r="FB1286" s="4"/>
      <c r="FC1286" s="4"/>
      <c r="FD1286" s="4"/>
      <c r="FE1286" s="4"/>
      <c r="FF1286" s="4"/>
      <c r="FG1286" s="4"/>
      <c r="FH1286" s="4"/>
      <c r="FI1286" s="4"/>
      <c r="FJ1286" s="4"/>
      <c r="FK1286" s="4"/>
      <c r="FL1286" s="4"/>
      <c r="FM1286" s="4"/>
      <c r="FN1286" s="4"/>
      <c r="FO1286" s="4"/>
      <c r="FP1286" s="4"/>
      <c r="FQ1286" s="4"/>
      <c r="FR1286" s="4"/>
      <c r="FS1286" s="4"/>
      <c r="FT1286" s="4"/>
      <c r="FU1286" s="4"/>
      <c r="FV1286" s="4"/>
      <c r="FW1286" s="4"/>
      <c r="FX1286" s="4"/>
      <c r="FY1286" s="4"/>
      <c r="FZ1286" s="4"/>
      <c r="GA1286" s="4"/>
      <c r="GB1286" s="4"/>
      <c r="GC1286" s="4"/>
      <c r="GD1286" s="4"/>
      <c r="GE1286" s="4"/>
      <c r="GF1286" s="4"/>
      <c r="GG1286" s="4"/>
      <c r="GH1286" s="4"/>
      <c r="GI1286" s="4"/>
      <c r="GJ1286" s="4"/>
      <c r="GK1286" s="4"/>
      <c r="GL1286" s="4"/>
      <c r="GM1286" s="4"/>
      <c r="GN1286" s="4"/>
      <c r="GO1286" s="4"/>
      <c r="GP1286" s="4"/>
      <c r="GQ1286" s="4"/>
      <c r="GR1286" s="4"/>
      <c r="GS1286" s="4"/>
      <c r="GT1286" s="4"/>
      <c r="GU1286" s="4"/>
      <c r="GV1286" s="4"/>
      <c r="GW1286" s="4"/>
      <c r="GX1286" s="4"/>
      <c r="GY1286" s="4"/>
      <c r="GZ1286" s="4"/>
      <c r="HA1286" s="4"/>
      <c r="HB1286" s="4"/>
      <c r="HC1286" s="4"/>
      <c r="HD1286" s="4"/>
      <c r="HE1286" s="4"/>
      <c r="HF1286" s="4"/>
      <c r="HG1286" s="4"/>
      <c r="HH1286" s="4"/>
      <c r="HI1286" s="4"/>
      <c r="HJ1286" s="4"/>
      <c r="HK1286" s="4"/>
      <c r="HL1286" s="4"/>
      <c r="HM1286" s="4"/>
      <c r="HN1286" s="4"/>
      <c r="HO1286" s="4"/>
      <c r="HP1286" s="4"/>
      <c r="HQ1286" s="4"/>
      <c r="HR1286" s="4"/>
      <c r="HS1286" s="4"/>
      <c r="HT1286" s="4"/>
      <c r="HU1286" s="4"/>
      <c r="HV1286" s="4"/>
      <c r="HW1286" s="4"/>
      <c r="HX1286" s="4"/>
      <c r="HY1286" s="4"/>
      <c r="HZ1286" s="4"/>
      <c r="IA1286" s="4"/>
      <c r="IB1286" s="4"/>
      <c r="IC1286" s="4"/>
      <c r="ID1286" s="4"/>
      <c r="IE1286" s="4"/>
      <c r="IF1286" s="4"/>
      <c r="IG1286" s="4"/>
      <c r="IH1286" s="4"/>
      <c r="II1286" s="4"/>
      <c r="IJ1286" s="4"/>
      <c r="IK1286" s="4"/>
      <c r="IL1286" s="4"/>
      <c r="IM1286" s="4"/>
      <c r="IN1286" s="4"/>
      <c r="IO1286" s="4"/>
      <c r="IP1286" s="4"/>
      <c r="IQ1286" s="4"/>
      <c r="IR1286" s="4"/>
      <c r="IS1286" s="4"/>
      <c r="IT1286" s="4"/>
      <c r="IU1286" s="4"/>
      <c r="IV1286" s="4"/>
    </row>
    <row r="1287" spans="1:256" s="209" customFormat="1">
      <c r="A1287" s="121"/>
      <c r="B1287" s="115"/>
      <c r="C1287" s="116"/>
      <c r="D1287" s="117"/>
      <c r="E1287" s="118"/>
      <c r="F1287" s="119"/>
      <c r="G1287" s="120"/>
      <c r="H1287" s="5"/>
      <c r="I1287" s="39"/>
      <c r="J1287" s="40"/>
      <c r="K1287" s="41"/>
      <c r="L1287" s="37"/>
      <c r="N1287" s="38"/>
      <c r="O1287" s="38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/>
      <c r="AX1287" s="4"/>
      <c r="AY1287" s="4"/>
      <c r="AZ1287" s="4"/>
      <c r="BA1287" s="4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4"/>
      <c r="CM1287" s="4"/>
      <c r="CN1287" s="4"/>
      <c r="CO1287" s="4"/>
      <c r="CP1287" s="4"/>
      <c r="CQ1287" s="4"/>
      <c r="CR1287" s="4"/>
      <c r="CS1287" s="4"/>
      <c r="CT1287" s="4"/>
      <c r="CU1287" s="4"/>
      <c r="CV1287" s="4"/>
      <c r="CW1287" s="4"/>
      <c r="CX1287" s="4"/>
      <c r="CY1287" s="4"/>
      <c r="CZ1287" s="4"/>
      <c r="DA1287" s="4"/>
      <c r="DB1287" s="4"/>
      <c r="DC1287" s="4"/>
      <c r="DD1287" s="4"/>
      <c r="DE1287" s="4"/>
      <c r="DF1287" s="4"/>
      <c r="DG1287" s="4"/>
      <c r="DH1287" s="4"/>
      <c r="DI1287" s="4"/>
      <c r="DJ1287" s="4"/>
      <c r="DK1287" s="4"/>
      <c r="DL1287" s="4"/>
      <c r="DM1287" s="4"/>
      <c r="DN1287" s="4"/>
      <c r="DO1287" s="4"/>
      <c r="DP1287" s="4"/>
      <c r="DQ1287" s="4"/>
      <c r="DR1287" s="4"/>
      <c r="DS1287" s="4"/>
      <c r="DT1287" s="4"/>
      <c r="DU1287" s="4"/>
      <c r="DV1287" s="4"/>
      <c r="DW1287" s="4"/>
      <c r="DX1287" s="4"/>
      <c r="DY1287" s="4"/>
      <c r="DZ1287" s="4"/>
      <c r="EA1287" s="4"/>
      <c r="EB1287" s="4"/>
      <c r="EC1287" s="4"/>
      <c r="ED1287" s="4"/>
      <c r="EE1287" s="4"/>
      <c r="EF1287" s="4"/>
      <c r="EG1287" s="4"/>
      <c r="EH1287" s="4"/>
      <c r="EI1287" s="4"/>
      <c r="EJ1287" s="4"/>
      <c r="EK1287" s="4"/>
      <c r="EL1287" s="4"/>
      <c r="EM1287" s="4"/>
      <c r="EN1287" s="4"/>
      <c r="EO1287" s="4"/>
      <c r="EP1287" s="4"/>
      <c r="EQ1287" s="4"/>
      <c r="ER1287" s="4"/>
      <c r="ES1287" s="4"/>
      <c r="ET1287" s="4"/>
      <c r="EU1287" s="4"/>
      <c r="EV1287" s="4"/>
      <c r="EW1287" s="4"/>
      <c r="EX1287" s="4"/>
      <c r="EY1287" s="4"/>
      <c r="EZ1287" s="4"/>
      <c r="FA1287" s="4"/>
      <c r="FB1287" s="4"/>
      <c r="FC1287" s="4"/>
      <c r="FD1287" s="4"/>
      <c r="FE1287" s="4"/>
      <c r="FF1287" s="4"/>
      <c r="FG1287" s="4"/>
      <c r="FH1287" s="4"/>
      <c r="FI1287" s="4"/>
      <c r="FJ1287" s="4"/>
      <c r="FK1287" s="4"/>
      <c r="FL1287" s="4"/>
      <c r="FM1287" s="4"/>
      <c r="FN1287" s="4"/>
      <c r="FO1287" s="4"/>
      <c r="FP1287" s="4"/>
      <c r="FQ1287" s="4"/>
      <c r="FR1287" s="4"/>
      <c r="FS1287" s="4"/>
      <c r="FT1287" s="4"/>
      <c r="FU1287" s="4"/>
      <c r="FV1287" s="4"/>
      <c r="FW1287" s="4"/>
      <c r="FX1287" s="4"/>
      <c r="FY1287" s="4"/>
      <c r="FZ1287" s="4"/>
      <c r="GA1287" s="4"/>
      <c r="GB1287" s="4"/>
      <c r="GC1287" s="4"/>
      <c r="GD1287" s="4"/>
      <c r="GE1287" s="4"/>
      <c r="GF1287" s="4"/>
      <c r="GG1287" s="4"/>
      <c r="GH1287" s="4"/>
      <c r="GI1287" s="4"/>
      <c r="GJ1287" s="4"/>
      <c r="GK1287" s="4"/>
      <c r="GL1287" s="4"/>
      <c r="GM1287" s="4"/>
      <c r="GN1287" s="4"/>
      <c r="GO1287" s="4"/>
      <c r="GP1287" s="4"/>
      <c r="GQ1287" s="4"/>
      <c r="GR1287" s="4"/>
      <c r="GS1287" s="4"/>
      <c r="GT1287" s="4"/>
      <c r="GU1287" s="4"/>
      <c r="GV1287" s="4"/>
      <c r="GW1287" s="4"/>
      <c r="GX1287" s="4"/>
      <c r="GY1287" s="4"/>
      <c r="GZ1287" s="4"/>
      <c r="HA1287" s="4"/>
      <c r="HB1287" s="4"/>
      <c r="HC1287" s="4"/>
      <c r="HD1287" s="4"/>
      <c r="HE1287" s="4"/>
      <c r="HF1287" s="4"/>
      <c r="HG1287" s="4"/>
      <c r="HH1287" s="4"/>
      <c r="HI1287" s="4"/>
      <c r="HJ1287" s="4"/>
      <c r="HK1287" s="4"/>
      <c r="HL1287" s="4"/>
      <c r="HM1287" s="4"/>
      <c r="HN1287" s="4"/>
      <c r="HO1287" s="4"/>
      <c r="HP1287" s="4"/>
      <c r="HQ1287" s="4"/>
      <c r="HR1287" s="4"/>
      <c r="HS1287" s="4"/>
      <c r="HT1287" s="4"/>
      <c r="HU1287" s="4"/>
      <c r="HV1287" s="4"/>
      <c r="HW1287" s="4"/>
      <c r="HX1287" s="4"/>
      <c r="HY1287" s="4"/>
      <c r="HZ1287" s="4"/>
      <c r="IA1287" s="4"/>
      <c r="IB1287" s="4"/>
      <c r="IC1287" s="4"/>
      <c r="ID1287" s="4"/>
      <c r="IE1287" s="4"/>
      <c r="IF1287" s="4"/>
      <c r="IG1287" s="4"/>
      <c r="IH1287" s="4"/>
      <c r="II1287" s="4"/>
      <c r="IJ1287" s="4"/>
      <c r="IK1287" s="4"/>
      <c r="IL1287" s="4"/>
      <c r="IM1287" s="4"/>
      <c r="IN1287" s="4"/>
      <c r="IO1287" s="4"/>
      <c r="IP1287" s="4"/>
      <c r="IQ1287" s="4"/>
      <c r="IR1287" s="4"/>
      <c r="IS1287" s="4"/>
      <c r="IT1287" s="4"/>
      <c r="IU1287" s="4"/>
      <c r="IV1287" s="4"/>
    </row>
    <row r="1288" spans="1:256" s="209" customFormat="1">
      <c r="A1288" s="121"/>
      <c r="B1288" s="115"/>
      <c r="C1288" s="116"/>
      <c r="D1288" s="117"/>
      <c r="E1288" s="118"/>
      <c r="F1288" s="119"/>
      <c r="G1288" s="120"/>
      <c r="H1288" s="5"/>
      <c r="I1288" s="39"/>
      <c r="J1288" s="40"/>
      <c r="K1288" s="41"/>
      <c r="L1288" s="37"/>
      <c r="N1288" s="38"/>
      <c r="O1288" s="38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/>
      <c r="AX1288" s="4"/>
      <c r="AY1288" s="4"/>
      <c r="AZ1288" s="4"/>
      <c r="BA1288" s="4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4"/>
      <c r="CM1288" s="4"/>
      <c r="CN1288" s="4"/>
      <c r="CO1288" s="4"/>
      <c r="CP1288" s="4"/>
      <c r="CQ1288" s="4"/>
      <c r="CR1288" s="4"/>
      <c r="CS1288" s="4"/>
      <c r="CT1288" s="4"/>
      <c r="CU1288" s="4"/>
      <c r="CV1288" s="4"/>
      <c r="CW1288" s="4"/>
      <c r="CX1288" s="4"/>
      <c r="CY1288" s="4"/>
      <c r="CZ1288" s="4"/>
      <c r="DA1288" s="4"/>
      <c r="DB1288" s="4"/>
      <c r="DC1288" s="4"/>
      <c r="DD1288" s="4"/>
      <c r="DE1288" s="4"/>
      <c r="DF1288" s="4"/>
      <c r="DG1288" s="4"/>
      <c r="DH1288" s="4"/>
      <c r="DI1288" s="4"/>
      <c r="DJ1288" s="4"/>
      <c r="DK1288" s="4"/>
      <c r="DL1288" s="4"/>
      <c r="DM1288" s="4"/>
      <c r="DN1288" s="4"/>
      <c r="DO1288" s="4"/>
      <c r="DP1288" s="4"/>
      <c r="DQ1288" s="4"/>
      <c r="DR1288" s="4"/>
      <c r="DS1288" s="4"/>
      <c r="DT1288" s="4"/>
      <c r="DU1288" s="4"/>
      <c r="DV1288" s="4"/>
      <c r="DW1288" s="4"/>
      <c r="DX1288" s="4"/>
      <c r="DY1288" s="4"/>
      <c r="DZ1288" s="4"/>
      <c r="EA1288" s="4"/>
      <c r="EB1288" s="4"/>
      <c r="EC1288" s="4"/>
      <c r="ED1288" s="4"/>
      <c r="EE1288" s="4"/>
      <c r="EF1288" s="4"/>
      <c r="EG1288" s="4"/>
      <c r="EH1288" s="4"/>
      <c r="EI1288" s="4"/>
      <c r="EJ1288" s="4"/>
      <c r="EK1288" s="4"/>
      <c r="EL1288" s="4"/>
      <c r="EM1288" s="4"/>
      <c r="EN1288" s="4"/>
      <c r="EO1288" s="4"/>
      <c r="EP1288" s="4"/>
      <c r="EQ1288" s="4"/>
      <c r="ER1288" s="4"/>
      <c r="ES1288" s="4"/>
      <c r="ET1288" s="4"/>
      <c r="EU1288" s="4"/>
      <c r="EV1288" s="4"/>
      <c r="EW1288" s="4"/>
      <c r="EX1288" s="4"/>
      <c r="EY1288" s="4"/>
      <c r="EZ1288" s="4"/>
      <c r="FA1288" s="4"/>
      <c r="FB1288" s="4"/>
      <c r="FC1288" s="4"/>
      <c r="FD1288" s="4"/>
      <c r="FE1288" s="4"/>
      <c r="FF1288" s="4"/>
      <c r="FG1288" s="4"/>
      <c r="FH1288" s="4"/>
      <c r="FI1288" s="4"/>
      <c r="FJ1288" s="4"/>
      <c r="FK1288" s="4"/>
      <c r="FL1288" s="4"/>
      <c r="FM1288" s="4"/>
      <c r="FN1288" s="4"/>
      <c r="FO1288" s="4"/>
      <c r="FP1288" s="4"/>
      <c r="FQ1288" s="4"/>
      <c r="FR1288" s="4"/>
      <c r="FS1288" s="4"/>
      <c r="FT1288" s="4"/>
      <c r="FU1288" s="4"/>
      <c r="FV1288" s="4"/>
      <c r="FW1288" s="4"/>
      <c r="FX1288" s="4"/>
      <c r="FY1288" s="4"/>
      <c r="FZ1288" s="4"/>
      <c r="GA1288" s="4"/>
      <c r="GB1288" s="4"/>
      <c r="GC1288" s="4"/>
      <c r="GD1288" s="4"/>
      <c r="GE1288" s="4"/>
      <c r="GF1288" s="4"/>
      <c r="GG1288" s="4"/>
      <c r="GH1288" s="4"/>
      <c r="GI1288" s="4"/>
      <c r="GJ1288" s="4"/>
      <c r="GK1288" s="4"/>
      <c r="GL1288" s="4"/>
      <c r="GM1288" s="4"/>
      <c r="GN1288" s="4"/>
      <c r="GO1288" s="4"/>
      <c r="GP1288" s="4"/>
      <c r="GQ1288" s="4"/>
      <c r="GR1288" s="4"/>
      <c r="GS1288" s="4"/>
      <c r="GT1288" s="4"/>
      <c r="GU1288" s="4"/>
      <c r="GV1288" s="4"/>
      <c r="GW1288" s="4"/>
      <c r="GX1288" s="4"/>
      <c r="GY1288" s="4"/>
      <c r="GZ1288" s="4"/>
      <c r="HA1288" s="4"/>
      <c r="HB1288" s="4"/>
      <c r="HC1288" s="4"/>
      <c r="HD1288" s="4"/>
      <c r="HE1288" s="4"/>
      <c r="HF1288" s="4"/>
      <c r="HG1288" s="4"/>
      <c r="HH1288" s="4"/>
      <c r="HI1288" s="4"/>
      <c r="HJ1288" s="4"/>
      <c r="HK1288" s="4"/>
      <c r="HL1288" s="4"/>
      <c r="HM1288" s="4"/>
      <c r="HN1288" s="4"/>
      <c r="HO1288" s="4"/>
      <c r="HP1288" s="4"/>
      <c r="HQ1288" s="4"/>
      <c r="HR1288" s="4"/>
      <c r="HS1288" s="4"/>
      <c r="HT1288" s="4"/>
      <c r="HU1288" s="4"/>
      <c r="HV1288" s="4"/>
      <c r="HW1288" s="4"/>
      <c r="HX1288" s="4"/>
      <c r="HY1288" s="4"/>
      <c r="HZ1288" s="4"/>
      <c r="IA1288" s="4"/>
      <c r="IB1288" s="4"/>
      <c r="IC1288" s="4"/>
      <c r="ID1288" s="4"/>
      <c r="IE1288" s="4"/>
      <c r="IF1288" s="4"/>
      <c r="IG1288" s="4"/>
      <c r="IH1288" s="4"/>
      <c r="II1288" s="4"/>
      <c r="IJ1288" s="4"/>
      <c r="IK1288" s="4"/>
      <c r="IL1288" s="4"/>
      <c r="IM1288" s="4"/>
      <c r="IN1288" s="4"/>
      <c r="IO1288" s="4"/>
      <c r="IP1288" s="4"/>
      <c r="IQ1288" s="4"/>
      <c r="IR1288" s="4"/>
      <c r="IS1288" s="4"/>
      <c r="IT1288" s="4"/>
      <c r="IU1288" s="4"/>
      <c r="IV1288" s="4"/>
    </row>
    <row r="1289" spans="1:256" s="209" customFormat="1">
      <c r="A1289" s="121"/>
      <c r="B1289" s="115"/>
      <c r="C1289" s="116"/>
      <c r="D1289" s="117"/>
      <c r="E1289" s="118"/>
      <c r="F1289" s="119"/>
      <c r="G1289" s="120"/>
      <c r="H1289" s="5"/>
      <c r="I1289" s="39"/>
      <c r="J1289" s="40"/>
      <c r="K1289" s="41"/>
      <c r="L1289" s="37"/>
      <c r="N1289" s="38"/>
      <c r="O1289" s="38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/>
      <c r="AX1289" s="4"/>
      <c r="AY1289" s="4"/>
      <c r="AZ1289" s="4"/>
      <c r="BA1289" s="4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4"/>
      <c r="CM1289" s="4"/>
      <c r="CN1289" s="4"/>
      <c r="CO1289" s="4"/>
      <c r="CP1289" s="4"/>
      <c r="CQ1289" s="4"/>
      <c r="CR1289" s="4"/>
      <c r="CS1289" s="4"/>
      <c r="CT1289" s="4"/>
      <c r="CU1289" s="4"/>
      <c r="CV1289" s="4"/>
      <c r="CW1289" s="4"/>
      <c r="CX1289" s="4"/>
      <c r="CY1289" s="4"/>
      <c r="CZ1289" s="4"/>
      <c r="DA1289" s="4"/>
      <c r="DB1289" s="4"/>
      <c r="DC1289" s="4"/>
      <c r="DD1289" s="4"/>
      <c r="DE1289" s="4"/>
      <c r="DF1289" s="4"/>
      <c r="DG1289" s="4"/>
      <c r="DH1289" s="4"/>
      <c r="DI1289" s="4"/>
      <c r="DJ1289" s="4"/>
      <c r="DK1289" s="4"/>
      <c r="DL1289" s="4"/>
      <c r="DM1289" s="4"/>
      <c r="DN1289" s="4"/>
      <c r="DO1289" s="4"/>
      <c r="DP1289" s="4"/>
      <c r="DQ1289" s="4"/>
      <c r="DR1289" s="4"/>
      <c r="DS1289" s="4"/>
      <c r="DT1289" s="4"/>
      <c r="DU1289" s="4"/>
      <c r="DV1289" s="4"/>
      <c r="DW1289" s="4"/>
      <c r="DX1289" s="4"/>
      <c r="DY1289" s="4"/>
      <c r="DZ1289" s="4"/>
      <c r="EA1289" s="4"/>
      <c r="EB1289" s="4"/>
      <c r="EC1289" s="4"/>
      <c r="ED1289" s="4"/>
      <c r="EE1289" s="4"/>
      <c r="EF1289" s="4"/>
      <c r="EG1289" s="4"/>
      <c r="EH1289" s="4"/>
      <c r="EI1289" s="4"/>
      <c r="EJ1289" s="4"/>
      <c r="EK1289" s="4"/>
      <c r="EL1289" s="4"/>
      <c r="EM1289" s="4"/>
      <c r="EN1289" s="4"/>
      <c r="EO1289" s="4"/>
      <c r="EP1289" s="4"/>
      <c r="EQ1289" s="4"/>
      <c r="ER1289" s="4"/>
      <c r="ES1289" s="4"/>
      <c r="ET1289" s="4"/>
      <c r="EU1289" s="4"/>
      <c r="EV1289" s="4"/>
      <c r="EW1289" s="4"/>
      <c r="EX1289" s="4"/>
      <c r="EY1289" s="4"/>
      <c r="EZ1289" s="4"/>
      <c r="FA1289" s="4"/>
      <c r="FB1289" s="4"/>
      <c r="FC1289" s="4"/>
      <c r="FD1289" s="4"/>
      <c r="FE1289" s="4"/>
      <c r="FF1289" s="4"/>
      <c r="FG1289" s="4"/>
      <c r="FH1289" s="4"/>
      <c r="FI1289" s="4"/>
      <c r="FJ1289" s="4"/>
      <c r="FK1289" s="4"/>
      <c r="FL1289" s="4"/>
      <c r="FM1289" s="4"/>
      <c r="FN1289" s="4"/>
      <c r="FO1289" s="4"/>
      <c r="FP1289" s="4"/>
      <c r="FQ1289" s="4"/>
      <c r="FR1289" s="4"/>
      <c r="FS1289" s="4"/>
      <c r="FT1289" s="4"/>
      <c r="FU1289" s="4"/>
      <c r="FV1289" s="4"/>
      <c r="FW1289" s="4"/>
      <c r="FX1289" s="4"/>
      <c r="FY1289" s="4"/>
      <c r="FZ1289" s="4"/>
      <c r="GA1289" s="4"/>
      <c r="GB1289" s="4"/>
      <c r="GC1289" s="4"/>
      <c r="GD1289" s="4"/>
      <c r="GE1289" s="4"/>
      <c r="GF1289" s="4"/>
      <c r="GG1289" s="4"/>
      <c r="GH1289" s="4"/>
      <c r="GI1289" s="4"/>
      <c r="GJ1289" s="4"/>
      <c r="GK1289" s="4"/>
      <c r="GL1289" s="4"/>
      <c r="GM1289" s="4"/>
      <c r="GN1289" s="4"/>
      <c r="GO1289" s="4"/>
      <c r="GP1289" s="4"/>
      <c r="GQ1289" s="4"/>
      <c r="GR1289" s="4"/>
      <c r="GS1289" s="4"/>
      <c r="GT1289" s="4"/>
      <c r="GU1289" s="4"/>
      <c r="GV1289" s="4"/>
      <c r="GW1289" s="4"/>
      <c r="GX1289" s="4"/>
      <c r="GY1289" s="4"/>
      <c r="GZ1289" s="4"/>
      <c r="HA1289" s="4"/>
      <c r="HB1289" s="4"/>
      <c r="HC1289" s="4"/>
      <c r="HD1289" s="4"/>
      <c r="HE1289" s="4"/>
      <c r="HF1289" s="4"/>
      <c r="HG1289" s="4"/>
      <c r="HH1289" s="4"/>
      <c r="HI1289" s="4"/>
      <c r="HJ1289" s="4"/>
      <c r="HK1289" s="4"/>
      <c r="HL1289" s="4"/>
      <c r="HM1289" s="4"/>
      <c r="HN1289" s="4"/>
      <c r="HO1289" s="4"/>
      <c r="HP1289" s="4"/>
      <c r="HQ1289" s="4"/>
      <c r="HR1289" s="4"/>
      <c r="HS1289" s="4"/>
      <c r="HT1289" s="4"/>
      <c r="HU1289" s="4"/>
      <c r="HV1289" s="4"/>
      <c r="HW1289" s="4"/>
      <c r="HX1289" s="4"/>
      <c r="HY1289" s="4"/>
      <c r="HZ1289" s="4"/>
      <c r="IA1289" s="4"/>
      <c r="IB1289" s="4"/>
      <c r="IC1289" s="4"/>
      <c r="ID1289" s="4"/>
      <c r="IE1289" s="4"/>
      <c r="IF1289" s="4"/>
      <c r="IG1289" s="4"/>
      <c r="IH1289" s="4"/>
      <c r="II1289" s="4"/>
      <c r="IJ1289" s="4"/>
      <c r="IK1289" s="4"/>
      <c r="IL1289" s="4"/>
      <c r="IM1289" s="4"/>
      <c r="IN1289" s="4"/>
      <c r="IO1289" s="4"/>
      <c r="IP1289" s="4"/>
      <c r="IQ1289" s="4"/>
      <c r="IR1289" s="4"/>
      <c r="IS1289" s="4"/>
      <c r="IT1289" s="4"/>
      <c r="IU1289" s="4"/>
      <c r="IV1289" s="4"/>
    </row>
    <row r="1291" spans="1:256" s="209" customFormat="1">
      <c r="A1291" s="121"/>
      <c r="B1291" s="115"/>
      <c r="C1291" s="116"/>
      <c r="D1291" s="117"/>
      <c r="E1291" s="118"/>
      <c r="F1291" s="119"/>
      <c r="G1291" s="120"/>
      <c r="H1291" s="5"/>
      <c r="I1291" s="39"/>
      <c r="J1291" s="40"/>
      <c r="K1291" s="41"/>
      <c r="L1291" s="37"/>
      <c r="N1291" s="38"/>
      <c r="O1291" s="38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/>
      <c r="AX1291" s="4"/>
      <c r="AY1291" s="4"/>
      <c r="AZ1291" s="4"/>
      <c r="BA1291" s="4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4"/>
      <c r="CM1291" s="4"/>
      <c r="CN1291" s="4"/>
      <c r="CO1291" s="4"/>
      <c r="CP1291" s="4"/>
      <c r="CQ1291" s="4"/>
      <c r="CR1291" s="4"/>
      <c r="CS1291" s="4"/>
      <c r="CT1291" s="4"/>
      <c r="CU1291" s="4"/>
      <c r="CV1291" s="4"/>
      <c r="CW1291" s="4"/>
      <c r="CX1291" s="4"/>
      <c r="CY1291" s="4"/>
      <c r="CZ1291" s="4"/>
      <c r="DA1291" s="4"/>
      <c r="DB1291" s="4"/>
      <c r="DC1291" s="4"/>
      <c r="DD1291" s="4"/>
      <c r="DE1291" s="4"/>
      <c r="DF1291" s="4"/>
      <c r="DG1291" s="4"/>
      <c r="DH1291" s="4"/>
      <c r="DI1291" s="4"/>
      <c r="DJ1291" s="4"/>
      <c r="DK1291" s="4"/>
      <c r="DL1291" s="4"/>
      <c r="DM1291" s="4"/>
      <c r="DN1291" s="4"/>
      <c r="DO1291" s="4"/>
      <c r="DP1291" s="4"/>
      <c r="DQ1291" s="4"/>
      <c r="DR1291" s="4"/>
      <c r="DS1291" s="4"/>
      <c r="DT1291" s="4"/>
      <c r="DU1291" s="4"/>
      <c r="DV1291" s="4"/>
      <c r="DW1291" s="4"/>
      <c r="DX1291" s="4"/>
      <c r="DY1291" s="4"/>
      <c r="DZ1291" s="4"/>
      <c r="EA1291" s="4"/>
      <c r="EB1291" s="4"/>
      <c r="EC1291" s="4"/>
      <c r="ED1291" s="4"/>
      <c r="EE1291" s="4"/>
      <c r="EF1291" s="4"/>
      <c r="EG1291" s="4"/>
      <c r="EH1291" s="4"/>
      <c r="EI1291" s="4"/>
      <c r="EJ1291" s="4"/>
      <c r="EK1291" s="4"/>
      <c r="EL1291" s="4"/>
      <c r="EM1291" s="4"/>
      <c r="EN1291" s="4"/>
      <c r="EO1291" s="4"/>
      <c r="EP1291" s="4"/>
      <c r="EQ1291" s="4"/>
      <c r="ER1291" s="4"/>
      <c r="ES1291" s="4"/>
      <c r="ET1291" s="4"/>
      <c r="EU1291" s="4"/>
      <c r="EV1291" s="4"/>
      <c r="EW1291" s="4"/>
      <c r="EX1291" s="4"/>
      <c r="EY1291" s="4"/>
      <c r="EZ1291" s="4"/>
      <c r="FA1291" s="4"/>
      <c r="FB1291" s="4"/>
      <c r="FC1291" s="4"/>
      <c r="FD1291" s="4"/>
      <c r="FE1291" s="4"/>
      <c r="FF1291" s="4"/>
      <c r="FG1291" s="4"/>
      <c r="FH1291" s="4"/>
      <c r="FI1291" s="4"/>
      <c r="FJ1291" s="4"/>
      <c r="FK1291" s="4"/>
      <c r="FL1291" s="4"/>
      <c r="FM1291" s="4"/>
      <c r="FN1291" s="4"/>
      <c r="FO1291" s="4"/>
      <c r="FP1291" s="4"/>
      <c r="FQ1291" s="4"/>
      <c r="FR1291" s="4"/>
      <c r="FS1291" s="4"/>
      <c r="FT1291" s="4"/>
      <c r="FU1291" s="4"/>
      <c r="FV1291" s="4"/>
      <c r="FW1291" s="4"/>
      <c r="FX1291" s="4"/>
      <c r="FY1291" s="4"/>
      <c r="FZ1291" s="4"/>
      <c r="GA1291" s="4"/>
      <c r="GB1291" s="4"/>
      <c r="GC1291" s="4"/>
      <c r="GD1291" s="4"/>
      <c r="GE1291" s="4"/>
      <c r="GF1291" s="4"/>
      <c r="GG1291" s="4"/>
      <c r="GH1291" s="4"/>
      <c r="GI1291" s="4"/>
      <c r="GJ1291" s="4"/>
      <c r="GK1291" s="4"/>
      <c r="GL1291" s="4"/>
      <c r="GM1291" s="4"/>
      <c r="GN1291" s="4"/>
      <c r="GO1291" s="4"/>
      <c r="GP1291" s="4"/>
      <c r="GQ1291" s="4"/>
      <c r="GR1291" s="4"/>
      <c r="GS1291" s="4"/>
      <c r="GT1291" s="4"/>
      <c r="GU1291" s="4"/>
      <c r="GV1291" s="4"/>
      <c r="GW1291" s="4"/>
      <c r="GX1291" s="4"/>
      <c r="GY1291" s="4"/>
      <c r="GZ1291" s="4"/>
      <c r="HA1291" s="4"/>
      <c r="HB1291" s="4"/>
      <c r="HC1291" s="4"/>
      <c r="HD1291" s="4"/>
      <c r="HE1291" s="4"/>
      <c r="HF1291" s="4"/>
      <c r="HG1291" s="4"/>
      <c r="HH1291" s="4"/>
      <c r="HI1291" s="4"/>
      <c r="HJ1291" s="4"/>
      <c r="HK1291" s="4"/>
      <c r="HL1291" s="4"/>
      <c r="HM1291" s="4"/>
      <c r="HN1291" s="4"/>
      <c r="HO1291" s="4"/>
      <c r="HP1291" s="4"/>
      <c r="HQ1291" s="4"/>
      <c r="HR1291" s="4"/>
      <c r="HS1291" s="4"/>
      <c r="HT1291" s="4"/>
      <c r="HU1291" s="4"/>
      <c r="HV1291" s="4"/>
      <c r="HW1291" s="4"/>
      <c r="HX1291" s="4"/>
      <c r="HY1291" s="4"/>
      <c r="HZ1291" s="4"/>
      <c r="IA1291" s="4"/>
      <c r="IB1291" s="4"/>
      <c r="IC1291" s="4"/>
      <c r="ID1291" s="4"/>
      <c r="IE1291" s="4"/>
      <c r="IF1291" s="4"/>
      <c r="IG1291" s="4"/>
      <c r="IH1291" s="4"/>
      <c r="II1291" s="4"/>
      <c r="IJ1291" s="4"/>
      <c r="IK1291" s="4"/>
      <c r="IL1291" s="4"/>
      <c r="IM1291" s="4"/>
      <c r="IN1291" s="4"/>
      <c r="IO1291" s="4"/>
      <c r="IP1291" s="4"/>
      <c r="IQ1291" s="4"/>
      <c r="IR1291" s="4"/>
      <c r="IS1291" s="4"/>
      <c r="IT1291" s="4"/>
      <c r="IU1291" s="4"/>
      <c r="IV1291" s="4"/>
    </row>
    <row r="1292" spans="1:256" s="209" customFormat="1">
      <c r="A1292" s="121"/>
      <c r="B1292" s="115"/>
      <c r="C1292" s="116"/>
      <c r="D1292" s="117"/>
      <c r="E1292" s="118"/>
      <c r="F1292" s="119"/>
      <c r="G1292" s="120"/>
      <c r="H1292" s="5"/>
      <c r="I1292" s="39"/>
      <c r="J1292" s="40"/>
      <c r="K1292" s="41"/>
      <c r="L1292" s="37"/>
      <c r="N1292" s="38"/>
      <c r="O1292" s="38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/>
      <c r="AX1292" s="4"/>
      <c r="AY1292" s="4"/>
      <c r="AZ1292" s="4"/>
      <c r="BA1292" s="4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4"/>
      <c r="CM1292" s="4"/>
      <c r="CN1292" s="4"/>
      <c r="CO1292" s="4"/>
      <c r="CP1292" s="4"/>
      <c r="CQ1292" s="4"/>
      <c r="CR1292" s="4"/>
      <c r="CS1292" s="4"/>
      <c r="CT1292" s="4"/>
      <c r="CU1292" s="4"/>
      <c r="CV1292" s="4"/>
      <c r="CW1292" s="4"/>
      <c r="CX1292" s="4"/>
      <c r="CY1292" s="4"/>
      <c r="CZ1292" s="4"/>
      <c r="DA1292" s="4"/>
      <c r="DB1292" s="4"/>
      <c r="DC1292" s="4"/>
      <c r="DD1292" s="4"/>
      <c r="DE1292" s="4"/>
      <c r="DF1292" s="4"/>
      <c r="DG1292" s="4"/>
      <c r="DH1292" s="4"/>
      <c r="DI1292" s="4"/>
      <c r="DJ1292" s="4"/>
      <c r="DK1292" s="4"/>
      <c r="DL1292" s="4"/>
      <c r="DM1292" s="4"/>
      <c r="DN1292" s="4"/>
      <c r="DO1292" s="4"/>
      <c r="DP1292" s="4"/>
      <c r="DQ1292" s="4"/>
      <c r="DR1292" s="4"/>
      <c r="DS1292" s="4"/>
      <c r="DT1292" s="4"/>
      <c r="DU1292" s="4"/>
      <c r="DV1292" s="4"/>
      <c r="DW1292" s="4"/>
      <c r="DX1292" s="4"/>
      <c r="DY1292" s="4"/>
      <c r="DZ1292" s="4"/>
      <c r="EA1292" s="4"/>
      <c r="EB1292" s="4"/>
      <c r="EC1292" s="4"/>
      <c r="ED1292" s="4"/>
      <c r="EE1292" s="4"/>
      <c r="EF1292" s="4"/>
      <c r="EG1292" s="4"/>
      <c r="EH1292" s="4"/>
      <c r="EI1292" s="4"/>
      <c r="EJ1292" s="4"/>
      <c r="EK1292" s="4"/>
      <c r="EL1292" s="4"/>
      <c r="EM1292" s="4"/>
      <c r="EN1292" s="4"/>
      <c r="EO1292" s="4"/>
      <c r="EP1292" s="4"/>
      <c r="EQ1292" s="4"/>
      <c r="ER1292" s="4"/>
      <c r="ES1292" s="4"/>
      <c r="ET1292" s="4"/>
      <c r="EU1292" s="4"/>
      <c r="EV1292" s="4"/>
      <c r="EW1292" s="4"/>
      <c r="EX1292" s="4"/>
      <c r="EY1292" s="4"/>
      <c r="EZ1292" s="4"/>
      <c r="FA1292" s="4"/>
      <c r="FB1292" s="4"/>
      <c r="FC1292" s="4"/>
      <c r="FD1292" s="4"/>
      <c r="FE1292" s="4"/>
      <c r="FF1292" s="4"/>
      <c r="FG1292" s="4"/>
      <c r="FH1292" s="4"/>
      <c r="FI1292" s="4"/>
      <c r="FJ1292" s="4"/>
      <c r="FK1292" s="4"/>
      <c r="FL1292" s="4"/>
      <c r="FM1292" s="4"/>
      <c r="FN1292" s="4"/>
      <c r="FO1292" s="4"/>
      <c r="FP1292" s="4"/>
      <c r="FQ1292" s="4"/>
      <c r="FR1292" s="4"/>
      <c r="FS1292" s="4"/>
      <c r="FT1292" s="4"/>
      <c r="FU1292" s="4"/>
      <c r="FV1292" s="4"/>
      <c r="FW1292" s="4"/>
      <c r="FX1292" s="4"/>
      <c r="FY1292" s="4"/>
      <c r="FZ1292" s="4"/>
      <c r="GA1292" s="4"/>
      <c r="GB1292" s="4"/>
      <c r="GC1292" s="4"/>
      <c r="GD1292" s="4"/>
      <c r="GE1292" s="4"/>
      <c r="GF1292" s="4"/>
      <c r="GG1292" s="4"/>
      <c r="GH1292" s="4"/>
      <c r="GI1292" s="4"/>
      <c r="GJ1292" s="4"/>
      <c r="GK1292" s="4"/>
      <c r="GL1292" s="4"/>
      <c r="GM1292" s="4"/>
      <c r="GN1292" s="4"/>
      <c r="GO1292" s="4"/>
      <c r="GP1292" s="4"/>
      <c r="GQ1292" s="4"/>
      <c r="GR1292" s="4"/>
      <c r="GS1292" s="4"/>
      <c r="GT1292" s="4"/>
      <c r="GU1292" s="4"/>
      <c r="GV1292" s="4"/>
      <c r="GW1292" s="4"/>
      <c r="GX1292" s="4"/>
      <c r="GY1292" s="4"/>
      <c r="GZ1292" s="4"/>
      <c r="HA1292" s="4"/>
      <c r="HB1292" s="4"/>
      <c r="HC1292" s="4"/>
      <c r="HD1292" s="4"/>
      <c r="HE1292" s="4"/>
      <c r="HF1292" s="4"/>
      <c r="HG1292" s="4"/>
      <c r="HH1292" s="4"/>
      <c r="HI1292" s="4"/>
      <c r="HJ1292" s="4"/>
      <c r="HK1292" s="4"/>
      <c r="HL1292" s="4"/>
      <c r="HM1292" s="4"/>
      <c r="HN1292" s="4"/>
      <c r="HO1292" s="4"/>
      <c r="HP1292" s="4"/>
      <c r="HQ1292" s="4"/>
      <c r="HR1292" s="4"/>
      <c r="HS1292" s="4"/>
      <c r="HT1292" s="4"/>
      <c r="HU1292" s="4"/>
      <c r="HV1292" s="4"/>
      <c r="HW1292" s="4"/>
      <c r="HX1292" s="4"/>
      <c r="HY1292" s="4"/>
      <c r="HZ1292" s="4"/>
      <c r="IA1292" s="4"/>
      <c r="IB1292" s="4"/>
      <c r="IC1292" s="4"/>
      <c r="ID1292" s="4"/>
      <c r="IE1292" s="4"/>
      <c r="IF1292" s="4"/>
      <c r="IG1292" s="4"/>
      <c r="IH1292" s="4"/>
      <c r="II1292" s="4"/>
      <c r="IJ1292" s="4"/>
      <c r="IK1292" s="4"/>
      <c r="IL1292" s="4"/>
      <c r="IM1292" s="4"/>
      <c r="IN1292" s="4"/>
      <c r="IO1292" s="4"/>
      <c r="IP1292" s="4"/>
      <c r="IQ1292" s="4"/>
      <c r="IR1292" s="4"/>
      <c r="IS1292" s="4"/>
      <c r="IT1292" s="4"/>
      <c r="IU1292" s="4"/>
      <c r="IV1292" s="4"/>
    </row>
    <row r="1293" spans="1:256" s="209" customFormat="1">
      <c r="A1293" s="121"/>
      <c r="B1293" s="115"/>
      <c r="C1293" s="116"/>
      <c r="D1293" s="117"/>
      <c r="E1293" s="118"/>
      <c r="F1293" s="119"/>
      <c r="G1293" s="120"/>
      <c r="H1293" s="5"/>
      <c r="I1293" s="39"/>
      <c r="J1293" s="40"/>
      <c r="K1293" s="41"/>
      <c r="L1293" s="37"/>
      <c r="N1293" s="38"/>
      <c r="O1293" s="38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/>
      <c r="AX1293" s="4"/>
      <c r="AY1293" s="4"/>
      <c r="AZ1293" s="4"/>
      <c r="BA1293" s="4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4"/>
      <c r="CM1293" s="4"/>
      <c r="CN1293" s="4"/>
      <c r="CO1293" s="4"/>
      <c r="CP1293" s="4"/>
      <c r="CQ1293" s="4"/>
      <c r="CR1293" s="4"/>
      <c r="CS1293" s="4"/>
      <c r="CT1293" s="4"/>
      <c r="CU1293" s="4"/>
      <c r="CV1293" s="4"/>
      <c r="CW1293" s="4"/>
      <c r="CX1293" s="4"/>
      <c r="CY1293" s="4"/>
      <c r="CZ1293" s="4"/>
      <c r="DA1293" s="4"/>
      <c r="DB1293" s="4"/>
      <c r="DC1293" s="4"/>
      <c r="DD1293" s="4"/>
      <c r="DE1293" s="4"/>
      <c r="DF1293" s="4"/>
      <c r="DG1293" s="4"/>
      <c r="DH1293" s="4"/>
      <c r="DI1293" s="4"/>
      <c r="DJ1293" s="4"/>
      <c r="DK1293" s="4"/>
      <c r="DL1293" s="4"/>
      <c r="DM1293" s="4"/>
      <c r="DN1293" s="4"/>
      <c r="DO1293" s="4"/>
      <c r="DP1293" s="4"/>
      <c r="DQ1293" s="4"/>
      <c r="DR1293" s="4"/>
      <c r="DS1293" s="4"/>
      <c r="DT1293" s="4"/>
      <c r="DU1293" s="4"/>
      <c r="DV1293" s="4"/>
      <c r="DW1293" s="4"/>
      <c r="DX1293" s="4"/>
      <c r="DY1293" s="4"/>
      <c r="DZ1293" s="4"/>
      <c r="EA1293" s="4"/>
      <c r="EB1293" s="4"/>
      <c r="EC1293" s="4"/>
      <c r="ED1293" s="4"/>
      <c r="EE1293" s="4"/>
      <c r="EF1293" s="4"/>
      <c r="EG1293" s="4"/>
      <c r="EH1293" s="4"/>
      <c r="EI1293" s="4"/>
      <c r="EJ1293" s="4"/>
      <c r="EK1293" s="4"/>
      <c r="EL1293" s="4"/>
      <c r="EM1293" s="4"/>
      <c r="EN1293" s="4"/>
      <c r="EO1293" s="4"/>
      <c r="EP1293" s="4"/>
      <c r="EQ1293" s="4"/>
      <c r="ER1293" s="4"/>
      <c r="ES1293" s="4"/>
      <c r="ET1293" s="4"/>
      <c r="EU1293" s="4"/>
      <c r="EV1293" s="4"/>
      <c r="EW1293" s="4"/>
      <c r="EX1293" s="4"/>
      <c r="EY1293" s="4"/>
      <c r="EZ1293" s="4"/>
      <c r="FA1293" s="4"/>
      <c r="FB1293" s="4"/>
      <c r="FC1293" s="4"/>
      <c r="FD1293" s="4"/>
      <c r="FE1293" s="4"/>
      <c r="FF1293" s="4"/>
      <c r="FG1293" s="4"/>
      <c r="FH1293" s="4"/>
      <c r="FI1293" s="4"/>
      <c r="FJ1293" s="4"/>
      <c r="FK1293" s="4"/>
      <c r="FL1293" s="4"/>
      <c r="FM1293" s="4"/>
      <c r="FN1293" s="4"/>
      <c r="FO1293" s="4"/>
      <c r="FP1293" s="4"/>
      <c r="FQ1293" s="4"/>
      <c r="FR1293" s="4"/>
      <c r="FS1293" s="4"/>
      <c r="FT1293" s="4"/>
      <c r="FU1293" s="4"/>
      <c r="FV1293" s="4"/>
      <c r="FW1293" s="4"/>
      <c r="FX1293" s="4"/>
      <c r="FY1293" s="4"/>
      <c r="FZ1293" s="4"/>
      <c r="GA1293" s="4"/>
      <c r="GB1293" s="4"/>
      <c r="GC1293" s="4"/>
      <c r="GD1293" s="4"/>
      <c r="GE1293" s="4"/>
      <c r="GF1293" s="4"/>
      <c r="GG1293" s="4"/>
      <c r="GH1293" s="4"/>
      <c r="GI1293" s="4"/>
      <c r="GJ1293" s="4"/>
      <c r="GK1293" s="4"/>
      <c r="GL1293" s="4"/>
      <c r="GM1293" s="4"/>
      <c r="GN1293" s="4"/>
      <c r="GO1293" s="4"/>
      <c r="GP1293" s="4"/>
      <c r="GQ1293" s="4"/>
      <c r="GR1293" s="4"/>
      <c r="GS1293" s="4"/>
      <c r="GT1293" s="4"/>
      <c r="GU1293" s="4"/>
      <c r="GV1293" s="4"/>
      <c r="GW1293" s="4"/>
      <c r="GX1293" s="4"/>
      <c r="GY1293" s="4"/>
      <c r="GZ1293" s="4"/>
      <c r="HA1293" s="4"/>
      <c r="HB1293" s="4"/>
      <c r="HC1293" s="4"/>
      <c r="HD1293" s="4"/>
      <c r="HE1293" s="4"/>
      <c r="HF1293" s="4"/>
      <c r="HG1293" s="4"/>
      <c r="HH1293" s="4"/>
      <c r="HI1293" s="4"/>
      <c r="HJ1293" s="4"/>
      <c r="HK1293" s="4"/>
      <c r="HL1293" s="4"/>
      <c r="HM1293" s="4"/>
      <c r="HN1293" s="4"/>
      <c r="HO1293" s="4"/>
      <c r="HP1293" s="4"/>
      <c r="HQ1293" s="4"/>
      <c r="HR1293" s="4"/>
      <c r="HS1293" s="4"/>
      <c r="HT1293" s="4"/>
      <c r="HU1293" s="4"/>
      <c r="HV1293" s="4"/>
      <c r="HW1293" s="4"/>
      <c r="HX1293" s="4"/>
      <c r="HY1293" s="4"/>
      <c r="HZ1293" s="4"/>
      <c r="IA1293" s="4"/>
      <c r="IB1293" s="4"/>
      <c r="IC1293" s="4"/>
      <c r="ID1293" s="4"/>
      <c r="IE1293" s="4"/>
      <c r="IF1293" s="4"/>
      <c r="IG1293" s="4"/>
      <c r="IH1293" s="4"/>
      <c r="II1293" s="4"/>
      <c r="IJ1293" s="4"/>
      <c r="IK1293" s="4"/>
      <c r="IL1293" s="4"/>
      <c r="IM1293" s="4"/>
      <c r="IN1293" s="4"/>
      <c r="IO1293" s="4"/>
      <c r="IP1293" s="4"/>
      <c r="IQ1293" s="4"/>
      <c r="IR1293" s="4"/>
      <c r="IS1293" s="4"/>
      <c r="IT1293" s="4"/>
      <c r="IU1293" s="4"/>
      <c r="IV1293" s="4"/>
    </row>
    <row r="1294" spans="1:256" s="209" customFormat="1">
      <c r="A1294" s="121"/>
      <c r="B1294" s="115"/>
      <c r="C1294" s="116"/>
      <c r="D1294" s="117"/>
      <c r="E1294" s="118"/>
      <c r="F1294" s="119"/>
      <c r="G1294" s="120"/>
      <c r="H1294" s="5"/>
      <c r="I1294" s="39"/>
      <c r="J1294" s="40"/>
      <c r="K1294" s="41"/>
      <c r="L1294" s="37"/>
      <c r="N1294" s="38"/>
      <c r="O1294" s="38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/>
      <c r="AX1294" s="4"/>
      <c r="AY1294" s="4"/>
      <c r="AZ1294" s="4"/>
      <c r="BA1294" s="4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4"/>
      <c r="CM1294" s="4"/>
      <c r="CN1294" s="4"/>
      <c r="CO1294" s="4"/>
      <c r="CP1294" s="4"/>
      <c r="CQ1294" s="4"/>
      <c r="CR1294" s="4"/>
      <c r="CS1294" s="4"/>
      <c r="CT1294" s="4"/>
      <c r="CU1294" s="4"/>
      <c r="CV1294" s="4"/>
      <c r="CW1294" s="4"/>
      <c r="CX1294" s="4"/>
      <c r="CY1294" s="4"/>
      <c r="CZ1294" s="4"/>
      <c r="DA1294" s="4"/>
      <c r="DB1294" s="4"/>
      <c r="DC1294" s="4"/>
      <c r="DD1294" s="4"/>
      <c r="DE1294" s="4"/>
      <c r="DF1294" s="4"/>
      <c r="DG1294" s="4"/>
      <c r="DH1294" s="4"/>
      <c r="DI1294" s="4"/>
      <c r="DJ1294" s="4"/>
      <c r="DK1294" s="4"/>
      <c r="DL1294" s="4"/>
      <c r="DM1294" s="4"/>
      <c r="DN1294" s="4"/>
      <c r="DO1294" s="4"/>
      <c r="DP1294" s="4"/>
      <c r="DQ1294" s="4"/>
      <c r="DR1294" s="4"/>
      <c r="DS1294" s="4"/>
      <c r="DT1294" s="4"/>
      <c r="DU1294" s="4"/>
      <c r="DV1294" s="4"/>
      <c r="DW1294" s="4"/>
      <c r="DX1294" s="4"/>
      <c r="DY1294" s="4"/>
      <c r="DZ1294" s="4"/>
      <c r="EA1294" s="4"/>
      <c r="EB1294" s="4"/>
      <c r="EC1294" s="4"/>
      <c r="ED1294" s="4"/>
      <c r="EE1294" s="4"/>
      <c r="EF1294" s="4"/>
      <c r="EG1294" s="4"/>
      <c r="EH1294" s="4"/>
      <c r="EI1294" s="4"/>
      <c r="EJ1294" s="4"/>
      <c r="EK1294" s="4"/>
      <c r="EL1294" s="4"/>
      <c r="EM1294" s="4"/>
      <c r="EN1294" s="4"/>
      <c r="EO1294" s="4"/>
      <c r="EP1294" s="4"/>
      <c r="EQ1294" s="4"/>
      <c r="ER1294" s="4"/>
      <c r="ES1294" s="4"/>
      <c r="ET1294" s="4"/>
      <c r="EU1294" s="4"/>
      <c r="EV1294" s="4"/>
      <c r="EW1294" s="4"/>
      <c r="EX1294" s="4"/>
      <c r="EY1294" s="4"/>
      <c r="EZ1294" s="4"/>
      <c r="FA1294" s="4"/>
      <c r="FB1294" s="4"/>
      <c r="FC1294" s="4"/>
      <c r="FD1294" s="4"/>
      <c r="FE1294" s="4"/>
      <c r="FF1294" s="4"/>
      <c r="FG1294" s="4"/>
      <c r="FH1294" s="4"/>
      <c r="FI1294" s="4"/>
      <c r="FJ1294" s="4"/>
      <c r="FK1294" s="4"/>
      <c r="FL1294" s="4"/>
      <c r="FM1294" s="4"/>
      <c r="FN1294" s="4"/>
      <c r="FO1294" s="4"/>
      <c r="FP1294" s="4"/>
      <c r="FQ1294" s="4"/>
      <c r="FR1294" s="4"/>
      <c r="FS1294" s="4"/>
      <c r="FT1294" s="4"/>
      <c r="FU1294" s="4"/>
      <c r="FV1294" s="4"/>
      <c r="FW1294" s="4"/>
      <c r="FX1294" s="4"/>
      <c r="FY1294" s="4"/>
      <c r="FZ1294" s="4"/>
      <c r="GA1294" s="4"/>
      <c r="GB1294" s="4"/>
      <c r="GC1294" s="4"/>
      <c r="GD1294" s="4"/>
      <c r="GE1294" s="4"/>
      <c r="GF1294" s="4"/>
      <c r="GG1294" s="4"/>
      <c r="GH1294" s="4"/>
      <c r="GI1294" s="4"/>
      <c r="GJ1294" s="4"/>
      <c r="GK1294" s="4"/>
      <c r="GL1294" s="4"/>
      <c r="GM1294" s="4"/>
      <c r="GN1294" s="4"/>
      <c r="GO1294" s="4"/>
      <c r="GP1294" s="4"/>
      <c r="GQ1294" s="4"/>
      <c r="GR1294" s="4"/>
      <c r="GS1294" s="4"/>
      <c r="GT1294" s="4"/>
      <c r="GU1294" s="4"/>
      <c r="GV1294" s="4"/>
      <c r="GW1294" s="4"/>
      <c r="GX1294" s="4"/>
      <c r="GY1294" s="4"/>
      <c r="GZ1294" s="4"/>
      <c r="HA1294" s="4"/>
      <c r="HB1294" s="4"/>
      <c r="HC1294" s="4"/>
      <c r="HD1294" s="4"/>
      <c r="HE1294" s="4"/>
      <c r="HF1294" s="4"/>
      <c r="HG1294" s="4"/>
      <c r="HH1294" s="4"/>
      <c r="HI1294" s="4"/>
      <c r="HJ1294" s="4"/>
      <c r="HK1294" s="4"/>
      <c r="HL1294" s="4"/>
      <c r="HM1294" s="4"/>
      <c r="HN1294" s="4"/>
      <c r="HO1294" s="4"/>
      <c r="HP1294" s="4"/>
      <c r="HQ1294" s="4"/>
      <c r="HR1294" s="4"/>
      <c r="HS1294" s="4"/>
      <c r="HT1294" s="4"/>
      <c r="HU1294" s="4"/>
      <c r="HV1294" s="4"/>
      <c r="HW1294" s="4"/>
      <c r="HX1294" s="4"/>
      <c r="HY1294" s="4"/>
      <c r="HZ1294" s="4"/>
      <c r="IA1294" s="4"/>
      <c r="IB1294" s="4"/>
      <c r="IC1294" s="4"/>
      <c r="ID1294" s="4"/>
      <c r="IE1294" s="4"/>
      <c r="IF1294" s="4"/>
      <c r="IG1294" s="4"/>
      <c r="IH1294" s="4"/>
      <c r="II1294" s="4"/>
      <c r="IJ1294" s="4"/>
      <c r="IK1294" s="4"/>
      <c r="IL1294" s="4"/>
      <c r="IM1294" s="4"/>
      <c r="IN1294" s="4"/>
      <c r="IO1294" s="4"/>
      <c r="IP1294" s="4"/>
      <c r="IQ1294" s="4"/>
      <c r="IR1294" s="4"/>
      <c r="IS1294" s="4"/>
      <c r="IT1294" s="4"/>
      <c r="IU1294" s="4"/>
      <c r="IV1294" s="4"/>
    </row>
    <row r="1295" spans="1:256" s="209" customFormat="1">
      <c r="A1295" s="121"/>
      <c r="B1295" s="115"/>
      <c r="C1295" s="116"/>
      <c r="D1295" s="117"/>
      <c r="E1295" s="118"/>
      <c r="F1295" s="119"/>
      <c r="G1295" s="120"/>
      <c r="H1295" s="5"/>
      <c r="I1295" s="39"/>
      <c r="J1295" s="40"/>
      <c r="K1295" s="41"/>
      <c r="L1295" s="37"/>
      <c r="N1295" s="38"/>
      <c r="O1295" s="38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/>
      <c r="AX1295" s="4"/>
      <c r="AY1295" s="4"/>
      <c r="AZ1295" s="4"/>
      <c r="BA1295" s="4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4"/>
      <c r="CM1295" s="4"/>
      <c r="CN1295" s="4"/>
      <c r="CO1295" s="4"/>
      <c r="CP1295" s="4"/>
      <c r="CQ1295" s="4"/>
      <c r="CR1295" s="4"/>
      <c r="CS1295" s="4"/>
      <c r="CT1295" s="4"/>
      <c r="CU1295" s="4"/>
      <c r="CV1295" s="4"/>
      <c r="CW1295" s="4"/>
      <c r="CX1295" s="4"/>
      <c r="CY1295" s="4"/>
      <c r="CZ1295" s="4"/>
      <c r="DA1295" s="4"/>
      <c r="DB1295" s="4"/>
      <c r="DC1295" s="4"/>
      <c r="DD1295" s="4"/>
      <c r="DE1295" s="4"/>
      <c r="DF1295" s="4"/>
      <c r="DG1295" s="4"/>
      <c r="DH1295" s="4"/>
      <c r="DI1295" s="4"/>
      <c r="DJ1295" s="4"/>
      <c r="DK1295" s="4"/>
      <c r="DL1295" s="4"/>
      <c r="DM1295" s="4"/>
      <c r="DN1295" s="4"/>
      <c r="DO1295" s="4"/>
      <c r="DP1295" s="4"/>
      <c r="DQ1295" s="4"/>
      <c r="DR1295" s="4"/>
      <c r="DS1295" s="4"/>
      <c r="DT1295" s="4"/>
      <c r="DU1295" s="4"/>
      <c r="DV1295" s="4"/>
      <c r="DW1295" s="4"/>
      <c r="DX1295" s="4"/>
      <c r="DY1295" s="4"/>
      <c r="DZ1295" s="4"/>
      <c r="EA1295" s="4"/>
      <c r="EB1295" s="4"/>
      <c r="EC1295" s="4"/>
      <c r="ED1295" s="4"/>
      <c r="EE1295" s="4"/>
      <c r="EF1295" s="4"/>
      <c r="EG1295" s="4"/>
      <c r="EH1295" s="4"/>
      <c r="EI1295" s="4"/>
      <c r="EJ1295" s="4"/>
      <c r="EK1295" s="4"/>
      <c r="EL1295" s="4"/>
      <c r="EM1295" s="4"/>
      <c r="EN1295" s="4"/>
      <c r="EO1295" s="4"/>
      <c r="EP1295" s="4"/>
      <c r="EQ1295" s="4"/>
      <c r="ER1295" s="4"/>
      <c r="ES1295" s="4"/>
      <c r="ET1295" s="4"/>
      <c r="EU1295" s="4"/>
      <c r="EV1295" s="4"/>
      <c r="EW1295" s="4"/>
      <c r="EX1295" s="4"/>
      <c r="EY1295" s="4"/>
      <c r="EZ1295" s="4"/>
      <c r="FA1295" s="4"/>
      <c r="FB1295" s="4"/>
      <c r="FC1295" s="4"/>
      <c r="FD1295" s="4"/>
      <c r="FE1295" s="4"/>
      <c r="FF1295" s="4"/>
      <c r="FG1295" s="4"/>
      <c r="FH1295" s="4"/>
      <c r="FI1295" s="4"/>
      <c r="FJ1295" s="4"/>
      <c r="FK1295" s="4"/>
      <c r="FL1295" s="4"/>
      <c r="FM1295" s="4"/>
      <c r="FN1295" s="4"/>
      <c r="FO1295" s="4"/>
      <c r="FP1295" s="4"/>
      <c r="FQ1295" s="4"/>
      <c r="FR1295" s="4"/>
      <c r="FS1295" s="4"/>
      <c r="FT1295" s="4"/>
      <c r="FU1295" s="4"/>
      <c r="FV1295" s="4"/>
      <c r="FW1295" s="4"/>
      <c r="FX1295" s="4"/>
      <c r="FY1295" s="4"/>
      <c r="FZ1295" s="4"/>
      <c r="GA1295" s="4"/>
      <c r="GB1295" s="4"/>
      <c r="GC1295" s="4"/>
      <c r="GD1295" s="4"/>
      <c r="GE1295" s="4"/>
      <c r="GF1295" s="4"/>
      <c r="GG1295" s="4"/>
      <c r="GH1295" s="4"/>
      <c r="GI1295" s="4"/>
      <c r="GJ1295" s="4"/>
      <c r="GK1295" s="4"/>
      <c r="GL1295" s="4"/>
      <c r="GM1295" s="4"/>
      <c r="GN1295" s="4"/>
      <c r="GO1295" s="4"/>
      <c r="GP1295" s="4"/>
      <c r="GQ1295" s="4"/>
      <c r="GR1295" s="4"/>
      <c r="GS1295" s="4"/>
      <c r="GT1295" s="4"/>
      <c r="GU1295" s="4"/>
      <c r="GV1295" s="4"/>
      <c r="GW1295" s="4"/>
      <c r="GX1295" s="4"/>
      <c r="GY1295" s="4"/>
      <c r="GZ1295" s="4"/>
      <c r="HA1295" s="4"/>
      <c r="HB1295" s="4"/>
      <c r="HC1295" s="4"/>
      <c r="HD1295" s="4"/>
      <c r="HE1295" s="4"/>
      <c r="HF1295" s="4"/>
      <c r="HG1295" s="4"/>
      <c r="HH1295" s="4"/>
      <c r="HI1295" s="4"/>
      <c r="HJ1295" s="4"/>
      <c r="HK1295" s="4"/>
      <c r="HL1295" s="4"/>
      <c r="HM1295" s="4"/>
      <c r="HN1295" s="4"/>
      <c r="HO1295" s="4"/>
      <c r="HP1295" s="4"/>
      <c r="HQ1295" s="4"/>
      <c r="HR1295" s="4"/>
      <c r="HS1295" s="4"/>
      <c r="HT1295" s="4"/>
      <c r="HU1295" s="4"/>
      <c r="HV1295" s="4"/>
      <c r="HW1295" s="4"/>
      <c r="HX1295" s="4"/>
      <c r="HY1295" s="4"/>
      <c r="HZ1295" s="4"/>
      <c r="IA1295" s="4"/>
      <c r="IB1295" s="4"/>
      <c r="IC1295" s="4"/>
      <c r="ID1295" s="4"/>
      <c r="IE1295" s="4"/>
      <c r="IF1295" s="4"/>
      <c r="IG1295" s="4"/>
      <c r="IH1295" s="4"/>
      <c r="II1295" s="4"/>
      <c r="IJ1295" s="4"/>
      <c r="IK1295" s="4"/>
      <c r="IL1295" s="4"/>
      <c r="IM1295" s="4"/>
      <c r="IN1295" s="4"/>
      <c r="IO1295" s="4"/>
      <c r="IP1295" s="4"/>
      <c r="IQ1295" s="4"/>
      <c r="IR1295" s="4"/>
      <c r="IS1295" s="4"/>
      <c r="IT1295" s="4"/>
      <c r="IU1295" s="4"/>
      <c r="IV1295" s="4"/>
    </row>
    <row r="1296" spans="1:256" s="209" customFormat="1">
      <c r="A1296" s="121"/>
      <c r="B1296" s="115"/>
      <c r="C1296" s="116"/>
      <c r="D1296" s="117"/>
      <c r="E1296" s="118"/>
      <c r="F1296" s="119"/>
      <c r="G1296" s="120"/>
      <c r="H1296" s="5"/>
      <c r="I1296" s="39"/>
      <c r="J1296" s="40"/>
      <c r="K1296" s="41"/>
      <c r="L1296" s="37"/>
      <c r="N1296" s="38"/>
      <c r="O1296" s="38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/>
      <c r="AX1296" s="4"/>
      <c r="AY1296" s="4"/>
      <c r="AZ1296" s="4"/>
      <c r="BA1296" s="4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4"/>
      <c r="CM1296" s="4"/>
      <c r="CN1296" s="4"/>
      <c r="CO1296" s="4"/>
      <c r="CP1296" s="4"/>
      <c r="CQ1296" s="4"/>
      <c r="CR1296" s="4"/>
      <c r="CS1296" s="4"/>
      <c r="CT1296" s="4"/>
      <c r="CU1296" s="4"/>
      <c r="CV1296" s="4"/>
      <c r="CW1296" s="4"/>
      <c r="CX1296" s="4"/>
      <c r="CY1296" s="4"/>
      <c r="CZ1296" s="4"/>
      <c r="DA1296" s="4"/>
      <c r="DB1296" s="4"/>
      <c r="DC1296" s="4"/>
      <c r="DD1296" s="4"/>
      <c r="DE1296" s="4"/>
      <c r="DF1296" s="4"/>
      <c r="DG1296" s="4"/>
      <c r="DH1296" s="4"/>
      <c r="DI1296" s="4"/>
      <c r="DJ1296" s="4"/>
      <c r="DK1296" s="4"/>
      <c r="DL1296" s="4"/>
      <c r="DM1296" s="4"/>
      <c r="DN1296" s="4"/>
      <c r="DO1296" s="4"/>
      <c r="DP1296" s="4"/>
      <c r="DQ1296" s="4"/>
      <c r="DR1296" s="4"/>
      <c r="DS1296" s="4"/>
      <c r="DT1296" s="4"/>
      <c r="DU1296" s="4"/>
      <c r="DV1296" s="4"/>
      <c r="DW1296" s="4"/>
      <c r="DX1296" s="4"/>
      <c r="DY1296" s="4"/>
      <c r="DZ1296" s="4"/>
      <c r="EA1296" s="4"/>
      <c r="EB1296" s="4"/>
      <c r="EC1296" s="4"/>
      <c r="ED1296" s="4"/>
      <c r="EE1296" s="4"/>
      <c r="EF1296" s="4"/>
      <c r="EG1296" s="4"/>
      <c r="EH1296" s="4"/>
      <c r="EI1296" s="4"/>
      <c r="EJ1296" s="4"/>
      <c r="EK1296" s="4"/>
      <c r="EL1296" s="4"/>
      <c r="EM1296" s="4"/>
      <c r="EN1296" s="4"/>
      <c r="EO1296" s="4"/>
      <c r="EP1296" s="4"/>
      <c r="EQ1296" s="4"/>
      <c r="ER1296" s="4"/>
      <c r="ES1296" s="4"/>
      <c r="ET1296" s="4"/>
      <c r="EU1296" s="4"/>
      <c r="EV1296" s="4"/>
      <c r="EW1296" s="4"/>
      <c r="EX1296" s="4"/>
      <c r="EY1296" s="4"/>
      <c r="EZ1296" s="4"/>
      <c r="FA1296" s="4"/>
      <c r="FB1296" s="4"/>
      <c r="FC1296" s="4"/>
      <c r="FD1296" s="4"/>
      <c r="FE1296" s="4"/>
      <c r="FF1296" s="4"/>
      <c r="FG1296" s="4"/>
      <c r="FH1296" s="4"/>
      <c r="FI1296" s="4"/>
      <c r="FJ1296" s="4"/>
      <c r="FK1296" s="4"/>
      <c r="FL1296" s="4"/>
      <c r="FM1296" s="4"/>
      <c r="FN1296" s="4"/>
      <c r="FO1296" s="4"/>
      <c r="FP1296" s="4"/>
      <c r="FQ1296" s="4"/>
      <c r="FR1296" s="4"/>
      <c r="FS1296" s="4"/>
      <c r="FT1296" s="4"/>
      <c r="FU1296" s="4"/>
      <c r="FV1296" s="4"/>
      <c r="FW1296" s="4"/>
      <c r="FX1296" s="4"/>
      <c r="FY1296" s="4"/>
      <c r="FZ1296" s="4"/>
      <c r="GA1296" s="4"/>
      <c r="GB1296" s="4"/>
      <c r="GC1296" s="4"/>
      <c r="GD1296" s="4"/>
      <c r="GE1296" s="4"/>
      <c r="GF1296" s="4"/>
      <c r="GG1296" s="4"/>
      <c r="GH1296" s="4"/>
      <c r="GI1296" s="4"/>
      <c r="GJ1296" s="4"/>
      <c r="GK1296" s="4"/>
      <c r="GL1296" s="4"/>
      <c r="GM1296" s="4"/>
      <c r="GN1296" s="4"/>
      <c r="GO1296" s="4"/>
      <c r="GP1296" s="4"/>
      <c r="GQ1296" s="4"/>
      <c r="GR1296" s="4"/>
      <c r="GS1296" s="4"/>
      <c r="GT1296" s="4"/>
      <c r="GU1296" s="4"/>
      <c r="GV1296" s="4"/>
      <c r="GW1296" s="4"/>
      <c r="GX1296" s="4"/>
      <c r="GY1296" s="4"/>
      <c r="GZ1296" s="4"/>
      <c r="HA1296" s="4"/>
      <c r="HB1296" s="4"/>
      <c r="HC1296" s="4"/>
      <c r="HD1296" s="4"/>
      <c r="HE1296" s="4"/>
      <c r="HF1296" s="4"/>
      <c r="HG1296" s="4"/>
      <c r="HH1296" s="4"/>
      <c r="HI1296" s="4"/>
      <c r="HJ1296" s="4"/>
      <c r="HK1296" s="4"/>
      <c r="HL1296" s="4"/>
      <c r="HM1296" s="4"/>
      <c r="HN1296" s="4"/>
      <c r="HO1296" s="4"/>
      <c r="HP1296" s="4"/>
      <c r="HQ1296" s="4"/>
      <c r="HR1296" s="4"/>
      <c r="HS1296" s="4"/>
      <c r="HT1296" s="4"/>
      <c r="HU1296" s="4"/>
      <c r="HV1296" s="4"/>
      <c r="HW1296" s="4"/>
      <c r="HX1296" s="4"/>
      <c r="HY1296" s="4"/>
      <c r="HZ1296" s="4"/>
      <c r="IA1296" s="4"/>
      <c r="IB1296" s="4"/>
      <c r="IC1296" s="4"/>
      <c r="ID1296" s="4"/>
      <c r="IE1296" s="4"/>
      <c r="IF1296" s="4"/>
      <c r="IG1296" s="4"/>
      <c r="IH1296" s="4"/>
      <c r="II1296" s="4"/>
      <c r="IJ1296" s="4"/>
      <c r="IK1296" s="4"/>
      <c r="IL1296" s="4"/>
      <c r="IM1296" s="4"/>
      <c r="IN1296" s="4"/>
      <c r="IO1296" s="4"/>
      <c r="IP1296" s="4"/>
      <c r="IQ1296" s="4"/>
      <c r="IR1296" s="4"/>
      <c r="IS1296" s="4"/>
      <c r="IT1296" s="4"/>
      <c r="IU1296" s="4"/>
      <c r="IV1296" s="4"/>
    </row>
    <row r="1297" spans="1:256" s="209" customFormat="1">
      <c r="A1297" s="121"/>
      <c r="B1297" s="115"/>
      <c r="C1297" s="116"/>
      <c r="D1297" s="117"/>
      <c r="E1297" s="118"/>
      <c r="F1297" s="119"/>
      <c r="G1297" s="120"/>
      <c r="H1297" s="5"/>
      <c r="I1297" s="39"/>
      <c r="J1297" s="40"/>
      <c r="K1297" s="41"/>
      <c r="L1297" s="37"/>
      <c r="N1297" s="38"/>
      <c r="O1297" s="38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/>
      <c r="AX1297" s="4"/>
      <c r="AY1297" s="4"/>
      <c r="AZ1297" s="4"/>
      <c r="BA1297" s="4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4"/>
      <c r="CM1297" s="4"/>
      <c r="CN1297" s="4"/>
      <c r="CO1297" s="4"/>
      <c r="CP1297" s="4"/>
      <c r="CQ1297" s="4"/>
      <c r="CR1297" s="4"/>
      <c r="CS1297" s="4"/>
      <c r="CT1297" s="4"/>
      <c r="CU1297" s="4"/>
      <c r="CV1297" s="4"/>
      <c r="CW1297" s="4"/>
      <c r="CX1297" s="4"/>
      <c r="CY1297" s="4"/>
      <c r="CZ1297" s="4"/>
      <c r="DA1297" s="4"/>
      <c r="DB1297" s="4"/>
      <c r="DC1297" s="4"/>
      <c r="DD1297" s="4"/>
      <c r="DE1297" s="4"/>
      <c r="DF1297" s="4"/>
      <c r="DG1297" s="4"/>
      <c r="DH1297" s="4"/>
      <c r="DI1297" s="4"/>
      <c r="DJ1297" s="4"/>
      <c r="DK1297" s="4"/>
      <c r="DL1297" s="4"/>
      <c r="DM1297" s="4"/>
      <c r="DN1297" s="4"/>
      <c r="DO1297" s="4"/>
      <c r="DP1297" s="4"/>
      <c r="DQ1297" s="4"/>
      <c r="DR1297" s="4"/>
      <c r="DS1297" s="4"/>
      <c r="DT1297" s="4"/>
      <c r="DU1297" s="4"/>
      <c r="DV1297" s="4"/>
      <c r="DW1297" s="4"/>
      <c r="DX1297" s="4"/>
      <c r="DY1297" s="4"/>
      <c r="DZ1297" s="4"/>
      <c r="EA1297" s="4"/>
      <c r="EB1297" s="4"/>
      <c r="EC1297" s="4"/>
      <c r="ED1297" s="4"/>
      <c r="EE1297" s="4"/>
      <c r="EF1297" s="4"/>
      <c r="EG1297" s="4"/>
      <c r="EH1297" s="4"/>
      <c r="EI1297" s="4"/>
      <c r="EJ1297" s="4"/>
      <c r="EK1297" s="4"/>
      <c r="EL1297" s="4"/>
      <c r="EM1297" s="4"/>
      <c r="EN1297" s="4"/>
      <c r="EO1297" s="4"/>
      <c r="EP1297" s="4"/>
      <c r="EQ1297" s="4"/>
      <c r="ER1297" s="4"/>
      <c r="ES1297" s="4"/>
      <c r="ET1297" s="4"/>
      <c r="EU1297" s="4"/>
      <c r="EV1297" s="4"/>
      <c r="EW1297" s="4"/>
      <c r="EX1297" s="4"/>
      <c r="EY1297" s="4"/>
      <c r="EZ1297" s="4"/>
      <c r="FA1297" s="4"/>
      <c r="FB1297" s="4"/>
      <c r="FC1297" s="4"/>
      <c r="FD1297" s="4"/>
      <c r="FE1297" s="4"/>
      <c r="FF1297" s="4"/>
      <c r="FG1297" s="4"/>
      <c r="FH1297" s="4"/>
      <c r="FI1297" s="4"/>
      <c r="FJ1297" s="4"/>
      <c r="FK1297" s="4"/>
      <c r="FL1297" s="4"/>
      <c r="FM1297" s="4"/>
      <c r="FN1297" s="4"/>
      <c r="FO1297" s="4"/>
      <c r="FP1297" s="4"/>
      <c r="FQ1297" s="4"/>
      <c r="FR1297" s="4"/>
      <c r="FS1297" s="4"/>
      <c r="FT1297" s="4"/>
      <c r="FU1297" s="4"/>
      <c r="FV1297" s="4"/>
      <c r="FW1297" s="4"/>
      <c r="FX1297" s="4"/>
      <c r="FY1297" s="4"/>
      <c r="FZ1297" s="4"/>
      <c r="GA1297" s="4"/>
      <c r="GB1297" s="4"/>
      <c r="GC1297" s="4"/>
      <c r="GD1297" s="4"/>
      <c r="GE1297" s="4"/>
      <c r="GF1297" s="4"/>
      <c r="GG1297" s="4"/>
      <c r="GH1297" s="4"/>
      <c r="GI1297" s="4"/>
      <c r="GJ1297" s="4"/>
      <c r="GK1297" s="4"/>
      <c r="GL1297" s="4"/>
      <c r="GM1297" s="4"/>
      <c r="GN1297" s="4"/>
      <c r="GO1297" s="4"/>
      <c r="GP1297" s="4"/>
      <c r="GQ1297" s="4"/>
      <c r="GR1297" s="4"/>
      <c r="GS1297" s="4"/>
      <c r="GT1297" s="4"/>
      <c r="GU1297" s="4"/>
      <c r="GV1297" s="4"/>
      <c r="GW1297" s="4"/>
      <c r="GX1297" s="4"/>
      <c r="GY1297" s="4"/>
      <c r="GZ1297" s="4"/>
      <c r="HA1297" s="4"/>
      <c r="HB1297" s="4"/>
      <c r="HC1297" s="4"/>
      <c r="HD1297" s="4"/>
      <c r="HE1297" s="4"/>
      <c r="HF1297" s="4"/>
      <c r="HG1297" s="4"/>
      <c r="HH1297" s="4"/>
      <c r="HI1297" s="4"/>
      <c r="HJ1297" s="4"/>
      <c r="HK1297" s="4"/>
      <c r="HL1297" s="4"/>
      <c r="HM1297" s="4"/>
      <c r="HN1297" s="4"/>
      <c r="HO1297" s="4"/>
      <c r="HP1297" s="4"/>
      <c r="HQ1297" s="4"/>
      <c r="HR1297" s="4"/>
      <c r="HS1297" s="4"/>
      <c r="HT1297" s="4"/>
      <c r="HU1297" s="4"/>
      <c r="HV1297" s="4"/>
      <c r="HW1297" s="4"/>
      <c r="HX1297" s="4"/>
      <c r="HY1297" s="4"/>
      <c r="HZ1297" s="4"/>
      <c r="IA1297" s="4"/>
      <c r="IB1297" s="4"/>
      <c r="IC1297" s="4"/>
      <c r="ID1297" s="4"/>
      <c r="IE1297" s="4"/>
      <c r="IF1297" s="4"/>
      <c r="IG1297" s="4"/>
      <c r="IH1297" s="4"/>
      <c r="II1297" s="4"/>
      <c r="IJ1297" s="4"/>
      <c r="IK1297" s="4"/>
      <c r="IL1297" s="4"/>
      <c r="IM1297" s="4"/>
      <c r="IN1297" s="4"/>
      <c r="IO1297" s="4"/>
      <c r="IP1297" s="4"/>
      <c r="IQ1297" s="4"/>
      <c r="IR1297" s="4"/>
      <c r="IS1297" s="4"/>
      <c r="IT1297" s="4"/>
      <c r="IU1297" s="4"/>
      <c r="IV1297" s="4"/>
    </row>
    <row r="1299" spans="1:256" s="209" customFormat="1">
      <c r="A1299" s="121"/>
      <c r="B1299" s="115"/>
      <c r="C1299" s="116"/>
      <c r="D1299" s="117"/>
      <c r="E1299" s="118"/>
      <c r="F1299" s="119"/>
      <c r="G1299" s="120"/>
      <c r="H1299" s="5"/>
      <c r="I1299" s="39"/>
      <c r="J1299" s="40"/>
      <c r="K1299" s="41"/>
      <c r="L1299" s="37"/>
      <c r="N1299" s="38"/>
      <c r="O1299" s="38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/>
      <c r="AX1299" s="4"/>
      <c r="AY1299" s="4"/>
      <c r="AZ1299" s="4"/>
      <c r="BA1299" s="4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4"/>
      <c r="CM1299" s="4"/>
      <c r="CN1299" s="4"/>
      <c r="CO1299" s="4"/>
      <c r="CP1299" s="4"/>
      <c r="CQ1299" s="4"/>
      <c r="CR1299" s="4"/>
      <c r="CS1299" s="4"/>
      <c r="CT1299" s="4"/>
      <c r="CU1299" s="4"/>
      <c r="CV1299" s="4"/>
      <c r="CW1299" s="4"/>
      <c r="CX1299" s="4"/>
      <c r="CY1299" s="4"/>
      <c r="CZ1299" s="4"/>
      <c r="DA1299" s="4"/>
      <c r="DB1299" s="4"/>
      <c r="DC1299" s="4"/>
      <c r="DD1299" s="4"/>
      <c r="DE1299" s="4"/>
      <c r="DF1299" s="4"/>
      <c r="DG1299" s="4"/>
      <c r="DH1299" s="4"/>
      <c r="DI1299" s="4"/>
      <c r="DJ1299" s="4"/>
      <c r="DK1299" s="4"/>
      <c r="DL1299" s="4"/>
      <c r="DM1299" s="4"/>
      <c r="DN1299" s="4"/>
      <c r="DO1299" s="4"/>
      <c r="DP1299" s="4"/>
      <c r="DQ1299" s="4"/>
      <c r="DR1299" s="4"/>
      <c r="DS1299" s="4"/>
      <c r="DT1299" s="4"/>
      <c r="DU1299" s="4"/>
      <c r="DV1299" s="4"/>
      <c r="DW1299" s="4"/>
      <c r="DX1299" s="4"/>
      <c r="DY1299" s="4"/>
      <c r="DZ1299" s="4"/>
      <c r="EA1299" s="4"/>
      <c r="EB1299" s="4"/>
      <c r="EC1299" s="4"/>
      <c r="ED1299" s="4"/>
      <c r="EE1299" s="4"/>
      <c r="EF1299" s="4"/>
      <c r="EG1299" s="4"/>
      <c r="EH1299" s="4"/>
      <c r="EI1299" s="4"/>
      <c r="EJ1299" s="4"/>
      <c r="EK1299" s="4"/>
      <c r="EL1299" s="4"/>
      <c r="EM1299" s="4"/>
      <c r="EN1299" s="4"/>
      <c r="EO1299" s="4"/>
      <c r="EP1299" s="4"/>
      <c r="EQ1299" s="4"/>
      <c r="ER1299" s="4"/>
      <c r="ES1299" s="4"/>
      <c r="ET1299" s="4"/>
      <c r="EU1299" s="4"/>
      <c r="EV1299" s="4"/>
      <c r="EW1299" s="4"/>
      <c r="EX1299" s="4"/>
      <c r="EY1299" s="4"/>
      <c r="EZ1299" s="4"/>
      <c r="FA1299" s="4"/>
      <c r="FB1299" s="4"/>
      <c r="FC1299" s="4"/>
      <c r="FD1299" s="4"/>
      <c r="FE1299" s="4"/>
      <c r="FF1299" s="4"/>
      <c r="FG1299" s="4"/>
      <c r="FH1299" s="4"/>
      <c r="FI1299" s="4"/>
      <c r="FJ1299" s="4"/>
      <c r="FK1299" s="4"/>
      <c r="FL1299" s="4"/>
      <c r="FM1299" s="4"/>
      <c r="FN1299" s="4"/>
      <c r="FO1299" s="4"/>
      <c r="FP1299" s="4"/>
      <c r="FQ1299" s="4"/>
      <c r="FR1299" s="4"/>
      <c r="FS1299" s="4"/>
      <c r="FT1299" s="4"/>
      <c r="FU1299" s="4"/>
      <c r="FV1299" s="4"/>
      <c r="FW1299" s="4"/>
      <c r="FX1299" s="4"/>
      <c r="FY1299" s="4"/>
      <c r="FZ1299" s="4"/>
      <c r="GA1299" s="4"/>
      <c r="GB1299" s="4"/>
      <c r="GC1299" s="4"/>
      <c r="GD1299" s="4"/>
      <c r="GE1299" s="4"/>
      <c r="GF1299" s="4"/>
      <c r="GG1299" s="4"/>
      <c r="GH1299" s="4"/>
      <c r="GI1299" s="4"/>
      <c r="GJ1299" s="4"/>
      <c r="GK1299" s="4"/>
      <c r="GL1299" s="4"/>
      <c r="GM1299" s="4"/>
      <c r="GN1299" s="4"/>
      <c r="GO1299" s="4"/>
      <c r="GP1299" s="4"/>
      <c r="GQ1299" s="4"/>
      <c r="GR1299" s="4"/>
      <c r="GS1299" s="4"/>
      <c r="GT1299" s="4"/>
      <c r="GU1299" s="4"/>
      <c r="GV1299" s="4"/>
      <c r="GW1299" s="4"/>
      <c r="GX1299" s="4"/>
      <c r="GY1299" s="4"/>
      <c r="GZ1299" s="4"/>
      <c r="HA1299" s="4"/>
      <c r="HB1299" s="4"/>
      <c r="HC1299" s="4"/>
      <c r="HD1299" s="4"/>
      <c r="HE1299" s="4"/>
      <c r="HF1299" s="4"/>
      <c r="HG1299" s="4"/>
      <c r="HH1299" s="4"/>
      <c r="HI1299" s="4"/>
      <c r="HJ1299" s="4"/>
      <c r="HK1299" s="4"/>
      <c r="HL1299" s="4"/>
      <c r="HM1299" s="4"/>
      <c r="HN1299" s="4"/>
      <c r="HO1299" s="4"/>
      <c r="HP1299" s="4"/>
      <c r="HQ1299" s="4"/>
      <c r="HR1299" s="4"/>
      <c r="HS1299" s="4"/>
      <c r="HT1299" s="4"/>
      <c r="HU1299" s="4"/>
      <c r="HV1299" s="4"/>
      <c r="HW1299" s="4"/>
      <c r="HX1299" s="4"/>
      <c r="HY1299" s="4"/>
      <c r="HZ1299" s="4"/>
      <c r="IA1299" s="4"/>
      <c r="IB1299" s="4"/>
      <c r="IC1299" s="4"/>
      <c r="ID1299" s="4"/>
      <c r="IE1299" s="4"/>
      <c r="IF1299" s="4"/>
      <c r="IG1299" s="4"/>
      <c r="IH1299" s="4"/>
      <c r="II1299" s="4"/>
      <c r="IJ1299" s="4"/>
      <c r="IK1299" s="4"/>
      <c r="IL1299" s="4"/>
      <c r="IM1299" s="4"/>
      <c r="IN1299" s="4"/>
      <c r="IO1299" s="4"/>
      <c r="IP1299" s="4"/>
      <c r="IQ1299" s="4"/>
      <c r="IR1299" s="4"/>
      <c r="IS1299" s="4"/>
      <c r="IT1299" s="4"/>
      <c r="IU1299" s="4"/>
      <c r="IV1299" s="4"/>
    </row>
    <row r="1301" spans="1:256" s="209" customFormat="1">
      <c r="A1301" s="121"/>
      <c r="B1301" s="115"/>
      <c r="C1301" s="116"/>
      <c r="D1301" s="117"/>
      <c r="E1301" s="118"/>
      <c r="F1301" s="119"/>
      <c r="G1301" s="120"/>
      <c r="H1301" s="5"/>
      <c r="I1301" s="39"/>
      <c r="J1301" s="40"/>
      <c r="K1301" s="41"/>
      <c r="L1301" s="37"/>
      <c r="N1301" s="38"/>
      <c r="O1301" s="38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/>
      <c r="AX1301" s="4"/>
      <c r="AY1301" s="4"/>
      <c r="AZ1301" s="4"/>
      <c r="BA1301" s="4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4"/>
      <c r="CM1301" s="4"/>
      <c r="CN1301" s="4"/>
      <c r="CO1301" s="4"/>
      <c r="CP1301" s="4"/>
      <c r="CQ1301" s="4"/>
      <c r="CR1301" s="4"/>
      <c r="CS1301" s="4"/>
      <c r="CT1301" s="4"/>
      <c r="CU1301" s="4"/>
      <c r="CV1301" s="4"/>
      <c r="CW1301" s="4"/>
      <c r="CX1301" s="4"/>
      <c r="CY1301" s="4"/>
      <c r="CZ1301" s="4"/>
      <c r="DA1301" s="4"/>
      <c r="DB1301" s="4"/>
      <c r="DC1301" s="4"/>
      <c r="DD1301" s="4"/>
      <c r="DE1301" s="4"/>
      <c r="DF1301" s="4"/>
      <c r="DG1301" s="4"/>
      <c r="DH1301" s="4"/>
      <c r="DI1301" s="4"/>
      <c r="DJ1301" s="4"/>
      <c r="DK1301" s="4"/>
      <c r="DL1301" s="4"/>
      <c r="DM1301" s="4"/>
      <c r="DN1301" s="4"/>
      <c r="DO1301" s="4"/>
      <c r="DP1301" s="4"/>
      <c r="DQ1301" s="4"/>
      <c r="DR1301" s="4"/>
      <c r="DS1301" s="4"/>
      <c r="DT1301" s="4"/>
      <c r="DU1301" s="4"/>
      <c r="DV1301" s="4"/>
      <c r="DW1301" s="4"/>
      <c r="DX1301" s="4"/>
      <c r="DY1301" s="4"/>
      <c r="DZ1301" s="4"/>
      <c r="EA1301" s="4"/>
      <c r="EB1301" s="4"/>
      <c r="EC1301" s="4"/>
      <c r="ED1301" s="4"/>
      <c r="EE1301" s="4"/>
      <c r="EF1301" s="4"/>
      <c r="EG1301" s="4"/>
      <c r="EH1301" s="4"/>
      <c r="EI1301" s="4"/>
      <c r="EJ1301" s="4"/>
      <c r="EK1301" s="4"/>
      <c r="EL1301" s="4"/>
      <c r="EM1301" s="4"/>
      <c r="EN1301" s="4"/>
      <c r="EO1301" s="4"/>
      <c r="EP1301" s="4"/>
      <c r="EQ1301" s="4"/>
      <c r="ER1301" s="4"/>
      <c r="ES1301" s="4"/>
      <c r="ET1301" s="4"/>
      <c r="EU1301" s="4"/>
      <c r="EV1301" s="4"/>
      <c r="EW1301" s="4"/>
      <c r="EX1301" s="4"/>
      <c r="EY1301" s="4"/>
      <c r="EZ1301" s="4"/>
      <c r="FA1301" s="4"/>
      <c r="FB1301" s="4"/>
      <c r="FC1301" s="4"/>
      <c r="FD1301" s="4"/>
      <c r="FE1301" s="4"/>
      <c r="FF1301" s="4"/>
      <c r="FG1301" s="4"/>
      <c r="FH1301" s="4"/>
      <c r="FI1301" s="4"/>
      <c r="FJ1301" s="4"/>
      <c r="FK1301" s="4"/>
      <c r="FL1301" s="4"/>
      <c r="FM1301" s="4"/>
      <c r="FN1301" s="4"/>
      <c r="FO1301" s="4"/>
      <c r="FP1301" s="4"/>
      <c r="FQ1301" s="4"/>
      <c r="FR1301" s="4"/>
      <c r="FS1301" s="4"/>
      <c r="FT1301" s="4"/>
      <c r="FU1301" s="4"/>
      <c r="FV1301" s="4"/>
      <c r="FW1301" s="4"/>
      <c r="FX1301" s="4"/>
      <c r="FY1301" s="4"/>
      <c r="FZ1301" s="4"/>
      <c r="GA1301" s="4"/>
      <c r="GB1301" s="4"/>
      <c r="GC1301" s="4"/>
      <c r="GD1301" s="4"/>
      <c r="GE1301" s="4"/>
      <c r="GF1301" s="4"/>
      <c r="GG1301" s="4"/>
      <c r="GH1301" s="4"/>
      <c r="GI1301" s="4"/>
      <c r="GJ1301" s="4"/>
      <c r="GK1301" s="4"/>
      <c r="GL1301" s="4"/>
      <c r="GM1301" s="4"/>
      <c r="GN1301" s="4"/>
      <c r="GO1301" s="4"/>
      <c r="GP1301" s="4"/>
      <c r="GQ1301" s="4"/>
      <c r="GR1301" s="4"/>
      <c r="GS1301" s="4"/>
      <c r="GT1301" s="4"/>
      <c r="GU1301" s="4"/>
      <c r="GV1301" s="4"/>
      <c r="GW1301" s="4"/>
      <c r="GX1301" s="4"/>
      <c r="GY1301" s="4"/>
      <c r="GZ1301" s="4"/>
      <c r="HA1301" s="4"/>
      <c r="HB1301" s="4"/>
      <c r="HC1301" s="4"/>
      <c r="HD1301" s="4"/>
      <c r="HE1301" s="4"/>
      <c r="HF1301" s="4"/>
      <c r="HG1301" s="4"/>
      <c r="HH1301" s="4"/>
      <c r="HI1301" s="4"/>
      <c r="HJ1301" s="4"/>
      <c r="HK1301" s="4"/>
      <c r="HL1301" s="4"/>
      <c r="HM1301" s="4"/>
      <c r="HN1301" s="4"/>
      <c r="HO1301" s="4"/>
      <c r="HP1301" s="4"/>
      <c r="HQ1301" s="4"/>
      <c r="HR1301" s="4"/>
      <c r="HS1301" s="4"/>
      <c r="HT1301" s="4"/>
      <c r="HU1301" s="4"/>
      <c r="HV1301" s="4"/>
      <c r="HW1301" s="4"/>
      <c r="HX1301" s="4"/>
      <c r="HY1301" s="4"/>
      <c r="HZ1301" s="4"/>
      <c r="IA1301" s="4"/>
      <c r="IB1301" s="4"/>
      <c r="IC1301" s="4"/>
      <c r="ID1301" s="4"/>
      <c r="IE1301" s="4"/>
      <c r="IF1301" s="4"/>
      <c r="IG1301" s="4"/>
      <c r="IH1301" s="4"/>
      <c r="II1301" s="4"/>
      <c r="IJ1301" s="4"/>
      <c r="IK1301" s="4"/>
      <c r="IL1301" s="4"/>
      <c r="IM1301" s="4"/>
      <c r="IN1301" s="4"/>
      <c r="IO1301" s="4"/>
      <c r="IP1301" s="4"/>
      <c r="IQ1301" s="4"/>
      <c r="IR1301" s="4"/>
      <c r="IS1301" s="4"/>
      <c r="IT1301" s="4"/>
      <c r="IU1301" s="4"/>
      <c r="IV1301" s="4"/>
    </row>
    <row r="1303" spans="1:256" s="209" customFormat="1">
      <c r="A1303" s="121"/>
      <c r="B1303" s="115"/>
      <c r="C1303" s="116"/>
      <c r="D1303" s="117"/>
      <c r="E1303" s="118"/>
      <c r="F1303" s="119"/>
      <c r="G1303" s="120"/>
      <c r="H1303" s="5"/>
      <c r="I1303" s="39"/>
      <c r="J1303" s="40"/>
      <c r="K1303" s="41"/>
      <c r="L1303" s="37"/>
      <c r="N1303" s="38"/>
      <c r="O1303" s="38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/>
      <c r="AX1303" s="4"/>
      <c r="AY1303" s="4"/>
      <c r="AZ1303" s="4"/>
      <c r="BA1303" s="4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4"/>
      <c r="CM1303" s="4"/>
      <c r="CN1303" s="4"/>
      <c r="CO1303" s="4"/>
      <c r="CP1303" s="4"/>
      <c r="CQ1303" s="4"/>
      <c r="CR1303" s="4"/>
      <c r="CS1303" s="4"/>
      <c r="CT1303" s="4"/>
      <c r="CU1303" s="4"/>
      <c r="CV1303" s="4"/>
      <c r="CW1303" s="4"/>
      <c r="CX1303" s="4"/>
      <c r="CY1303" s="4"/>
      <c r="CZ1303" s="4"/>
      <c r="DA1303" s="4"/>
      <c r="DB1303" s="4"/>
      <c r="DC1303" s="4"/>
      <c r="DD1303" s="4"/>
      <c r="DE1303" s="4"/>
      <c r="DF1303" s="4"/>
      <c r="DG1303" s="4"/>
      <c r="DH1303" s="4"/>
      <c r="DI1303" s="4"/>
      <c r="DJ1303" s="4"/>
      <c r="DK1303" s="4"/>
      <c r="DL1303" s="4"/>
      <c r="DM1303" s="4"/>
      <c r="DN1303" s="4"/>
      <c r="DO1303" s="4"/>
      <c r="DP1303" s="4"/>
      <c r="DQ1303" s="4"/>
      <c r="DR1303" s="4"/>
      <c r="DS1303" s="4"/>
      <c r="DT1303" s="4"/>
      <c r="DU1303" s="4"/>
      <c r="DV1303" s="4"/>
      <c r="DW1303" s="4"/>
      <c r="DX1303" s="4"/>
      <c r="DY1303" s="4"/>
      <c r="DZ1303" s="4"/>
      <c r="EA1303" s="4"/>
      <c r="EB1303" s="4"/>
      <c r="EC1303" s="4"/>
      <c r="ED1303" s="4"/>
      <c r="EE1303" s="4"/>
      <c r="EF1303" s="4"/>
      <c r="EG1303" s="4"/>
      <c r="EH1303" s="4"/>
      <c r="EI1303" s="4"/>
      <c r="EJ1303" s="4"/>
      <c r="EK1303" s="4"/>
      <c r="EL1303" s="4"/>
      <c r="EM1303" s="4"/>
      <c r="EN1303" s="4"/>
      <c r="EO1303" s="4"/>
      <c r="EP1303" s="4"/>
      <c r="EQ1303" s="4"/>
      <c r="ER1303" s="4"/>
      <c r="ES1303" s="4"/>
      <c r="ET1303" s="4"/>
      <c r="EU1303" s="4"/>
      <c r="EV1303" s="4"/>
      <c r="EW1303" s="4"/>
      <c r="EX1303" s="4"/>
      <c r="EY1303" s="4"/>
      <c r="EZ1303" s="4"/>
      <c r="FA1303" s="4"/>
      <c r="FB1303" s="4"/>
      <c r="FC1303" s="4"/>
      <c r="FD1303" s="4"/>
      <c r="FE1303" s="4"/>
      <c r="FF1303" s="4"/>
      <c r="FG1303" s="4"/>
      <c r="FH1303" s="4"/>
      <c r="FI1303" s="4"/>
      <c r="FJ1303" s="4"/>
      <c r="FK1303" s="4"/>
      <c r="FL1303" s="4"/>
      <c r="FM1303" s="4"/>
      <c r="FN1303" s="4"/>
      <c r="FO1303" s="4"/>
      <c r="FP1303" s="4"/>
      <c r="FQ1303" s="4"/>
      <c r="FR1303" s="4"/>
      <c r="FS1303" s="4"/>
      <c r="FT1303" s="4"/>
      <c r="FU1303" s="4"/>
      <c r="FV1303" s="4"/>
      <c r="FW1303" s="4"/>
      <c r="FX1303" s="4"/>
      <c r="FY1303" s="4"/>
      <c r="FZ1303" s="4"/>
      <c r="GA1303" s="4"/>
      <c r="GB1303" s="4"/>
      <c r="GC1303" s="4"/>
      <c r="GD1303" s="4"/>
      <c r="GE1303" s="4"/>
      <c r="GF1303" s="4"/>
      <c r="GG1303" s="4"/>
      <c r="GH1303" s="4"/>
      <c r="GI1303" s="4"/>
      <c r="GJ1303" s="4"/>
      <c r="GK1303" s="4"/>
      <c r="GL1303" s="4"/>
      <c r="GM1303" s="4"/>
      <c r="GN1303" s="4"/>
      <c r="GO1303" s="4"/>
      <c r="GP1303" s="4"/>
      <c r="GQ1303" s="4"/>
      <c r="GR1303" s="4"/>
      <c r="GS1303" s="4"/>
      <c r="GT1303" s="4"/>
      <c r="GU1303" s="4"/>
      <c r="GV1303" s="4"/>
      <c r="GW1303" s="4"/>
      <c r="GX1303" s="4"/>
      <c r="GY1303" s="4"/>
      <c r="GZ1303" s="4"/>
      <c r="HA1303" s="4"/>
      <c r="HB1303" s="4"/>
      <c r="HC1303" s="4"/>
      <c r="HD1303" s="4"/>
      <c r="HE1303" s="4"/>
      <c r="HF1303" s="4"/>
      <c r="HG1303" s="4"/>
      <c r="HH1303" s="4"/>
      <c r="HI1303" s="4"/>
      <c r="HJ1303" s="4"/>
      <c r="HK1303" s="4"/>
      <c r="HL1303" s="4"/>
      <c r="HM1303" s="4"/>
      <c r="HN1303" s="4"/>
      <c r="HO1303" s="4"/>
      <c r="HP1303" s="4"/>
      <c r="HQ1303" s="4"/>
      <c r="HR1303" s="4"/>
      <c r="HS1303" s="4"/>
      <c r="HT1303" s="4"/>
      <c r="HU1303" s="4"/>
      <c r="HV1303" s="4"/>
      <c r="HW1303" s="4"/>
      <c r="HX1303" s="4"/>
      <c r="HY1303" s="4"/>
      <c r="HZ1303" s="4"/>
      <c r="IA1303" s="4"/>
      <c r="IB1303" s="4"/>
      <c r="IC1303" s="4"/>
      <c r="ID1303" s="4"/>
      <c r="IE1303" s="4"/>
      <c r="IF1303" s="4"/>
      <c r="IG1303" s="4"/>
      <c r="IH1303" s="4"/>
      <c r="II1303" s="4"/>
      <c r="IJ1303" s="4"/>
      <c r="IK1303" s="4"/>
      <c r="IL1303" s="4"/>
      <c r="IM1303" s="4"/>
      <c r="IN1303" s="4"/>
      <c r="IO1303" s="4"/>
      <c r="IP1303" s="4"/>
      <c r="IQ1303" s="4"/>
      <c r="IR1303" s="4"/>
      <c r="IS1303" s="4"/>
      <c r="IT1303" s="4"/>
      <c r="IU1303" s="4"/>
      <c r="IV1303" s="4"/>
    </row>
    <row r="1305" spans="1:256" s="209" customFormat="1">
      <c r="A1305" s="121"/>
      <c r="B1305" s="115"/>
      <c r="C1305" s="116"/>
      <c r="D1305" s="117"/>
      <c r="E1305" s="118"/>
      <c r="F1305" s="119"/>
      <c r="G1305" s="120"/>
      <c r="H1305" s="5"/>
      <c r="I1305" s="39"/>
      <c r="J1305" s="40"/>
      <c r="K1305" s="41"/>
      <c r="L1305" s="37"/>
      <c r="N1305" s="38"/>
      <c r="O1305" s="38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/>
      <c r="AX1305" s="4"/>
      <c r="AY1305" s="4"/>
      <c r="AZ1305" s="4"/>
      <c r="BA1305" s="4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4"/>
      <c r="CM1305" s="4"/>
      <c r="CN1305" s="4"/>
      <c r="CO1305" s="4"/>
      <c r="CP1305" s="4"/>
      <c r="CQ1305" s="4"/>
      <c r="CR1305" s="4"/>
      <c r="CS1305" s="4"/>
      <c r="CT1305" s="4"/>
      <c r="CU1305" s="4"/>
      <c r="CV1305" s="4"/>
      <c r="CW1305" s="4"/>
      <c r="CX1305" s="4"/>
      <c r="CY1305" s="4"/>
      <c r="CZ1305" s="4"/>
      <c r="DA1305" s="4"/>
      <c r="DB1305" s="4"/>
      <c r="DC1305" s="4"/>
      <c r="DD1305" s="4"/>
      <c r="DE1305" s="4"/>
      <c r="DF1305" s="4"/>
      <c r="DG1305" s="4"/>
      <c r="DH1305" s="4"/>
      <c r="DI1305" s="4"/>
      <c r="DJ1305" s="4"/>
      <c r="DK1305" s="4"/>
      <c r="DL1305" s="4"/>
      <c r="DM1305" s="4"/>
      <c r="DN1305" s="4"/>
      <c r="DO1305" s="4"/>
      <c r="DP1305" s="4"/>
      <c r="DQ1305" s="4"/>
      <c r="DR1305" s="4"/>
      <c r="DS1305" s="4"/>
      <c r="DT1305" s="4"/>
      <c r="DU1305" s="4"/>
      <c r="DV1305" s="4"/>
      <c r="DW1305" s="4"/>
      <c r="DX1305" s="4"/>
      <c r="DY1305" s="4"/>
      <c r="DZ1305" s="4"/>
      <c r="EA1305" s="4"/>
      <c r="EB1305" s="4"/>
      <c r="EC1305" s="4"/>
      <c r="ED1305" s="4"/>
      <c r="EE1305" s="4"/>
      <c r="EF1305" s="4"/>
      <c r="EG1305" s="4"/>
      <c r="EH1305" s="4"/>
      <c r="EI1305" s="4"/>
      <c r="EJ1305" s="4"/>
      <c r="EK1305" s="4"/>
      <c r="EL1305" s="4"/>
      <c r="EM1305" s="4"/>
      <c r="EN1305" s="4"/>
      <c r="EO1305" s="4"/>
      <c r="EP1305" s="4"/>
      <c r="EQ1305" s="4"/>
      <c r="ER1305" s="4"/>
      <c r="ES1305" s="4"/>
      <c r="ET1305" s="4"/>
      <c r="EU1305" s="4"/>
      <c r="EV1305" s="4"/>
      <c r="EW1305" s="4"/>
      <c r="EX1305" s="4"/>
      <c r="EY1305" s="4"/>
      <c r="EZ1305" s="4"/>
      <c r="FA1305" s="4"/>
      <c r="FB1305" s="4"/>
      <c r="FC1305" s="4"/>
      <c r="FD1305" s="4"/>
      <c r="FE1305" s="4"/>
      <c r="FF1305" s="4"/>
      <c r="FG1305" s="4"/>
      <c r="FH1305" s="4"/>
      <c r="FI1305" s="4"/>
      <c r="FJ1305" s="4"/>
      <c r="FK1305" s="4"/>
      <c r="FL1305" s="4"/>
      <c r="FM1305" s="4"/>
      <c r="FN1305" s="4"/>
      <c r="FO1305" s="4"/>
      <c r="FP1305" s="4"/>
      <c r="FQ1305" s="4"/>
      <c r="FR1305" s="4"/>
      <c r="FS1305" s="4"/>
      <c r="FT1305" s="4"/>
      <c r="FU1305" s="4"/>
      <c r="FV1305" s="4"/>
      <c r="FW1305" s="4"/>
      <c r="FX1305" s="4"/>
      <c r="FY1305" s="4"/>
      <c r="FZ1305" s="4"/>
      <c r="GA1305" s="4"/>
      <c r="GB1305" s="4"/>
      <c r="GC1305" s="4"/>
      <c r="GD1305" s="4"/>
      <c r="GE1305" s="4"/>
      <c r="GF1305" s="4"/>
      <c r="GG1305" s="4"/>
      <c r="GH1305" s="4"/>
      <c r="GI1305" s="4"/>
      <c r="GJ1305" s="4"/>
      <c r="GK1305" s="4"/>
      <c r="GL1305" s="4"/>
      <c r="GM1305" s="4"/>
      <c r="GN1305" s="4"/>
      <c r="GO1305" s="4"/>
      <c r="GP1305" s="4"/>
      <c r="GQ1305" s="4"/>
      <c r="GR1305" s="4"/>
      <c r="GS1305" s="4"/>
      <c r="GT1305" s="4"/>
      <c r="GU1305" s="4"/>
      <c r="GV1305" s="4"/>
      <c r="GW1305" s="4"/>
      <c r="GX1305" s="4"/>
      <c r="GY1305" s="4"/>
      <c r="GZ1305" s="4"/>
      <c r="HA1305" s="4"/>
      <c r="HB1305" s="4"/>
      <c r="HC1305" s="4"/>
      <c r="HD1305" s="4"/>
      <c r="HE1305" s="4"/>
      <c r="HF1305" s="4"/>
      <c r="HG1305" s="4"/>
      <c r="HH1305" s="4"/>
      <c r="HI1305" s="4"/>
      <c r="HJ1305" s="4"/>
      <c r="HK1305" s="4"/>
      <c r="HL1305" s="4"/>
      <c r="HM1305" s="4"/>
      <c r="HN1305" s="4"/>
      <c r="HO1305" s="4"/>
      <c r="HP1305" s="4"/>
      <c r="HQ1305" s="4"/>
      <c r="HR1305" s="4"/>
      <c r="HS1305" s="4"/>
      <c r="HT1305" s="4"/>
      <c r="HU1305" s="4"/>
      <c r="HV1305" s="4"/>
      <c r="HW1305" s="4"/>
      <c r="HX1305" s="4"/>
      <c r="HY1305" s="4"/>
      <c r="HZ1305" s="4"/>
      <c r="IA1305" s="4"/>
      <c r="IB1305" s="4"/>
      <c r="IC1305" s="4"/>
      <c r="ID1305" s="4"/>
      <c r="IE1305" s="4"/>
      <c r="IF1305" s="4"/>
      <c r="IG1305" s="4"/>
      <c r="IH1305" s="4"/>
      <c r="II1305" s="4"/>
      <c r="IJ1305" s="4"/>
      <c r="IK1305" s="4"/>
      <c r="IL1305" s="4"/>
      <c r="IM1305" s="4"/>
      <c r="IN1305" s="4"/>
      <c r="IO1305" s="4"/>
      <c r="IP1305" s="4"/>
      <c r="IQ1305" s="4"/>
      <c r="IR1305" s="4"/>
      <c r="IS1305" s="4"/>
      <c r="IT1305" s="4"/>
      <c r="IU1305" s="4"/>
      <c r="IV1305" s="4"/>
    </row>
    <row r="1306" spans="1:256" s="209" customFormat="1">
      <c r="A1306" s="121"/>
      <c r="B1306" s="115"/>
      <c r="C1306" s="116"/>
      <c r="D1306" s="117"/>
      <c r="E1306" s="118"/>
      <c r="F1306" s="119"/>
      <c r="G1306" s="120"/>
      <c r="H1306" s="5"/>
      <c r="I1306" s="39"/>
      <c r="J1306" s="40"/>
      <c r="K1306" s="41"/>
      <c r="L1306" s="37"/>
      <c r="N1306" s="38"/>
      <c r="O1306" s="38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/>
      <c r="AX1306" s="4"/>
      <c r="AY1306" s="4"/>
      <c r="AZ1306" s="4"/>
      <c r="BA1306" s="4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4"/>
      <c r="CM1306" s="4"/>
      <c r="CN1306" s="4"/>
      <c r="CO1306" s="4"/>
      <c r="CP1306" s="4"/>
      <c r="CQ1306" s="4"/>
      <c r="CR1306" s="4"/>
      <c r="CS1306" s="4"/>
      <c r="CT1306" s="4"/>
      <c r="CU1306" s="4"/>
      <c r="CV1306" s="4"/>
      <c r="CW1306" s="4"/>
      <c r="CX1306" s="4"/>
      <c r="CY1306" s="4"/>
      <c r="CZ1306" s="4"/>
      <c r="DA1306" s="4"/>
      <c r="DB1306" s="4"/>
      <c r="DC1306" s="4"/>
      <c r="DD1306" s="4"/>
      <c r="DE1306" s="4"/>
      <c r="DF1306" s="4"/>
      <c r="DG1306" s="4"/>
      <c r="DH1306" s="4"/>
      <c r="DI1306" s="4"/>
      <c r="DJ1306" s="4"/>
      <c r="DK1306" s="4"/>
      <c r="DL1306" s="4"/>
      <c r="DM1306" s="4"/>
      <c r="DN1306" s="4"/>
      <c r="DO1306" s="4"/>
      <c r="DP1306" s="4"/>
      <c r="DQ1306" s="4"/>
      <c r="DR1306" s="4"/>
      <c r="DS1306" s="4"/>
      <c r="DT1306" s="4"/>
      <c r="DU1306" s="4"/>
      <c r="DV1306" s="4"/>
      <c r="DW1306" s="4"/>
      <c r="DX1306" s="4"/>
      <c r="DY1306" s="4"/>
      <c r="DZ1306" s="4"/>
      <c r="EA1306" s="4"/>
      <c r="EB1306" s="4"/>
      <c r="EC1306" s="4"/>
      <c r="ED1306" s="4"/>
      <c r="EE1306" s="4"/>
      <c r="EF1306" s="4"/>
      <c r="EG1306" s="4"/>
      <c r="EH1306" s="4"/>
      <c r="EI1306" s="4"/>
      <c r="EJ1306" s="4"/>
      <c r="EK1306" s="4"/>
      <c r="EL1306" s="4"/>
      <c r="EM1306" s="4"/>
      <c r="EN1306" s="4"/>
      <c r="EO1306" s="4"/>
      <c r="EP1306" s="4"/>
      <c r="EQ1306" s="4"/>
      <c r="ER1306" s="4"/>
      <c r="ES1306" s="4"/>
      <c r="ET1306" s="4"/>
      <c r="EU1306" s="4"/>
      <c r="EV1306" s="4"/>
      <c r="EW1306" s="4"/>
      <c r="EX1306" s="4"/>
      <c r="EY1306" s="4"/>
      <c r="EZ1306" s="4"/>
      <c r="FA1306" s="4"/>
      <c r="FB1306" s="4"/>
      <c r="FC1306" s="4"/>
      <c r="FD1306" s="4"/>
      <c r="FE1306" s="4"/>
      <c r="FF1306" s="4"/>
      <c r="FG1306" s="4"/>
      <c r="FH1306" s="4"/>
      <c r="FI1306" s="4"/>
      <c r="FJ1306" s="4"/>
      <c r="FK1306" s="4"/>
      <c r="FL1306" s="4"/>
      <c r="FM1306" s="4"/>
      <c r="FN1306" s="4"/>
      <c r="FO1306" s="4"/>
      <c r="FP1306" s="4"/>
      <c r="FQ1306" s="4"/>
      <c r="FR1306" s="4"/>
      <c r="FS1306" s="4"/>
      <c r="FT1306" s="4"/>
      <c r="FU1306" s="4"/>
      <c r="FV1306" s="4"/>
      <c r="FW1306" s="4"/>
      <c r="FX1306" s="4"/>
      <c r="FY1306" s="4"/>
      <c r="FZ1306" s="4"/>
      <c r="GA1306" s="4"/>
      <c r="GB1306" s="4"/>
      <c r="GC1306" s="4"/>
      <c r="GD1306" s="4"/>
      <c r="GE1306" s="4"/>
      <c r="GF1306" s="4"/>
      <c r="GG1306" s="4"/>
      <c r="GH1306" s="4"/>
      <c r="GI1306" s="4"/>
      <c r="GJ1306" s="4"/>
      <c r="GK1306" s="4"/>
      <c r="GL1306" s="4"/>
      <c r="GM1306" s="4"/>
      <c r="GN1306" s="4"/>
      <c r="GO1306" s="4"/>
      <c r="GP1306" s="4"/>
      <c r="GQ1306" s="4"/>
      <c r="GR1306" s="4"/>
      <c r="GS1306" s="4"/>
      <c r="GT1306" s="4"/>
      <c r="GU1306" s="4"/>
      <c r="GV1306" s="4"/>
      <c r="GW1306" s="4"/>
      <c r="GX1306" s="4"/>
      <c r="GY1306" s="4"/>
      <c r="GZ1306" s="4"/>
      <c r="HA1306" s="4"/>
      <c r="HB1306" s="4"/>
      <c r="HC1306" s="4"/>
      <c r="HD1306" s="4"/>
      <c r="HE1306" s="4"/>
      <c r="HF1306" s="4"/>
      <c r="HG1306" s="4"/>
      <c r="HH1306" s="4"/>
      <c r="HI1306" s="4"/>
      <c r="HJ1306" s="4"/>
      <c r="HK1306" s="4"/>
      <c r="HL1306" s="4"/>
      <c r="HM1306" s="4"/>
      <c r="HN1306" s="4"/>
      <c r="HO1306" s="4"/>
      <c r="HP1306" s="4"/>
      <c r="HQ1306" s="4"/>
      <c r="HR1306" s="4"/>
      <c r="HS1306" s="4"/>
      <c r="HT1306" s="4"/>
      <c r="HU1306" s="4"/>
      <c r="HV1306" s="4"/>
      <c r="HW1306" s="4"/>
      <c r="HX1306" s="4"/>
      <c r="HY1306" s="4"/>
      <c r="HZ1306" s="4"/>
      <c r="IA1306" s="4"/>
      <c r="IB1306" s="4"/>
      <c r="IC1306" s="4"/>
      <c r="ID1306" s="4"/>
      <c r="IE1306" s="4"/>
      <c r="IF1306" s="4"/>
      <c r="IG1306" s="4"/>
      <c r="IH1306" s="4"/>
      <c r="II1306" s="4"/>
      <c r="IJ1306" s="4"/>
      <c r="IK1306" s="4"/>
      <c r="IL1306" s="4"/>
      <c r="IM1306" s="4"/>
      <c r="IN1306" s="4"/>
      <c r="IO1306" s="4"/>
      <c r="IP1306" s="4"/>
      <c r="IQ1306" s="4"/>
      <c r="IR1306" s="4"/>
      <c r="IS1306" s="4"/>
      <c r="IT1306" s="4"/>
      <c r="IU1306" s="4"/>
      <c r="IV1306" s="4"/>
    </row>
    <row r="1307" spans="1:256" s="209" customFormat="1">
      <c r="A1307" s="121"/>
      <c r="B1307" s="115"/>
      <c r="C1307" s="116"/>
      <c r="D1307" s="117"/>
      <c r="E1307" s="118"/>
      <c r="F1307" s="119"/>
      <c r="G1307" s="120"/>
      <c r="H1307" s="5"/>
      <c r="I1307" s="39"/>
      <c r="J1307" s="40"/>
      <c r="K1307" s="41"/>
      <c r="L1307" s="37"/>
      <c r="N1307" s="38"/>
      <c r="O1307" s="38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/>
      <c r="AX1307" s="4"/>
      <c r="AY1307" s="4"/>
      <c r="AZ1307" s="4"/>
      <c r="BA1307" s="4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4"/>
      <c r="CM1307" s="4"/>
      <c r="CN1307" s="4"/>
      <c r="CO1307" s="4"/>
      <c r="CP1307" s="4"/>
      <c r="CQ1307" s="4"/>
      <c r="CR1307" s="4"/>
      <c r="CS1307" s="4"/>
      <c r="CT1307" s="4"/>
      <c r="CU1307" s="4"/>
      <c r="CV1307" s="4"/>
      <c r="CW1307" s="4"/>
      <c r="CX1307" s="4"/>
      <c r="CY1307" s="4"/>
      <c r="CZ1307" s="4"/>
      <c r="DA1307" s="4"/>
      <c r="DB1307" s="4"/>
      <c r="DC1307" s="4"/>
      <c r="DD1307" s="4"/>
      <c r="DE1307" s="4"/>
      <c r="DF1307" s="4"/>
      <c r="DG1307" s="4"/>
      <c r="DH1307" s="4"/>
      <c r="DI1307" s="4"/>
      <c r="DJ1307" s="4"/>
      <c r="DK1307" s="4"/>
      <c r="DL1307" s="4"/>
      <c r="DM1307" s="4"/>
      <c r="DN1307" s="4"/>
      <c r="DO1307" s="4"/>
      <c r="DP1307" s="4"/>
      <c r="DQ1307" s="4"/>
      <c r="DR1307" s="4"/>
      <c r="DS1307" s="4"/>
      <c r="DT1307" s="4"/>
      <c r="DU1307" s="4"/>
      <c r="DV1307" s="4"/>
      <c r="DW1307" s="4"/>
      <c r="DX1307" s="4"/>
      <c r="DY1307" s="4"/>
      <c r="DZ1307" s="4"/>
      <c r="EA1307" s="4"/>
      <c r="EB1307" s="4"/>
      <c r="EC1307" s="4"/>
      <c r="ED1307" s="4"/>
      <c r="EE1307" s="4"/>
      <c r="EF1307" s="4"/>
      <c r="EG1307" s="4"/>
      <c r="EH1307" s="4"/>
      <c r="EI1307" s="4"/>
      <c r="EJ1307" s="4"/>
      <c r="EK1307" s="4"/>
      <c r="EL1307" s="4"/>
      <c r="EM1307" s="4"/>
      <c r="EN1307" s="4"/>
      <c r="EO1307" s="4"/>
      <c r="EP1307" s="4"/>
      <c r="EQ1307" s="4"/>
      <c r="ER1307" s="4"/>
      <c r="ES1307" s="4"/>
      <c r="ET1307" s="4"/>
      <c r="EU1307" s="4"/>
      <c r="EV1307" s="4"/>
      <c r="EW1307" s="4"/>
      <c r="EX1307" s="4"/>
      <c r="EY1307" s="4"/>
      <c r="EZ1307" s="4"/>
      <c r="FA1307" s="4"/>
      <c r="FB1307" s="4"/>
      <c r="FC1307" s="4"/>
      <c r="FD1307" s="4"/>
      <c r="FE1307" s="4"/>
      <c r="FF1307" s="4"/>
      <c r="FG1307" s="4"/>
      <c r="FH1307" s="4"/>
      <c r="FI1307" s="4"/>
      <c r="FJ1307" s="4"/>
      <c r="FK1307" s="4"/>
      <c r="FL1307" s="4"/>
      <c r="FM1307" s="4"/>
      <c r="FN1307" s="4"/>
      <c r="FO1307" s="4"/>
      <c r="FP1307" s="4"/>
      <c r="FQ1307" s="4"/>
      <c r="FR1307" s="4"/>
      <c r="FS1307" s="4"/>
      <c r="FT1307" s="4"/>
      <c r="FU1307" s="4"/>
      <c r="FV1307" s="4"/>
      <c r="FW1307" s="4"/>
      <c r="FX1307" s="4"/>
      <c r="FY1307" s="4"/>
      <c r="FZ1307" s="4"/>
      <c r="GA1307" s="4"/>
      <c r="GB1307" s="4"/>
      <c r="GC1307" s="4"/>
      <c r="GD1307" s="4"/>
      <c r="GE1307" s="4"/>
      <c r="GF1307" s="4"/>
      <c r="GG1307" s="4"/>
      <c r="GH1307" s="4"/>
      <c r="GI1307" s="4"/>
      <c r="GJ1307" s="4"/>
      <c r="GK1307" s="4"/>
      <c r="GL1307" s="4"/>
      <c r="GM1307" s="4"/>
      <c r="GN1307" s="4"/>
      <c r="GO1307" s="4"/>
      <c r="GP1307" s="4"/>
      <c r="GQ1307" s="4"/>
      <c r="GR1307" s="4"/>
      <c r="GS1307" s="4"/>
      <c r="GT1307" s="4"/>
      <c r="GU1307" s="4"/>
      <c r="GV1307" s="4"/>
      <c r="GW1307" s="4"/>
      <c r="GX1307" s="4"/>
      <c r="GY1307" s="4"/>
      <c r="GZ1307" s="4"/>
      <c r="HA1307" s="4"/>
      <c r="HB1307" s="4"/>
      <c r="HC1307" s="4"/>
      <c r="HD1307" s="4"/>
      <c r="HE1307" s="4"/>
      <c r="HF1307" s="4"/>
      <c r="HG1307" s="4"/>
      <c r="HH1307" s="4"/>
      <c r="HI1307" s="4"/>
      <c r="HJ1307" s="4"/>
      <c r="HK1307" s="4"/>
      <c r="HL1307" s="4"/>
      <c r="HM1307" s="4"/>
      <c r="HN1307" s="4"/>
      <c r="HO1307" s="4"/>
      <c r="HP1307" s="4"/>
      <c r="HQ1307" s="4"/>
      <c r="HR1307" s="4"/>
      <c r="HS1307" s="4"/>
      <c r="HT1307" s="4"/>
      <c r="HU1307" s="4"/>
      <c r="HV1307" s="4"/>
      <c r="HW1307" s="4"/>
      <c r="HX1307" s="4"/>
      <c r="HY1307" s="4"/>
      <c r="HZ1307" s="4"/>
      <c r="IA1307" s="4"/>
      <c r="IB1307" s="4"/>
      <c r="IC1307" s="4"/>
      <c r="ID1307" s="4"/>
      <c r="IE1307" s="4"/>
      <c r="IF1307" s="4"/>
      <c r="IG1307" s="4"/>
      <c r="IH1307" s="4"/>
      <c r="II1307" s="4"/>
      <c r="IJ1307" s="4"/>
      <c r="IK1307" s="4"/>
      <c r="IL1307" s="4"/>
      <c r="IM1307" s="4"/>
      <c r="IN1307" s="4"/>
      <c r="IO1307" s="4"/>
      <c r="IP1307" s="4"/>
      <c r="IQ1307" s="4"/>
      <c r="IR1307" s="4"/>
      <c r="IS1307" s="4"/>
      <c r="IT1307" s="4"/>
      <c r="IU1307" s="4"/>
      <c r="IV1307" s="4"/>
    </row>
  </sheetData>
  <mergeCells count="10">
    <mergeCell ref="H1:AB1"/>
    <mergeCell ref="O4:U5"/>
    <mergeCell ref="V4:AB5"/>
    <mergeCell ref="N4:N6"/>
    <mergeCell ref="H4:H6"/>
    <mergeCell ref="I4:I6"/>
    <mergeCell ref="J4:J6"/>
    <mergeCell ref="K4:K6"/>
    <mergeCell ref="L4:L6"/>
    <mergeCell ref="M4:M6"/>
  </mergeCells>
  <phoneticPr fontId="54" type="noConversion"/>
  <pageMargins left="0.196850393700787" right="0.15748031496063" top="0.15748031496063" bottom="0.15748031496063" header="0.15748031496063" footer="0.23622047244094499"/>
  <pageSetup paperSize="9" scale="59" firstPageNumber="24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39997558519241921"/>
  </sheetPr>
  <dimension ref="A1:BE268"/>
  <sheetViews>
    <sheetView view="pageBreakPreview" topLeftCell="A7" workbookViewId="0">
      <selection activeCell="C12" sqref="C12"/>
    </sheetView>
  </sheetViews>
  <sheetFormatPr defaultColWidth="9.140625" defaultRowHeight="12.75"/>
  <cols>
    <col min="1" max="1" width="6.5703125" style="183" customWidth="1"/>
    <col min="2" max="2" width="51.28515625" style="183" customWidth="1"/>
    <col min="3" max="3" width="6.140625" style="210" customWidth="1"/>
    <col min="4" max="4" width="18" style="183" customWidth="1"/>
    <col min="5" max="6" width="17.140625" style="183" customWidth="1"/>
    <col min="7" max="9" width="9.140625" style="183"/>
    <col min="10" max="10" width="11.7109375" style="183" bestFit="1" customWidth="1"/>
    <col min="11" max="16384" width="9.140625" style="183"/>
  </cols>
  <sheetData>
    <row r="1" spans="1:57" ht="15.75" customHeight="1">
      <c r="D1" s="410" t="s">
        <v>606</v>
      </c>
      <c r="E1" s="410"/>
      <c r="F1" s="410"/>
    </row>
    <row r="2" spans="1:57" ht="15.75" customHeight="1">
      <c r="D2" s="410" t="s">
        <v>604</v>
      </c>
      <c r="E2" s="410"/>
      <c r="F2" s="410"/>
    </row>
    <row r="3" spans="1:57" ht="15.75" customHeight="1">
      <c r="D3" s="410" t="s">
        <v>868</v>
      </c>
      <c r="E3" s="410"/>
      <c r="F3" s="410"/>
    </row>
    <row r="4" spans="1:57" ht="15.75" customHeight="1">
      <c r="D4" s="410" t="s">
        <v>869</v>
      </c>
      <c r="E4" s="410"/>
      <c r="F4" s="410"/>
    </row>
    <row r="5" spans="1:57">
      <c r="D5" s="239"/>
    </row>
    <row r="6" spans="1:57" s="136" customFormat="1" ht="36" customHeight="1">
      <c r="A6" s="452" t="s">
        <v>797</v>
      </c>
      <c r="B6" s="452"/>
      <c r="C6" s="452"/>
      <c r="D6" s="452"/>
      <c r="E6" s="452"/>
      <c r="F6" s="452"/>
      <c r="G6" s="10"/>
      <c r="H6" s="10"/>
      <c r="I6" s="10"/>
    </row>
    <row r="7" spans="1:57" s="136" customFormat="1" ht="15.75">
      <c r="A7" s="1"/>
      <c r="B7" s="1"/>
      <c r="C7" s="1"/>
      <c r="D7" s="1"/>
      <c r="E7" s="1"/>
      <c r="F7" s="1"/>
      <c r="G7" s="10"/>
      <c r="H7" s="10"/>
      <c r="I7" s="10"/>
    </row>
    <row r="8" spans="1:57" s="136" customFormat="1" ht="10.5" customHeight="1">
      <c r="A8" s="1"/>
      <c r="B8" s="1"/>
      <c r="C8" s="1"/>
      <c r="D8" s="445" t="s">
        <v>97</v>
      </c>
      <c r="E8" s="445"/>
      <c r="F8" s="445"/>
    </row>
    <row r="9" spans="1:57" ht="39.75" customHeight="1">
      <c r="A9" s="446" t="s">
        <v>607</v>
      </c>
      <c r="B9" s="448" t="s">
        <v>608</v>
      </c>
      <c r="C9" s="446" t="s">
        <v>609</v>
      </c>
      <c r="D9" s="450" t="s">
        <v>610</v>
      </c>
      <c r="E9" s="451" t="s">
        <v>375</v>
      </c>
      <c r="F9" s="451"/>
    </row>
    <row r="10" spans="1:57" ht="31.5" customHeight="1">
      <c r="A10" s="447"/>
      <c r="B10" s="449"/>
      <c r="C10" s="447"/>
      <c r="D10" s="450"/>
      <c r="E10" s="2" t="s">
        <v>376</v>
      </c>
      <c r="F10" s="2" t="s">
        <v>377</v>
      </c>
    </row>
    <row r="11" spans="1:57" s="210" customFormat="1">
      <c r="A11" s="240">
        <v>1</v>
      </c>
      <c r="B11" s="241">
        <v>2</v>
      </c>
      <c r="C11" s="240">
        <v>3</v>
      </c>
      <c r="D11" s="240">
        <v>4</v>
      </c>
      <c r="E11" s="241">
        <v>5</v>
      </c>
      <c r="F11" s="240">
        <v>6</v>
      </c>
    </row>
    <row r="12" spans="1:57" ht="42">
      <c r="A12" s="243">
        <v>1000</v>
      </c>
      <c r="B12" s="244" t="s">
        <v>623</v>
      </c>
      <c r="C12" s="245"/>
      <c r="D12" s="246">
        <f>+E12+F12-F125</f>
        <v>0</v>
      </c>
      <c r="E12" s="246">
        <f>+E14+E54+E76</f>
        <v>0</v>
      </c>
      <c r="F12" s="246">
        <f>+F14+F54+F76</f>
        <v>0</v>
      </c>
      <c r="G12" s="242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</row>
    <row r="13" spans="1:57" ht="14.25">
      <c r="A13" s="247"/>
      <c r="B13" s="294"/>
      <c r="C13" s="295"/>
      <c r="D13" s="296"/>
      <c r="E13" s="296"/>
      <c r="F13" s="296"/>
    </row>
    <row r="14" spans="1:57" s="242" customFormat="1" ht="51">
      <c r="A14" s="248">
        <v>1100</v>
      </c>
      <c r="B14" s="249" t="s">
        <v>624</v>
      </c>
      <c r="C14" s="250">
        <v>7100</v>
      </c>
      <c r="D14" s="251">
        <f>D17+D22+D25+D45+D48</f>
        <v>0</v>
      </c>
      <c r="E14" s="251">
        <f t="shared" ref="E14:F14" si="0">E17+E22+E25+E45+E48</f>
        <v>0</v>
      </c>
      <c r="F14" s="251">
        <f t="shared" si="0"/>
        <v>0</v>
      </c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</row>
    <row r="15" spans="1:57">
      <c r="A15" s="252"/>
      <c r="B15" s="253" t="s">
        <v>625</v>
      </c>
      <c r="C15" s="254"/>
      <c r="D15" s="255">
        <f>D17+D22</f>
        <v>0</v>
      </c>
      <c r="E15" s="255">
        <f t="shared" ref="E15:F15" si="1">E17+E22</f>
        <v>0</v>
      </c>
      <c r="F15" s="255">
        <f t="shared" si="1"/>
        <v>0</v>
      </c>
    </row>
    <row r="16" spans="1:57" s="242" customFormat="1">
      <c r="A16" s="252"/>
      <c r="B16" s="253" t="s">
        <v>626</v>
      </c>
      <c r="C16" s="254"/>
      <c r="D16" s="255">
        <f>+D19+D22</f>
        <v>0</v>
      </c>
      <c r="E16" s="255">
        <f t="shared" ref="E16:F16" si="2">+E19+E22</f>
        <v>0</v>
      </c>
      <c r="F16" s="255">
        <f t="shared" si="2"/>
        <v>0</v>
      </c>
    </row>
    <row r="17" spans="1:6" ht="25.5">
      <c r="A17" s="256">
        <v>1110</v>
      </c>
      <c r="B17" s="257" t="s">
        <v>627</v>
      </c>
      <c r="C17" s="258">
        <v>7131</v>
      </c>
      <c r="D17" s="259">
        <f>D19+D20</f>
        <v>0</v>
      </c>
      <c r="E17" s="259">
        <f>E19+E20+E21</f>
        <v>0</v>
      </c>
      <c r="F17" s="259">
        <f>F19+F20+F21</f>
        <v>0</v>
      </c>
    </row>
    <row r="18" spans="1:6">
      <c r="A18" s="260"/>
      <c r="B18" s="261" t="s">
        <v>108</v>
      </c>
      <c r="C18" s="262"/>
      <c r="D18" s="263"/>
      <c r="E18" s="264"/>
      <c r="F18" s="264"/>
    </row>
    <row r="19" spans="1:6" ht="25.5">
      <c r="A19" s="265">
        <v>1111</v>
      </c>
      <c r="B19" s="261" t="s">
        <v>611</v>
      </c>
      <c r="C19" s="262"/>
      <c r="D19" s="20">
        <f t="shared" ref="D19:D21" si="3">E19+F19</f>
        <v>0</v>
      </c>
      <c r="E19" s="16"/>
      <c r="F19" s="16"/>
    </row>
    <row r="20" spans="1:6" s="242" customFormat="1" ht="25.5">
      <c r="A20" s="265">
        <v>1112</v>
      </c>
      <c r="B20" s="261" t="s">
        <v>612</v>
      </c>
      <c r="C20" s="262"/>
      <c r="D20" s="20">
        <f t="shared" si="3"/>
        <v>0</v>
      </c>
      <c r="E20" s="16"/>
      <c r="F20" s="16"/>
    </row>
    <row r="21" spans="1:6" s="242" customFormat="1" ht="23.25" customHeight="1">
      <c r="A21" s="265">
        <v>1113</v>
      </c>
      <c r="B21" s="261" t="s">
        <v>763</v>
      </c>
      <c r="C21" s="262"/>
      <c r="D21" s="20">
        <f t="shared" si="3"/>
        <v>0</v>
      </c>
      <c r="E21" s="16"/>
      <c r="F21" s="16"/>
    </row>
    <row r="22" spans="1:6">
      <c r="A22" s="267">
        <v>1120</v>
      </c>
      <c r="B22" s="268" t="s">
        <v>628</v>
      </c>
      <c r="C22" s="269">
        <v>7136</v>
      </c>
      <c r="D22" s="270">
        <f>D24</f>
        <v>0</v>
      </c>
      <c r="E22" s="270">
        <f t="shared" ref="E22:F22" si="4">E24</f>
        <v>0</v>
      </c>
      <c r="F22" s="270">
        <f t="shared" si="4"/>
        <v>0</v>
      </c>
    </row>
    <row r="23" spans="1:6">
      <c r="A23" s="260"/>
      <c r="B23" s="261" t="s">
        <v>108</v>
      </c>
      <c r="C23" s="262"/>
      <c r="D23" s="266"/>
      <c r="E23" s="16"/>
      <c r="F23" s="16"/>
    </row>
    <row r="24" spans="1:6" s="242" customFormat="1">
      <c r="A24" s="265">
        <v>1121</v>
      </c>
      <c r="B24" s="261" t="s">
        <v>613</v>
      </c>
      <c r="C24" s="262"/>
      <c r="D24" s="20">
        <f t="shared" ref="D24:D43" si="5">E24+F24</f>
        <v>0</v>
      </c>
      <c r="E24" s="16"/>
      <c r="F24" s="16"/>
    </row>
    <row r="25" spans="1:6" ht="89.25">
      <c r="A25" s="256">
        <v>1130</v>
      </c>
      <c r="B25" s="257" t="s">
        <v>629</v>
      </c>
      <c r="C25" s="258">
        <v>7145</v>
      </c>
      <c r="D25" s="271">
        <f>D26+D27+D28+D29+D30+D31+D32+D33+D34+D35+D36+D37+D38+D39+D40+D41+D42+D43+D44</f>
        <v>0</v>
      </c>
      <c r="E25" s="271">
        <f t="shared" ref="E25:F25" si="6">E26+E27+E28+E29+E30+E31+E32+E33+E34+E35+E36+E37+E38+E39+E40+E41+E42+E43+E44</f>
        <v>0</v>
      </c>
      <c r="F25" s="271">
        <f t="shared" si="6"/>
        <v>0</v>
      </c>
    </row>
    <row r="26" spans="1:6" ht="38.25">
      <c r="A26" s="265">
        <v>11301</v>
      </c>
      <c r="B26" s="261" t="s">
        <v>630</v>
      </c>
      <c r="C26" s="262"/>
      <c r="D26" s="20">
        <f t="shared" si="5"/>
        <v>0</v>
      </c>
      <c r="E26" s="20"/>
      <c r="F26" s="20"/>
    </row>
    <row r="27" spans="1:6" ht="63.75">
      <c r="A27" s="272">
        <v>11302</v>
      </c>
      <c r="B27" s="273" t="s">
        <v>631</v>
      </c>
      <c r="C27" s="274"/>
      <c r="D27" s="20">
        <f t="shared" si="5"/>
        <v>0</v>
      </c>
      <c r="E27" s="20"/>
      <c r="F27" s="20"/>
    </row>
    <row r="28" spans="1:6" ht="38.25">
      <c r="A28" s="265">
        <v>11303</v>
      </c>
      <c r="B28" s="261" t="s">
        <v>632</v>
      </c>
      <c r="C28" s="262"/>
      <c r="D28" s="20">
        <f t="shared" si="5"/>
        <v>0</v>
      </c>
      <c r="E28" s="20"/>
      <c r="F28" s="20"/>
    </row>
    <row r="29" spans="1:6" ht="89.25">
      <c r="A29" s="265">
        <v>11304</v>
      </c>
      <c r="B29" s="260" t="s">
        <v>633</v>
      </c>
      <c r="C29" s="262"/>
      <c r="D29" s="20">
        <f t="shared" si="5"/>
        <v>0</v>
      </c>
      <c r="E29" s="20"/>
      <c r="F29" s="20">
        <v>0</v>
      </c>
    </row>
    <row r="30" spans="1:6" ht="76.5">
      <c r="A30" s="265">
        <v>11305</v>
      </c>
      <c r="B30" s="260" t="s">
        <v>634</v>
      </c>
      <c r="C30" s="262"/>
      <c r="D30" s="20">
        <f t="shared" si="5"/>
        <v>0</v>
      </c>
      <c r="E30" s="20"/>
      <c r="F30" s="20"/>
    </row>
    <row r="31" spans="1:6" ht="51">
      <c r="A31" s="265">
        <v>11306</v>
      </c>
      <c r="B31" s="260" t="s">
        <v>635</v>
      </c>
      <c r="C31" s="262"/>
      <c r="D31" s="20">
        <f t="shared" si="5"/>
        <v>0</v>
      </c>
      <c r="E31" s="20"/>
      <c r="F31" s="20"/>
    </row>
    <row r="32" spans="1:6" ht="38.25">
      <c r="A32" s="265">
        <v>11307</v>
      </c>
      <c r="B32" s="261" t="s">
        <v>636</v>
      </c>
      <c r="C32" s="262"/>
      <c r="D32" s="20">
        <f t="shared" si="5"/>
        <v>0</v>
      </c>
      <c r="E32" s="20"/>
      <c r="F32" s="20"/>
    </row>
    <row r="33" spans="1:57" ht="63.75">
      <c r="A33" s="265">
        <v>11308</v>
      </c>
      <c r="B33" s="261" t="s">
        <v>637</v>
      </c>
      <c r="C33" s="262"/>
      <c r="D33" s="20">
        <f t="shared" si="5"/>
        <v>0</v>
      </c>
      <c r="E33" s="20"/>
      <c r="F33" s="20"/>
    </row>
    <row r="34" spans="1:57" ht="63.75">
      <c r="A34" s="265">
        <v>11309</v>
      </c>
      <c r="B34" s="261" t="s">
        <v>638</v>
      </c>
      <c r="C34" s="262"/>
      <c r="D34" s="20">
        <f t="shared" si="5"/>
        <v>0</v>
      </c>
      <c r="E34" s="20"/>
      <c r="F34" s="20"/>
    </row>
    <row r="35" spans="1:57" ht="38.25">
      <c r="A35" s="265">
        <v>11310</v>
      </c>
      <c r="B35" s="261" t="s">
        <v>639</v>
      </c>
      <c r="C35" s="262"/>
      <c r="D35" s="20">
        <f t="shared" si="5"/>
        <v>0</v>
      </c>
      <c r="E35" s="20"/>
      <c r="F35" s="20"/>
    </row>
    <row r="36" spans="1:57" ht="38.25">
      <c r="A36" s="265">
        <v>11311</v>
      </c>
      <c r="B36" s="260" t="s">
        <v>640</v>
      </c>
      <c r="C36" s="262"/>
      <c r="D36" s="20">
        <f t="shared" si="5"/>
        <v>0</v>
      </c>
      <c r="E36" s="20"/>
      <c r="F36" s="20">
        <v>0</v>
      </c>
    </row>
    <row r="37" spans="1:57" ht="102">
      <c r="A37" s="265">
        <v>11312</v>
      </c>
      <c r="B37" s="261" t="s">
        <v>641</v>
      </c>
      <c r="C37" s="262"/>
      <c r="D37" s="20">
        <f t="shared" si="5"/>
        <v>0</v>
      </c>
      <c r="E37" s="20"/>
      <c r="F37" s="20"/>
    </row>
    <row r="38" spans="1:57" ht="76.5">
      <c r="A38" s="265">
        <v>11313</v>
      </c>
      <c r="B38" s="261" t="s">
        <v>642</v>
      </c>
      <c r="C38" s="262"/>
      <c r="D38" s="20">
        <f t="shared" si="5"/>
        <v>0</v>
      </c>
      <c r="E38" s="20"/>
      <c r="F38" s="20"/>
    </row>
    <row r="39" spans="1:57" ht="51">
      <c r="A39" s="265">
        <v>11314</v>
      </c>
      <c r="B39" s="261" t="s">
        <v>643</v>
      </c>
      <c r="C39" s="262"/>
      <c r="D39" s="20">
        <f t="shared" si="5"/>
        <v>0</v>
      </c>
      <c r="E39" s="20"/>
      <c r="F39" s="20"/>
    </row>
    <row r="40" spans="1:57" ht="51">
      <c r="A40" s="265">
        <v>11315</v>
      </c>
      <c r="B40" s="260" t="s">
        <v>644</v>
      </c>
      <c r="C40" s="262"/>
      <c r="D40" s="20">
        <f t="shared" si="5"/>
        <v>0</v>
      </c>
      <c r="E40" s="20"/>
      <c r="F40" s="20">
        <v>0</v>
      </c>
    </row>
    <row r="41" spans="1:57" ht="38.25">
      <c r="A41" s="265">
        <v>11316</v>
      </c>
      <c r="B41" s="261" t="s">
        <v>645</v>
      </c>
      <c r="C41" s="262"/>
      <c r="D41" s="20">
        <f t="shared" si="5"/>
        <v>0</v>
      </c>
      <c r="E41" s="20"/>
      <c r="F41" s="20"/>
    </row>
    <row r="42" spans="1:57" ht="38.25">
      <c r="A42" s="265">
        <v>11317</v>
      </c>
      <c r="B42" s="260" t="s">
        <v>646</v>
      </c>
      <c r="C42" s="262"/>
      <c r="D42" s="20">
        <f t="shared" si="5"/>
        <v>0</v>
      </c>
      <c r="E42" s="20"/>
      <c r="F42" s="20">
        <v>0</v>
      </c>
    </row>
    <row r="43" spans="1:57" ht="38.25">
      <c r="A43" s="265">
        <v>11318</v>
      </c>
      <c r="B43" s="261" t="s">
        <v>647</v>
      </c>
      <c r="C43" s="262"/>
      <c r="D43" s="20">
        <f t="shared" si="5"/>
        <v>0</v>
      </c>
      <c r="E43" s="20"/>
      <c r="F43" s="20">
        <v>0</v>
      </c>
    </row>
    <row r="44" spans="1:57" ht="20.25" customHeight="1">
      <c r="A44" s="265">
        <v>11319</v>
      </c>
      <c r="B44" s="260" t="s">
        <v>648</v>
      </c>
      <c r="C44" s="262"/>
      <c r="D44" s="20">
        <f t="shared" ref="D44:D47" si="7">E44+F44</f>
        <v>0</v>
      </c>
      <c r="E44" s="20"/>
      <c r="F44" s="20">
        <v>0</v>
      </c>
    </row>
    <row r="45" spans="1:57" ht="25.5">
      <c r="A45" s="256">
        <v>1140</v>
      </c>
      <c r="B45" s="257" t="s">
        <v>649</v>
      </c>
      <c r="C45" s="258">
        <v>7146</v>
      </c>
      <c r="D45" s="275">
        <f>D46+D47</f>
        <v>0</v>
      </c>
      <c r="E45" s="275">
        <f t="shared" ref="E45:F45" si="8">E46+E47</f>
        <v>0</v>
      </c>
      <c r="F45" s="275">
        <f t="shared" si="8"/>
        <v>0</v>
      </c>
    </row>
    <row r="46" spans="1:57" ht="76.5">
      <c r="A46" s="265">
        <v>1141</v>
      </c>
      <c r="B46" s="261" t="s">
        <v>650</v>
      </c>
      <c r="C46" s="262"/>
      <c r="D46" s="20">
        <f t="shared" si="7"/>
        <v>0</v>
      </c>
      <c r="E46" s="16"/>
      <c r="F46" s="16"/>
    </row>
    <row r="47" spans="1:57" s="242" customFormat="1" ht="76.5">
      <c r="A47" s="265">
        <v>1142</v>
      </c>
      <c r="B47" s="261" t="s">
        <v>651</v>
      </c>
      <c r="C47" s="262"/>
      <c r="D47" s="20">
        <f t="shared" si="7"/>
        <v>0</v>
      </c>
      <c r="E47" s="16"/>
      <c r="F47" s="16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183"/>
      <c r="AN47" s="183"/>
      <c r="AO47" s="183"/>
      <c r="AP47" s="183"/>
      <c r="AQ47" s="183"/>
      <c r="AR47" s="183"/>
      <c r="AS47" s="183"/>
      <c r="AT47" s="183"/>
      <c r="AU47" s="183"/>
      <c r="AV47" s="183"/>
      <c r="AW47" s="183"/>
      <c r="AX47" s="183"/>
      <c r="AY47" s="183"/>
      <c r="AZ47" s="183"/>
      <c r="BA47" s="183"/>
      <c r="BB47" s="183"/>
      <c r="BC47" s="183"/>
      <c r="BD47" s="183"/>
      <c r="BE47" s="183"/>
    </row>
    <row r="48" spans="1:57" ht="38.25">
      <c r="A48" s="256">
        <v>1150</v>
      </c>
      <c r="B48" s="257" t="s">
        <v>652</v>
      </c>
      <c r="C48" s="276">
        <v>7161</v>
      </c>
      <c r="D48" s="259">
        <f>D49+D53</f>
        <v>0</v>
      </c>
      <c r="E48" s="259">
        <f t="shared" ref="E48:F48" si="9">E49+E53</f>
        <v>0</v>
      </c>
      <c r="F48" s="259">
        <f t="shared" si="9"/>
        <v>0</v>
      </c>
    </row>
    <row r="49" spans="1:57" ht="51">
      <c r="A49" s="277">
        <v>1151</v>
      </c>
      <c r="B49" s="278" t="s">
        <v>653</v>
      </c>
      <c r="C49" s="279"/>
      <c r="D49" s="293">
        <f>D50+D51+D52</f>
        <v>0</v>
      </c>
      <c r="E49" s="293">
        <f t="shared" ref="E49:F49" si="10">E50+E51+E52</f>
        <v>0</v>
      </c>
      <c r="F49" s="293">
        <f t="shared" si="10"/>
        <v>0</v>
      </c>
    </row>
    <row r="50" spans="1:57">
      <c r="A50" s="265">
        <v>1152</v>
      </c>
      <c r="B50" s="261" t="s">
        <v>654</v>
      </c>
      <c r="C50" s="262"/>
      <c r="D50" s="20">
        <f t="shared" ref="D50:D52" si="11">E50+F50</f>
        <v>0</v>
      </c>
      <c r="E50" s="16"/>
      <c r="F50" s="16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  <c r="AC50" s="242"/>
      <c r="AD50" s="242"/>
      <c r="AE50" s="242"/>
      <c r="AF50" s="242"/>
      <c r="AG50" s="242"/>
      <c r="AH50" s="242"/>
      <c r="AI50" s="242"/>
      <c r="AJ50" s="242"/>
      <c r="AK50" s="242"/>
      <c r="AL50" s="242"/>
      <c r="AM50" s="242"/>
      <c r="AN50" s="242"/>
      <c r="AO50" s="242"/>
      <c r="AP50" s="242"/>
      <c r="AQ50" s="242"/>
      <c r="AR50" s="242"/>
      <c r="AS50" s="242"/>
      <c r="AT50" s="242"/>
      <c r="AU50" s="242"/>
      <c r="AV50" s="242"/>
      <c r="AW50" s="242"/>
      <c r="AX50" s="242"/>
      <c r="AY50" s="242"/>
      <c r="AZ50" s="242"/>
      <c r="BA50" s="242"/>
      <c r="BB50" s="242"/>
      <c r="BC50" s="242"/>
      <c r="BD50" s="242"/>
      <c r="BE50" s="242"/>
    </row>
    <row r="51" spans="1:57">
      <c r="A51" s="265">
        <v>1153</v>
      </c>
      <c r="B51" s="261" t="s">
        <v>655</v>
      </c>
      <c r="C51" s="262"/>
      <c r="D51" s="20">
        <f t="shared" si="11"/>
        <v>0</v>
      </c>
      <c r="E51" s="16"/>
      <c r="F51" s="16"/>
    </row>
    <row r="52" spans="1:57" ht="25.5">
      <c r="A52" s="265">
        <v>1154</v>
      </c>
      <c r="B52" s="261" t="s">
        <v>656</v>
      </c>
      <c r="C52" s="262"/>
      <c r="D52" s="20">
        <f t="shared" si="11"/>
        <v>0</v>
      </c>
      <c r="E52" s="16"/>
      <c r="F52" s="16"/>
    </row>
    <row r="53" spans="1:57" s="242" customFormat="1" ht="63.75">
      <c r="A53" s="265">
        <v>1155</v>
      </c>
      <c r="B53" s="273" t="s">
        <v>657</v>
      </c>
      <c r="C53" s="274"/>
      <c r="D53" s="20">
        <f t="shared" ref="D53" si="12">E53+F53</f>
        <v>0</v>
      </c>
      <c r="E53" s="16"/>
      <c r="F53" s="16"/>
    </row>
    <row r="54" spans="1:57" ht="38.25">
      <c r="A54" s="250">
        <v>1200</v>
      </c>
      <c r="B54" s="280" t="s">
        <v>658</v>
      </c>
      <c r="C54" s="297">
        <v>7300</v>
      </c>
      <c r="D54" s="251">
        <f>+D55+D57+D59+D61+D63+D73</f>
        <v>0</v>
      </c>
      <c r="E54" s="251">
        <f t="shared" ref="E54:F54" si="13">+E55+E57+E59+E61+E63+E73</f>
        <v>0</v>
      </c>
      <c r="F54" s="251">
        <f t="shared" si="13"/>
        <v>0</v>
      </c>
    </row>
    <row r="55" spans="1:57" s="242" customFormat="1" ht="38.25">
      <c r="A55" s="267">
        <v>1210</v>
      </c>
      <c r="B55" s="281" t="s">
        <v>659</v>
      </c>
      <c r="C55" s="282">
        <v>7311</v>
      </c>
      <c r="D55" s="275">
        <f>+D56</f>
        <v>0</v>
      </c>
      <c r="E55" s="275">
        <f t="shared" ref="E55:F55" si="14">+E56</f>
        <v>0</v>
      </c>
      <c r="F55" s="275">
        <f t="shared" si="14"/>
        <v>0</v>
      </c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/>
      <c r="AJ55" s="183"/>
      <c r="AK55" s="183"/>
      <c r="AL55" s="183"/>
      <c r="AM55" s="183"/>
      <c r="AN55" s="183"/>
      <c r="AO55" s="183"/>
      <c r="AP55" s="183"/>
      <c r="AQ55" s="183"/>
      <c r="AR55" s="183"/>
      <c r="AS55" s="183"/>
      <c r="AT55" s="183"/>
      <c r="AU55" s="183"/>
      <c r="AV55" s="183"/>
      <c r="AW55" s="183"/>
      <c r="AX55" s="183"/>
      <c r="AY55" s="183"/>
      <c r="AZ55" s="183"/>
      <c r="BA55" s="183"/>
      <c r="BB55" s="183"/>
      <c r="BC55" s="183"/>
      <c r="BD55" s="183"/>
      <c r="BE55" s="183"/>
    </row>
    <row r="56" spans="1:57" ht="63.75">
      <c r="A56" s="265">
        <v>1211</v>
      </c>
      <c r="B56" s="261" t="s">
        <v>660</v>
      </c>
      <c r="C56" s="262"/>
      <c r="D56" s="20">
        <f t="shared" ref="D56:D62" si="15">E56+F56</f>
        <v>0</v>
      </c>
      <c r="E56" s="20"/>
      <c r="F56" s="20">
        <v>0</v>
      </c>
    </row>
    <row r="57" spans="1:57" ht="38.25">
      <c r="A57" s="267">
        <v>1220</v>
      </c>
      <c r="B57" s="268" t="s">
        <v>661</v>
      </c>
      <c r="C57" s="269">
        <v>7312</v>
      </c>
      <c r="D57" s="275">
        <f>+D58</f>
        <v>0</v>
      </c>
      <c r="E57" s="283"/>
      <c r="F57" s="283"/>
    </row>
    <row r="58" spans="1:57" ht="63.75">
      <c r="A58" s="265">
        <v>1221</v>
      </c>
      <c r="B58" s="261" t="s">
        <v>662</v>
      </c>
      <c r="C58" s="262"/>
      <c r="D58" s="20">
        <f t="shared" si="15"/>
        <v>0</v>
      </c>
      <c r="E58" s="16"/>
      <c r="F58" s="16"/>
    </row>
    <row r="59" spans="1:57" ht="38.25">
      <c r="A59" s="256">
        <v>1230</v>
      </c>
      <c r="B59" s="257" t="s">
        <v>663</v>
      </c>
      <c r="C59" s="258">
        <v>7321</v>
      </c>
      <c r="D59" s="275">
        <f>+D60</f>
        <v>0</v>
      </c>
      <c r="E59" s="275">
        <f t="shared" ref="E59:F59" si="16">+E60</f>
        <v>0</v>
      </c>
      <c r="F59" s="275">
        <f t="shared" si="16"/>
        <v>0</v>
      </c>
      <c r="G59" s="242"/>
      <c r="H59" s="242"/>
      <c r="I59" s="242"/>
      <c r="J59" s="242"/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2"/>
      <c r="AH59" s="242"/>
      <c r="AI59" s="242"/>
      <c r="AJ59" s="242"/>
      <c r="AK59" s="242"/>
      <c r="AL59" s="242"/>
      <c r="AM59" s="242"/>
      <c r="AN59" s="242"/>
      <c r="AO59" s="242"/>
      <c r="AP59" s="242"/>
      <c r="AQ59" s="242"/>
      <c r="AR59" s="242"/>
      <c r="AS59" s="242"/>
      <c r="AT59" s="242"/>
      <c r="AU59" s="242"/>
      <c r="AV59" s="242"/>
      <c r="AW59" s="242"/>
      <c r="AX59" s="242"/>
      <c r="AY59" s="242"/>
      <c r="AZ59" s="242"/>
      <c r="BA59" s="242"/>
      <c r="BB59" s="242"/>
      <c r="BC59" s="242"/>
      <c r="BD59" s="242"/>
      <c r="BE59" s="242"/>
    </row>
    <row r="60" spans="1:57" ht="51">
      <c r="A60" s="265">
        <v>1231</v>
      </c>
      <c r="B60" s="261" t="s">
        <v>664</v>
      </c>
      <c r="C60" s="262"/>
      <c r="D60" s="20">
        <f t="shared" si="15"/>
        <v>0</v>
      </c>
      <c r="E60" s="189"/>
      <c r="F60" s="16"/>
    </row>
    <row r="61" spans="1:57" ht="38.25">
      <c r="A61" s="256">
        <v>1240</v>
      </c>
      <c r="B61" s="257" t="s">
        <v>665</v>
      </c>
      <c r="C61" s="276">
        <v>7322</v>
      </c>
      <c r="D61" s="275">
        <f>D62</f>
        <v>0</v>
      </c>
      <c r="E61" s="275">
        <f t="shared" ref="E61:F61" si="17">E62</f>
        <v>0</v>
      </c>
      <c r="F61" s="275">
        <f t="shared" si="17"/>
        <v>0</v>
      </c>
    </row>
    <row r="62" spans="1:57" ht="51">
      <c r="A62" s="265">
        <v>1241</v>
      </c>
      <c r="B62" s="261" t="s">
        <v>666</v>
      </c>
      <c r="C62" s="262"/>
      <c r="D62" s="20">
        <f t="shared" si="15"/>
        <v>0</v>
      </c>
      <c r="E62" s="20">
        <v>0</v>
      </c>
      <c r="F62" s="20"/>
    </row>
    <row r="63" spans="1:57" s="242" customFormat="1" ht="54.75" customHeight="1">
      <c r="A63" s="453">
        <v>1250</v>
      </c>
      <c r="B63" s="284" t="s">
        <v>667</v>
      </c>
      <c r="C63" s="456">
        <v>7331</v>
      </c>
      <c r="D63" s="459">
        <f>+D66+D67+D71+D72</f>
        <v>0</v>
      </c>
      <c r="E63" s="459">
        <f t="shared" ref="E63:F63" si="18">+E66+E67+E71+E72</f>
        <v>0</v>
      </c>
      <c r="F63" s="459">
        <f t="shared" si="18"/>
        <v>0</v>
      </c>
    </row>
    <row r="64" spans="1:57">
      <c r="A64" s="454"/>
      <c r="B64" s="285" t="s">
        <v>668</v>
      </c>
      <c r="C64" s="457"/>
      <c r="D64" s="460"/>
      <c r="E64" s="460"/>
      <c r="F64" s="460"/>
    </row>
    <row r="65" spans="1:57">
      <c r="A65" s="455"/>
      <c r="B65" s="286" t="s">
        <v>110</v>
      </c>
      <c r="C65" s="458"/>
      <c r="D65" s="461"/>
      <c r="E65" s="461"/>
      <c r="F65" s="461"/>
      <c r="G65" s="242"/>
      <c r="H65" s="242"/>
      <c r="I65" s="242"/>
      <c r="J65" s="242"/>
      <c r="K65" s="242"/>
      <c r="L65" s="242"/>
      <c r="M65" s="242"/>
      <c r="N65" s="242"/>
      <c r="O65" s="242"/>
      <c r="P65" s="242"/>
      <c r="Q65" s="242"/>
      <c r="R65" s="242"/>
      <c r="S65" s="242"/>
      <c r="T65" s="242"/>
      <c r="U65" s="242"/>
      <c r="V65" s="242"/>
      <c r="W65" s="242"/>
      <c r="X65" s="242"/>
      <c r="Y65" s="242"/>
      <c r="Z65" s="242"/>
      <c r="AA65" s="242"/>
      <c r="AB65" s="242"/>
      <c r="AC65" s="242"/>
      <c r="AD65" s="242"/>
      <c r="AE65" s="242"/>
      <c r="AF65" s="242"/>
      <c r="AG65" s="242"/>
      <c r="AH65" s="242"/>
      <c r="AI65" s="242"/>
      <c r="AJ65" s="242"/>
      <c r="AK65" s="242"/>
      <c r="AL65" s="242"/>
      <c r="AM65" s="242"/>
      <c r="AN65" s="242"/>
      <c r="AO65" s="242"/>
      <c r="AP65" s="242"/>
      <c r="AQ65" s="242"/>
      <c r="AR65" s="242"/>
      <c r="AS65" s="242"/>
      <c r="AT65" s="242"/>
      <c r="AU65" s="242"/>
      <c r="AV65" s="242"/>
      <c r="AW65" s="242"/>
      <c r="AX65" s="242"/>
      <c r="AY65" s="242"/>
      <c r="AZ65" s="242"/>
      <c r="BA65" s="242"/>
      <c r="BB65" s="242"/>
      <c r="BC65" s="242"/>
      <c r="BD65" s="242"/>
      <c r="BE65" s="242"/>
    </row>
    <row r="66" spans="1:57" ht="25.5">
      <c r="A66" s="265">
        <v>1251</v>
      </c>
      <c r="B66" s="261" t="s">
        <v>669</v>
      </c>
      <c r="C66" s="262"/>
      <c r="D66" s="20">
        <f t="shared" ref="D66" si="19">E66+F66</f>
        <v>0</v>
      </c>
      <c r="E66" s="16"/>
      <c r="F66" s="16"/>
    </row>
    <row r="67" spans="1:57" ht="25.5">
      <c r="A67" s="462">
        <v>1252</v>
      </c>
      <c r="B67" s="278" t="s">
        <v>670</v>
      </c>
      <c r="C67" s="464"/>
      <c r="D67" s="466">
        <f>+D69+D70</f>
        <v>0</v>
      </c>
      <c r="E67" s="466">
        <f t="shared" ref="E67:F67" si="20">+E69+E70</f>
        <v>0</v>
      </c>
      <c r="F67" s="466">
        <f t="shared" si="20"/>
        <v>0</v>
      </c>
    </row>
    <row r="68" spans="1:57">
      <c r="A68" s="463"/>
      <c r="B68" s="287" t="s">
        <v>108</v>
      </c>
      <c r="C68" s="465"/>
      <c r="D68" s="467"/>
      <c r="E68" s="467"/>
      <c r="F68" s="467"/>
      <c r="G68" s="242"/>
      <c r="H68" s="242"/>
      <c r="I68" s="242"/>
      <c r="J68" s="242"/>
      <c r="K68" s="242"/>
      <c r="L68" s="242"/>
      <c r="M68" s="242"/>
      <c r="N68" s="242"/>
      <c r="O68" s="242"/>
      <c r="P68" s="242"/>
      <c r="Q68" s="242"/>
      <c r="R68" s="242"/>
      <c r="S68" s="242"/>
      <c r="T68" s="242"/>
      <c r="U68" s="242"/>
      <c r="V68" s="242"/>
      <c r="W68" s="242"/>
      <c r="X68" s="242"/>
      <c r="Y68" s="242"/>
      <c r="Z68" s="242"/>
      <c r="AA68" s="242"/>
      <c r="AB68" s="242"/>
      <c r="AC68" s="242"/>
      <c r="AD68" s="242"/>
      <c r="AE68" s="242"/>
      <c r="AF68" s="242"/>
      <c r="AG68" s="242"/>
      <c r="AH68" s="242"/>
      <c r="AI68" s="242"/>
      <c r="AJ68" s="242"/>
      <c r="AK68" s="242"/>
      <c r="AL68" s="242"/>
      <c r="AM68" s="242"/>
      <c r="AN68" s="242"/>
      <c r="AO68" s="242"/>
      <c r="AP68" s="242"/>
      <c r="AQ68" s="242"/>
      <c r="AR68" s="242"/>
      <c r="AS68" s="242"/>
      <c r="AT68" s="242"/>
      <c r="AU68" s="242"/>
      <c r="AV68" s="242"/>
      <c r="AW68" s="242"/>
      <c r="AX68" s="242"/>
      <c r="AY68" s="242"/>
      <c r="AZ68" s="242"/>
      <c r="BA68" s="242"/>
      <c r="BB68" s="242"/>
      <c r="BC68" s="242"/>
      <c r="BD68" s="242"/>
      <c r="BE68" s="242"/>
    </row>
    <row r="69" spans="1:57" s="242" customFormat="1" ht="51">
      <c r="A69" s="265">
        <v>1253</v>
      </c>
      <c r="B69" s="261" t="s">
        <v>671</v>
      </c>
      <c r="C69" s="262"/>
      <c r="D69" s="20">
        <f t="shared" ref="D69:D70" si="21">E69+F69</f>
        <v>0</v>
      </c>
      <c r="E69" s="20"/>
      <c r="F69" s="20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</row>
    <row r="70" spans="1:57">
      <c r="A70" s="265">
        <v>1254</v>
      </c>
      <c r="B70" s="261" t="s">
        <v>672</v>
      </c>
      <c r="C70" s="262"/>
      <c r="D70" s="20">
        <f t="shared" si="21"/>
        <v>0</v>
      </c>
      <c r="E70" s="20"/>
      <c r="F70" s="20"/>
    </row>
    <row r="71" spans="1:57" ht="33" customHeight="1">
      <c r="A71" s="265">
        <v>1255</v>
      </c>
      <c r="B71" s="261" t="s">
        <v>673</v>
      </c>
      <c r="C71" s="262"/>
      <c r="D71" s="20">
        <f>E71+F71</f>
        <v>0</v>
      </c>
      <c r="E71" s="354">
        <v>0</v>
      </c>
      <c r="F71" s="20">
        <v>0</v>
      </c>
    </row>
    <row r="72" spans="1:57" ht="38.25">
      <c r="A72" s="265">
        <v>1256</v>
      </c>
      <c r="B72" s="261" t="s">
        <v>674</v>
      </c>
      <c r="C72" s="262"/>
      <c r="D72" s="20">
        <f>E72+F72</f>
        <v>0</v>
      </c>
      <c r="E72" s="20"/>
      <c r="F72" s="20"/>
    </row>
    <row r="73" spans="1:57" ht="51">
      <c r="A73" s="256">
        <v>1260</v>
      </c>
      <c r="B73" s="284" t="s">
        <v>675</v>
      </c>
      <c r="C73" s="276">
        <v>7332</v>
      </c>
      <c r="D73" s="259">
        <f>+D74+D75</f>
        <v>0</v>
      </c>
      <c r="E73" s="259">
        <f t="shared" ref="E73:F73" si="22">+E74+E75</f>
        <v>0</v>
      </c>
      <c r="F73" s="259">
        <f t="shared" si="22"/>
        <v>0</v>
      </c>
    </row>
    <row r="74" spans="1:57" s="242" customFormat="1" ht="38.25">
      <c r="A74" s="265">
        <v>1261</v>
      </c>
      <c r="B74" s="261" t="s">
        <v>676</v>
      </c>
      <c r="C74" s="262"/>
      <c r="D74" s="20">
        <f>E74+F74</f>
        <v>0</v>
      </c>
      <c r="E74" s="20">
        <v>0</v>
      </c>
      <c r="F74" s="20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  <c r="Z74" s="183"/>
      <c r="AA74" s="183"/>
      <c r="AB74" s="183"/>
      <c r="AC74" s="183"/>
      <c r="AD74" s="183"/>
      <c r="AE74" s="183"/>
      <c r="AF74" s="183"/>
      <c r="AG74" s="183"/>
      <c r="AH74" s="183"/>
      <c r="AI74" s="183"/>
      <c r="AJ74" s="183"/>
      <c r="AK74" s="183"/>
      <c r="AL74" s="183"/>
      <c r="AM74" s="183"/>
      <c r="AN74" s="183"/>
      <c r="AO74" s="183"/>
      <c r="AP74" s="183"/>
      <c r="AQ74" s="183"/>
      <c r="AR74" s="183"/>
      <c r="AS74" s="183"/>
      <c r="AT74" s="183"/>
      <c r="AU74" s="183"/>
      <c r="AV74" s="183"/>
      <c r="AW74" s="183"/>
      <c r="AX74" s="183"/>
      <c r="AY74" s="183"/>
      <c r="AZ74" s="183"/>
      <c r="BA74" s="183"/>
      <c r="BB74" s="183"/>
      <c r="BC74" s="183"/>
      <c r="BD74" s="183"/>
      <c r="BE74" s="183"/>
    </row>
    <row r="75" spans="1:57" ht="38.25">
      <c r="A75" s="265">
        <v>1262</v>
      </c>
      <c r="B75" s="261" t="s">
        <v>677</v>
      </c>
      <c r="C75" s="262"/>
      <c r="D75" s="20">
        <f>E75+F75</f>
        <v>0</v>
      </c>
      <c r="E75" s="20"/>
      <c r="F75" s="20"/>
    </row>
    <row r="76" spans="1:57" ht="63.75">
      <c r="A76" s="248">
        <v>1300</v>
      </c>
      <c r="B76" s="288" t="s">
        <v>678</v>
      </c>
      <c r="C76" s="298">
        <v>7400</v>
      </c>
      <c r="D76" s="289">
        <f>+D77+D79+D81+D86+D90+D114+D117+D120+D123</f>
        <v>0</v>
      </c>
      <c r="E76" s="289">
        <f t="shared" ref="E76:F76" si="23">+E77+E79+E81+E86+E90+E114+E117+E120+E123</f>
        <v>0</v>
      </c>
      <c r="F76" s="289">
        <f t="shared" si="23"/>
        <v>0</v>
      </c>
      <c r="G76" s="242"/>
      <c r="H76" s="242"/>
      <c r="I76" s="242"/>
      <c r="J76" s="242"/>
      <c r="K76" s="242"/>
      <c r="L76" s="242"/>
      <c r="M76" s="242"/>
      <c r="N76" s="242"/>
      <c r="O76" s="242"/>
      <c r="P76" s="242"/>
      <c r="Q76" s="242"/>
      <c r="R76" s="242"/>
      <c r="S76" s="242"/>
      <c r="T76" s="242"/>
      <c r="U76" s="242"/>
      <c r="V76" s="242"/>
      <c r="W76" s="242"/>
      <c r="X76" s="242"/>
      <c r="Y76" s="242"/>
      <c r="Z76" s="242"/>
      <c r="AA76" s="242"/>
      <c r="AB76" s="242"/>
      <c r="AC76" s="242"/>
      <c r="AD76" s="242"/>
      <c r="AE76" s="242"/>
      <c r="AF76" s="242"/>
      <c r="AG76" s="242"/>
      <c r="AH76" s="242"/>
      <c r="AI76" s="242"/>
      <c r="AJ76" s="242"/>
      <c r="AK76" s="242"/>
      <c r="AL76" s="242"/>
      <c r="AM76" s="242"/>
      <c r="AN76" s="242"/>
      <c r="AO76" s="242"/>
      <c r="AP76" s="242"/>
      <c r="AQ76" s="242"/>
      <c r="AR76" s="242"/>
      <c r="AS76" s="242"/>
      <c r="AT76" s="242"/>
      <c r="AU76" s="242"/>
      <c r="AV76" s="242"/>
      <c r="AW76" s="242"/>
      <c r="AX76" s="242"/>
      <c r="AY76" s="242"/>
      <c r="AZ76" s="242"/>
      <c r="BA76" s="242"/>
      <c r="BB76" s="242"/>
      <c r="BC76" s="242"/>
      <c r="BD76" s="242"/>
      <c r="BE76" s="242"/>
    </row>
    <row r="77" spans="1:57" ht="25.5">
      <c r="A77" s="256">
        <v>1310</v>
      </c>
      <c r="B77" s="284" t="s">
        <v>679</v>
      </c>
      <c r="C77" s="258">
        <v>7411</v>
      </c>
      <c r="D77" s="271">
        <f>+D78</f>
        <v>0</v>
      </c>
      <c r="E77" s="271">
        <f t="shared" ref="E77:F77" si="24">+E78</f>
        <v>0</v>
      </c>
      <c r="F77" s="271">
        <f t="shared" si="24"/>
        <v>0</v>
      </c>
    </row>
    <row r="78" spans="1:57" ht="51">
      <c r="A78" s="265">
        <v>1311</v>
      </c>
      <c r="B78" s="261" t="s">
        <v>680</v>
      </c>
      <c r="C78" s="262"/>
      <c r="D78" s="20">
        <f>E78+F78</f>
        <v>0</v>
      </c>
      <c r="E78" s="20"/>
      <c r="F78" s="20"/>
      <c r="G78" s="242"/>
      <c r="H78" s="242"/>
      <c r="I78" s="242"/>
      <c r="J78" s="242"/>
      <c r="K78" s="242"/>
      <c r="L78" s="242"/>
      <c r="M78" s="242"/>
      <c r="N78" s="242"/>
      <c r="O78" s="242"/>
      <c r="P78" s="242"/>
      <c r="Q78" s="242"/>
      <c r="R78" s="242"/>
      <c r="S78" s="242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</row>
    <row r="79" spans="1:57">
      <c r="A79" s="256">
        <v>1320</v>
      </c>
      <c r="B79" s="284" t="s">
        <v>681</v>
      </c>
      <c r="C79" s="258">
        <v>7412</v>
      </c>
      <c r="D79" s="259">
        <f>+D80</f>
        <v>0</v>
      </c>
      <c r="E79" s="259">
        <f t="shared" ref="E79:F79" si="25">+E80</f>
        <v>0</v>
      </c>
      <c r="F79" s="259">
        <f t="shared" si="25"/>
        <v>0</v>
      </c>
    </row>
    <row r="80" spans="1:57" s="242" customFormat="1" ht="38.25">
      <c r="A80" s="265">
        <v>1321</v>
      </c>
      <c r="B80" s="261" t="s">
        <v>614</v>
      </c>
      <c r="C80" s="262"/>
      <c r="D80" s="20">
        <f>E80+F80</f>
        <v>0</v>
      </c>
      <c r="E80" s="16"/>
      <c r="F80" s="16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3"/>
      <c r="AM80" s="183"/>
      <c r="AN80" s="183"/>
      <c r="AO80" s="183"/>
      <c r="AP80" s="183"/>
      <c r="AQ80" s="183"/>
      <c r="AR80" s="183"/>
      <c r="AS80" s="183"/>
      <c r="AT80" s="183"/>
      <c r="AU80" s="183"/>
      <c r="AV80" s="183"/>
      <c r="AW80" s="183"/>
      <c r="AX80" s="183"/>
      <c r="AY80" s="183"/>
      <c r="AZ80" s="183"/>
      <c r="BA80" s="183"/>
      <c r="BB80" s="183"/>
      <c r="BC80" s="183"/>
      <c r="BD80" s="183"/>
      <c r="BE80" s="183"/>
    </row>
    <row r="81" spans="1:57" ht="38.25">
      <c r="A81" s="290">
        <v>1330</v>
      </c>
      <c r="B81" s="284" t="s">
        <v>682</v>
      </c>
      <c r="C81" s="291">
        <v>7415</v>
      </c>
      <c r="D81" s="259">
        <f>+D82+D83+D84+D85</f>
        <v>0</v>
      </c>
      <c r="E81" s="259">
        <f t="shared" ref="E81:F81" si="26">+E82+E83+E84+E85</f>
        <v>0</v>
      </c>
      <c r="F81" s="259">
        <f t="shared" si="26"/>
        <v>0</v>
      </c>
    </row>
    <row r="82" spans="1:57" ht="25.5">
      <c r="A82" s="265">
        <v>1331</v>
      </c>
      <c r="B82" s="261" t="s">
        <v>683</v>
      </c>
      <c r="C82" s="262"/>
      <c r="D82" s="20">
        <f>E82+F82</f>
        <v>0</v>
      </c>
      <c r="E82" s="20"/>
      <c r="F82" s="20">
        <v>0</v>
      </c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  <c r="AC82" s="242"/>
      <c r="AD82" s="242"/>
      <c r="AE82" s="242"/>
      <c r="AF82" s="242"/>
      <c r="AG82" s="242"/>
      <c r="AH82" s="242"/>
      <c r="AI82" s="242"/>
      <c r="AJ82" s="242"/>
      <c r="AK82" s="242"/>
      <c r="AL82" s="242"/>
      <c r="AM82" s="242"/>
      <c r="AN82" s="242"/>
      <c r="AO82" s="242"/>
      <c r="AP82" s="242"/>
      <c r="AQ82" s="242"/>
      <c r="AR82" s="242"/>
      <c r="AS82" s="242"/>
      <c r="AT82" s="242"/>
      <c r="AU82" s="242"/>
      <c r="AV82" s="242"/>
      <c r="AW82" s="242"/>
      <c r="AX82" s="242"/>
      <c r="AY82" s="242"/>
      <c r="AZ82" s="242"/>
      <c r="BA82" s="242"/>
      <c r="BB82" s="242"/>
      <c r="BC82" s="242"/>
      <c r="BD82" s="242"/>
      <c r="BE82" s="242"/>
    </row>
    <row r="83" spans="1:57" ht="38.25">
      <c r="A83" s="265">
        <v>1332</v>
      </c>
      <c r="B83" s="261" t="s">
        <v>684</v>
      </c>
      <c r="C83" s="262"/>
      <c r="D83" s="20">
        <f t="shared" ref="D83:D89" si="27">E83+F83</f>
        <v>0</v>
      </c>
      <c r="E83" s="20"/>
      <c r="F83" s="20"/>
      <c r="G83" s="242"/>
      <c r="H83" s="242"/>
      <c r="I83" s="242"/>
      <c r="J83" s="242"/>
      <c r="K83" s="242"/>
      <c r="L83" s="242"/>
      <c r="M83" s="242"/>
      <c r="N83" s="242"/>
      <c r="O83" s="242"/>
      <c r="P83" s="242"/>
      <c r="Q83" s="242"/>
      <c r="R83" s="242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  <c r="AC83" s="242"/>
      <c r="AD83" s="242"/>
      <c r="AE83" s="242"/>
      <c r="AF83" s="242"/>
      <c r="AG83" s="242"/>
      <c r="AH83" s="242"/>
      <c r="AI83" s="242"/>
      <c r="AJ83" s="242"/>
      <c r="AK83" s="242"/>
      <c r="AL83" s="242"/>
      <c r="AM83" s="242"/>
      <c r="AN83" s="242"/>
      <c r="AO83" s="242"/>
      <c r="AP83" s="242"/>
      <c r="AQ83" s="242"/>
      <c r="AR83" s="242"/>
      <c r="AS83" s="242"/>
      <c r="AT83" s="242"/>
      <c r="AU83" s="242"/>
      <c r="AV83" s="242"/>
      <c r="AW83" s="242"/>
      <c r="AX83" s="242"/>
      <c r="AY83" s="242"/>
      <c r="AZ83" s="242"/>
      <c r="BA83" s="242"/>
      <c r="BB83" s="242"/>
      <c r="BC83" s="242"/>
      <c r="BD83" s="242"/>
      <c r="BE83" s="242"/>
    </row>
    <row r="84" spans="1:57" s="242" customFormat="1" ht="51">
      <c r="A84" s="265">
        <v>1333</v>
      </c>
      <c r="B84" s="261" t="s">
        <v>685</v>
      </c>
      <c r="C84" s="262"/>
      <c r="D84" s="20">
        <f t="shared" si="27"/>
        <v>0</v>
      </c>
      <c r="E84" s="20"/>
      <c r="F84" s="20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3"/>
      <c r="AJ84" s="183"/>
      <c r="AK84" s="183"/>
      <c r="AL84" s="183"/>
      <c r="AM84" s="183"/>
      <c r="AN84" s="183"/>
      <c r="AO84" s="183"/>
      <c r="AP84" s="183"/>
      <c r="AQ84" s="183"/>
      <c r="AR84" s="183"/>
      <c r="AS84" s="183"/>
      <c r="AT84" s="183"/>
      <c r="AU84" s="183"/>
      <c r="AV84" s="183"/>
      <c r="AW84" s="183"/>
      <c r="AX84" s="183"/>
      <c r="AY84" s="183"/>
      <c r="AZ84" s="183"/>
      <c r="BA84" s="183"/>
      <c r="BB84" s="183"/>
      <c r="BC84" s="183"/>
      <c r="BD84" s="183"/>
      <c r="BE84" s="183"/>
    </row>
    <row r="85" spans="1:57">
      <c r="A85" s="265">
        <v>1334</v>
      </c>
      <c r="B85" s="261" t="s">
        <v>615</v>
      </c>
      <c r="C85" s="262"/>
      <c r="D85" s="20">
        <f t="shared" si="27"/>
        <v>0</v>
      </c>
      <c r="E85" s="16"/>
      <c r="F85" s="16"/>
    </row>
    <row r="86" spans="1:57" ht="63.75">
      <c r="A86" s="256">
        <v>1340</v>
      </c>
      <c r="B86" s="257" t="s">
        <v>686</v>
      </c>
      <c r="C86" s="258">
        <v>7421</v>
      </c>
      <c r="D86" s="259">
        <f>+D87+D88+D89</f>
        <v>0</v>
      </c>
      <c r="E86" s="259">
        <f t="shared" ref="E86:F86" si="28">+E87+E88+E89</f>
        <v>0</v>
      </c>
      <c r="F86" s="259">
        <f t="shared" si="28"/>
        <v>0</v>
      </c>
      <c r="G86" s="242"/>
      <c r="H86" s="242"/>
      <c r="I86" s="242"/>
      <c r="J86" s="242"/>
      <c r="K86" s="242"/>
      <c r="L86" s="242"/>
      <c r="M86" s="242"/>
      <c r="N86" s="242"/>
      <c r="O86" s="242"/>
      <c r="P86" s="242"/>
      <c r="Q86" s="242"/>
      <c r="R86" s="242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  <c r="AC86" s="242"/>
      <c r="AD86" s="242"/>
      <c r="AE86" s="242"/>
      <c r="AF86" s="242"/>
      <c r="AG86" s="242"/>
      <c r="AH86" s="242"/>
      <c r="AI86" s="242"/>
      <c r="AJ86" s="242"/>
      <c r="AK86" s="242"/>
      <c r="AL86" s="242"/>
      <c r="AM86" s="242"/>
      <c r="AN86" s="242"/>
      <c r="AO86" s="242"/>
      <c r="AP86" s="242"/>
      <c r="AQ86" s="242"/>
      <c r="AR86" s="242"/>
      <c r="AS86" s="242"/>
      <c r="AT86" s="242"/>
      <c r="AU86" s="242"/>
      <c r="AV86" s="242"/>
      <c r="AW86" s="242"/>
      <c r="AX86" s="242"/>
      <c r="AY86" s="242"/>
      <c r="AZ86" s="242"/>
      <c r="BA86" s="242"/>
      <c r="BB86" s="242"/>
      <c r="BC86" s="242"/>
      <c r="BD86" s="242"/>
      <c r="BE86" s="242"/>
    </row>
    <row r="87" spans="1:57" ht="89.25">
      <c r="A87" s="265">
        <v>1341</v>
      </c>
      <c r="B87" s="261" t="s">
        <v>687</v>
      </c>
      <c r="C87" s="262"/>
      <c r="D87" s="20">
        <f t="shared" si="27"/>
        <v>0</v>
      </c>
      <c r="E87" s="20"/>
      <c r="F87" s="20"/>
    </row>
    <row r="88" spans="1:57" ht="57.75" customHeight="1">
      <c r="A88" s="265">
        <v>1342</v>
      </c>
      <c r="B88" s="261" t="s">
        <v>688</v>
      </c>
      <c r="C88" s="262"/>
      <c r="D88" s="20">
        <f t="shared" si="27"/>
        <v>0</v>
      </c>
      <c r="E88" s="20"/>
      <c r="F88" s="20">
        <v>0</v>
      </c>
    </row>
    <row r="89" spans="1:57" s="242" customFormat="1" ht="63.75" customHeight="1">
      <c r="A89" s="265">
        <v>1343</v>
      </c>
      <c r="B89" s="261" t="s">
        <v>689</v>
      </c>
      <c r="C89" s="262"/>
      <c r="D89" s="20">
        <f t="shared" si="27"/>
        <v>0</v>
      </c>
      <c r="E89" s="20"/>
      <c r="F89" s="20"/>
    </row>
    <row r="90" spans="1:57" ht="38.25">
      <c r="A90" s="256">
        <v>1350</v>
      </c>
      <c r="B90" s="257" t="s">
        <v>690</v>
      </c>
      <c r="C90" s="258">
        <v>7422</v>
      </c>
      <c r="D90" s="259">
        <f>+D91+D112+D113</f>
        <v>0</v>
      </c>
      <c r="E90" s="259">
        <f t="shared" ref="E90:F90" si="29">+E91+E112+E113</f>
        <v>0</v>
      </c>
      <c r="F90" s="259">
        <f t="shared" si="29"/>
        <v>0</v>
      </c>
    </row>
    <row r="91" spans="1:57" ht="89.25">
      <c r="A91" s="277">
        <v>1351</v>
      </c>
      <c r="B91" s="278" t="s">
        <v>691</v>
      </c>
      <c r="C91" s="279"/>
      <c r="D91" s="292">
        <f>+D92+D93+D94+D95+D96+D97+D98+D99+D100+D101+D102+D103+D104+D105+D106+D107+D108+D109+D110+D111</f>
        <v>0</v>
      </c>
      <c r="E91" s="292">
        <f t="shared" ref="E91:F91" si="30">+E92+E93+E94+E95+E96+E97+E98+E99+E100+E101+E102+E103+E104+E105+E106+E107+E108+E109+E110+E111</f>
        <v>0</v>
      </c>
      <c r="F91" s="292">
        <f t="shared" si="30"/>
        <v>0</v>
      </c>
    </row>
    <row r="92" spans="1:57" s="242" customFormat="1" ht="63.75">
      <c r="A92" s="265">
        <v>13501</v>
      </c>
      <c r="B92" s="261" t="s">
        <v>692</v>
      </c>
      <c r="C92" s="262"/>
      <c r="D92" s="20">
        <f t="shared" ref="D92:D126" si="31">E92+F92</f>
        <v>0</v>
      </c>
      <c r="E92" s="20"/>
      <c r="F92" s="20">
        <v>0</v>
      </c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3"/>
      <c r="AH92" s="183"/>
      <c r="AI92" s="183"/>
      <c r="AJ92" s="183"/>
      <c r="AK92" s="183"/>
      <c r="AL92" s="183"/>
      <c r="AM92" s="183"/>
      <c r="AN92" s="183"/>
      <c r="AO92" s="183"/>
      <c r="AP92" s="183"/>
      <c r="AQ92" s="183"/>
      <c r="AR92" s="183"/>
      <c r="AS92" s="183"/>
      <c r="AT92" s="183"/>
      <c r="AU92" s="183"/>
      <c r="AV92" s="183"/>
      <c r="AW92" s="183"/>
      <c r="AX92" s="183"/>
      <c r="AY92" s="183"/>
      <c r="AZ92" s="183"/>
      <c r="BA92" s="183"/>
      <c r="BB92" s="183"/>
      <c r="BC92" s="183"/>
      <c r="BD92" s="183"/>
      <c r="BE92" s="183"/>
    </row>
    <row r="93" spans="1:57" ht="114.75">
      <c r="A93" s="265">
        <v>13502</v>
      </c>
      <c r="B93" s="261" t="s">
        <v>693</v>
      </c>
      <c r="C93" s="262"/>
      <c r="D93" s="20">
        <f t="shared" si="31"/>
        <v>0</v>
      </c>
      <c r="E93" s="20"/>
      <c r="F93" s="20">
        <v>0</v>
      </c>
    </row>
    <row r="94" spans="1:57" ht="51">
      <c r="A94" s="265">
        <v>13503</v>
      </c>
      <c r="B94" s="261" t="s">
        <v>694</v>
      </c>
      <c r="C94" s="262"/>
      <c r="D94" s="20">
        <f t="shared" si="31"/>
        <v>0</v>
      </c>
      <c r="E94" s="20"/>
      <c r="F94" s="20">
        <v>0</v>
      </c>
    </row>
    <row r="95" spans="1:57" s="242" customFormat="1" ht="63.75">
      <c r="A95" s="265">
        <v>13504</v>
      </c>
      <c r="B95" s="261" t="s">
        <v>695</v>
      </c>
      <c r="C95" s="262"/>
      <c r="D95" s="20">
        <f t="shared" si="31"/>
        <v>0</v>
      </c>
      <c r="E95" s="16"/>
      <c r="F95" s="16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  <c r="Z95" s="183"/>
      <c r="AA95" s="183"/>
      <c r="AB95" s="183"/>
      <c r="AC95" s="183"/>
      <c r="AD95" s="183"/>
      <c r="AE95" s="183"/>
      <c r="AF95" s="183"/>
      <c r="AG95" s="183"/>
      <c r="AH95" s="183"/>
      <c r="AI95" s="183"/>
      <c r="AJ95" s="183"/>
      <c r="AK95" s="183"/>
      <c r="AL95" s="183"/>
      <c r="AM95" s="183"/>
      <c r="AN95" s="183"/>
      <c r="AO95" s="183"/>
      <c r="AP95" s="183"/>
      <c r="AQ95" s="183"/>
      <c r="AR95" s="183"/>
      <c r="AS95" s="183"/>
      <c r="AT95" s="183"/>
      <c r="AU95" s="183"/>
      <c r="AV95" s="183"/>
      <c r="AW95" s="183"/>
      <c r="AX95" s="183"/>
      <c r="AY95" s="183"/>
      <c r="AZ95" s="183"/>
    </row>
    <row r="96" spans="1:57" s="242" customFormat="1" ht="25.5">
      <c r="A96" s="265">
        <v>13505</v>
      </c>
      <c r="B96" s="261" t="s">
        <v>696</v>
      </c>
      <c r="C96" s="262"/>
      <c r="D96" s="20">
        <f t="shared" si="31"/>
        <v>0</v>
      </c>
      <c r="E96" s="16"/>
      <c r="F96" s="16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  <c r="Z96" s="183"/>
      <c r="AA96" s="183"/>
      <c r="AB96" s="183"/>
      <c r="AC96" s="183"/>
      <c r="AD96" s="183"/>
      <c r="AE96" s="183"/>
      <c r="AF96" s="183"/>
      <c r="AG96" s="183"/>
      <c r="AH96" s="183"/>
      <c r="AI96" s="183"/>
      <c r="AJ96" s="183"/>
      <c r="AK96" s="183"/>
      <c r="AL96" s="183"/>
      <c r="AM96" s="183"/>
      <c r="AN96" s="183"/>
      <c r="AO96" s="183"/>
      <c r="AP96" s="183"/>
      <c r="AQ96" s="183"/>
      <c r="AR96" s="183"/>
      <c r="AS96" s="183"/>
      <c r="AT96" s="183"/>
      <c r="AU96" s="183"/>
      <c r="AV96" s="183"/>
      <c r="AW96" s="183"/>
      <c r="AX96" s="183"/>
      <c r="AY96" s="183"/>
      <c r="AZ96" s="183"/>
    </row>
    <row r="97" spans="1:6" ht="25.5">
      <c r="A97" s="265">
        <v>13506</v>
      </c>
      <c r="B97" s="261" t="s">
        <v>697</v>
      </c>
      <c r="C97" s="262"/>
      <c r="D97" s="20">
        <f t="shared" si="31"/>
        <v>0</v>
      </c>
      <c r="E97" s="16"/>
      <c r="F97" s="16"/>
    </row>
    <row r="98" spans="1:6" ht="38.25">
      <c r="A98" s="265">
        <v>13507</v>
      </c>
      <c r="B98" s="261" t="s">
        <v>698</v>
      </c>
      <c r="C98" s="262"/>
      <c r="D98" s="20">
        <f t="shared" si="31"/>
        <v>0</v>
      </c>
      <c r="E98" s="16"/>
      <c r="F98" s="16"/>
    </row>
    <row r="99" spans="1:6" ht="76.5">
      <c r="A99" s="265">
        <v>13508</v>
      </c>
      <c r="B99" s="261" t="s">
        <v>699</v>
      </c>
      <c r="C99" s="262"/>
      <c r="D99" s="20">
        <f t="shared" si="31"/>
        <v>0</v>
      </c>
      <c r="E99" s="16"/>
      <c r="F99" s="16"/>
    </row>
    <row r="100" spans="1:6">
      <c r="A100" s="265">
        <v>13509</v>
      </c>
      <c r="B100" s="261" t="s">
        <v>700</v>
      </c>
      <c r="C100" s="262"/>
      <c r="D100" s="20">
        <f t="shared" si="31"/>
        <v>0</v>
      </c>
      <c r="E100" s="16"/>
      <c r="F100" s="16"/>
    </row>
    <row r="101" spans="1:6" ht="51">
      <c r="A101" s="265">
        <v>13510</v>
      </c>
      <c r="B101" s="261" t="s">
        <v>701</v>
      </c>
      <c r="C101" s="262"/>
      <c r="D101" s="20">
        <f t="shared" si="31"/>
        <v>0</v>
      </c>
      <c r="E101" s="16"/>
      <c r="F101" s="16"/>
    </row>
    <row r="102" spans="1:6" ht="89.25">
      <c r="A102" s="265">
        <v>13511</v>
      </c>
      <c r="B102" s="261" t="s">
        <v>702</v>
      </c>
      <c r="C102" s="262"/>
      <c r="D102" s="20">
        <f t="shared" si="31"/>
        <v>0</v>
      </c>
      <c r="E102" s="16"/>
      <c r="F102" s="16"/>
    </row>
    <row r="103" spans="1:6" ht="38.25">
      <c r="A103" s="265">
        <v>13512</v>
      </c>
      <c r="B103" s="261" t="s">
        <v>703</v>
      </c>
      <c r="C103" s="262"/>
      <c r="D103" s="20">
        <f t="shared" si="31"/>
        <v>0</v>
      </c>
      <c r="E103" s="16"/>
      <c r="F103" s="16"/>
    </row>
    <row r="104" spans="1:6" ht="25.5">
      <c r="A104" s="265">
        <v>13513</v>
      </c>
      <c r="B104" s="261" t="s">
        <v>704</v>
      </c>
      <c r="C104" s="262"/>
      <c r="D104" s="20">
        <f t="shared" si="31"/>
        <v>0</v>
      </c>
      <c r="E104" s="16"/>
      <c r="F104" s="16"/>
    </row>
    <row r="105" spans="1:6" ht="51">
      <c r="A105" s="265">
        <v>13514</v>
      </c>
      <c r="B105" s="261" t="s">
        <v>705</v>
      </c>
      <c r="C105" s="262"/>
      <c r="D105" s="20">
        <f t="shared" si="31"/>
        <v>0</v>
      </c>
      <c r="E105" s="16"/>
      <c r="F105" s="16"/>
    </row>
    <row r="106" spans="1:6" ht="76.5">
      <c r="A106" s="265">
        <v>13515</v>
      </c>
      <c r="B106" s="261" t="s">
        <v>706</v>
      </c>
      <c r="C106" s="262"/>
      <c r="D106" s="20">
        <f t="shared" si="31"/>
        <v>0</v>
      </c>
      <c r="E106" s="16"/>
      <c r="F106" s="16"/>
    </row>
    <row r="107" spans="1:6" ht="53.25" customHeight="1">
      <c r="A107" s="265">
        <v>13516</v>
      </c>
      <c r="B107" s="261" t="s">
        <v>707</v>
      </c>
      <c r="C107" s="262"/>
      <c r="D107" s="20">
        <f t="shared" si="31"/>
        <v>0</v>
      </c>
      <c r="E107" s="20"/>
      <c r="F107" s="16"/>
    </row>
    <row r="108" spans="1:6" ht="114.75">
      <c r="A108" s="265">
        <v>13517</v>
      </c>
      <c r="B108" s="261" t="s">
        <v>708</v>
      </c>
      <c r="C108" s="262"/>
      <c r="D108" s="20">
        <f t="shared" si="31"/>
        <v>0</v>
      </c>
      <c r="E108" s="16"/>
      <c r="F108" s="16"/>
    </row>
    <row r="109" spans="1:6" ht="25.5">
      <c r="A109" s="265">
        <v>13518</v>
      </c>
      <c r="B109" s="261" t="s">
        <v>709</v>
      </c>
      <c r="C109" s="262"/>
      <c r="D109" s="20">
        <f t="shared" si="31"/>
        <v>0</v>
      </c>
      <c r="E109" s="16"/>
      <c r="F109" s="16"/>
    </row>
    <row r="110" spans="1:6" ht="25.5">
      <c r="A110" s="265">
        <v>13519</v>
      </c>
      <c r="B110" s="261" t="s">
        <v>710</v>
      </c>
      <c r="C110" s="262"/>
      <c r="D110" s="20">
        <f t="shared" si="31"/>
        <v>0</v>
      </c>
      <c r="E110" s="16"/>
      <c r="F110" s="16"/>
    </row>
    <row r="111" spans="1:6">
      <c r="A111" s="265">
        <v>13520</v>
      </c>
      <c r="B111" s="261" t="s">
        <v>711</v>
      </c>
      <c r="C111" s="262"/>
      <c r="D111" s="20">
        <f t="shared" si="31"/>
        <v>0</v>
      </c>
      <c r="E111" s="20"/>
      <c r="F111" s="20">
        <v>0</v>
      </c>
    </row>
    <row r="112" spans="1:6" ht="38.25">
      <c r="A112" s="265">
        <v>1352</v>
      </c>
      <c r="B112" s="261" t="s">
        <v>712</v>
      </c>
      <c r="C112" s="262"/>
      <c r="D112" s="20">
        <f t="shared" si="31"/>
        <v>0</v>
      </c>
      <c r="E112" s="16"/>
      <c r="F112" s="16"/>
    </row>
    <row r="113" spans="1:6" ht="25.5">
      <c r="A113" s="265">
        <v>1353</v>
      </c>
      <c r="B113" s="261" t="s">
        <v>713</v>
      </c>
      <c r="C113" s="262"/>
      <c r="D113" s="20">
        <f t="shared" si="31"/>
        <v>0</v>
      </c>
      <c r="E113" s="16"/>
      <c r="F113" s="16"/>
    </row>
    <row r="114" spans="1:6" ht="38.25">
      <c r="A114" s="256">
        <v>1360</v>
      </c>
      <c r="B114" s="257" t="s">
        <v>714</v>
      </c>
      <c r="C114" s="258">
        <v>7431</v>
      </c>
      <c r="D114" s="259">
        <f>D115+D116</f>
        <v>0</v>
      </c>
      <c r="E114" s="259">
        <f t="shared" ref="E114:F114" si="32">E115+E116</f>
        <v>0</v>
      </c>
      <c r="F114" s="259">
        <f t="shared" si="32"/>
        <v>0</v>
      </c>
    </row>
    <row r="115" spans="1:6" ht="51">
      <c r="A115" s="265">
        <v>1361</v>
      </c>
      <c r="B115" s="261" t="s">
        <v>616</v>
      </c>
      <c r="C115" s="262"/>
      <c r="D115" s="20">
        <f t="shared" si="31"/>
        <v>0</v>
      </c>
      <c r="E115" s="16"/>
      <c r="F115" s="16"/>
    </row>
    <row r="116" spans="1:6" ht="38.25">
      <c r="A116" s="265">
        <v>1362</v>
      </c>
      <c r="B116" s="261" t="s">
        <v>715</v>
      </c>
      <c r="C116" s="262"/>
      <c r="D116" s="20">
        <f t="shared" si="31"/>
        <v>0</v>
      </c>
      <c r="E116" s="16"/>
      <c r="F116" s="16"/>
    </row>
    <row r="117" spans="1:6" ht="63.75">
      <c r="A117" s="256">
        <v>1370</v>
      </c>
      <c r="B117" s="257" t="s">
        <v>716</v>
      </c>
      <c r="C117" s="258">
        <v>7441</v>
      </c>
      <c r="D117" s="259">
        <f>+D118+D119</f>
        <v>0</v>
      </c>
      <c r="E117" s="259">
        <f t="shared" ref="E117:F117" si="33">+E118+E119</f>
        <v>0</v>
      </c>
      <c r="F117" s="259">
        <f t="shared" si="33"/>
        <v>0</v>
      </c>
    </row>
    <row r="118" spans="1:6" ht="102">
      <c r="A118" s="265">
        <v>1371</v>
      </c>
      <c r="B118" s="261" t="s">
        <v>717</v>
      </c>
      <c r="C118" s="262"/>
      <c r="D118" s="20">
        <f t="shared" si="31"/>
        <v>0</v>
      </c>
      <c r="E118" s="20"/>
      <c r="F118" s="20"/>
    </row>
    <row r="119" spans="1:6" ht="107.25" customHeight="1">
      <c r="A119" s="265">
        <v>1372</v>
      </c>
      <c r="B119" s="261" t="s">
        <v>718</v>
      </c>
      <c r="C119" s="262"/>
      <c r="D119" s="20">
        <f t="shared" si="31"/>
        <v>0</v>
      </c>
      <c r="E119" s="20"/>
      <c r="F119" s="20">
        <v>0</v>
      </c>
    </row>
    <row r="120" spans="1:6" ht="63.75">
      <c r="A120" s="256">
        <v>1380</v>
      </c>
      <c r="B120" s="257" t="s">
        <v>719</v>
      </c>
      <c r="C120" s="258">
        <v>7442</v>
      </c>
      <c r="D120" s="259">
        <f>+D121+D122</f>
        <v>0</v>
      </c>
      <c r="E120" s="259">
        <f t="shared" ref="E120:F120" si="34">+E121+E122</f>
        <v>0</v>
      </c>
      <c r="F120" s="259">
        <f t="shared" si="34"/>
        <v>0</v>
      </c>
    </row>
    <row r="121" spans="1:6" ht="114.75">
      <c r="A121" s="265">
        <v>1381</v>
      </c>
      <c r="B121" s="261" t="s">
        <v>720</v>
      </c>
      <c r="C121" s="262"/>
      <c r="D121" s="20">
        <f t="shared" si="31"/>
        <v>0</v>
      </c>
      <c r="E121" s="16"/>
      <c r="F121" s="16"/>
    </row>
    <row r="122" spans="1:6" ht="114.75">
      <c r="A122" s="265">
        <v>1382</v>
      </c>
      <c r="B122" s="261" t="s">
        <v>721</v>
      </c>
      <c r="C122" s="262"/>
      <c r="D122" s="20">
        <f t="shared" si="31"/>
        <v>0</v>
      </c>
      <c r="E122" s="16"/>
      <c r="F122" s="16"/>
    </row>
    <row r="123" spans="1:6" ht="38.25">
      <c r="A123" s="256">
        <v>1390</v>
      </c>
      <c r="B123" s="257" t="s">
        <v>722</v>
      </c>
      <c r="C123" s="258">
        <v>7451</v>
      </c>
      <c r="D123" s="259">
        <f>+D124+D126</f>
        <v>0</v>
      </c>
      <c r="E123" s="259">
        <f>E124+E125+E126</f>
        <v>0</v>
      </c>
      <c r="F123" s="259">
        <f>F124+F125+F126</f>
        <v>0</v>
      </c>
    </row>
    <row r="124" spans="1:6" ht="25.5">
      <c r="A124" s="265">
        <v>1391</v>
      </c>
      <c r="B124" s="261" t="s">
        <v>723</v>
      </c>
      <c r="C124" s="262"/>
      <c r="D124" s="20">
        <f t="shared" si="31"/>
        <v>0</v>
      </c>
      <c r="E124" s="16"/>
      <c r="F124" s="16"/>
    </row>
    <row r="125" spans="1:6" ht="29.25" customHeight="1">
      <c r="A125" s="265">
        <v>1392</v>
      </c>
      <c r="B125" s="261" t="s">
        <v>617</v>
      </c>
      <c r="C125" s="262"/>
      <c r="D125" s="20">
        <v>0</v>
      </c>
      <c r="E125" s="20">
        <v>0</v>
      </c>
      <c r="F125" s="182"/>
    </row>
    <row r="126" spans="1:6" ht="38.25">
      <c r="A126" s="265">
        <v>1393</v>
      </c>
      <c r="B126" s="261" t="s">
        <v>618</v>
      </c>
      <c r="C126" s="262"/>
      <c r="D126" s="20">
        <f t="shared" si="31"/>
        <v>0</v>
      </c>
      <c r="E126" s="16"/>
      <c r="F126" s="16"/>
    </row>
    <row r="155" spans="3:3">
      <c r="C155" s="183"/>
    </row>
    <row r="233" ht="13.5" customHeight="1"/>
    <row r="236" ht="16.5" customHeight="1"/>
    <row r="268" spans="3:3">
      <c r="C268" s="183"/>
    </row>
  </sheetData>
  <mergeCells count="21">
    <mergeCell ref="A67:A68"/>
    <mergeCell ref="C67:C68"/>
    <mergeCell ref="D67:D68"/>
    <mergeCell ref="E67:E68"/>
    <mergeCell ref="F67:F68"/>
    <mergeCell ref="A63:A65"/>
    <mergeCell ref="C63:C65"/>
    <mergeCell ref="D63:D65"/>
    <mergeCell ref="E63:E65"/>
    <mergeCell ref="F63:F65"/>
    <mergeCell ref="A6:F6"/>
    <mergeCell ref="D1:F1"/>
    <mergeCell ref="D2:F2"/>
    <mergeCell ref="D3:F3"/>
    <mergeCell ref="D4:F4"/>
    <mergeCell ref="D8:F8"/>
    <mergeCell ref="A9:A10"/>
    <mergeCell ref="B9:B10"/>
    <mergeCell ref="C9:C10"/>
    <mergeCell ref="D9:D10"/>
    <mergeCell ref="E9:F9"/>
  </mergeCells>
  <pageMargins left="0.14000000000000001" right="0" top="0.17" bottom="0.14000000000000001" header="0.15748031496063" footer="0.15748031496063"/>
  <pageSetup paperSize="9" scale="87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H224"/>
  <sheetViews>
    <sheetView tabSelected="1" view="pageBreakPreview" zoomScaleSheetLayoutView="100" workbookViewId="0">
      <selection activeCell="K11" sqref="K11"/>
    </sheetView>
  </sheetViews>
  <sheetFormatPr defaultColWidth="9.140625" defaultRowHeight="15.75"/>
  <cols>
    <col min="1" max="1" width="5" style="359" customWidth="1"/>
    <col min="2" max="2" width="2.85546875" style="360" customWidth="1"/>
    <col min="3" max="3" width="2.28515625" style="361" customWidth="1"/>
    <col min="4" max="4" width="2.28515625" style="362" customWidth="1"/>
    <col min="5" max="5" width="49.85546875" style="363" customWidth="1"/>
    <col min="6" max="6" width="18.85546875" style="364" customWidth="1"/>
    <col min="7" max="7" width="17.42578125" style="364" customWidth="1"/>
    <col min="8" max="8" width="16.5703125" style="364" customWidth="1"/>
    <col min="9" max="16384" width="9.140625" style="364"/>
  </cols>
  <sheetData>
    <row r="1" spans="1:8">
      <c r="F1" s="469" t="s">
        <v>606</v>
      </c>
      <c r="G1" s="469"/>
      <c r="H1" s="469"/>
    </row>
    <row r="2" spans="1:8" ht="15.75" customHeight="1">
      <c r="F2" s="469" t="s">
        <v>604</v>
      </c>
      <c r="G2" s="469"/>
      <c r="H2" s="469"/>
    </row>
    <row r="3" spans="1:8" ht="15.75" customHeight="1">
      <c r="F3" s="469" t="s">
        <v>872</v>
      </c>
      <c r="G3" s="469"/>
      <c r="H3" s="469"/>
    </row>
    <row r="4" spans="1:8" ht="15.75" customHeight="1">
      <c r="F4" s="469" t="s">
        <v>873</v>
      </c>
      <c r="G4" s="469"/>
      <c r="H4" s="469"/>
    </row>
    <row r="6" spans="1:8" ht="33" customHeight="1">
      <c r="A6" s="470" t="s">
        <v>855</v>
      </c>
      <c r="B6" s="470"/>
      <c r="C6" s="470"/>
      <c r="D6" s="470"/>
      <c r="E6" s="470"/>
      <c r="F6" s="470"/>
      <c r="G6" s="470"/>
      <c r="H6" s="470"/>
    </row>
    <row r="7" spans="1:8" ht="16.5" customHeight="1">
      <c r="A7" s="365"/>
      <c r="B7" s="365"/>
      <c r="C7" s="365"/>
      <c r="D7" s="365"/>
      <c r="E7" s="365"/>
      <c r="F7" s="365"/>
      <c r="G7" s="365"/>
      <c r="H7" s="365"/>
    </row>
    <row r="8" spans="1:8" ht="13.5" customHeight="1">
      <c r="B8" s="366"/>
      <c r="C8" s="367"/>
      <c r="D8" s="367"/>
      <c r="E8" s="368"/>
      <c r="G8" s="468" t="s">
        <v>97</v>
      </c>
      <c r="H8" s="468"/>
    </row>
    <row r="9" spans="1:8" ht="44.25" customHeight="1">
      <c r="A9" s="473" t="s">
        <v>98</v>
      </c>
      <c r="B9" s="473" t="s">
        <v>99</v>
      </c>
      <c r="C9" s="474" t="s">
        <v>100</v>
      </c>
      <c r="D9" s="474" t="s">
        <v>101</v>
      </c>
      <c r="E9" s="475" t="s">
        <v>598</v>
      </c>
      <c r="F9" s="476" t="s">
        <v>374</v>
      </c>
      <c r="G9" s="471" t="s">
        <v>375</v>
      </c>
      <c r="H9" s="472"/>
    </row>
    <row r="10" spans="1:8" s="370" customFormat="1" ht="41.25" customHeight="1">
      <c r="A10" s="473"/>
      <c r="B10" s="473"/>
      <c r="C10" s="474"/>
      <c r="D10" s="474"/>
      <c r="E10" s="475"/>
      <c r="F10" s="476"/>
      <c r="G10" s="369" t="s">
        <v>376</v>
      </c>
      <c r="H10" s="369" t="s">
        <v>377</v>
      </c>
    </row>
    <row r="11" spans="1:8" s="373" customFormat="1">
      <c r="A11" s="371">
        <v>1</v>
      </c>
      <c r="B11" s="371">
        <v>2</v>
      </c>
      <c r="C11" s="371">
        <v>3</v>
      </c>
      <c r="D11" s="371">
        <v>4</v>
      </c>
      <c r="E11" s="371">
        <v>5</v>
      </c>
      <c r="F11" s="372">
        <v>6</v>
      </c>
      <c r="G11" s="371">
        <v>7</v>
      </c>
      <c r="H11" s="371" t="s">
        <v>603</v>
      </c>
    </row>
    <row r="12" spans="1:8" s="365" customFormat="1" ht="24" customHeight="1">
      <c r="A12" s="374"/>
      <c r="B12" s="375"/>
      <c r="C12" s="376"/>
      <c r="D12" s="376"/>
      <c r="E12" s="377" t="s">
        <v>105</v>
      </c>
      <c r="F12" s="378" t="e">
        <f>SUM(F13,F28,F36,F54,F68,F84,F104,F120,F135,F79)</f>
        <v>#REF!</v>
      </c>
      <c r="G12" s="378" t="e">
        <f>SUM(G13,G28,G36,G54,G68,G84,G104,G120,G135,G79)</f>
        <v>#REF!</v>
      </c>
      <c r="H12" s="378" t="e">
        <f>SUM(H13,H28,H36,H54,H68,H84,H104,H120,H135,H79)</f>
        <v>#REF!</v>
      </c>
    </row>
    <row r="13" spans="1:8" s="383" customFormat="1" ht="28.5">
      <c r="A13" s="379">
        <v>2100</v>
      </c>
      <c r="B13" s="380" t="s">
        <v>106</v>
      </c>
      <c r="C13" s="381">
        <v>0</v>
      </c>
      <c r="D13" s="381">
        <v>0</v>
      </c>
      <c r="E13" s="377" t="s">
        <v>107</v>
      </c>
      <c r="F13" s="382" t="e">
        <f>G13+H13</f>
        <v>#REF!</v>
      </c>
      <c r="G13" s="382" t="e">
        <f>SUM(G15,G19,G25,G22)</f>
        <v>#REF!</v>
      </c>
      <c r="H13" s="382" t="e">
        <f>SUM(H15,H19,H25,H22)</f>
        <v>#REF!</v>
      </c>
    </row>
    <row r="14" spans="1:8">
      <c r="A14" s="384"/>
      <c r="B14" s="380"/>
      <c r="C14" s="381"/>
      <c r="D14" s="381"/>
      <c r="E14" s="385" t="s">
        <v>108</v>
      </c>
      <c r="F14" s="354"/>
      <c r="G14" s="354"/>
      <c r="H14" s="354"/>
    </row>
    <row r="15" spans="1:8" s="388" customFormat="1" ht="40.5" hidden="1">
      <c r="A15" s="384">
        <v>2110</v>
      </c>
      <c r="B15" s="380" t="s">
        <v>106</v>
      </c>
      <c r="C15" s="381">
        <v>1</v>
      </c>
      <c r="D15" s="381">
        <v>0</v>
      </c>
      <c r="E15" s="386" t="s">
        <v>109</v>
      </c>
      <c r="F15" s="387" t="e">
        <f>G15+H15</f>
        <v>#REF!</v>
      </c>
      <c r="G15" s="387" t="e">
        <f>+G17+G18</f>
        <v>#REF!</v>
      </c>
      <c r="H15" s="387" t="e">
        <f>+H17+H18</f>
        <v>#REF!</v>
      </c>
    </row>
    <row r="16" spans="1:8" s="388" customFormat="1" hidden="1">
      <c r="A16" s="384"/>
      <c r="B16" s="380"/>
      <c r="C16" s="381"/>
      <c r="D16" s="381"/>
      <c r="E16" s="385" t="s">
        <v>110</v>
      </c>
      <c r="F16" s="238"/>
      <c r="G16" s="238"/>
      <c r="H16" s="238"/>
    </row>
    <row r="17" spans="1:8" ht="25.5" hidden="1">
      <c r="A17" s="384">
        <v>2111</v>
      </c>
      <c r="B17" s="389" t="s">
        <v>106</v>
      </c>
      <c r="C17" s="379">
        <v>1</v>
      </c>
      <c r="D17" s="379">
        <v>1</v>
      </c>
      <c r="E17" s="385" t="s">
        <v>363</v>
      </c>
      <c r="F17" s="354" t="e">
        <f>G17+H17</f>
        <v>#REF!</v>
      </c>
      <c r="G17" s="354" t="e">
        <f>+#REF!</f>
        <v>#REF!</v>
      </c>
      <c r="H17" s="354" t="e">
        <f>+#REF!</f>
        <v>#REF!</v>
      </c>
    </row>
    <row r="18" spans="1:8" hidden="1">
      <c r="A18" s="384">
        <v>2113</v>
      </c>
      <c r="B18" s="389" t="s">
        <v>106</v>
      </c>
      <c r="C18" s="379">
        <v>1</v>
      </c>
      <c r="D18" s="379">
        <v>3</v>
      </c>
      <c r="E18" s="385" t="s">
        <v>581</v>
      </c>
      <c r="F18" s="354" t="e">
        <f>G18+H18</f>
        <v>#REF!</v>
      </c>
      <c r="G18" s="354" t="e">
        <f>+#REF!</f>
        <v>#REF!</v>
      </c>
      <c r="H18" s="354" t="e">
        <f>+#REF!</f>
        <v>#REF!</v>
      </c>
    </row>
    <row r="19" spans="1:8" hidden="1">
      <c r="A19" s="384">
        <v>2130</v>
      </c>
      <c r="B19" s="380" t="s">
        <v>106</v>
      </c>
      <c r="C19" s="381">
        <v>3</v>
      </c>
      <c r="D19" s="381">
        <v>0</v>
      </c>
      <c r="E19" s="386" t="s">
        <v>144</v>
      </c>
      <c r="F19" s="390" t="e">
        <f>G19+H19</f>
        <v>#REF!</v>
      </c>
      <c r="G19" s="390" t="e">
        <f>+G21</f>
        <v>#REF!</v>
      </c>
      <c r="H19" s="390" t="e">
        <f>+H21</f>
        <v>#REF!</v>
      </c>
    </row>
    <row r="20" spans="1:8" hidden="1">
      <c r="A20" s="384"/>
      <c r="B20" s="380"/>
      <c r="C20" s="381"/>
      <c r="D20" s="381"/>
      <c r="E20" s="385" t="s">
        <v>110</v>
      </c>
      <c r="F20" s="238"/>
      <c r="G20" s="238"/>
      <c r="H20" s="238"/>
    </row>
    <row r="21" spans="1:8" ht="25.5" hidden="1">
      <c r="A21" s="384">
        <v>2131</v>
      </c>
      <c r="B21" s="389" t="s">
        <v>106</v>
      </c>
      <c r="C21" s="379">
        <v>3</v>
      </c>
      <c r="D21" s="379">
        <v>1</v>
      </c>
      <c r="E21" s="385" t="s">
        <v>145</v>
      </c>
      <c r="F21" s="354" t="e">
        <f>G21+H21</f>
        <v>#REF!</v>
      </c>
      <c r="G21" s="354" t="e">
        <f>+#REF!</f>
        <v>#REF!</v>
      </c>
      <c r="H21" s="354" t="e">
        <f>+#REF!</f>
        <v>#REF!</v>
      </c>
    </row>
    <row r="22" spans="1:8" ht="27">
      <c r="A22" s="384">
        <v>2150</v>
      </c>
      <c r="B22" s="380" t="s">
        <v>106</v>
      </c>
      <c r="C22" s="381">
        <v>5</v>
      </c>
      <c r="D22" s="381">
        <v>0</v>
      </c>
      <c r="E22" s="386" t="s">
        <v>150</v>
      </c>
      <c r="F22" s="391" t="e">
        <f>G22+H22</f>
        <v>#REF!</v>
      </c>
      <c r="G22" s="392" t="e">
        <f>+G24</f>
        <v>#REF!</v>
      </c>
      <c r="H22" s="392" t="e">
        <f>+H24</f>
        <v>#REF!</v>
      </c>
    </row>
    <row r="23" spans="1:8">
      <c r="A23" s="384"/>
      <c r="B23" s="380"/>
      <c r="C23" s="381"/>
      <c r="D23" s="381"/>
      <c r="E23" s="385" t="s">
        <v>110</v>
      </c>
      <c r="F23" s="393"/>
      <c r="G23" s="394"/>
      <c r="H23" s="394"/>
    </row>
    <row r="24" spans="1:8" ht="25.5">
      <c r="A24" s="384">
        <v>2151</v>
      </c>
      <c r="B24" s="389" t="s">
        <v>106</v>
      </c>
      <c r="C24" s="389" t="s">
        <v>151</v>
      </c>
      <c r="D24" s="389">
        <v>1</v>
      </c>
      <c r="E24" s="385" t="s">
        <v>150</v>
      </c>
      <c r="F24" s="395" t="e">
        <f>G24+H24</f>
        <v>#REF!</v>
      </c>
      <c r="G24" s="396" t="e">
        <f>#REF!</f>
        <v>#REF!</v>
      </c>
      <c r="H24" s="396" t="e">
        <f>#REF!</f>
        <v>#REF!</v>
      </c>
    </row>
    <row r="25" spans="1:8" ht="27" hidden="1">
      <c r="A25" s="384">
        <v>2160</v>
      </c>
      <c r="B25" s="380" t="s">
        <v>106</v>
      </c>
      <c r="C25" s="381">
        <v>6</v>
      </c>
      <c r="D25" s="381">
        <v>0</v>
      </c>
      <c r="E25" s="386" t="s">
        <v>158</v>
      </c>
      <c r="F25" s="397" t="e">
        <f>G25+H25</f>
        <v>#REF!</v>
      </c>
      <c r="G25" s="390" t="e">
        <f>+G27</f>
        <v>#REF!</v>
      </c>
      <c r="H25" s="390" t="e">
        <f>+H27</f>
        <v>#REF!</v>
      </c>
    </row>
    <row r="26" spans="1:8" s="388" customFormat="1" hidden="1">
      <c r="A26" s="384"/>
      <c r="B26" s="380"/>
      <c r="C26" s="381"/>
      <c r="D26" s="381"/>
      <c r="E26" s="385" t="s">
        <v>110</v>
      </c>
      <c r="F26" s="238"/>
      <c r="G26" s="238"/>
      <c r="H26" s="238"/>
    </row>
    <row r="27" spans="1:8" ht="25.5" hidden="1">
      <c r="A27" s="384">
        <v>2161</v>
      </c>
      <c r="B27" s="389" t="s">
        <v>106</v>
      </c>
      <c r="C27" s="389">
        <v>6</v>
      </c>
      <c r="D27" s="389">
        <v>1</v>
      </c>
      <c r="E27" s="385" t="s">
        <v>159</v>
      </c>
      <c r="F27" s="354" t="e">
        <f>G27+H27</f>
        <v>#REF!</v>
      </c>
      <c r="G27" s="354" t="e">
        <f>+#REF!</f>
        <v>#REF!</v>
      </c>
      <c r="H27" s="354" t="e">
        <f>+#REF!</f>
        <v>#REF!</v>
      </c>
    </row>
    <row r="28" spans="1:8" hidden="1">
      <c r="A28" s="379">
        <v>2200</v>
      </c>
      <c r="B28" s="380" t="s">
        <v>140</v>
      </c>
      <c r="C28" s="381">
        <v>0</v>
      </c>
      <c r="D28" s="381">
        <v>0</v>
      </c>
      <c r="E28" s="377" t="s">
        <v>163</v>
      </c>
      <c r="F28" s="382" t="e">
        <f>G28+H28</f>
        <v>#REF!</v>
      </c>
      <c r="G28" s="382" t="e">
        <f>SUM(G30,G33)</f>
        <v>#REF!</v>
      </c>
      <c r="H28" s="382" t="e">
        <f>SUM(H30,H33)</f>
        <v>#REF!</v>
      </c>
    </row>
    <row r="29" spans="1:8" hidden="1">
      <c r="A29" s="384"/>
      <c r="B29" s="380"/>
      <c r="C29" s="381"/>
      <c r="D29" s="381"/>
      <c r="E29" s="385" t="s">
        <v>108</v>
      </c>
      <c r="F29" s="354"/>
      <c r="G29" s="354"/>
      <c r="H29" s="354"/>
    </row>
    <row r="30" spans="1:8" hidden="1">
      <c r="A30" s="384">
        <v>2220</v>
      </c>
      <c r="B30" s="380" t="s">
        <v>140</v>
      </c>
      <c r="C30" s="381">
        <v>2</v>
      </c>
      <c r="D30" s="381">
        <v>0</v>
      </c>
      <c r="E30" s="386" t="s">
        <v>164</v>
      </c>
      <c r="F30" s="387" t="e">
        <f>G30+H30</f>
        <v>#REF!</v>
      </c>
      <c r="G30" s="387" t="e">
        <f>G32</f>
        <v>#REF!</v>
      </c>
      <c r="H30" s="387" t="e">
        <f>H32</f>
        <v>#REF!</v>
      </c>
    </row>
    <row r="31" spans="1:8" s="388" customFormat="1" hidden="1">
      <c r="A31" s="384"/>
      <c r="B31" s="380"/>
      <c r="C31" s="381"/>
      <c r="D31" s="381"/>
      <c r="E31" s="385" t="s">
        <v>110</v>
      </c>
      <c r="F31" s="238"/>
      <c r="G31" s="238"/>
      <c r="H31" s="238"/>
    </row>
    <row r="32" spans="1:8" hidden="1">
      <c r="A32" s="384">
        <v>2221</v>
      </c>
      <c r="B32" s="389" t="s">
        <v>140</v>
      </c>
      <c r="C32" s="379">
        <v>2</v>
      </c>
      <c r="D32" s="379">
        <v>1</v>
      </c>
      <c r="E32" s="385" t="s">
        <v>165</v>
      </c>
      <c r="F32" s="354" t="e">
        <f>G32+H32</f>
        <v>#REF!</v>
      </c>
      <c r="G32" s="354" t="e">
        <f>+#REF!</f>
        <v>#REF!</v>
      </c>
      <c r="H32" s="354" t="e">
        <f>+#REF!</f>
        <v>#REF!</v>
      </c>
    </row>
    <row r="33" spans="1:8" hidden="1">
      <c r="A33" s="384">
        <v>2250</v>
      </c>
      <c r="B33" s="380" t="s">
        <v>140</v>
      </c>
      <c r="C33" s="381">
        <v>5</v>
      </c>
      <c r="D33" s="381">
        <v>0</v>
      </c>
      <c r="E33" s="386" t="s">
        <v>168</v>
      </c>
      <c r="F33" s="387" t="e">
        <f>G33+H33</f>
        <v>#REF!</v>
      </c>
      <c r="G33" s="387" t="e">
        <f>G35</f>
        <v>#REF!</v>
      </c>
      <c r="H33" s="387" t="e">
        <f>H35</f>
        <v>#REF!</v>
      </c>
    </row>
    <row r="34" spans="1:8" hidden="1">
      <c r="A34" s="384"/>
      <c r="B34" s="380"/>
      <c r="C34" s="381"/>
      <c r="D34" s="381"/>
      <c r="E34" s="385" t="s">
        <v>110</v>
      </c>
      <c r="F34" s="238"/>
      <c r="G34" s="238"/>
      <c r="H34" s="238"/>
    </row>
    <row r="35" spans="1:8" hidden="1">
      <c r="A35" s="384">
        <v>2251</v>
      </c>
      <c r="B35" s="389" t="s">
        <v>140</v>
      </c>
      <c r="C35" s="379">
        <v>5</v>
      </c>
      <c r="D35" s="379">
        <v>1</v>
      </c>
      <c r="E35" s="385" t="s">
        <v>168</v>
      </c>
      <c r="F35" s="354" t="e">
        <f>G35+H35</f>
        <v>#REF!</v>
      </c>
      <c r="G35" s="354" t="e">
        <f>+#REF!</f>
        <v>#REF!</v>
      </c>
      <c r="H35" s="354" t="e">
        <f>+#REF!</f>
        <v>#REF!</v>
      </c>
    </row>
    <row r="36" spans="1:8" hidden="1">
      <c r="A36" s="379">
        <v>2400</v>
      </c>
      <c r="B36" s="380" t="s">
        <v>155</v>
      </c>
      <c r="C36" s="381">
        <v>0</v>
      </c>
      <c r="D36" s="381">
        <v>0</v>
      </c>
      <c r="E36" s="377" t="s">
        <v>169</v>
      </c>
      <c r="F36" s="382" t="e">
        <f>G36+H36</f>
        <v>#REF!</v>
      </c>
      <c r="G36" s="382" t="e">
        <f>+G38+G41+G44+G48+G51</f>
        <v>#REF!</v>
      </c>
      <c r="H36" s="382" t="e">
        <f>+H38+H41+H44+H48+H51</f>
        <v>#REF!</v>
      </c>
    </row>
    <row r="37" spans="1:8" hidden="1">
      <c r="A37" s="384"/>
      <c r="B37" s="380"/>
      <c r="C37" s="381"/>
      <c r="D37" s="381"/>
      <c r="E37" s="385" t="s">
        <v>108</v>
      </c>
      <c r="F37" s="354"/>
      <c r="G37" s="354"/>
      <c r="H37" s="354"/>
    </row>
    <row r="38" spans="1:8" ht="27" hidden="1">
      <c r="A38" s="301">
        <v>2410</v>
      </c>
      <c r="B38" s="330" t="s">
        <v>155</v>
      </c>
      <c r="C38" s="331">
        <v>1</v>
      </c>
      <c r="D38" s="331">
        <v>0</v>
      </c>
      <c r="E38" s="398" t="s">
        <v>729</v>
      </c>
      <c r="F38" s="387" t="e">
        <f>G38+H38</f>
        <v>#REF!</v>
      </c>
      <c r="G38" s="387" t="e">
        <f>+G40</f>
        <v>#REF!</v>
      </c>
      <c r="H38" s="387" t="e">
        <f>+H40</f>
        <v>#REF!</v>
      </c>
    </row>
    <row r="39" spans="1:8" hidden="1">
      <c r="A39" s="384"/>
      <c r="B39" s="380"/>
      <c r="C39" s="381"/>
      <c r="D39" s="381"/>
      <c r="E39" s="385" t="s">
        <v>110</v>
      </c>
      <c r="F39" s="238"/>
      <c r="G39" s="238"/>
      <c r="H39" s="238"/>
    </row>
    <row r="40" spans="1:8" ht="25.5" hidden="1">
      <c r="A40" s="384">
        <v>2411</v>
      </c>
      <c r="B40" s="389" t="s">
        <v>155</v>
      </c>
      <c r="C40" s="379">
        <v>1</v>
      </c>
      <c r="D40" s="379">
        <v>1</v>
      </c>
      <c r="E40" s="385" t="s">
        <v>731</v>
      </c>
      <c r="F40" s="354" t="e">
        <f>G40+H40</f>
        <v>#REF!</v>
      </c>
      <c r="G40" s="354" t="e">
        <f>+#REF!</f>
        <v>#REF!</v>
      </c>
      <c r="H40" s="354" t="e">
        <f>+#REF!</f>
        <v>#REF!</v>
      </c>
    </row>
    <row r="41" spans="1:8" ht="27" hidden="1">
      <c r="A41" s="384">
        <v>2420</v>
      </c>
      <c r="B41" s="380" t="s">
        <v>155</v>
      </c>
      <c r="C41" s="381">
        <v>2</v>
      </c>
      <c r="D41" s="381">
        <v>0</v>
      </c>
      <c r="E41" s="386" t="s">
        <v>170</v>
      </c>
      <c r="F41" s="387" t="e">
        <f>G41+H41</f>
        <v>#REF!</v>
      </c>
      <c r="G41" s="387" t="e">
        <f>+G43</f>
        <v>#REF!</v>
      </c>
      <c r="H41" s="387" t="e">
        <f>+H43</f>
        <v>#REF!</v>
      </c>
    </row>
    <row r="42" spans="1:8" hidden="1">
      <c r="A42" s="384"/>
      <c r="B42" s="380"/>
      <c r="C42" s="381"/>
      <c r="D42" s="381"/>
      <c r="E42" s="385" t="s">
        <v>110</v>
      </c>
      <c r="F42" s="238"/>
      <c r="G42" s="238"/>
      <c r="H42" s="238"/>
    </row>
    <row r="43" spans="1:8" hidden="1">
      <c r="A43" s="384">
        <v>2424</v>
      </c>
      <c r="B43" s="389" t="s">
        <v>155</v>
      </c>
      <c r="C43" s="379">
        <v>2</v>
      </c>
      <c r="D43" s="379">
        <v>4</v>
      </c>
      <c r="E43" s="385" t="s">
        <v>171</v>
      </c>
      <c r="F43" s="354" t="e">
        <f>G43+H43</f>
        <v>#REF!</v>
      </c>
      <c r="G43" s="354" t="e">
        <f>+#REF!</f>
        <v>#REF!</v>
      </c>
      <c r="H43" s="354" t="e">
        <f>+#REF!</f>
        <v>#REF!</v>
      </c>
    </row>
    <row r="44" spans="1:8" hidden="1">
      <c r="A44" s="384">
        <v>2450</v>
      </c>
      <c r="B44" s="380" t="s">
        <v>155</v>
      </c>
      <c r="C44" s="381">
        <v>5</v>
      </c>
      <c r="D44" s="381">
        <v>0</v>
      </c>
      <c r="E44" s="386" t="s">
        <v>175</v>
      </c>
      <c r="F44" s="387" t="e">
        <f>G44+H44</f>
        <v>#REF!</v>
      </c>
      <c r="G44" s="387" t="e">
        <f>G46+G47</f>
        <v>#REF!</v>
      </c>
      <c r="H44" s="387" t="e">
        <f>H46+H47</f>
        <v>#REF!</v>
      </c>
    </row>
    <row r="45" spans="1:8" hidden="1">
      <c r="A45" s="384"/>
      <c r="B45" s="380"/>
      <c r="C45" s="381"/>
      <c r="D45" s="381"/>
      <c r="E45" s="385" t="s">
        <v>110</v>
      </c>
      <c r="F45" s="238"/>
      <c r="G45" s="238"/>
      <c r="H45" s="238"/>
    </row>
    <row r="46" spans="1:8" hidden="1">
      <c r="A46" s="384">
        <v>2451</v>
      </c>
      <c r="B46" s="389" t="s">
        <v>155</v>
      </c>
      <c r="C46" s="379">
        <v>5</v>
      </c>
      <c r="D46" s="379">
        <v>1</v>
      </c>
      <c r="E46" s="385" t="s">
        <v>176</v>
      </c>
      <c r="F46" s="354" t="e">
        <f>G46+H46</f>
        <v>#REF!</v>
      </c>
      <c r="G46" s="354" t="e">
        <f>SUM(#REF!)</f>
        <v>#REF!</v>
      </c>
      <c r="H46" s="354" t="e">
        <f>SUM(#REF!)</f>
        <v>#REF!</v>
      </c>
    </row>
    <row r="47" spans="1:8" hidden="1">
      <c r="A47" s="384">
        <v>2455</v>
      </c>
      <c r="B47" s="389" t="s">
        <v>155</v>
      </c>
      <c r="C47" s="379">
        <v>5</v>
      </c>
      <c r="D47" s="379">
        <v>5</v>
      </c>
      <c r="E47" s="385" t="s">
        <v>199</v>
      </c>
      <c r="F47" s="354" t="e">
        <f>G47+H47</f>
        <v>#REF!</v>
      </c>
      <c r="G47" s="354" t="e">
        <f>+#REF!</f>
        <v>#REF!</v>
      </c>
      <c r="H47" s="354" t="e">
        <f>+#REF!</f>
        <v>#REF!</v>
      </c>
    </row>
    <row r="48" spans="1:8" hidden="1">
      <c r="A48" s="399" t="s">
        <v>206</v>
      </c>
      <c r="B48" s="330" t="s">
        <v>155</v>
      </c>
      <c r="C48" s="331">
        <v>7</v>
      </c>
      <c r="D48" s="331">
        <v>0</v>
      </c>
      <c r="E48" s="386" t="s">
        <v>207</v>
      </c>
      <c r="F48" s="387" t="e">
        <f>G48+H48</f>
        <v>#REF!</v>
      </c>
      <c r="G48" s="354" t="e">
        <f>+G50</f>
        <v>#REF!</v>
      </c>
      <c r="H48" s="354" t="e">
        <f>+H50</f>
        <v>#REF!</v>
      </c>
    </row>
    <row r="49" spans="1:8" hidden="1">
      <c r="A49" s="384"/>
      <c r="B49" s="380"/>
      <c r="C49" s="381"/>
      <c r="D49" s="381"/>
      <c r="E49" s="385" t="s">
        <v>110</v>
      </c>
      <c r="F49" s="238"/>
      <c r="G49" s="238"/>
      <c r="H49" s="238"/>
    </row>
    <row r="50" spans="1:8" hidden="1">
      <c r="A50" s="385" t="s">
        <v>208</v>
      </c>
      <c r="B50" s="385" t="s">
        <v>155</v>
      </c>
      <c r="C50" s="385">
        <v>7</v>
      </c>
      <c r="D50" s="385">
        <v>3</v>
      </c>
      <c r="E50" s="385" t="s">
        <v>209</v>
      </c>
      <c r="F50" s="354" t="e">
        <f>G50+H50</f>
        <v>#REF!</v>
      </c>
      <c r="G50" s="354" t="e">
        <f>SUM(#REF!)</f>
        <v>#REF!</v>
      </c>
      <c r="H50" s="354" t="e">
        <f>SUM(#REF!)</f>
        <v>#REF!</v>
      </c>
    </row>
    <row r="51" spans="1:8" ht="27" hidden="1">
      <c r="A51" s="384">
        <v>2490</v>
      </c>
      <c r="B51" s="380" t="s">
        <v>155</v>
      </c>
      <c r="C51" s="381">
        <v>9</v>
      </c>
      <c r="D51" s="381">
        <v>0</v>
      </c>
      <c r="E51" s="386" t="s">
        <v>212</v>
      </c>
      <c r="F51" s="387" t="e">
        <f>G51+H51</f>
        <v>#REF!</v>
      </c>
      <c r="G51" s="387" t="e">
        <f>+G53</f>
        <v>#REF!</v>
      </c>
      <c r="H51" s="387" t="e">
        <f>+H53</f>
        <v>#REF!</v>
      </c>
    </row>
    <row r="52" spans="1:8" hidden="1">
      <c r="A52" s="384"/>
      <c r="B52" s="380"/>
      <c r="C52" s="381"/>
      <c r="D52" s="381"/>
      <c r="E52" s="385" t="s">
        <v>110</v>
      </c>
      <c r="F52" s="238"/>
      <c r="G52" s="238"/>
      <c r="H52" s="238"/>
    </row>
    <row r="53" spans="1:8" ht="25.5" hidden="1">
      <c r="A53" s="384">
        <v>2491</v>
      </c>
      <c r="B53" s="389" t="s">
        <v>155</v>
      </c>
      <c r="C53" s="379">
        <v>9</v>
      </c>
      <c r="D53" s="379">
        <v>1</v>
      </c>
      <c r="E53" s="385" t="s">
        <v>212</v>
      </c>
      <c r="F53" s="354" t="e">
        <f>G53+H53</f>
        <v>#REF!</v>
      </c>
      <c r="G53" s="354" t="e">
        <f>SUM(#REF!)</f>
        <v>#REF!</v>
      </c>
      <c r="H53" s="354" t="e">
        <f>SUM(#REF!)</f>
        <v>#REF!</v>
      </c>
    </row>
    <row r="54" spans="1:8" hidden="1">
      <c r="A54" s="379">
        <v>2500</v>
      </c>
      <c r="B54" s="380" t="s">
        <v>149</v>
      </c>
      <c r="C54" s="381">
        <v>0</v>
      </c>
      <c r="D54" s="381">
        <v>0</v>
      </c>
      <c r="E54" s="377" t="s">
        <v>231</v>
      </c>
      <c r="F54" s="382" t="e">
        <f>G54+H54</f>
        <v>#REF!</v>
      </c>
      <c r="G54" s="382" t="e">
        <f>SUM(G56,G59,G62,G65)</f>
        <v>#REF!</v>
      </c>
      <c r="H54" s="382" t="e">
        <f>SUM(H56,H59,H62,H65)</f>
        <v>#REF!</v>
      </c>
    </row>
    <row r="55" spans="1:8" s="388" customFormat="1" hidden="1">
      <c r="A55" s="384"/>
      <c r="B55" s="380"/>
      <c r="C55" s="381"/>
      <c r="D55" s="381"/>
      <c r="E55" s="385" t="s">
        <v>108</v>
      </c>
      <c r="F55" s="354"/>
      <c r="G55" s="354"/>
      <c r="H55" s="354"/>
    </row>
    <row r="56" spans="1:8" hidden="1">
      <c r="A56" s="384">
        <v>2510</v>
      </c>
      <c r="B56" s="380" t="s">
        <v>149</v>
      </c>
      <c r="C56" s="381">
        <v>1</v>
      </c>
      <c r="D56" s="381">
        <v>0</v>
      </c>
      <c r="E56" s="386" t="s">
        <v>232</v>
      </c>
      <c r="F56" s="387" t="e">
        <f>G56+H56</f>
        <v>#REF!</v>
      </c>
      <c r="G56" s="387" t="e">
        <f>G58</f>
        <v>#REF!</v>
      </c>
      <c r="H56" s="387" t="e">
        <f>H58</f>
        <v>#REF!</v>
      </c>
    </row>
    <row r="57" spans="1:8" hidden="1">
      <c r="A57" s="384"/>
      <c r="B57" s="380"/>
      <c r="C57" s="381"/>
      <c r="D57" s="381"/>
      <c r="E57" s="385" t="s">
        <v>110</v>
      </c>
      <c r="F57" s="238"/>
      <c r="G57" s="238"/>
      <c r="H57" s="238"/>
    </row>
    <row r="58" spans="1:8" hidden="1">
      <c r="A58" s="384">
        <v>2511</v>
      </c>
      <c r="B58" s="389" t="s">
        <v>149</v>
      </c>
      <c r="C58" s="379">
        <v>1</v>
      </c>
      <c r="D58" s="379">
        <v>1</v>
      </c>
      <c r="E58" s="385" t="s">
        <v>232</v>
      </c>
      <c r="F58" s="354" t="e">
        <f>G58+H58</f>
        <v>#REF!</v>
      </c>
      <c r="G58" s="354" t="e">
        <f>SUM(#REF!)</f>
        <v>#REF!</v>
      </c>
      <c r="H58" s="354" t="e">
        <f>SUM(#REF!)</f>
        <v>#REF!</v>
      </c>
    </row>
    <row r="59" spans="1:8" hidden="1">
      <c r="A59" s="384">
        <v>2520</v>
      </c>
      <c r="B59" s="330" t="s">
        <v>149</v>
      </c>
      <c r="C59" s="331">
        <v>2</v>
      </c>
      <c r="D59" s="331">
        <v>0</v>
      </c>
      <c r="E59" s="398" t="s">
        <v>620</v>
      </c>
      <c r="F59" s="387" t="e">
        <f>G59+H59</f>
        <v>#REF!</v>
      </c>
      <c r="G59" s="387" t="e">
        <f>G61</f>
        <v>#REF!</v>
      </c>
      <c r="H59" s="387" t="e">
        <f>H61</f>
        <v>#REF!</v>
      </c>
    </row>
    <row r="60" spans="1:8" hidden="1">
      <c r="A60" s="384"/>
      <c r="B60" s="380"/>
      <c r="C60" s="381"/>
      <c r="D60" s="381"/>
      <c r="E60" s="385" t="s">
        <v>110</v>
      </c>
      <c r="F60" s="238"/>
      <c r="G60" s="238"/>
      <c r="H60" s="238"/>
    </row>
    <row r="61" spans="1:8" hidden="1">
      <c r="A61" s="384">
        <v>3521</v>
      </c>
      <c r="B61" s="385" t="s">
        <v>149</v>
      </c>
      <c r="C61" s="385">
        <v>2</v>
      </c>
      <c r="D61" s="385">
        <v>1</v>
      </c>
      <c r="E61" s="385" t="s">
        <v>620</v>
      </c>
      <c r="F61" s="354" t="e">
        <f>G61+H61</f>
        <v>#REF!</v>
      </c>
      <c r="G61" s="354" t="e">
        <f>SUM(#REF!)</f>
        <v>#REF!</v>
      </c>
      <c r="H61" s="354" t="e">
        <f>SUM(#REF!)</f>
        <v>#REF!</v>
      </c>
    </row>
    <row r="62" spans="1:8" s="388" customFormat="1" hidden="1">
      <c r="A62" s="384">
        <v>2530</v>
      </c>
      <c r="B62" s="380" t="s">
        <v>149</v>
      </c>
      <c r="C62" s="381">
        <v>3</v>
      </c>
      <c r="D62" s="381">
        <v>0</v>
      </c>
      <c r="E62" s="386" t="s">
        <v>235</v>
      </c>
      <c r="F62" s="387" t="e">
        <f>G62+H62</f>
        <v>#REF!</v>
      </c>
      <c r="G62" s="387" t="e">
        <f>G64</f>
        <v>#REF!</v>
      </c>
      <c r="H62" s="387" t="e">
        <f>H64</f>
        <v>#REF!</v>
      </c>
    </row>
    <row r="63" spans="1:8" hidden="1">
      <c r="A63" s="384"/>
      <c r="B63" s="380"/>
      <c r="C63" s="381"/>
      <c r="D63" s="381"/>
      <c r="E63" s="385" t="s">
        <v>110</v>
      </c>
      <c r="F63" s="238"/>
      <c r="G63" s="238"/>
      <c r="H63" s="238"/>
    </row>
    <row r="64" spans="1:8" hidden="1">
      <c r="A64" s="384">
        <v>3531</v>
      </c>
      <c r="B64" s="389" t="s">
        <v>149</v>
      </c>
      <c r="C64" s="379">
        <v>3</v>
      </c>
      <c r="D64" s="379">
        <v>1</v>
      </c>
      <c r="E64" s="385" t="s">
        <v>236</v>
      </c>
      <c r="F64" s="354" t="e">
        <f>G64+H64</f>
        <v>#REF!</v>
      </c>
      <c r="G64" s="354" t="e">
        <f>SUM(#REF!)</f>
        <v>#REF!</v>
      </c>
      <c r="H64" s="354" t="e">
        <f>SUM(#REF!)</f>
        <v>#REF!</v>
      </c>
    </row>
    <row r="65" spans="1:8" ht="27" hidden="1">
      <c r="A65" s="384">
        <v>2560</v>
      </c>
      <c r="B65" s="380" t="s">
        <v>149</v>
      </c>
      <c r="C65" s="381">
        <v>6</v>
      </c>
      <c r="D65" s="381">
        <v>0</v>
      </c>
      <c r="E65" s="386" t="s">
        <v>238</v>
      </c>
      <c r="F65" s="387" t="e">
        <f>G65+H65</f>
        <v>#REF!</v>
      </c>
      <c r="G65" s="387" t="e">
        <f>G67</f>
        <v>#REF!</v>
      </c>
      <c r="H65" s="387" t="e">
        <f>H67</f>
        <v>#REF!</v>
      </c>
    </row>
    <row r="66" spans="1:8" hidden="1">
      <c r="A66" s="384"/>
      <c r="B66" s="380"/>
      <c r="C66" s="381"/>
      <c r="D66" s="381"/>
      <c r="E66" s="385" t="s">
        <v>110</v>
      </c>
      <c r="F66" s="238"/>
      <c r="G66" s="238"/>
      <c r="H66" s="238"/>
    </row>
    <row r="67" spans="1:8" ht="25.5" hidden="1">
      <c r="A67" s="384">
        <v>2561</v>
      </c>
      <c r="B67" s="389" t="s">
        <v>149</v>
      </c>
      <c r="C67" s="379">
        <v>6</v>
      </c>
      <c r="D67" s="379">
        <v>1</v>
      </c>
      <c r="E67" s="385" t="s">
        <v>238</v>
      </c>
      <c r="F67" s="354" t="e">
        <f>G67+H67</f>
        <v>#REF!</v>
      </c>
      <c r="G67" s="354" t="e">
        <f>SUM(#REF!)</f>
        <v>#REF!</v>
      </c>
      <c r="H67" s="354" t="e">
        <f>SUM(#REF!)</f>
        <v>#REF!</v>
      </c>
    </row>
    <row r="68" spans="1:8" ht="28.5" hidden="1">
      <c r="A68" s="379">
        <v>2600</v>
      </c>
      <c r="B68" s="380" t="s">
        <v>157</v>
      </c>
      <c r="C68" s="381">
        <v>0</v>
      </c>
      <c r="D68" s="381">
        <v>0</v>
      </c>
      <c r="E68" s="377" t="s">
        <v>246</v>
      </c>
      <c r="F68" s="382" t="e">
        <f>G68+H68</f>
        <v>#REF!</v>
      </c>
      <c r="G68" s="382" t="e">
        <f>SUM(G70,G73,G76)</f>
        <v>#REF!</v>
      </c>
      <c r="H68" s="382" t="e">
        <f>SUM(H70,H73,H76)</f>
        <v>#REF!</v>
      </c>
    </row>
    <row r="69" spans="1:8" hidden="1">
      <c r="A69" s="384"/>
      <c r="B69" s="380"/>
      <c r="C69" s="381"/>
      <c r="D69" s="381"/>
      <c r="E69" s="385" t="s">
        <v>108</v>
      </c>
      <c r="F69" s="354"/>
      <c r="G69" s="354"/>
      <c r="H69" s="354"/>
    </row>
    <row r="70" spans="1:8" hidden="1">
      <c r="A70" s="384">
        <v>2610</v>
      </c>
      <c r="B70" s="380" t="s">
        <v>157</v>
      </c>
      <c r="C70" s="381">
        <v>1</v>
      </c>
      <c r="D70" s="381">
        <v>0</v>
      </c>
      <c r="E70" s="386" t="s">
        <v>247</v>
      </c>
      <c r="F70" s="387" t="e">
        <f>G70+H70</f>
        <v>#REF!</v>
      </c>
      <c r="G70" s="387" t="e">
        <f>G72</f>
        <v>#REF!</v>
      </c>
      <c r="H70" s="387" t="e">
        <f>H72</f>
        <v>#REF!</v>
      </c>
    </row>
    <row r="71" spans="1:8" hidden="1">
      <c r="A71" s="384"/>
      <c r="B71" s="380"/>
      <c r="C71" s="381"/>
      <c r="D71" s="381"/>
      <c r="E71" s="385" t="s">
        <v>110</v>
      </c>
      <c r="F71" s="238"/>
      <c r="G71" s="238"/>
      <c r="H71" s="238"/>
    </row>
    <row r="72" spans="1:8" hidden="1">
      <c r="A72" s="384">
        <v>2611</v>
      </c>
      <c r="B72" s="389" t="s">
        <v>157</v>
      </c>
      <c r="C72" s="379">
        <v>1</v>
      </c>
      <c r="D72" s="379">
        <v>1</v>
      </c>
      <c r="E72" s="385" t="s">
        <v>599</v>
      </c>
      <c r="F72" s="354" t="e">
        <f>G72+H72</f>
        <v>#REF!</v>
      </c>
      <c r="G72" s="354" t="e">
        <f>SUM(#REF!)</f>
        <v>#REF!</v>
      </c>
      <c r="H72" s="354" t="e">
        <f>SUM(#REF!)</f>
        <v>#REF!</v>
      </c>
    </row>
    <row r="73" spans="1:8" hidden="1">
      <c r="A73" s="384">
        <v>2640</v>
      </c>
      <c r="B73" s="380" t="s">
        <v>157</v>
      </c>
      <c r="C73" s="381">
        <v>4</v>
      </c>
      <c r="D73" s="381">
        <v>0</v>
      </c>
      <c r="E73" s="386" t="s">
        <v>258</v>
      </c>
      <c r="F73" s="387" t="e">
        <f>G73+H73</f>
        <v>#REF!</v>
      </c>
      <c r="G73" s="387" t="e">
        <f>G75</f>
        <v>#REF!</v>
      </c>
      <c r="H73" s="387" t="e">
        <f>H75</f>
        <v>#REF!</v>
      </c>
    </row>
    <row r="74" spans="1:8" hidden="1">
      <c r="A74" s="384"/>
      <c r="B74" s="380"/>
      <c r="C74" s="381"/>
      <c r="D74" s="381"/>
      <c r="E74" s="385" t="s">
        <v>110</v>
      </c>
      <c r="F74" s="238"/>
      <c r="G74" s="238"/>
      <c r="H74" s="238"/>
    </row>
    <row r="75" spans="1:8" hidden="1">
      <c r="A75" s="384">
        <v>2641</v>
      </c>
      <c r="B75" s="389" t="s">
        <v>157</v>
      </c>
      <c r="C75" s="379">
        <v>4</v>
      </c>
      <c r="D75" s="379">
        <v>1</v>
      </c>
      <c r="E75" s="385" t="s">
        <v>259</v>
      </c>
      <c r="F75" s="354" t="e">
        <f>G75+H75</f>
        <v>#REF!</v>
      </c>
      <c r="G75" s="354" t="e">
        <f>+#REF!</f>
        <v>#REF!</v>
      </c>
      <c r="H75" s="354" t="e">
        <f>+#REF!</f>
        <v>#REF!</v>
      </c>
    </row>
    <row r="76" spans="1:8" ht="27" hidden="1">
      <c r="A76" s="384">
        <v>2660</v>
      </c>
      <c r="B76" s="380" t="s">
        <v>157</v>
      </c>
      <c r="C76" s="381">
        <v>6</v>
      </c>
      <c r="D76" s="381">
        <v>0</v>
      </c>
      <c r="E76" s="386" t="s">
        <v>263</v>
      </c>
      <c r="F76" s="387" t="e">
        <f>G76+H76</f>
        <v>#REF!</v>
      </c>
      <c r="G76" s="387" t="e">
        <f>G78</f>
        <v>#REF!</v>
      </c>
      <c r="H76" s="387" t="e">
        <f>H78</f>
        <v>#REF!</v>
      </c>
    </row>
    <row r="77" spans="1:8" hidden="1">
      <c r="A77" s="384"/>
      <c r="B77" s="380"/>
      <c r="C77" s="381"/>
      <c r="D77" s="381"/>
      <c r="E77" s="385" t="s">
        <v>110</v>
      </c>
      <c r="F77" s="238"/>
      <c r="G77" s="238"/>
      <c r="H77" s="238"/>
    </row>
    <row r="78" spans="1:8" s="388" customFormat="1" ht="25.5" hidden="1">
      <c r="A78" s="384">
        <v>2661</v>
      </c>
      <c r="B78" s="389" t="s">
        <v>157</v>
      </c>
      <c r="C78" s="379">
        <v>6</v>
      </c>
      <c r="D78" s="379">
        <v>1</v>
      </c>
      <c r="E78" s="385" t="s">
        <v>263</v>
      </c>
      <c r="F78" s="354" t="e">
        <f>G78+H78</f>
        <v>#REF!</v>
      </c>
      <c r="G78" s="354" t="e">
        <f>SUM(#REF!)</f>
        <v>#REF!</v>
      </c>
      <c r="H78" s="354" t="e">
        <f>SUM(#REF!)</f>
        <v>#REF!</v>
      </c>
    </row>
    <row r="79" spans="1:8" s="388" customFormat="1" hidden="1">
      <c r="A79" s="379">
        <v>2700</v>
      </c>
      <c r="B79" s="380" t="s">
        <v>183</v>
      </c>
      <c r="C79" s="381">
        <v>0</v>
      </c>
      <c r="D79" s="381">
        <v>0</v>
      </c>
      <c r="E79" s="377" t="s">
        <v>275</v>
      </c>
      <c r="F79" s="382" t="e">
        <f>G79+H79</f>
        <v>#REF!</v>
      </c>
      <c r="G79" s="382" t="e">
        <f>+G81</f>
        <v>#REF!</v>
      </c>
      <c r="H79" s="382" t="e">
        <f>+H81</f>
        <v>#REF!</v>
      </c>
    </row>
    <row r="80" spans="1:8" s="388" customFormat="1" hidden="1">
      <c r="A80" s="384"/>
      <c r="B80" s="380"/>
      <c r="C80" s="381"/>
      <c r="D80" s="381"/>
      <c r="E80" s="385" t="s">
        <v>108</v>
      </c>
      <c r="F80" s="354"/>
      <c r="G80" s="354"/>
      <c r="H80" s="354"/>
    </row>
    <row r="81" spans="1:8" s="388" customFormat="1" hidden="1">
      <c r="A81" s="384">
        <v>2760</v>
      </c>
      <c r="B81" s="380" t="s">
        <v>183</v>
      </c>
      <c r="C81" s="381">
        <v>6</v>
      </c>
      <c r="D81" s="381">
        <v>0</v>
      </c>
      <c r="E81" s="386" t="s">
        <v>279</v>
      </c>
      <c r="F81" s="387" t="e">
        <f>G81+H81</f>
        <v>#REF!</v>
      </c>
      <c r="G81" s="387" t="e">
        <f>+G83</f>
        <v>#REF!</v>
      </c>
      <c r="H81" s="387" t="e">
        <f>+H83</f>
        <v>#REF!</v>
      </c>
    </row>
    <row r="82" spans="1:8" s="388" customFormat="1" hidden="1">
      <c r="A82" s="384"/>
      <c r="B82" s="380"/>
      <c r="C82" s="381"/>
      <c r="D82" s="381"/>
      <c r="E82" s="385" t="s">
        <v>110</v>
      </c>
      <c r="F82" s="238"/>
      <c r="G82" s="354"/>
      <c r="H82" s="354"/>
    </row>
    <row r="83" spans="1:8" s="388" customFormat="1" ht="25.5" hidden="1">
      <c r="A83" s="384">
        <v>2761</v>
      </c>
      <c r="B83" s="389" t="s">
        <v>183</v>
      </c>
      <c r="C83" s="379">
        <v>6</v>
      </c>
      <c r="D83" s="379">
        <v>1</v>
      </c>
      <c r="E83" s="385" t="s">
        <v>280</v>
      </c>
      <c r="F83" s="354" t="e">
        <f>G83+H83</f>
        <v>#REF!</v>
      </c>
      <c r="G83" s="354" t="e">
        <f>SUM(#REF!)</f>
        <v>#REF!</v>
      </c>
      <c r="H83" s="354" t="e">
        <f>SUM(#REF!)</f>
        <v>#REF!</v>
      </c>
    </row>
    <row r="84" spans="1:8" s="388" customFormat="1" hidden="1">
      <c r="A84" s="379">
        <v>2800</v>
      </c>
      <c r="B84" s="380" t="s">
        <v>185</v>
      </c>
      <c r="C84" s="381">
        <v>0</v>
      </c>
      <c r="D84" s="381">
        <v>0</v>
      </c>
      <c r="E84" s="377" t="s">
        <v>284</v>
      </c>
      <c r="F84" s="382" t="e">
        <f>G84+H84</f>
        <v>#REF!</v>
      </c>
      <c r="G84" s="382" t="e">
        <f>+G86+G89+G100+G97</f>
        <v>#REF!</v>
      </c>
      <c r="H84" s="382" t="e">
        <f>+H86+H89+H100+H97</f>
        <v>#REF!</v>
      </c>
    </row>
    <row r="85" spans="1:8" hidden="1">
      <c r="A85" s="384"/>
      <c r="B85" s="380"/>
      <c r="C85" s="381"/>
      <c r="D85" s="381"/>
      <c r="E85" s="385" t="s">
        <v>108</v>
      </c>
      <c r="F85" s="354"/>
      <c r="G85" s="354"/>
      <c r="H85" s="354"/>
    </row>
    <row r="86" spans="1:8" hidden="1">
      <c r="A86" s="384">
        <v>2810</v>
      </c>
      <c r="B86" s="380" t="s">
        <v>185</v>
      </c>
      <c r="C86" s="381">
        <v>1</v>
      </c>
      <c r="D86" s="381">
        <v>0</v>
      </c>
      <c r="E86" s="386" t="s">
        <v>285</v>
      </c>
      <c r="F86" s="387" t="e">
        <f>G86+H86</f>
        <v>#REF!</v>
      </c>
      <c r="G86" s="387" t="e">
        <f>G88</f>
        <v>#REF!</v>
      </c>
      <c r="H86" s="387" t="e">
        <f>H88</f>
        <v>#REF!</v>
      </c>
    </row>
    <row r="87" spans="1:8" hidden="1">
      <c r="A87" s="384"/>
      <c r="B87" s="380"/>
      <c r="C87" s="381"/>
      <c r="D87" s="381"/>
      <c r="E87" s="385" t="s">
        <v>110</v>
      </c>
      <c r="F87" s="238"/>
      <c r="G87" s="238"/>
      <c r="H87" s="238"/>
    </row>
    <row r="88" spans="1:8" hidden="1">
      <c r="A88" s="384">
        <v>2811</v>
      </c>
      <c r="B88" s="389" t="s">
        <v>185</v>
      </c>
      <c r="C88" s="379">
        <v>1</v>
      </c>
      <c r="D88" s="379">
        <v>1</v>
      </c>
      <c r="E88" s="385" t="s">
        <v>285</v>
      </c>
      <c r="F88" s="354" t="e">
        <f>G88+H88</f>
        <v>#REF!</v>
      </c>
      <c r="G88" s="354" t="e">
        <f>SUM(#REF!)</f>
        <v>#REF!</v>
      </c>
      <c r="H88" s="354" t="e">
        <f>SUM(#REF!)</f>
        <v>#REF!</v>
      </c>
    </row>
    <row r="89" spans="1:8" hidden="1">
      <c r="A89" s="384">
        <v>2820</v>
      </c>
      <c r="B89" s="380" t="s">
        <v>185</v>
      </c>
      <c r="C89" s="381">
        <v>2</v>
      </c>
      <c r="D89" s="381">
        <v>0</v>
      </c>
      <c r="E89" s="386" t="s">
        <v>289</v>
      </c>
      <c r="F89" s="387" t="e">
        <f>G89+H89</f>
        <v>#REF!</v>
      </c>
      <c r="G89" s="387" t="e">
        <f>SUM(G91:G96)</f>
        <v>#REF!</v>
      </c>
      <c r="H89" s="387" t="e">
        <f>SUM(H91:H96)</f>
        <v>#REF!</v>
      </c>
    </row>
    <row r="90" spans="1:8" hidden="1">
      <c r="A90" s="384"/>
      <c r="B90" s="380"/>
      <c r="C90" s="381"/>
      <c r="D90" s="381"/>
      <c r="E90" s="385" t="s">
        <v>110</v>
      </c>
      <c r="F90" s="238"/>
      <c r="G90" s="238"/>
      <c r="H90" s="238"/>
    </row>
    <row r="91" spans="1:8" hidden="1">
      <c r="A91" s="384">
        <v>2821</v>
      </c>
      <c r="B91" s="389" t="s">
        <v>185</v>
      </c>
      <c r="C91" s="379">
        <v>2</v>
      </c>
      <c r="D91" s="379">
        <v>1</v>
      </c>
      <c r="E91" s="385" t="s">
        <v>290</v>
      </c>
      <c r="F91" s="354" t="e">
        <f t="shared" ref="F91:F97" si="0">G91+H91</f>
        <v>#REF!</v>
      </c>
      <c r="G91" s="354" t="e">
        <f>SUM(#REF!)</f>
        <v>#REF!</v>
      </c>
      <c r="H91" s="354" t="e">
        <f>SUM(#REF!)</f>
        <v>#REF!</v>
      </c>
    </row>
    <row r="92" spans="1:8" hidden="1">
      <c r="A92" s="384">
        <v>2821</v>
      </c>
      <c r="B92" s="389" t="s">
        <v>185</v>
      </c>
      <c r="C92" s="379">
        <v>2</v>
      </c>
      <c r="D92" s="379">
        <v>2</v>
      </c>
      <c r="E92" s="385" t="s">
        <v>293</v>
      </c>
      <c r="F92" s="354" t="e">
        <f t="shared" si="0"/>
        <v>#REF!</v>
      </c>
      <c r="G92" s="354" t="e">
        <f>+#REF!</f>
        <v>#REF!</v>
      </c>
      <c r="H92" s="354" t="e">
        <f>SUM(#REF!)</f>
        <v>#REF!</v>
      </c>
    </row>
    <row r="93" spans="1:8" hidden="1">
      <c r="A93" s="384">
        <v>2823</v>
      </c>
      <c r="B93" s="389" t="s">
        <v>185</v>
      </c>
      <c r="C93" s="379">
        <v>2</v>
      </c>
      <c r="D93" s="379">
        <v>3</v>
      </c>
      <c r="E93" s="385" t="s">
        <v>296</v>
      </c>
      <c r="F93" s="354" t="e">
        <f t="shared" si="0"/>
        <v>#REF!</v>
      </c>
      <c r="G93" s="354" t="e">
        <f>SUM(#REF!)</f>
        <v>#REF!</v>
      </c>
      <c r="H93" s="354" t="e">
        <f>SUM(#REF!)</f>
        <v>#REF!</v>
      </c>
    </row>
    <row r="94" spans="1:8" hidden="1">
      <c r="A94" s="384">
        <v>2824</v>
      </c>
      <c r="B94" s="389" t="s">
        <v>185</v>
      </c>
      <c r="C94" s="379">
        <v>2</v>
      </c>
      <c r="D94" s="379">
        <v>4</v>
      </c>
      <c r="E94" s="385" t="s">
        <v>299</v>
      </c>
      <c r="F94" s="354" t="e">
        <f t="shared" si="0"/>
        <v>#REF!</v>
      </c>
      <c r="G94" s="354" t="e">
        <f>SUM(#REF!)</f>
        <v>#REF!</v>
      </c>
      <c r="H94" s="354" t="e">
        <f>SUM(#REF!)</f>
        <v>#REF!</v>
      </c>
    </row>
    <row r="95" spans="1:8" hidden="1">
      <c r="A95" s="384">
        <v>2825</v>
      </c>
      <c r="B95" s="389" t="s">
        <v>185</v>
      </c>
      <c r="C95" s="379">
        <v>2</v>
      </c>
      <c r="D95" s="379">
        <v>5</v>
      </c>
      <c r="E95" s="385" t="s">
        <v>303</v>
      </c>
      <c r="F95" s="354" t="e">
        <f t="shared" si="0"/>
        <v>#REF!</v>
      </c>
      <c r="G95" s="354" t="e">
        <f>SUM(#REF!)</f>
        <v>#REF!</v>
      </c>
      <c r="H95" s="354" t="e">
        <f>SUM(#REF!)</f>
        <v>#REF!</v>
      </c>
    </row>
    <row r="96" spans="1:8" ht="25.5" hidden="1">
      <c r="A96" s="384">
        <v>2827</v>
      </c>
      <c r="B96" s="389" t="s">
        <v>185</v>
      </c>
      <c r="C96" s="379">
        <v>2</v>
      </c>
      <c r="D96" s="379">
        <v>7</v>
      </c>
      <c r="E96" s="385" t="s">
        <v>306</v>
      </c>
      <c r="F96" s="354" t="e">
        <f t="shared" si="0"/>
        <v>#REF!</v>
      </c>
      <c r="G96" s="354" t="e">
        <f>SUM(#REF!)</f>
        <v>#REF!</v>
      </c>
      <c r="H96" s="354" t="e">
        <f>SUM(#REF!)</f>
        <v>#REF!</v>
      </c>
    </row>
    <row r="97" spans="1:8" ht="27" hidden="1">
      <c r="A97" s="389" t="s">
        <v>308</v>
      </c>
      <c r="B97" s="380" t="s">
        <v>185</v>
      </c>
      <c r="C97" s="381">
        <v>3</v>
      </c>
      <c r="D97" s="381">
        <v>0</v>
      </c>
      <c r="E97" s="386" t="s">
        <v>309</v>
      </c>
      <c r="F97" s="387">
        <f t="shared" si="0"/>
        <v>0</v>
      </c>
      <c r="G97" s="387">
        <f>+G99</f>
        <v>0</v>
      </c>
      <c r="H97" s="387">
        <f>+H99</f>
        <v>0</v>
      </c>
    </row>
    <row r="98" spans="1:8" hidden="1">
      <c r="A98" s="389"/>
      <c r="B98" s="380"/>
      <c r="C98" s="381"/>
      <c r="D98" s="381"/>
      <c r="E98" s="385" t="s">
        <v>110</v>
      </c>
      <c r="F98" s="400"/>
      <c r="G98" s="238"/>
      <c r="H98" s="238"/>
    </row>
    <row r="99" spans="1:8" hidden="1">
      <c r="A99" s="384" t="s">
        <v>310</v>
      </c>
      <c r="B99" s="389" t="s">
        <v>185</v>
      </c>
      <c r="C99" s="379">
        <v>3</v>
      </c>
      <c r="D99" s="379">
        <v>1</v>
      </c>
      <c r="E99" s="385" t="s">
        <v>311</v>
      </c>
      <c r="F99" s="354">
        <f>G99+H99</f>
        <v>0</v>
      </c>
      <c r="G99" s="354"/>
      <c r="H99" s="354"/>
    </row>
    <row r="100" spans="1:8" hidden="1">
      <c r="A100" s="384">
        <v>2840</v>
      </c>
      <c r="B100" s="380" t="s">
        <v>185</v>
      </c>
      <c r="C100" s="381">
        <v>4</v>
      </c>
      <c r="D100" s="381">
        <v>0</v>
      </c>
      <c r="E100" s="386" t="s">
        <v>313</v>
      </c>
      <c r="F100" s="387" t="e">
        <f>G100+H100</f>
        <v>#REF!</v>
      </c>
      <c r="G100" s="387" t="e">
        <f>+G103+G102</f>
        <v>#REF!</v>
      </c>
      <c r="H100" s="387" t="e">
        <f>+H103+H102</f>
        <v>#REF!</v>
      </c>
    </row>
    <row r="101" spans="1:8" hidden="1">
      <c r="A101" s="384"/>
      <c r="B101" s="380"/>
      <c r="C101" s="381"/>
      <c r="D101" s="381"/>
      <c r="E101" s="385" t="s">
        <v>110</v>
      </c>
      <c r="F101" s="400"/>
      <c r="G101" s="238"/>
      <c r="H101" s="238"/>
    </row>
    <row r="102" spans="1:8" hidden="1">
      <c r="A102" s="384">
        <v>2841</v>
      </c>
      <c r="B102" s="389" t="s">
        <v>185</v>
      </c>
      <c r="C102" s="379">
        <v>4</v>
      </c>
      <c r="D102" s="379">
        <v>1</v>
      </c>
      <c r="E102" s="385" t="s">
        <v>749</v>
      </c>
      <c r="F102" s="354" t="e">
        <f>G102+H102</f>
        <v>#REF!</v>
      </c>
      <c r="G102" s="354" t="e">
        <f>+#REF!</f>
        <v>#REF!</v>
      </c>
      <c r="H102" s="354" t="e">
        <f>+#REF!</f>
        <v>#REF!</v>
      </c>
    </row>
    <row r="103" spans="1:8" hidden="1">
      <c r="A103" s="384">
        <v>2843</v>
      </c>
      <c r="B103" s="389" t="s">
        <v>185</v>
      </c>
      <c r="C103" s="379">
        <v>4</v>
      </c>
      <c r="D103" s="379">
        <v>3</v>
      </c>
      <c r="E103" s="385" t="s">
        <v>313</v>
      </c>
      <c r="F103" s="354" t="e">
        <f>G103+H103</f>
        <v>#REF!</v>
      </c>
      <c r="G103" s="354" t="e">
        <f>SUM(#REF!)</f>
        <v>#REF!</v>
      </c>
      <c r="H103" s="354" t="e">
        <f>SUM(#REF!)</f>
        <v>#REF!</v>
      </c>
    </row>
    <row r="104" spans="1:8" hidden="1">
      <c r="A104" s="379">
        <v>2900</v>
      </c>
      <c r="B104" s="380" t="s">
        <v>187</v>
      </c>
      <c r="C104" s="381">
        <v>0</v>
      </c>
      <c r="D104" s="381">
        <v>0</v>
      </c>
      <c r="E104" s="377" t="s">
        <v>315</v>
      </c>
      <c r="F104" s="382" t="e">
        <f>G104+H104</f>
        <v>#REF!</v>
      </c>
      <c r="G104" s="382" t="e">
        <f>+G106+G110+G114+G117</f>
        <v>#REF!</v>
      </c>
      <c r="H104" s="382" t="e">
        <f>+H106+H110+H114+H117</f>
        <v>#REF!</v>
      </c>
    </row>
    <row r="105" spans="1:8" hidden="1">
      <c r="A105" s="384"/>
      <c r="B105" s="380"/>
      <c r="C105" s="381"/>
      <c r="D105" s="381"/>
      <c r="E105" s="385" t="s">
        <v>108</v>
      </c>
      <c r="F105" s="354"/>
      <c r="G105" s="354"/>
      <c r="H105" s="354"/>
    </row>
    <row r="106" spans="1:8" s="388" customFormat="1" hidden="1">
      <c r="A106" s="384">
        <v>2910</v>
      </c>
      <c r="B106" s="380" t="s">
        <v>187</v>
      </c>
      <c r="C106" s="381">
        <v>1</v>
      </c>
      <c r="D106" s="381">
        <v>0</v>
      </c>
      <c r="E106" s="386" t="s">
        <v>316</v>
      </c>
      <c r="F106" s="387" t="e">
        <f>G106+H106</f>
        <v>#REF!</v>
      </c>
      <c r="G106" s="387" t="e">
        <f>SUM(G108:G109)</f>
        <v>#REF!</v>
      </c>
      <c r="H106" s="387" t="e">
        <f>SUM(H108:H109)</f>
        <v>#REF!</v>
      </c>
    </row>
    <row r="107" spans="1:8" hidden="1">
      <c r="A107" s="384"/>
      <c r="B107" s="380"/>
      <c r="C107" s="381"/>
      <c r="D107" s="381"/>
      <c r="E107" s="385" t="s">
        <v>110</v>
      </c>
      <c r="F107" s="238"/>
      <c r="G107" s="238"/>
      <c r="H107" s="238"/>
    </row>
    <row r="108" spans="1:8" s="388" customFormat="1" hidden="1">
      <c r="A108" s="384">
        <v>2911</v>
      </c>
      <c r="B108" s="389" t="s">
        <v>187</v>
      </c>
      <c r="C108" s="379">
        <v>1</v>
      </c>
      <c r="D108" s="379">
        <v>1</v>
      </c>
      <c r="E108" s="385" t="s">
        <v>317</v>
      </c>
      <c r="F108" s="354" t="e">
        <f>G108+H108</f>
        <v>#REF!</v>
      </c>
      <c r="G108" s="354" t="e">
        <f>SUM(#REF!)</f>
        <v>#REF!</v>
      </c>
      <c r="H108" s="354" t="e">
        <f>SUM(#REF!)</f>
        <v>#REF!</v>
      </c>
    </row>
    <row r="109" spans="1:8" s="388" customFormat="1" hidden="1">
      <c r="A109" s="384">
        <v>2912</v>
      </c>
      <c r="B109" s="389" t="s">
        <v>187</v>
      </c>
      <c r="C109" s="379">
        <v>1</v>
      </c>
      <c r="D109" s="379">
        <v>2</v>
      </c>
      <c r="E109" s="385" t="s">
        <v>600</v>
      </c>
      <c r="F109" s="354" t="e">
        <f>G109+H109</f>
        <v>#REF!</v>
      </c>
      <c r="G109" s="354" t="e">
        <f>SUM(#REF!)</f>
        <v>#REF!</v>
      </c>
      <c r="H109" s="354" t="e">
        <f>SUM(#REF!)</f>
        <v>#REF!</v>
      </c>
    </row>
    <row r="110" spans="1:8" s="388" customFormat="1" hidden="1">
      <c r="A110" s="384">
        <v>2920</v>
      </c>
      <c r="B110" s="380" t="s">
        <v>187</v>
      </c>
      <c r="C110" s="381">
        <v>2</v>
      </c>
      <c r="D110" s="381">
        <v>0</v>
      </c>
      <c r="E110" s="386" t="s">
        <v>325</v>
      </c>
      <c r="F110" s="387" t="e">
        <f>G110+H110</f>
        <v>#REF!</v>
      </c>
      <c r="G110" s="387" t="e">
        <f>+G112+G113</f>
        <v>#REF!</v>
      </c>
      <c r="H110" s="387" t="e">
        <f>+H112+H113</f>
        <v>#REF!</v>
      </c>
    </row>
    <row r="111" spans="1:8" s="388" customFormat="1" hidden="1">
      <c r="A111" s="384"/>
      <c r="B111" s="380"/>
      <c r="C111" s="381"/>
      <c r="D111" s="381"/>
      <c r="E111" s="385" t="s">
        <v>110</v>
      </c>
      <c r="F111" s="238"/>
      <c r="G111" s="238"/>
      <c r="H111" s="238"/>
    </row>
    <row r="112" spans="1:8" s="388" customFormat="1" hidden="1">
      <c r="A112" s="384">
        <v>2921</v>
      </c>
      <c r="B112" s="389" t="s">
        <v>187</v>
      </c>
      <c r="C112" s="379">
        <v>2</v>
      </c>
      <c r="D112" s="379">
        <v>1</v>
      </c>
      <c r="E112" s="385" t="s">
        <v>601</v>
      </c>
      <c r="F112" s="354" t="e">
        <f>G112+H112</f>
        <v>#REF!</v>
      </c>
      <c r="G112" s="354" t="e">
        <f>SUM(#REF!)</f>
        <v>#REF!</v>
      </c>
      <c r="H112" s="354" t="e">
        <f>SUM(#REF!)</f>
        <v>#REF!</v>
      </c>
    </row>
    <row r="113" spans="1:8" s="388" customFormat="1" hidden="1">
      <c r="A113" s="384">
        <v>2922</v>
      </c>
      <c r="B113" s="389" t="s">
        <v>187</v>
      </c>
      <c r="C113" s="379">
        <v>2</v>
      </c>
      <c r="D113" s="379">
        <v>2</v>
      </c>
      <c r="E113" s="385" t="s">
        <v>602</v>
      </c>
      <c r="F113" s="354" t="e">
        <f>G113+H113</f>
        <v>#REF!</v>
      </c>
      <c r="G113" s="354" t="e">
        <f>SUM(#REF!)</f>
        <v>#REF!</v>
      </c>
      <c r="H113" s="354" t="e">
        <f>SUM(#REF!)</f>
        <v>#REF!</v>
      </c>
    </row>
    <row r="114" spans="1:8" hidden="1">
      <c r="A114" s="384">
        <v>2950</v>
      </c>
      <c r="B114" s="380" t="s">
        <v>187</v>
      </c>
      <c r="C114" s="381">
        <v>5</v>
      </c>
      <c r="D114" s="381">
        <v>0</v>
      </c>
      <c r="E114" s="386" t="s">
        <v>329</v>
      </c>
      <c r="F114" s="387" t="e">
        <f>G114+H114</f>
        <v>#REF!</v>
      </c>
      <c r="G114" s="387" t="e">
        <f>G116</f>
        <v>#REF!</v>
      </c>
      <c r="H114" s="387" t="e">
        <f>H116</f>
        <v>#REF!</v>
      </c>
    </row>
    <row r="115" spans="1:8" hidden="1">
      <c r="A115" s="384"/>
      <c r="B115" s="380"/>
      <c r="C115" s="381"/>
      <c r="D115" s="381"/>
      <c r="E115" s="385" t="s">
        <v>110</v>
      </c>
      <c r="F115" s="238"/>
      <c r="G115" s="238"/>
      <c r="H115" s="238"/>
    </row>
    <row r="116" spans="1:8" hidden="1">
      <c r="A116" s="384">
        <v>2951</v>
      </c>
      <c r="B116" s="389" t="s">
        <v>187</v>
      </c>
      <c r="C116" s="379">
        <v>5</v>
      </c>
      <c r="D116" s="379">
        <v>1</v>
      </c>
      <c r="E116" s="385" t="s">
        <v>330</v>
      </c>
      <c r="F116" s="354" t="e">
        <f>G116+H116</f>
        <v>#REF!</v>
      </c>
      <c r="G116" s="354" t="e">
        <f>SUM(#REF!)</f>
        <v>#REF!</v>
      </c>
      <c r="H116" s="354" t="e">
        <f>SUM(#REF!)</f>
        <v>#REF!</v>
      </c>
    </row>
    <row r="117" spans="1:8" hidden="1">
      <c r="A117" s="384">
        <v>2960</v>
      </c>
      <c r="B117" s="380" t="s">
        <v>187</v>
      </c>
      <c r="C117" s="381">
        <v>6</v>
      </c>
      <c r="D117" s="381">
        <v>0</v>
      </c>
      <c r="E117" s="386" t="s">
        <v>337</v>
      </c>
      <c r="F117" s="387" t="e">
        <f>G117+H117</f>
        <v>#REF!</v>
      </c>
      <c r="G117" s="387" t="e">
        <f>G119</f>
        <v>#REF!</v>
      </c>
      <c r="H117" s="387" t="e">
        <f>H119</f>
        <v>#REF!</v>
      </c>
    </row>
    <row r="118" spans="1:8" hidden="1">
      <c r="A118" s="384"/>
      <c r="B118" s="380"/>
      <c r="C118" s="381"/>
      <c r="D118" s="381"/>
      <c r="E118" s="385" t="s">
        <v>110</v>
      </c>
      <c r="F118" s="238"/>
      <c r="G118" s="238"/>
      <c r="H118" s="238"/>
    </row>
    <row r="119" spans="1:8" hidden="1">
      <c r="A119" s="384">
        <v>2961</v>
      </c>
      <c r="B119" s="389" t="s">
        <v>187</v>
      </c>
      <c r="C119" s="379">
        <v>6</v>
      </c>
      <c r="D119" s="379">
        <v>1</v>
      </c>
      <c r="E119" s="385" t="s">
        <v>337</v>
      </c>
      <c r="F119" s="354" t="e">
        <f>G119+H119</f>
        <v>#REF!</v>
      </c>
      <c r="G119" s="354" t="e">
        <f>SUM(#REF!)</f>
        <v>#REF!</v>
      </c>
      <c r="H119" s="354" t="e">
        <f>SUM(#REF!)</f>
        <v>#REF!</v>
      </c>
    </row>
    <row r="120" spans="1:8" hidden="1">
      <c r="A120" s="379">
        <v>3000</v>
      </c>
      <c r="B120" s="380" t="s">
        <v>189</v>
      </c>
      <c r="C120" s="381">
        <v>0</v>
      </c>
      <c r="D120" s="381">
        <v>0</v>
      </c>
      <c r="E120" s="377" t="s">
        <v>343</v>
      </c>
      <c r="F120" s="382" t="e">
        <f>G120+H120</f>
        <v>#REF!</v>
      </c>
      <c r="G120" s="382" t="e">
        <f>SUM(G122,G125,G128,G131)</f>
        <v>#REF!</v>
      </c>
      <c r="H120" s="382" t="e">
        <f>SUM(H122,H125,H128,H131)</f>
        <v>#REF!</v>
      </c>
    </row>
    <row r="121" spans="1:8" hidden="1">
      <c r="A121" s="384"/>
      <c r="B121" s="380"/>
      <c r="C121" s="381"/>
      <c r="D121" s="381"/>
      <c r="E121" s="385" t="s">
        <v>108</v>
      </c>
      <c r="F121" s="354"/>
      <c r="G121" s="354"/>
      <c r="H121" s="354"/>
    </row>
    <row r="122" spans="1:8" hidden="1">
      <c r="A122" s="384">
        <v>3030</v>
      </c>
      <c r="B122" s="380" t="s">
        <v>189</v>
      </c>
      <c r="C122" s="381">
        <v>3</v>
      </c>
      <c r="D122" s="381">
        <v>0</v>
      </c>
      <c r="E122" s="386" t="s">
        <v>753</v>
      </c>
      <c r="F122" s="387" t="e">
        <f>G122+H122</f>
        <v>#REF!</v>
      </c>
      <c r="G122" s="387" t="e">
        <f>+G124</f>
        <v>#REF!</v>
      </c>
      <c r="H122" s="387" t="e">
        <f>+H124</f>
        <v>#REF!</v>
      </c>
    </row>
    <row r="123" spans="1:8" hidden="1">
      <c r="A123" s="329"/>
      <c r="B123" s="330"/>
      <c r="C123" s="331"/>
      <c r="D123" s="331"/>
      <c r="E123" s="341" t="s">
        <v>110</v>
      </c>
      <c r="F123" s="354"/>
      <c r="G123" s="354"/>
      <c r="H123" s="354"/>
    </row>
    <row r="124" spans="1:8" hidden="1">
      <c r="A124" s="384">
        <v>3031</v>
      </c>
      <c r="B124" s="389" t="s">
        <v>189</v>
      </c>
      <c r="C124" s="379">
        <v>3</v>
      </c>
      <c r="D124" s="379">
        <v>1</v>
      </c>
      <c r="E124" s="385" t="s">
        <v>753</v>
      </c>
      <c r="F124" s="354" t="e">
        <f>G124+H124</f>
        <v>#REF!</v>
      </c>
      <c r="G124" s="354" t="e">
        <f>SUM(#REF!)</f>
        <v>#REF!</v>
      </c>
      <c r="H124" s="354" t="e">
        <f>SUM(#REF!)</f>
        <v>#REF!</v>
      </c>
    </row>
    <row r="125" spans="1:8" hidden="1">
      <c r="A125" s="384">
        <v>3040</v>
      </c>
      <c r="B125" s="380" t="s">
        <v>189</v>
      </c>
      <c r="C125" s="381">
        <v>4</v>
      </c>
      <c r="D125" s="381">
        <v>0</v>
      </c>
      <c r="E125" s="386" t="s">
        <v>755</v>
      </c>
      <c r="F125" s="387" t="e">
        <f>G125+H125</f>
        <v>#REF!</v>
      </c>
      <c r="G125" s="387" t="e">
        <f>+G127</f>
        <v>#REF!</v>
      </c>
      <c r="H125" s="387" t="e">
        <f>+H127</f>
        <v>#REF!</v>
      </c>
    </row>
    <row r="126" spans="1:8" hidden="1">
      <c r="A126" s="329"/>
      <c r="B126" s="330"/>
      <c r="C126" s="331"/>
      <c r="D126" s="331"/>
      <c r="E126" s="341" t="s">
        <v>110</v>
      </c>
      <c r="F126" s="354"/>
      <c r="G126" s="354"/>
      <c r="H126" s="354"/>
    </row>
    <row r="127" spans="1:8" hidden="1">
      <c r="A127" s="384">
        <v>3041</v>
      </c>
      <c r="B127" s="389" t="s">
        <v>189</v>
      </c>
      <c r="C127" s="379">
        <v>4</v>
      </c>
      <c r="D127" s="379">
        <v>1</v>
      </c>
      <c r="E127" s="385" t="s">
        <v>755</v>
      </c>
      <c r="F127" s="354" t="e">
        <f>G127+H127</f>
        <v>#REF!</v>
      </c>
      <c r="G127" s="354" t="e">
        <f>SUM(#REF!)</f>
        <v>#REF!</v>
      </c>
      <c r="H127" s="354" t="e">
        <f>SUM(#REF!)</f>
        <v>#REF!</v>
      </c>
    </row>
    <row r="128" spans="1:8" ht="27" hidden="1">
      <c r="A128" s="384">
        <v>3070</v>
      </c>
      <c r="B128" s="380" t="s">
        <v>189</v>
      </c>
      <c r="C128" s="381">
        <v>7</v>
      </c>
      <c r="D128" s="381">
        <v>0</v>
      </c>
      <c r="E128" s="386" t="s">
        <v>344</v>
      </c>
      <c r="F128" s="387" t="e">
        <f>G128+H128</f>
        <v>#REF!</v>
      </c>
      <c r="G128" s="387" t="e">
        <f>G130</f>
        <v>#REF!</v>
      </c>
      <c r="H128" s="387" t="e">
        <f>H130</f>
        <v>#REF!</v>
      </c>
    </row>
    <row r="129" spans="1:8" hidden="1">
      <c r="A129" s="384"/>
      <c r="B129" s="380"/>
      <c r="C129" s="381"/>
      <c r="D129" s="381"/>
      <c r="E129" s="385" t="s">
        <v>110</v>
      </c>
      <c r="F129" s="238"/>
      <c r="G129" s="238"/>
      <c r="H129" s="238"/>
    </row>
    <row r="130" spans="1:8" ht="25.5" hidden="1">
      <c r="A130" s="384">
        <v>3071</v>
      </c>
      <c r="B130" s="389" t="s">
        <v>189</v>
      </c>
      <c r="C130" s="379">
        <v>7</v>
      </c>
      <c r="D130" s="379">
        <v>1</v>
      </c>
      <c r="E130" s="385" t="s">
        <v>344</v>
      </c>
      <c r="F130" s="354" t="e">
        <f>G130+H130</f>
        <v>#REF!</v>
      </c>
      <c r="G130" s="354" t="e">
        <f>SUM(#REF!)</f>
        <v>#REF!</v>
      </c>
      <c r="H130" s="354" t="e">
        <f>SUM(#REF!)</f>
        <v>#REF!</v>
      </c>
    </row>
    <row r="131" spans="1:8" ht="27" hidden="1">
      <c r="A131" s="384">
        <v>3090</v>
      </c>
      <c r="B131" s="380" t="s">
        <v>189</v>
      </c>
      <c r="C131" s="381">
        <v>9</v>
      </c>
      <c r="D131" s="381">
        <v>0</v>
      </c>
      <c r="E131" s="386" t="s">
        <v>351</v>
      </c>
      <c r="F131" s="387" t="e">
        <f>G131+H131</f>
        <v>#REF!</v>
      </c>
      <c r="G131" s="387" t="e">
        <f>SUM(G133:G134)</f>
        <v>#REF!</v>
      </c>
      <c r="H131" s="387" t="e">
        <f>SUM(H133:H134)</f>
        <v>#REF!</v>
      </c>
    </row>
    <row r="132" spans="1:8" hidden="1">
      <c r="A132" s="384"/>
      <c r="B132" s="380"/>
      <c r="C132" s="381"/>
      <c r="D132" s="381"/>
      <c r="E132" s="385" t="s">
        <v>110</v>
      </c>
      <c r="F132" s="238"/>
      <c r="G132" s="238"/>
      <c r="H132" s="238"/>
    </row>
    <row r="133" spans="1:8" ht="25.5" hidden="1">
      <c r="A133" s="384">
        <v>3091</v>
      </c>
      <c r="B133" s="389" t="s">
        <v>189</v>
      </c>
      <c r="C133" s="379">
        <v>9</v>
      </c>
      <c r="D133" s="379">
        <v>1</v>
      </c>
      <c r="E133" s="385" t="s">
        <v>351</v>
      </c>
      <c r="F133" s="354">
        <f>G133+H133</f>
        <v>0</v>
      </c>
      <c r="G133" s="354"/>
      <c r="H133" s="354"/>
    </row>
    <row r="134" spans="1:8" ht="25.5" hidden="1">
      <c r="A134" s="384" t="s">
        <v>354</v>
      </c>
      <c r="B134" s="389" t="s">
        <v>189</v>
      </c>
      <c r="C134" s="379">
        <v>9</v>
      </c>
      <c r="D134" s="379">
        <v>2</v>
      </c>
      <c r="E134" s="385" t="s">
        <v>355</v>
      </c>
      <c r="F134" s="354" t="e">
        <f>G134+H134</f>
        <v>#REF!</v>
      </c>
      <c r="G134" s="354" t="e">
        <f>SUM(#REF!)</f>
        <v>#REF!</v>
      </c>
      <c r="H134" s="354" t="e">
        <f>SUM(#REF!)</f>
        <v>#REF!</v>
      </c>
    </row>
    <row r="135" spans="1:8" ht="28.5">
      <c r="A135" s="379">
        <v>3100</v>
      </c>
      <c r="B135" s="380" t="s">
        <v>104</v>
      </c>
      <c r="C135" s="380">
        <v>0</v>
      </c>
      <c r="D135" s="380">
        <v>0</v>
      </c>
      <c r="E135" s="401" t="s">
        <v>358</v>
      </c>
      <c r="F135" s="382" t="e">
        <f>+F137</f>
        <v>#REF!</v>
      </c>
      <c r="G135" s="382" t="e">
        <f>G137</f>
        <v>#REF!</v>
      </c>
      <c r="H135" s="382" t="e">
        <f>H137</f>
        <v>#REF!</v>
      </c>
    </row>
    <row r="136" spans="1:8">
      <c r="A136" s="384"/>
      <c r="B136" s="380"/>
      <c r="C136" s="381"/>
      <c r="D136" s="381"/>
      <c r="E136" s="385" t="s">
        <v>108</v>
      </c>
      <c r="F136" s="387"/>
      <c r="G136" s="387"/>
      <c r="H136" s="387"/>
    </row>
    <row r="137" spans="1:8" ht="27">
      <c r="A137" s="384">
        <v>3110</v>
      </c>
      <c r="B137" s="380" t="s">
        <v>104</v>
      </c>
      <c r="C137" s="381">
        <v>1</v>
      </c>
      <c r="D137" s="381">
        <v>0</v>
      </c>
      <c r="E137" s="402" t="s">
        <v>365</v>
      </c>
      <c r="F137" s="387" t="e">
        <f>+F139</f>
        <v>#REF!</v>
      </c>
      <c r="G137" s="387" t="e">
        <f>G139</f>
        <v>#REF!</v>
      </c>
      <c r="H137" s="387" t="e">
        <f>H139</f>
        <v>#REF!</v>
      </c>
    </row>
    <row r="138" spans="1:8">
      <c r="A138" s="384"/>
      <c r="B138" s="380"/>
      <c r="C138" s="381"/>
      <c r="D138" s="381"/>
      <c r="E138" s="385" t="s">
        <v>110</v>
      </c>
      <c r="F138" s="387"/>
      <c r="G138" s="238"/>
      <c r="H138" s="238"/>
    </row>
    <row r="139" spans="1:8" ht="21" customHeight="1">
      <c r="A139" s="384">
        <v>3112</v>
      </c>
      <c r="B139" s="389" t="s">
        <v>104</v>
      </c>
      <c r="C139" s="389">
        <v>1</v>
      </c>
      <c r="D139" s="389">
        <v>2</v>
      </c>
      <c r="E139" s="403" t="s">
        <v>359</v>
      </c>
      <c r="F139" s="354" t="e">
        <f>SUM(#REF!)</f>
        <v>#REF!</v>
      </c>
      <c r="G139" s="354" t="e">
        <f>SUM(#REF!)</f>
        <v>#REF!</v>
      </c>
      <c r="H139" s="354" t="e">
        <f>SUM(#REF!)</f>
        <v>#REF!</v>
      </c>
    </row>
    <row r="140" spans="1:8">
      <c r="B140" s="404"/>
      <c r="C140" s="405"/>
      <c r="D140" s="406"/>
    </row>
    <row r="141" spans="1:8">
      <c r="B141" s="404"/>
      <c r="C141" s="405"/>
      <c r="D141" s="406"/>
      <c r="E141" s="364"/>
    </row>
    <row r="142" spans="1:8">
      <c r="B142" s="404"/>
      <c r="C142" s="407"/>
      <c r="D142" s="408"/>
    </row>
    <row r="221" ht="13.5" customHeight="1"/>
    <row r="224" ht="16.5" customHeight="1"/>
  </sheetData>
  <mergeCells count="13">
    <mergeCell ref="G9:H9"/>
    <mergeCell ref="A9:A10"/>
    <mergeCell ref="B9:B10"/>
    <mergeCell ref="C9:C10"/>
    <mergeCell ref="D9:D10"/>
    <mergeCell ref="E9:E10"/>
    <mergeCell ref="F9:F10"/>
    <mergeCell ref="G8:H8"/>
    <mergeCell ref="F1:H1"/>
    <mergeCell ref="F2:H2"/>
    <mergeCell ref="F3:H3"/>
    <mergeCell ref="F4:H4"/>
    <mergeCell ref="A6:H6"/>
  </mergeCells>
  <pageMargins left="0.25" right="0.25" top="0.75" bottom="0.75" header="0.3" footer="0.3"/>
  <pageSetup paperSize="9" scale="87" fitToHeight="0" orientation="portrait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8">
    <tabColor theme="4" tint="0.39997558519241921"/>
  </sheetPr>
  <dimension ref="A1:II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7109375" style="38" customWidth="1"/>
    <col min="15" max="15" width="16.140625" style="38" customWidth="1"/>
    <col min="16" max="16" width="14.7109375" style="4" customWidth="1"/>
    <col min="17" max="17" width="9.140625" style="4"/>
    <col min="18" max="18" width="9.5703125" style="4" bestFit="1" customWidth="1"/>
    <col min="19" max="19" width="14.42578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589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8.25" customHeight="1">
      <c r="A7" s="121" t="s">
        <v>490</v>
      </c>
      <c r="H7" s="452" t="s">
        <v>866</v>
      </c>
      <c r="I7" s="452"/>
      <c r="J7" s="452"/>
      <c r="K7" s="452"/>
      <c r="L7" s="452"/>
      <c r="M7" s="452"/>
      <c r="N7" s="452"/>
      <c r="O7" s="452"/>
      <c r="P7" s="45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30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170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R13" s="358"/>
      <c r="S13" s="343">
        <f>+N13+'havelvac 7.3'!N13+'havelvac 7.4'!N13+'havelvac 7.5'!N13+'havelvac 7.6'!N13+'havelvac 7.7'!N13+'havelvac 7.8'!N13+'havelvac 7.9'!N13+'havelvac 7.10'!N13+'havelvac 7.11'!N13+'havelvac 7.12'!N13+'havelvac 7.13'!N13</f>
        <v>0</v>
      </c>
    </row>
    <row r="14" spans="1:22" s="180" customFormat="1" ht="30" customHeight="1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2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 ht="15.75" customHeigh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39.75" customHeight="1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7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 ht="15.75" customHeigh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 ht="15.75" customHeigh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 ht="15.75" customHeight="1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 ht="15.75" customHeigh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145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 ht="15.75" customHeigh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 customHeight="1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 ht="15.75" customHeigh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310"/>
      <c r="P23" s="310"/>
      <c r="Q23" s="160"/>
      <c r="R23" s="160"/>
      <c r="S23" s="343"/>
      <c r="T23" s="160"/>
      <c r="U23" s="160"/>
      <c r="V23" s="160"/>
    </row>
    <row r="24" spans="1:22" ht="15.75" customHeight="1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310"/>
      <c r="P24" s="310"/>
      <c r="Q24" s="160"/>
      <c r="R24" s="160"/>
      <c r="S24" s="343"/>
      <c r="T24" s="160"/>
      <c r="U24" s="160"/>
      <c r="V24" s="160"/>
    </row>
    <row r="25" spans="1:22" s="22" customFormat="1" ht="15.7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310"/>
      <c r="P25" s="310"/>
      <c r="Q25" s="160"/>
      <c r="R25" s="160"/>
      <c r="S25" s="343"/>
      <c r="T25" s="160"/>
      <c r="U25" s="160"/>
      <c r="V25" s="160"/>
    </row>
    <row r="26" spans="1:22" ht="15.75" customHeight="1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310"/>
      <c r="P26" s="310"/>
      <c r="Q26" s="160"/>
      <c r="R26" s="160"/>
      <c r="S26" s="343"/>
      <c r="T26" s="160"/>
      <c r="U26" s="160"/>
      <c r="V26" s="160"/>
    </row>
    <row r="27" spans="1:22" ht="15.75" customHeight="1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310"/>
      <c r="P27" s="310"/>
      <c r="Q27" s="160"/>
      <c r="R27" s="160"/>
      <c r="S27" s="343"/>
      <c r="T27" s="160"/>
      <c r="U27" s="160"/>
      <c r="V27" s="160"/>
    </row>
    <row r="28" spans="1:22" ht="15.75" customHeight="1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310"/>
      <c r="P28" s="310"/>
      <c r="Q28" s="160"/>
      <c r="R28" s="160"/>
      <c r="S28" s="343"/>
      <c r="T28" s="160"/>
      <c r="U28" s="160"/>
      <c r="V28" s="160"/>
    </row>
    <row r="29" spans="1:22" ht="15.75" customHeight="1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310"/>
      <c r="P29" s="310"/>
      <c r="Q29" s="160"/>
      <c r="R29" s="160"/>
      <c r="S29" s="343"/>
      <c r="T29" s="160"/>
      <c r="U29" s="160"/>
      <c r="V29" s="160"/>
    </row>
    <row r="30" spans="1:22" ht="15.75" customHeight="1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310"/>
      <c r="P30" s="310"/>
      <c r="Q30" s="160"/>
      <c r="R30" s="160"/>
      <c r="S30" s="343"/>
      <c r="T30" s="160"/>
      <c r="U30" s="160"/>
      <c r="V30" s="160"/>
    </row>
    <row r="31" spans="1:22" ht="25.5" customHeight="1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310"/>
      <c r="P31" s="310"/>
      <c r="Q31" s="160"/>
      <c r="R31" s="160"/>
      <c r="S31" s="343"/>
      <c r="T31" s="160"/>
      <c r="U31" s="160"/>
      <c r="V31" s="160"/>
    </row>
    <row r="32" spans="1:22" ht="15.75" customHeight="1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310"/>
      <c r="P32" s="310"/>
      <c r="Q32" s="160"/>
      <c r="R32" s="160"/>
      <c r="S32" s="343"/>
      <c r="T32" s="160"/>
      <c r="U32" s="160"/>
      <c r="V32" s="160"/>
    </row>
    <row r="33" spans="1:22" ht="15.75" customHeight="1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122</v>
      </c>
      <c r="M33" s="11">
        <v>4234</v>
      </c>
      <c r="N33" s="182">
        <f t="shared" si="1"/>
        <v>0</v>
      </c>
      <c r="O33" s="310"/>
      <c r="P33" s="310"/>
      <c r="Q33" s="160"/>
      <c r="R33" s="160"/>
      <c r="S33" s="343"/>
      <c r="T33" s="160"/>
      <c r="U33" s="160"/>
      <c r="V33" s="160"/>
    </row>
    <row r="34" spans="1:22" ht="15.75" customHeight="1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310"/>
      <c r="P34" s="310"/>
      <c r="Q34" s="160"/>
      <c r="R34" s="160"/>
      <c r="S34" s="343"/>
      <c r="T34" s="160"/>
      <c r="U34" s="160"/>
      <c r="V34" s="160"/>
    </row>
    <row r="35" spans="1:22" ht="15.75" customHeight="1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310"/>
      <c r="P35" s="310"/>
      <c r="Q35" s="160"/>
      <c r="R35" s="160"/>
      <c r="S35" s="343"/>
      <c r="T35" s="160"/>
      <c r="U35" s="160"/>
      <c r="V35" s="160"/>
    </row>
    <row r="36" spans="1:22" ht="15.75" customHeight="1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310"/>
      <c r="P36" s="310"/>
      <c r="Q36" s="160"/>
      <c r="R36" s="160"/>
      <c r="S36" s="343"/>
      <c r="T36" s="160"/>
      <c r="U36" s="160"/>
      <c r="V36" s="160"/>
    </row>
    <row r="37" spans="1:22" ht="15.75" customHeight="1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310"/>
      <c r="P37" s="310"/>
      <c r="Q37" s="160"/>
      <c r="R37" s="160"/>
      <c r="S37" s="343"/>
      <c r="T37" s="160"/>
      <c r="U37" s="160"/>
      <c r="V37" s="160"/>
    </row>
    <row r="38" spans="1:22" ht="25.5" customHeight="1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310"/>
      <c r="P38" s="310"/>
      <c r="Q38" s="160"/>
      <c r="R38" s="160"/>
      <c r="S38" s="343"/>
      <c r="T38" s="160"/>
      <c r="U38" s="160"/>
      <c r="V38" s="160"/>
    </row>
    <row r="39" spans="1:22" ht="15.75" customHeight="1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310"/>
      <c r="P39" s="310"/>
      <c r="Q39" s="160"/>
      <c r="R39" s="160"/>
      <c r="S39" s="343"/>
      <c r="T39" s="160"/>
      <c r="U39" s="160"/>
      <c r="V39" s="160"/>
    </row>
    <row r="40" spans="1:22" ht="15.75" customHeight="1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310"/>
      <c r="P40" s="310"/>
      <c r="Q40" s="160"/>
      <c r="R40" s="160"/>
      <c r="S40" s="343"/>
      <c r="T40" s="160"/>
      <c r="U40" s="160"/>
      <c r="V40" s="160"/>
    </row>
    <row r="41" spans="1:22" ht="15.75" customHeight="1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310"/>
      <c r="P41" s="310"/>
      <c r="Q41" s="160"/>
      <c r="R41" s="160"/>
      <c r="S41" s="343"/>
      <c r="T41" s="160"/>
      <c r="U41" s="160"/>
      <c r="V41" s="160"/>
    </row>
    <row r="42" spans="1:22" ht="15.75" customHeight="1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310"/>
      <c r="P42" s="310"/>
      <c r="Q42" s="160"/>
      <c r="R42" s="160"/>
      <c r="S42" s="343"/>
      <c r="T42" s="160"/>
      <c r="U42" s="160"/>
      <c r="V42" s="160"/>
    </row>
    <row r="43" spans="1:22" ht="25.5" customHeight="1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310"/>
      <c r="P43" s="310"/>
      <c r="Q43" s="160"/>
      <c r="R43" s="160"/>
      <c r="S43" s="343"/>
      <c r="T43" s="160"/>
      <c r="U43" s="160"/>
      <c r="V43" s="160"/>
    </row>
    <row r="44" spans="1:22" ht="15.75" customHeight="1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310"/>
      <c r="P44" s="310"/>
      <c r="Q44" s="160"/>
      <c r="R44" s="160"/>
      <c r="S44" s="343"/>
      <c r="T44" s="160"/>
      <c r="U44" s="160"/>
      <c r="V44" s="160"/>
    </row>
    <row r="45" spans="1:22" ht="15.75" customHeight="1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310"/>
      <c r="P45" s="310"/>
      <c r="Q45" s="160"/>
      <c r="R45" s="160"/>
      <c r="S45" s="343"/>
      <c r="T45" s="160"/>
      <c r="U45" s="160"/>
      <c r="V45" s="160"/>
    </row>
    <row r="46" spans="1:22" ht="15.75" customHeight="1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310"/>
      <c r="P46" s="310"/>
      <c r="Q46" s="160"/>
      <c r="R46" s="160"/>
      <c r="S46" s="343"/>
      <c r="T46" s="160"/>
      <c r="U46" s="160"/>
      <c r="V46" s="160"/>
    </row>
    <row r="47" spans="1:22" ht="15.75" customHeight="1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310"/>
      <c r="P47" s="310"/>
      <c r="Q47" s="160"/>
      <c r="R47" s="160"/>
      <c r="S47" s="343"/>
      <c r="T47" s="160"/>
      <c r="U47" s="160"/>
      <c r="V47" s="160"/>
    </row>
    <row r="48" spans="1:22" ht="15.75" customHeight="1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310"/>
      <c r="P48" s="310"/>
      <c r="Q48" s="160"/>
      <c r="R48" s="160"/>
      <c r="S48" s="343"/>
      <c r="T48" s="160"/>
      <c r="U48" s="160"/>
      <c r="V48" s="160"/>
    </row>
    <row r="49" spans="1:22" ht="15.75" customHeight="1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310"/>
      <c r="P49" s="310"/>
      <c r="Q49" s="160"/>
      <c r="R49" s="160"/>
      <c r="S49" s="343"/>
      <c r="T49" s="160"/>
      <c r="U49" s="160"/>
      <c r="V49" s="160"/>
    </row>
    <row r="50" spans="1:22" ht="15.75" customHeight="1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310"/>
      <c r="P50" s="310"/>
      <c r="Q50" s="160"/>
      <c r="R50" s="160"/>
      <c r="S50" s="343"/>
      <c r="T50" s="160"/>
      <c r="U50" s="160"/>
      <c r="V50" s="160"/>
    </row>
    <row r="51" spans="1:22" ht="15.7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310"/>
      <c r="P51" s="310"/>
      <c r="Q51" s="160"/>
      <c r="R51" s="160"/>
      <c r="S51" s="343"/>
      <c r="T51" s="160"/>
      <c r="U51" s="160"/>
      <c r="V51" s="160"/>
    </row>
    <row r="52" spans="1:22" ht="15.75" customHeight="1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310"/>
      <c r="P52" s="310"/>
      <c r="Q52" s="160"/>
      <c r="R52" s="160"/>
      <c r="S52" s="343"/>
      <c r="T52" s="160"/>
      <c r="U52" s="160"/>
      <c r="V52" s="160"/>
    </row>
    <row r="53" spans="1:22" ht="15.75" customHeight="1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310"/>
      <c r="P53" s="310"/>
      <c r="Q53" s="160"/>
      <c r="R53" s="160"/>
      <c r="S53" s="343"/>
      <c r="T53" s="160"/>
      <c r="U53" s="160"/>
      <c r="V53" s="160"/>
    </row>
    <row r="54" spans="1:22" s="114" customFormat="1" ht="15.75" customHeigh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1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145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3"/>
      <c r="T56" s="160"/>
      <c r="U56" s="160"/>
      <c r="V56" s="160"/>
    </row>
    <row r="57" spans="1:22" s="155" customFormat="1" ht="15.75" customHeight="1">
      <c r="A57" s="121"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15.75" customHeight="1">
      <c r="A58" s="121"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 ht="15.75" customHeight="1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 ht="25.5" customHeight="1">
      <c r="A60" s="121"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2111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 ht="15.75" customHeight="1">
      <c r="A61" s="121"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182"/>
      <c r="O61" s="182"/>
      <c r="P61" s="182"/>
      <c r="Q61" s="160"/>
      <c r="R61" s="160"/>
      <c r="S61" s="343"/>
      <c r="T61" s="160"/>
      <c r="U61" s="160"/>
      <c r="V61" s="160"/>
    </row>
    <row r="62" spans="1:22" s="169" customFormat="1" ht="33" customHeight="1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145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 ht="15.75" customHeight="1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 ht="25.5" customHeigh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7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 ht="15.75" customHeight="1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38.25" customHeight="1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 ht="15.75" customHeight="1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39.6" customHeight="1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145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 ht="15.75" customHeight="1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 ht="15.75" customHeight="1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 ht="15.75" customHeight="1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 ht="15.75" customHeight="1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 ht="25.5" customHeight="1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 ht="15.75" customHeight="1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 ht="15.75" customHeight="1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15.75" customHeight="1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 ht="15.75" customHeight="1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 ht="38.25" customHeigh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 ht="15.75" customHeight="1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 ht="25.5" customHeigh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 ht="15.75" customHeight="1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15.75" customHeight="1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7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 ht="15.75" customHeight="1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 customHeight="1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 ht="15.75" customHeight="1">
      <c r="A87" s="121" t="str">
        <f t="shared" ref="A87:A171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 ht="25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145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 ht="15.75" customHeight="1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/>
      <c r="Q89" s="160"/>
      <c r="R89" s="160"/>
      <c r="S89" s="343"/>
      <c r="T89" s="160"/>
      <c r="U89" s="160"/>
      <c r="V89" s="160"/>
    </row>
    <row r="90" spans="1:22" ht="15.7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/>
      <c r="P90" s="182"/>
      <c r="Q90" s="160"/>
      <c r="R90" s="160"/>
      <c r="S90" s="343"/>
      <c r="T90" s="160"/>
      <c r="U90" s="160"/>
      <c r="V90" s="160"/>
    </row>
    <row r="91" spans="1:22" s="114" customFormat="1" ht="25.5" customHeight="1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145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 ht="15.75" customHeight="1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15.75" customHeight="1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145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 ht="25.5" customHeigh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5.5" customHeight="1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145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 ht="15.75" customHeight="1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 ht="25.5" customHeigh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145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 ht="15.75" customHeight="1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43.5" customHeight="1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7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 ht="15.75" customHeight="1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15.75" customHeight="1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 ht="38.25" customHeigh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15.75" customHeight="1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145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 ht="15.75" customHeight="1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 ht="15.75" customHeigh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15.75" customHeight="1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145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 ht="15.75" customHeigh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 ht="15.75" customHeight="1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 ht="15.75" customHeigh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2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 ht="15.75" customHeight="1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 ht="25.5" customHeigh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7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 ht="15.75" customHeight="1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 ht="15.75" customHeight="1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 ht="15.75" customHeight="1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 ht="15.75" customHeight="1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145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 ht="15.75" customHeigh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8" t="s">
        <v>116</v>
      </c>
      <c r="M116" s="11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 ht="15.75" customHeigh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28" t="s">
        <v>802</v>
      </c>
      <c r="M117" s="11" t="s">
        <v>801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 ht="15.75" customHeight="1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 ht="15.75" customHeigh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 ht="38.25" customHeigh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 ht="15.75" customHeight="1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90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 ht="15.75" customHeight="1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 ht="15.75" customHeight="1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 ht="15.75" customHeight="1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 ht="25.5" customHeight="1">
      <c r="A126" s="214">
        <v>71020501110000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 ht="25.5" customHeight="1">
      <c r="A127" s="214">
        <v>71020501114512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 ht="15.75" customHeight="1">
      <c r="A128" s="121" t="str">
        <f>CONCATENATE(B128,C128,D128,E128,F128,G128)</f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7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 ht="15.75" customHeight="1">
      <c r="A129" s="121" t="str">
        <f>CONCATENATE(B129,C129,D129,E129,F129,G129)</f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 ht="25.5" customHeigh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>N132+N138</f>
        <v>0</v>
      </c>
      <c r="O130" s="191">
        <f t="shared" ref="O130:P130" si="13">O132+O138</f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 ht="15.75" customHeight="1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145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 ht="15.75" customHeight="1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 ht="15.75" customHeigh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15.75" customHeight="1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8" t="s">
        <v>142</v>
      </c>
      <c r="M135" s="11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 ht="15.75" customHeight="1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 ht="15.75" customHeigh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15.75" customHeight="1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/>
      <c r="Q139" s="160"/>
      <c r="R139" s="160"/>
      <c r="S139" s="343"/>
      <c r="T139" s="160"/>
      <c r="U139" s="160"/>
      <c r="V139" s="160"/>
    </row>
    <row r="140" spans="1:22" ht="15.75" customHeight="1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5.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2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 ht="15.75" customHeight="1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15.75" customHeight="1">
      <c r="B143" s="123"/>
      <c r="H143" s="17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 ht="15.75" customHeigh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15.75" customHeight="1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 ht="15.75" customHeigh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 ht="15.75" customHeight="1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 ht="15.75" customHeight="1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 ht="25.5" customHeigh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 ht="25.5" customHeigh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 ht="15.75" customHeigh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 ht="15.75" customHeight="1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ref="N156:N158" si="21">O156+P156</f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 ht="25.5" customHeigh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1"/>
        <v>0</v>
      </c>
      <c r="O158" s="182"/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 ht="15.75" customHeigh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2">O160+P160</f>
        <v>0</v>
      </c>
      <c r="O160" s="182"/>
      <c r="P160" s="182"/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 ht="15.75" customHeight="1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2"/>
        <v>0</v>
      </c>
      <c r="O162" s="182"/>
      <c r="P162" s="182"/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 customHeight="1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3">O164+P164</f>
        <v>0</v>
      </c>
      <c r="O164" s="182"/>
      <c r="P164" s="182"/>
      <c r="Q164" s="160"/>
      <c r="R164" s="160"/>
      <c r="S164" s="343"/>
      <c r="T164" s="160"/>
      <c r="U164" s="160"/>
      <c r="V164" s="160"/>
    </row>
    <row r="165" spans="1:22" ht="15.75" customHeight="1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7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 ht="15.75" customHeight="1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 ht="25.5" customHeigh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 ht="15.75" customHeight="1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 ht="15.75" customHeight="1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145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 ht="15.75" customHeight="1">
      <c r="A170" s="121" t="str">
        <f t="shared" si="8"/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/>
      <c r="P170" s="182"/>
      <c r="Q170" s="160"/>
      <c r="R170" s="160"/>
      <c r="S170" s="343"/>
      <c r="T170" s="160"/>
      <c r="U170" s="160"/>
      <c r="V170" s="160"/>
    </row>
    <row r="171" spans="1:22" s="114" customFormat="1" ht="25.5" customHeight="1">
      <c r="A171" s="121" t="str">
        <f t="shared" si="8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 ht="15.75" customHeight="1">
      <c r="A172" s="121" t="str">
        <f t="shared" ref="A172:A226" si="25">CONCATENATE(B172,C172,D172,E172,F172,G172)</f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7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 ht="15.75" customHeight="1">
      <c r="A173" s="121" t="str">
        <f t="shared" si="25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 ht="15.75" customHeight="1">
      <c r="A174" s="121" t="str">
        <f t="shared" si="25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6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5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5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145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5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7">O177+P177</f>
        <v>0</v>
      </c>
      <c r="O177" s="310"/>
      <c r="P177" s="310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5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7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5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145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 ht="15.75" customHeight="1">
      <c r="A180" s="121" t="str">
        <f t="shared" si="25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7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 ht="15.75" customHeight="1">
      <c r="A181" s="121" t="str">
        <f t="shared" si="25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145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15.75" customHeight="1">
      <c r="A182" s="121" t="str">
        <f t="shared" si="25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7"/>
        <v>0</v>
      </c>
      <c r="O182" s="182"/>
      <c r="P182" s="182"/>
      <c r="Q182" s="160"/>
      <c r="R182" s="160"/>
      <c r="S182" s="343"/>
      <c r="T182" s="160"/>
      <c r="U182" s="160"/>
      <c r="V182" s="160"/>
    </row>
    <row r="183" spans="1:22" s="114" customFormat="1" ht="15.75" customHeight="1">
      <c r="A183" s="121" t="str">
        <f t="shared" si="25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7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 ht="15.75" customHeight="1">
      <c r="A184" s="121" t="str">
        <f t="shared" si="25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7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 ht="25.5" customHeight="1">
      <c r="A185" s="121" t="str">
        <f t="shared" si="25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145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 customHeight="1">
      <c r="A186" s="121" t="str">
        <f t="shared" si="25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7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 ht="25.5" customHeight="1">
      <c r="A187" s="121" t="str">
        <f t="shared" si="25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7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 ht="25.5" customHeight="1">
      <c r="A188" s="121" t="str">
        <f t="shared" si="25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7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51" customHeight="1">
      <c r="A189" s="121" t="str">
        <f t="shared" si="25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145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15.75" customHeight="1">
      <c r="A190" s="121" t="str">
        <f t="shared" si="25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7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5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7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5.75" customHeight="1">
      <c r="A192" s="121" t="str">
        <f t="shared" si="25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7"/>
        <v>0</v>
      </c>
      <c r="O192" s="182"/>
      <c r="P192" s="182"/>
      <c r="Q192" s="160"/>
      <c r="R192" s="160"/>
      <c r="S192" s="343"/>
      <c r="T192" s="160"/>
      <c r="U192" s="160"/>
      <c r="V192" s="160"/>
    </row>
    <row r="193" spans="1:22" ht="15.75" customHeight="1">
      <c r="B193" s="123"/>
      <c r="H193" s="24"/>
      <c r="I193" s="24"/>
      <c r="J193" s="25"/>
      <c r="K193" s="25"/>
      <c r="L193" s="341" t="s">
        <v>268</v>
      </c>
      <c r="M193" s="334">
        <v>5129</v>
      </c>
      <c r="N193" s="182">
        <f t="shared" ref="N193" si="28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5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145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SUM(O195:O196)</f>
        <v>0</v>
      </c>
      <c r="P194" s="196">
        <f>SUM(P195:P196)</f>
        <v>0</v>
      </c>
      <c r="Q194" s="160"/>
      <c r="R194" s="160"/>
      <c r="S194" s="343"/>
      <c r="T194" s="160"/>
      <c r="U194" s="160"/>
      <c r="V194" s="160"/>
    </row>
    <row r="195" spans="1:22" ht="15.75" customHeight="1">
      <c r="A195" s="121" t="str">
        <f t="shared" si="25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7"/>
        <v>0</v>
      </c>
      <c r="O195" s="182"/>
      <c r="P195" s="182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5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7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341" t="s">
        <v>268</v>
      </c>
      <c r="M197" s="334">
        <v>5129</v>
      </c>
      <c r="N197" s="182"/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5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145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5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7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9.25" customHeight="1">
      <c r="A200" s="121" t="str">
        <f t="shared" si="25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145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5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7"/>
        <v>0</v>
      </c>
      <c r="O201" s="182"/>
      <c r="P201" s="182">
        <v>0</v>
      </c>
      <c r="Q201" s="160"/>
      <c r="R201" s="160"/>
      <c r="S201" s="343"/>
      <c r="T201" s="160"/>
      <c r="U201" s="160"/>
      <c r="V201" s="160"/>
    </row>
    <row r="202" spans="1:22" ht="15.75" customHeight="1">
      <c r="A202" s="121" t="str">
        <f t="shared" si="25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7"/>
        <v>0</v>
      </c>
      <c r="O202" s="182"/>
      <c r="P202" s="182"/>
      <c r="Q202" s="160"/>
      <c r="R202" s="160"/>
      <c r="S202" s="343"/>
      <c r="T202" s="160"/>
      <c r="U202" s="160"/>
      <c r="V202" s="160"/>
    </row>
    <row r="203" spans="1:22" s="155" customFormat="1" ht="15.75" customHeight="1">
      <c r="A203" s="121" t="str">
        <f t="shared" si="25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7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 ht="15.75" customHeight="1">
      <c r="A204" s="121" t="str">
        <f t="shared" si="25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7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 ht="15.75" customHeight="1">
      <c r="B205" s="123"/>
      <c r="G205" s="128"/>
      <c r="H205" s="24"/>
      <c r="I205" s="24"/>
      <c r="J205" s="25"/>
      <c r="K205" s="25"/>
      <c r="L205" s="341" t="s">
        <v>268</v>
      </c>
      <c r="M205" s="334">
        <v>5129</v>
      </c>
      <c r="N205" s="182">
        <f t="shared" ref="N205" si="29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5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145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 ht="15.75" customHeight="1">
      <c r="A207" s="121" t="str">
        <f t="shared" ref="A207" si="30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8" t="s">
        <v>811</v>
      </c>
      <c r="M207" s="11" t="s">
        <v>812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 ht="15.75" customHeight="1">
      <c r="A208" s="121" t="str">
        <f t="shared" si="25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8" t="s">
        <v>116</v>
      </c>
      <c r="M208" s="11">
        <v>4214</v>
      </c>
      <c r="N208" s="182">
        <f t="shared" ref="N208" si="31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 ht="15.75" customHeight="1">
      <c r="A209" s="121" t="str">
        <f t="shared" si="25"/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7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 customHeight="1">
      <c r="A210" s="121" t="str">
        <f t="shared" si="25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7"/>
        <v>0</v>
      </c>
      <c r="O210" s="182"/>
      <c r="P210" s="182"/>
      <c r="Q210" s="160"/>
      <c r="R210" s="160"/>
      <c r="S210" s="343"/>
      <c r="T210" s="160"/>
      <c r="U210" s="160"/>
      <c r="V210" s="160"/>
    </row>
    <row r="211" spans="1:22" ht="15.75" customHeight="1">
      <c r="A211" s="121" t="str">
        <f t="shared" si="25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7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 ht="25.5" customHeight="1">
      <c r="A212" s="121" t="str">
        <f t="shared" si="25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7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 ht="15.75" customHeight="1">
      <c r="A213" s="121" t="str">
        <f t="shared" si="25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145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5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337"/>
      <c r="I214" s="305"/>
      <c r="J214" s="306"/>
      <c r="K214" s="306"/>
      <c r="L214" s="338" t="s">
        <v>813</v>
      </c>
      <c r="M214" s="47">
        <v>4511</v>
      </c>
      <c r="N214" s="182">
        <f t="shared" si="27"/>
        <v>0</v>
      </c>
      <c r="O214" s="182"/>
      <c r="P214" s="182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337"/>
      <c r="I215" s="305"/>
      <c r="J215" s="306"/>
      <c r="K215" s="306"/>
      <c r="L215" s="338" t="s">
        <v>851</v>
      </c>
      <c r="M215" s="47" t="s">
        <v>852</v>
      </c>
      <c r="N215" s="182">
        <f t="shared" si="27"/>
        <v>0</v>
      </c>
      <c r="O215" s="182"/>
      <c r="P215" s="182"/>
      <c r="Q215" s="160"/>
      <c r="R215" s="160"/>
      <c r="S215" s="343"/>
      <c r="T215" s="160"/>
      <c r="U215" s="160"/>
      <c r="V215" s="160"/>
    </row>
    <row r="216" spans="1:22" ht="15.75" customHeight="1">
      <c r="A216" s="121" t="str">
        <f t="shared" si="25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7"/>
        <v>0</v>
      </c>
      <c r="O216" s="182"/>
      <c r="P216" s="182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5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145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 customHeight="1">
      <c r="A218" s="121" t="str">
        <f t="shared" si="25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7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 ht="25.5" customHeight="1">
      <c r="A219" s="121" t="str">
        <f t="shared" si="25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7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5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145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 ht="25.5" customHeight="1">
      <c r="A221" s="121" t="str">
        <f t="shared" si="25"/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7"/>
        <v>0</v>
      </c>
      <c r="O221" s="182"/>
      <c r="P221" s="182"/>
      <c r="Q221" s="160"/>
      <c r="R221" s="160"/>
      <c r="S221" s="343"/>
      <c r="T221" s="160"/>
      <c r="U221" s="160"/>
      <c r="V221" s="160"/>
    </row>
    <row r="222" spans="1:22" ht="15.75" customHeight="1">
      <c r="A222" s="121" t="str">
        <f t="shared" si="25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7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 ht="25.5" customHeight="1">
      <c r="A223" s="121" t="str">
        <f t="shared" si="25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7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5.5" customHeight="1">
      <c r="A224" s="121" t="str">
        <f t="shared" si="25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145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5.75" customHeight="1">
      <c r="A225" s="121" t="str">
        <f t="shared" si="25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7"/>
        <v>0</v>
      </c>
      <c r="O225" s="182"/>
      <c r="P225" s="182"/>
      <c r="Q225" s="160"/>
      <c r="R225" s="160"/>
      <c r="S225" s="343"/>
      <c r="T225" s="160"/>
      <c r="U225" s="160"/>
      <c r="V225" s="160"/>
    </row>
    <row r="226" spans="1:22" ht="15.75" customHeight="1">
      <c r="A226" s="121" t="str">
        <f t="shared" si="25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7"/>
        <v>0</v>
      </c>
      <c r="O226" s="182"/>
      <c r="P226" s="182"/>
      <c r="Q226" s="160"/>
      <c r="R226" s="160"/>
      <c r="S226" s="343"/>
      <c r="T226" s="160"/>
      <c r="U226" s="160"/>
      <c r="V226" s="160"/>
    </row>
    <row r="227" spans="1:22" s="114" customFormat="1" ht="15.75" customHeight="1">
      <c r="A227" s="121" t="str">
        <f t="shared" ref="A227:A329" si="32">CONCATENATE(B227,C227,D227,E227,F227,G227)</f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7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 ht="15.75" customHeight="1">
      <c r="A228" s="121" t="str">
        <f t="shared" si="32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7"/>
        <v>0</v>
      </c>
      <c r="O228" s="182"/>
      <c r="P228" s="182"/>
      <c r="Q228" s="160"/>
      <c r="R228" s="160"/>
      <c r="S228" s="343"/>
      <c r="T228" s="160"/>
      <c r="U228" s="160"/>
      <c r="V228" s="160"/>
    </row>
    <row r="229" spans="1:22" ht="15.75" customHeight="1">
      <c r="A229" s="121"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7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 ht="15.75" customHeight="1">
      <c r="A230" s="121" t="str">
        <f t="shared" si="32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7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15.75" customHeight="1">
      <c r="A231" s="121" t="str">
        <f t="shared" si="32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145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5.75" customHeight="1">
      <c r="A232" s="121" t="str">
        <f t="shared" si="32"/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182"/>
      <c r="P232" s="182"/>
      <c r="Q232" s="160"/>
      <c r="R232" s="160"/>
      <c r="S232" s="343"/>
      <c r="T232" s="160"/>
      <c r="U232" s="160"/>
      <c r="V232" s="160"/>
    </row>
    <row r="233" spans="1:22" s="114" customFormat="1" ht="15.75" customHeight="1">
      <c r="A233" s="121" t="str">
        <f t="shared" si="32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28"/>
      <c r="M233" s="11"/>
      <c r="N233" s="182">
        <f t="shared" si="27"/>
        <v>0</v>
      </c>
      <c r="O233" s="182"/>
      <c r="P233" s="182"/>
      <c r="Q233" s="160"/>
      <c r="R233" s="160"/>
      <c r="S233" s="343"/>
      <c r="T233" s="160"/>
      <c r="U233" s="160"/>
      <c r="V233" s="160"/>
    </row>
    <row r="234" spans="1:22" ht="15.75" customHeight="1">
      <c r="A234" s="121" t="str">
        <f t="shared" si="32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24"/>
      <c r="I234" s="24"/>
      <c r="J234" s="25"/>
      <c r="K234" s="25"/>
      <c r="L234" s="349" t="s">
        <v>815</v>
      </c>
      <c r="M234" s="11"/>
      <c r="N234" s="196">
        <f>O234+P234</f>
        <v>0</v>
      </c>
      <c r="O234" s="196">
        <f t="shared" ref="O234:P234" si="34">P234+Q234</f>
        <v>0</v>
      </c>
      <c r="P234" s="196">
        <f t="shared" si="34"/>
        <v>0</v>
      </c>
      <c r="Q234" s="160"/>
      <c r="R234" s="160"/>
      <c r="S234" s="343"/>
      <c r="T234" s="160"/>
      <c r="U234" s="160"/>
      <c r="V234" s="160"/>
    </row>
    <row r="235" spans="1:22" ht="25.5" customHeight="1">
      <c r="A235" s="121" t="str">
        <f t="shared" si="32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28" t="s">
        <v>131</v>
      </c>
      <c r="M235" s="11">
        <v>4511</v>
      </c>
      <c r="N235" s="182">
        <f t="shared" si="27"/>
        <v>0</v>
      </c>
      <c r="O235" s="182"/>
      <c r="P235" s="182"/>
      <c r="Q235" s="160"/>
      <c r="R235" s="160"/>
      <c r="S235" s="343"/>
      <c r="T235" s="160"/>
      <c r="U235" s="160"/>
      <c r="V235" s="160"/>
    </row>
    <row r="236" spans="1:22" ht="25.5" customHeight="1">
      <c r="B236" s="123"/>
      <c r="H236" s="145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30" customHeight="1">
      <c r="A237" s="121" t="str">
        <f t="shared" ref="A237" si="35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6">O237+P237</f>
        <v>0</v>
      </c>
      <c r="O237" s="182"/>
      <c r="P237" s="182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24"/>
      <c r="I238" s="24"/>
      <c r="J238" s="25"/>
      <c r="K238" s="25"/>
      <c r="L238" s="344" t="s">
        <v>817</v>
      </c>
      <c r="M238" s="11"/>
      <c r="N238" s="196">
        <f>O238+P238</f>
        <v>0</v>
      </c>
      <c r="O238" s="182">
        <f>SUM(O239:O243)</f>
        <v>0</v>
      </c>
      <c r="P238" s="182">
        <f>SUM(P239:P243)</f>
        <v>0</v>
      </c>
      <c r="Q238" s="160"/>
      <c r="R238" s="160"/>
      <c r="S238" s="343"/>
      <c r="T238" s="160"/>
      <c r="U238" s="160"/>
      <c r="V238" s="160"/>
    </row>
    <row r="239" spans="1:22" ht="27.6" customHeight="1">
      <c r="B239" s="123"/>
      <c r="G239" s="128"/>
      <c r="H239" s="24"/>
      <c r="I239" s="24"/>
      <c r="J239" s="25"/>
      <c r="K239" s="25"/>
      <c r="L239" s="338" t="s">
        <v>851</v>
      </c>
      <c r="M239" s="47" t="s">
        <v>852</v>
      </c>
      <c r="N239" s="182">
        <f>O239+P239</f>
        <v>0</v>
      </c>
      <c r="O239" s="182"/>
      <c r="P239" s="182"/>
      <c r="Q239" s="160"/>
      <c r="R239" s="160"/>
      <c r="S239" s="343"/>
      <c r="T239" s="160"/>
      <c r="U239" s="160"/>
      <c r="V239" s="160"/>
    </row>
    <row r="240" spans="1:22" ht="25.5" customHeight="1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7"/>
        <v>0</v>
      </c>
      <c r="O240" s="310"/>
      <c r="P240" s="310"/>
      <c r="Q240" s="160"/>
      <c r="R240" s="160"/>
      <c r="S240" s="343"/>
      <c r="T240" s="160"/>
      <c r="U240" s="160"/>
      <c r="V240" s="160"/>
    </row>
    <row r="241" spans="1:22" ht="25.5" customHeight="1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7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 ht="25.5" customHeight="1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ref="N242" si="38">O242+P242</f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 ht="25.5" customHeight="1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7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24"/>
      <c r="I244" s="24"/>
      <c r="J244" s="25"/>
      <c r="K244" s="25"/>
      <c r="L244" s="344" t="s">
        <v>849</v>
      </c>
      <c r="M244" s="11"/>
      <c r="N244" s="196">
        <f>O244+P244</f>
        <v>0</v>
      </c>
      <c r="O244" s="182">
        <f>SUM(O245)</f>
        <v>0</v>
      </c>
      <c r="P244" s="182">
        <f>SUM(P245)</f>
        <v>0</v>
      </c>
      <c r="Q244" s="160"/>
      <c r="R244" s="160"/>
      <c r="S244" s="343"/>
      <c r="T244" s="160"/>
      <c r="U244" s="160"/>
      <c r="V244" s="160"/>
    </row>
    <row r="245" spans="1:22" ht="25.5" customHeight="1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9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 ht="25.5" customHeight="1">
      <c r="A246" s="121" t="str">
        <f t="shared" si="32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40">+O248+O251+O253+O255+O258</f>
        <v>0</v>
      </c>
      <c r="P246" s="191">
        <f t="shared" si="40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 ht="15.75" customHeight="1">
      <c r="B248" s="123"/>
      <c r="H248" s="145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 ht="15.75" customHeight="1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41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8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41"/>
        <v>0</v>
      </c>
      <c r="O250" s="310"/>
      <c r="P250" s="310"/>
      <c r="Q250" s="160"/>
      <c r="R250" s="160"/>
      <c r="S250" s="343"/>
      <c r="T250" s="160"/>
      <c r="U250" s="160"/>
      <c r="V250" s="160"/>
    </row>
    <row r="251" spans="1:22" ht="15.75" customHeight="1">
      <c r="B251" s="123"/>
      <c r="H251" s="145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7" customHeight="1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41"/>
        <v>0</v>
      </c>
      <c r="O252" s="182"/>
      <c r="P252" s="182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2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145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15.75" customHeight="1">
      <c r="A254" s="121" t="str">
        <f t="shared" si="32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41"/>
        <v>0</v>
      </c>
      <c r="O254" s="182"/>
      <c r="P254" s="182"/>
      <c r="Q254" s="160"/>
      <c r="R254" s="160"/>
      <c r="S254" s="343"/>
      <c r="T254" s="160"/>
      <c r="U254" s="160"/>
      <c r="V254" s="160"/>
    </row>
    <row r="255" spans="1:22" ht="15.75" customHeight="1">
      <c r="A255" s="121" t="str">
        <f t="shared" si="32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39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 ht="15.75" customHeight="1">
      <c r="A256" s="121" t="str">
        <f t="shared" si="32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41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 ht="15.75" customHeight="1">
      <c r="A257" s="121" t="str">
        <f t="shared" si="32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41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63.75" customHeight="1">
      <c r="A258" s="121" t="str">
        <f t="shared" si="32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/>
      <c r="Q258" s="160"/>
      <c r="R258" s="160"/>
      <c r="S258" s="343"/>
      <c r="T258" s="160"/>
      <c r="U258" s="160"/>
      <c r="V258" s="160"/>
    </row>
    <row r="259" spans="1:22" ht="15.75" customHeight="1">
      <c r="A259" s="121" t="str">
        <f t="shared" si="32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40">
        <v>4861</v>
      </c>
      <c r="N259" s="182">
        <f t="shared" si="41"/>
        <v>0</v>
      </c>
      <c r="O259" s="307"/>
      <c r="P259" s="307"/>
      <c r="Q259" s="160"/>
      <c r="R259" s="160"/>
      <c r="S259" s="343"/>
      <c r="T259" s="160"/>
      <c r="U259" s="160"/>
      <c r="V259" s="160"/>
    </row>
    <row r="260" spans="1:22" s="114" customFormat="1" ht="51" customHeight="1">
      <c r="A260" s="121"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7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 ht="15.75" customHeight="1">
      <c r="A261" s="121"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 ht="63.75" customHeight="1">
      <c r="A262" s="121"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 ht="15.75" customHeight="1">
      <c r="A263" s="121"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 ht="63.75" customHeight="1">
      <c r="A264" s="121"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145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2">O265+P265</f>
        <v>0</v>
      </c>
      <c r="O265" s="182"/>
      <c r="P265" s="182"/>
      <c r="Q265" s="160"/>
      <c r="R265" s="160"/>
      <c r="S265" s="343"/>
      <c r="T265" s="160"/>
      <c r="U265" s="160"/>
      <c r="V265" s="160"/>
    </row>
    <row r="266" spans="1:22" s="114" customFormat="1">
      <c r="A266" s="121"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2"/>
        <v>0</v>
      </c>
      <c r="O266" s="182"/>
      <c r="P266" s="182"/>
      <c r="Q266" s="160"/>
      <c r="R266" s="160"/>
      <c r="S266" s="343"/>
      <c r="T266" s="160"/>
      <c r="U266" s="160"/>
      <c r="V266" s="160"/>
    </row>
    <row r="267" spans="1:22">
      <c r="A267" s="121"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2"/>
        <v>0</v>
      </c>
      <c r="O267" s="182"/>
      <c r="P267" s="182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2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2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2"/>
        <v>0</v>
      </c>
      <c r="O270" s="182"/>
      <c r="P270" s="182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2"/>
        <v>0</v>
      </c>
      <c r="O271" s="182"/>
      <c r="P271" s="182"/>
      <c r="Q271" s="160"/>
      <c r="R271" s="160"/>
      <c r="S271" s="343"/>
      <c r="T271" s="160"/>
      <c r="U271" s="160"/>
      <c r="V271" s="160"/>
    </row>
    <row r="272" spans="1:22" ht="15.75" customHeight="1">
      <c r="B272" s="123"/>
      <c r="G272" s="128"/>
      <c r="H272" s="17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 ht="15.75" customHeight="1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15.75" customHeight="1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3">+O276+O279+O283+O285+O291+O295+O300+O303+O307+O311+O314+O317</f>
        <v>0</v>
      </c>
      <c r="P274" s="191">
        <f t="shared" si="43"/>
        <v>0</v>
      </c>
      <c r="Q274" s="160"/>
      <c r="R274" s="160"/>
      <c r="S274" s="343"/>
      <c r="T274" s="160"/>
      <c r="U274" s="160"/>
      <c r="V274" s="160"/>
    </row>
    <row r="275" spans="2:22" ht="15.75" customHeight="1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 ht="15.75" customHeight="1">
      <c r="B276" s="123"/>
      <c r="G276" s="128"/>
      <c r="H276" s="145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 ht="15.75" customHeight="1">
      <c r="B277" s="123"/>
      <c r="G277" s="128"/>
      <c r="H277" s="16"/>
      <c r="I277" s="24"/>
      <c r="J277" s="25"/>
      <c r="K277" s="25"/>
      <c r="L277" s="31"/>
      <c r="M277" s="47"/>
      <c r="N277" s="182">
        <f t="shared" ref="N277:N313" si="44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 ht="25.5" customHeight="1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4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15.75" customHeight="1">
      <c r="B279" s="123"/>
      <c r="G279" s="128"/>
      <c r="H279" s="145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30.75" customHeight="1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5">O280+P280</f>
        <v>0</v>
      </c>
      <c r="O280" s="182"/>
      <c r="P280" s="182"/>
      <c r="Q280" s="160"/>
      <c r="R280" s="160"/>
      <c r="S280" s="343"/>
      <c r="T280" s="160"/>
      <c r="U280" s="160"/>
      <c r="V280" s="160"/>
    </row>
    <row r="281" spans="2:22" ht="15.75" customHeight="1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4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 ht="15.75" customHeight="1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6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15.75" customHeight="1">
      <c r="B283" s="123"/>
      <c r="G283" s="128"/>
      <c r="H283" s="145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30.75" customHeight="1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4"/>
        <v>0</v>
      </c>
      <c r="O284" s="182"/>
      <c r="P284" s="182"/>
      <c r="Q284" s="160"/>
      <c r="R284" s="160"/>
      <c r="S284" s="343"/>
      <c r="T284" s="160"/>
      <c r="U284" s="160"/>
      <c r="V284" s="160"/>
    </row>
    <row r="285" spans="2:22" ht="15.75" customHeight="1">
      <c r="B285" s="123"/>
      <c r="G285" s="128"/>
      <c r="H285" s="145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15.75" customHeight="1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4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5.75" customHeight="1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4"/>
        <v>0</v>
      </c>
      <c r="O287" s="182"/>
      <c r="P287" s="182"/>
      <c r="Q287" s="160"/>
      <c r="R287" s="160"/>
      <c r="S287" s="343"/>
      <c r="T287" s="160"/>
      <c r="U287" s="160"/>
      <c r="V287" s="160"/>
    </row>
    <row r="288" spans="2:22" ht="15.75" customHeight="1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4"/>
        <v>0</v>
      </c>
      <c r="O288" s="182"/>
      <c r="P288" s="182"/>
      <c r="Q288" s="160"/>
      <c r="R288" s="160"/>
      <c r="S288" s="343"/>
      <c r="T288" s="160"/>
      <c r="U288" s="160"/>
      <c r="V288" s="160"/>
    </row>
    <row r="289" spans="1:22" ht="15.75" customHeight="1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4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15.75" customHeight="1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4"/>
        <v>0</v>
      </c>
      <c r="O290" s="182"/>
      <c r="P290" s="182"/>
      <c r="Q290" s="160"/>
      <c r="R290" s="160"/>
      <c r="S290" s="343"/>
      <c r="T290" s="160"/>
      <c r="U290" s="160"/>
      <c r="V290" s="160"/>
    </row>
    <row r="291" spans="1:22" ht="15.75" customHeight="1">
      <c r="B291" s="123"/>
      <c r="G291" s="128"/>
      <c r="H291" s="145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 ht="15.75" customHeight="1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4"/>
        <v>0</v>
      </c>
      <c r="O292" s="310"/>
      <c r="P292" s="310"/>
      <c r="Q292" s="160"/>
      <c r="R292" s="160"/>
      <c r="S292" s="343"/>
      <c r="T292" s="160"/>
      <c r="U292" s="160"/>
      <c r="V292" s="160"/>
    </row>
    <row r="293" spans="1:22" ht="30" customHeight="1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4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 ht="15.75" customHeight="1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4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 ht="15.75" customHeight="1">
      <c r="A295" s="121" t="str">
        <f t="shared" si="32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145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 ht="15.75" customHeight="1">
      <c r="A296" s="121" t="str">
        <f t="shared" si="32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4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15.75" customHeight="1">
      <c r="A297" s="121" t="str">
        <f t="shared" ref="A297" si="47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8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 customHeight="1">
      <c r="A298" s="121" t="str">
        <f t="shared" ref="A298" si="49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50">O298+P298</f>
        <v>0</v>
      </c>
      <c r="O298" s="182"/>
      <c r="P298" s="182"/>
      <c r="Q298" s="160"/>
      <c r="R298" s="160"/>
      <c r="S298" s="343"/>
      <c r="T298" s="160"/>
      <c r="U298" s="160"/>
      <c r="V298" s="160"/>
    </row>
    <row r="299" spans="1:22" s="155" customFormat="1" ht="15.75" customHeight="1">
      <c r="A299" s="121" t="str">
        <f t="shared" si="32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4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 ht="15.75" customHeight="1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145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51">P300+Q300</f>
        <v>0</v>
      </c>
      <c r="P300" s="196">
        <f t="shared" si="51"/>
        <v>0</v>
      </c>
      <c r="Q300" s="160"/>
      <c r="R300" s="160"/>
      <c r="S300" s="343"/>
      <c r="T300" s="160"/>
      <c r="U300" s="160"/>
      <c r="V300" s="160"/>
    </row>
    <row r="301" spans="1:22" s="114" customFormat="1" ht="15.75" customHeigh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 t="shared" ref="N301" si="52"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5.75" customHeight="1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182"/>
      <c r="P302" s="182"/>
      <c r="Q302" s="160"/>
      <c r="R302" s="160"/>
      <c r="S302" s="343"/>
      <c r="T302" s="160"/>
      <c r="U302" s="160"/>
      <c r="V302" s="160"/>
    </row>
    <row r="303" spans="1:22" ht="15.75" customHeight="1">
      <c r="A303" s="121" t="str">
        <f t="shared" si="32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145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 ht="25.5" customHeight="1">
      <c r="A304" s="121" t="str">
        <f t="shared" si="32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4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 ht="15.75" customHeight="1">
      <c r="A305" s="121" t="str">
        <f t="shared" si="32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4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 customHeight="1">
      <c r="A306" s="121" t="str">
        <f t="shared" si="32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4"/>
        <v>0</v>
      </c>
      <c r="O306" s="182"/>
      <c r="P306" s="182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2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145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 ht="15.75" customHeight="1">
      <c r="A308" s="121" t="str">
        <f t="shared" si="32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4"/>
        <v>0</v>
      </c>
      <c r="O308" s="182"/>
      <c r="P308" s="182"/>
      <c r="Q308" s="160"/>
      <c r="R308" s="160"/>
      <c r="S308" s="343"/>
      <c r="T308" s="160"/>
      <c r="U308" s="160"/>
      <c r="V308" s="160"/>
    </row>
    <row r="309" spans="1:22" ht="15.75" customHeight="1">
      <c r="A309" s="121" t="str">
        <f t="shared" si="32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4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 ht="15.75" customHeight="1">
      <c r="A310" s="121" t="str">
        <f t="shared" si="32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4"/>
        <v>0</v>
      </c>
      <c r="O310" s="182"/>
      <c r="P310" s="182">
        <v>0</v>
      </c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2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145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5.75" customHeight="1">
      <c r="A312" s="121" t="str">
        <f t="shared" ref="A312" si="53">CONCATENATE(B312,C312,D312,E312,F312,G312)</f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4">O312+P312</f>
        <v>0</v>
      </c>
      <c r="O312" s="182"/>
      <c r="P312" s="182"/>
      <c r="Q312" s="160"/>
      <c r="R312" s="160"/>
      <c r="S312" s="343"/>
      <c r="T312" s="160"/>
      <c r="U312" s="160"/>
      <c r="V312" s="160"/>
    </row>
    <row r="313" spans="1:22" ht="15.75" customHeight="1">
      <c r="A313" s="121" t="str">
        <f t="shared" si="32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4"/>
        <v>0</v>
      </c>
      <c r="O313" s="182"/>
      <c r="P313" s="182"/>
      <c r="Q313" s="160"/>
      <c r="R313" s="160"/>
      <c r="S313" s="343"/>
      <c r="T313" s="160"/>
      <c r="U313" s="160"/>
      <c r="V313" s="160"/>
    </row>
    <row r="314" spans="1:22" s="114" customFormat="1" ht="25.5" customHeight="1">
      <c r="A314" s="121" t="str">
        <f t="shared" si="32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145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15.75" customHeight="1">
      <c r="A315" s="121" t="str">
        <f t="shared" si="32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/>
      <c r="M315" s="32"/>
      <c r="N315" s="182">
        <f t="shared" ref="N315" si="55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6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5.5" customHeight="1">
      <c r="A317" s="121" t="str">
        <f t="shared" ref="A317:A318" si="57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145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15.75" customHeight="1">
      <c r="A318" s="121" t="str">
        <f t="shared" si="57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8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 ht="25.9" customHeight="1">
      <c r="A319" s="121" t="str">
        <f t="shared" si="32"/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2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 ht="15.75" customHeight="1">
      <c r="A320" s="121" t="str">
        <f t="shared" si="32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9" s="181" customFormat="1" ht="30" customHeight="1">
      <c r="A321" s="121" t="str">
        <f t="shared" si="32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7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9" ht="15.75" customHeight="1">
      <c r="A322" s="121" t="str">
        <f t="shared" si="32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W322" s="178"/>
      <c r="AE322" s="178"/>
      <c r="AF322" s="178"/>
      <c r="AG322" s="178"/>
      <c r="AH322" s="178"/>
      <c r="AI322" s="178"/>
      <c r="AQ322" s="178"/>
      <c r="AR322" s="178"/>
      <c r="AS322" s="178"/>
      <c r="AT322" s="178"/>
      <c r="AU322" s="178"/>
      <c r="BC322" s="178"/>
      <c r="BD322" s="178"/>
      <c r="BE322" s="178"/>
      <c r="BF322" s="178"/>
      <c r="BG322" s="178"/>
      <c r="BO322" s="178"/>
      <c r="BP322" s="178"/>
      <c r="BQ322" s="178"/>
      <c r="BR322" s="178"/>
      <c r="BS322" s="178"/>
      <c r="CA322" s="178"/>
      <c r="CB322" s="178"/>
      <c r="CC322" s="178"/>
      <c r="CD322" s="178"/>
      <c r="CE322" s="178"/>
      <c r="CM322" s="178"/>
      <c r="CN322" s="178"/>
      <c r="CO322" s="178"/>
      <c r="CP322" s="178"/>
      <c r="CQ322" s="178"/>
      <c r="CY322" s="178"/>
      <c r="CZ322" s="178"/>
      <c r="DA322" s="178"/>
      <c r="DB322" s="178"/>
      <c r="DC322" s="178"/>
      <c r="DK322" s="178"/>
      <c r="DL322" s="178"/>
      <c r="DM322" s="178"/>
      <c r="DN322" s="178"/>
      <c r="DO322" s="178"/>
      <c r="DW322" s="178"/>
      <c r="DX322" s="178"/>
      <c r="DY322" s="178"/>
      <c r="DZ322" s="178"/>
      <c r="EA322" s="178"/>
      <c r="EI322" s="178"/>
      <c r="EJ322" s="178"/>
      <c r="EK322" s="178"/>
      <c r="EL322" s="178"/>
      <c r="EM322" s="178"/>
      <c r="EU322" s="178"/>
      <c r="EV322" s="178"/>
      <c r="EW322" s="178"/>
      <c r="EX322" s="178"/>
      <c r="EY322" s="178"/>
      <c r="FG322" s="178"/>
      <c r="FH322" s="178"/>
      <c r="FI322" s="178"/>
      <c r="FJ322" s="178"/>
      <c r="FK322" s="178"/>
      <c r="FS322" s="178"/>
      <c r="FT322" s="178"/>
      <c r="FU322" s="178"/>
      <c r="FV322" s="178"/>
      <c r="FW322" s="178"/>
      <c r="GE322" s="178"/>
      <c r="GF322" s="178"/>
      <c r="GG322" s="178"/>
      <c r="GH322" s="178"/>
      <c r="GI322" s="178"/>
      <c r="GQ322" s="178"/>
      <c r="GR322" s="178"/>
      <c r="GS322" s="178"/>
      <c r="GT322" s="178"/>
      <c r="GU322" s="178"/>
      <c r="HC322" s="178"/>
      <c r="HD322" s="178"/>
      <c r="HE322" s="178"/>
      <c r="HF322" s="178"/>
      <c r="HG322" s="178"/>
      <c r="HO322" s="178"/>
      <c r="HP322" s="178"/>
      <c r="HQ322" s="178"/>
      <c r="HR322" s="178"/>
      <c r="HS322" s="178"/>
      <c r="IA322" s="178"/>
      <c r="IB322" s="178"/>
      <c r="IC322" s="178"/>
      <c r="ID322" s="178"/>
      <c r="IE322" s="178"/>
    </row>
    <row r="323" spans="1:239" s="169" customFormat="1" ht="15.75" customHeight="1">
      <c r="A323" s="121" t="str">
        <f t="shared" si="32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9">+O325+O335+O337+O360</f>
        <v>0</v>
      </c>
      <c r="P323" s="191">
        <f t="shared" si="59"/>
        <v>0</v>
      </c>
      <c r="Q323" s="160"/>
      <c r="R323" s="160"/>
      <c r="S323" s="343"/>
      <c r="T323" s="160"/>
      <c r="U323" s="160"/>
      <c r="V323" s="160"/>
    </row>
    <row r="324" spans="1:239" ht="15.75" customHeight="1">
      <c r="A324" s="121" t="str">
        <f t="shared" si="32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9" s="155" customFormat="1" ht="15.75" customHeight="1">
      <c r="A325" s="121" t="str">
        <f t="shared" si="32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145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9" ht="15.75" customHeight="1">
      <c r="A326" s="121" t="str">
        <f t="shared" si="32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60">O326+P326</f>
        <v>0</v>
      </c>
      <c r="O326" s="182"/>
      <c r="P326" s="182"/>
      <c r="Q326" s="160"/>
      <c r="R326" s="160"/>
      <c r="S326" s="343"/>
      <c r="T326" s="160"/>
      <c r="U326" s="160"/>
      <c r="V326" s="160"/>
    </row>
    <row r="327" spans="1:239" ht="15.75" customHeight="1">
      <c r="A327" s="121" t="str">
        <f t="shared" ref="A327" si="61">CONCATENATE(B327,C327,D327,E327,F327,G327)</f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60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9" s="114" customFormat="1" ht="15.75" customHeight="1">
      <c r="A328" s="121" t="str">
        <f t="shared" si="32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60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9" ht="15.75" customHeight="1">
      <c r="A329" s="121" t="str">
        <f t="shared" si="32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/>
      <c r="M329" s="47"/>
      <c r="N329" s="182">
        <f t="shared" si="60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9" ht="15.75" customHeight="1">
      <c r="A330" s="121" t="str">
        <f t="shared" ref="A330:A391" si="62">CONCATENATE(B330,C330,D330,E330,F330,G330)</f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60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9" ht="15.75" customHeight="1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60"/>
        <v>0</v>
      </c>
      <c r="O331" s="182"/>
      <c r="P331" s="182"/>
      <c r="Q331" s="160"/>
      <c r="R331" s="160"/>
      <c r="S331" s="343"/>
      <c r="T331" s="160"/>
      <c r="U331" s="160"/>
      <c r="V331" s="160"/>
    </row>
    <row r="332" spans="1:239" s="114" customFormat="1" ht="15.75" customHeight="1">
      <c r="A332" s="121" t="str">
        <f t="shared" si="62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60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9" ht="25.5" customHeight="1">
      <c r="A333" s="121" t="str">
        <f t="shared" si="62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60"/>
        <v>0</v>
      </c>
      <c r="O333" s="182"/>
      <c r="P333" s="182"/>
      <c r="Q333" s="160"/>
      <c r="R333" s="160"/>
      <c r="S333" s="343"/>
      <c r="T333" s="160"/>
      <c r="U333" s="160"/>
      <c r="V333" s="160"/>
    </row>
    <row r="334" spans="1:239" ht="15.75" customHeight="1">
      <c r="A334" s="121" t="str">
        <f t="shared" si="62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60"/>
        <v>0</v>
      </c>
      <c r="O334" s="182"/>
      <c r="P334" s="182"/>
      <c r="Q334" s="160"/>
      <c r="R334" s="160"/>
      <c r="S334" s="343"/>
      <c r="T334" s="160"/>
      <c r="U334" s="160"/>
      <c r="V334" s="160"/>
    </row>
    <row r="335" spans="1:239" ht="15.75" customHeight="1">
      <c r="A335" s="121" t="str">
        <f t="shared" si="62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145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9" ht="15.75" customHeight="1">
      <c r="A336" s="121" t="str">
        <f t="shared" si="62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60"/>
        <v>0</v>
      </c>
      <c r="O336" s="182"/>
      <c r="P336" s="182"/>
      <c r="Q336" s="160"/>
      <c r="R336" s="160"/>
      <c r="S336" s="343"/>
      <c r="T336" s="160"/>
      <c r="U336" s="160"/>
      <c r="V336" s="160"/>
    </row>
    <row r="337" spans="1:22" ht="51.75" customHeight="1">
      <c r="A337" s="121" t="str">
        <f t="shared" ref="A337:A355" si="63">CONCATENATE(B337,C337,D337,E337,F337,G337)</f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5.75" customHeight="1">
      <c r="A338" s="121" t="str">
        <f t="shared" si="63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64">O338+P338</f>
        <v>0</v>
      </c>
      <c r="O338" s="182"/>
      <c r="P338" s="182"/>
      <c r="Q338" s="160"/>
      <c r="R338" s="160"/>
      <c r="S338" s="343"/>
      <c r="T338" s="160"/>
      <c r="U338" s="160"/>
      <c r="V338" s="160"/>
    </row>
    <row r="339" spans="1:22" ht="15.75" customHeight="1">
      <c r="A339" s="121" t="str">
        <f t="shared" si="63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64"/>
        <v>0</v>
      </c>
      <c r="O339" s="182"/>
      <c r="P339" s="182"/>
      <c r="Q339" s="160"/>
      <c r="R339" s="160"/>
      <c r="S339" s="343"/>
      <c r="T339" s="160"/>
      <c r="U339" s="160"/>
      <c r="V339" s="160"/>
    </row>
    <row r="340" spans="1:22" s="114" customFormat="1" ht="51" customHeight="1">
      <c r="A340" s="121" t="str">
        <f t="shared" si="63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64"/>
        <v>0</v>
      </c>
      <c r="O340" s="182"/>
      <c r="P340" s="182"/>
      <c r="Q340" s="160"/>
      <c r="R340" s="160"/>
      <c r="S340" s="343"/>
      <c r="T340" s="160"/>
      <c r="U340" s="160"/>
      <c r="V340" s="160"/>
    </row>
    <row r="341" spans="1:22" ht="15.75" customHeight="1">
      <c r="A341" s="121" t="str">
        <f t="shared" si="63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64"/>
        <v>0</v>
      </c>
      <c r="O341" s="182"/>
      <c r="P341" s="182"/>
      <c r="Q341" s="160"/>
      <c r="R341" s="160"/>
      <c r="S341" s="343"/>
      <c r="T341" s="160"/>
      <c r="U341" s="160"/>
      <c r="V341" s="160"/>
    </row>
    <row r="342" spans="1:22" s="114" customFormat="1" ht="63.75" customHeight="1">
      <c r="A342" s="121" t="str">
        <f t="shared" si="63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64"/>
        <v>0</v>
      </c>
      <c r="O342" s="182"/>
      <c r="P342" s="182"/>
      <c r="Q342" s="160"/>
      <c r="R342" s="160"/>
      <c r="S342" s="343"/>
      <c r="T342" s="160"/>
      <c r="U342" s="160"/>
      <c r="V342" s="160"/>
    </row>
    <row r="343" spans="1:22" ht="15.75" customHeight="1">
      <c r="A343" s="121" t="str">
        <f t="shared" si="63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64"/>
        <v>0</v>
      </c>
      <c r="O343" s="182"/>
      <c r="P343" s="182"/>
      <c r="Q343" s="160"/>
      <c r="R343" s="160"/>
      <c r="S343" s="343"/>
      <c r="T343" s="160"/>
      <c r="U343" s="160"/>
      <c r="V343" s="160"/>
    </row>
    <row r="344" spans="1:22" s="114" customFormat="1" ht="51" customHeight="1">
      <c r="A344" s="121" t="str">
        <f t="shared" si="63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64"/>
        <v>0</v>
      </c>
      <c r="O344" s="182"/>
      <c r="P344" s="182"/>
      <c r="Q344" s="160"/>
      <c r="R344" s="160"/>
      <c r="S344" s="343"/>
      <c r="T344" s="160"/>
      <c r="U344" s="160"/>
      <c r="V344" s="160"/>
    </row>
    <row r="345" spans="1:22" ht="15.75" customHeight="1">
      <c r="A345" s="121" t="str">
        <f t="shared" si="63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64"/>
        <v>0</v>
      </c>
      <c r="O345" s="182"/>
      <c r="P345" s="182"/>
      <c r="Q345" s="160"/>
      <c r="R345" s="160"/>
      <c r="S345" s="343"/>
      <c r="T345" s="160"/>
      <c r="U345" s="160"/>
      <c r="V345" s="160"/>
    </row>
    <row r="346" spans="1:22" s="114" customFormat="1" ht="63.75" customHeight="1">
      <c r="A346" s="121" t="str">
        <f t="shared" si="63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64"/>
        <v>0</v>
      </c>
      <c r="O346" s="182"/>
      <c r="P346" s="182"/>
      <c r="Q346" s="160"/>
      <c r="R346" s="160"/>
      <c r="S346" s="343"/>
      <c r="T346" s="160"/>
      <c r="U346" s="160"/>
      <c r="V346" s="160"/>
    </row>
    <row r="347" spans="1:22" ht="15.75" customHeight="1">
      <c r="A347" s="121" t="str">
        <f t="shared" si="63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64"/>
        <v>0</v>
      </c>
      <c r="O347" s="182"/>
      <c r="P347" s="182"/>
      <c r="Q347" s="160"/>
      <c r="R347" s="160"/>
      <c r="S347" s="343"/>
      <c r="T347" s="160"/>
      <c r="U347" s="160"/>
      <c r="V347" s="160"/>
    </row>
    <row r="348" spans="1:22" s="169" customFormat="1" ht="15.75" customHeight="1">
      <c r="A348" s="121" t="str">
        <f t="shared" si="63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64"/>
        <v>0</v>
      </c>
      <c r="O348" s="182"/>
      <c r="P348" s="182"/>
      <c r="Q348" s="160"/>
      <c r="R348" s="160"/>
      <c r="S348" s="343"/>
      <c r="T348" s="160"/>
      <c r="U348" s="160"/>
      <c r="V348" s="160"/>
    </row>
    <row r="349" spans="1:22" ht="15.75" customHeight="1">
      <c r="A349" s="121" t="str">
        <f t="shared" si="63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64"/>
        <v>0</v>
      </c>
      <c r="O349" s="182"/>
      <c r="P349" s="182"/>
      <c r="Q349" s="160"/>
      <c r="R349" s="160"/>
      <c r="S349" s="343"/>
      <c r="T349" s="160"/>
      <c r="U349" s="160"/>
      <c r="V349" s="160"/>
    </row>
    <row r="350" spans="1:22" s="155" customFormat="1" ht="15.75" customHeight="1">
      <c r="A350" s="121" t="str">
        <f t="shared" si="63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64"/>
        <v>0</v>
      </c>
      <c r="O350" s="182"/>
      <c r="P350" s="182"/>
      <c r="Q350" s="160"/>
      <c r="R350" s="160"/>
      <c r="S350" s="343"/>
      <c r="T350" s="160"/>
      <c r="U350" s="160"/>
      <c r="V350" s="160"/>
    </row>
    <row r="351" spans="1:22" ht="15.75" customHeight="1">
      <c r="A351" s="121" t="str">
        <f t="shared" si="63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64"/>
        <v>0</v>
      </c>
      <c r="O351" s="182"/>
      <c r="P351" s="182"/>
      <c r="Q351" s="160"/>
      <c r="R351" s="160"/>
      <c r="S351" s="343"/>
      <c r="T351" s="160"/>
      <c r="U351" s="160"/>
      <c r="V351" s="160"/>
    </row>
    <row r="352" spans="1:22" s="114" customFormat="1" ht="15.75" customHeight="1">
      <c r="A352" s="121" t="str">
        <f t="shared" si="63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64"/>
        <v>0</v>
      </c>
      <c r="O352" s="182"/>
      <c r="P352" s="182"/>
      <c r="Q352" s="160"/>
      <c r="R352" s="160"/>
      <c r="S352" s="343"/>
      <c r="T352" s="160"/>
      <c r="U352" s="160"/>
      <c r="V352" s="160"/>
    </row>
    <row r="353" spans="1:22" s="114" customFormat="1" ht="15.75" customHeight="1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ref="N353:N354" si="65">O353+P353</f>
        <v>0</v>
      </c>
      <c r="O353" s="182"/>
      <c r="P353" s="182"/>
      <c r="Q353" s="160"/>
      <c r="R353" s="160"/>
      <c r="S353" s="343"/>
      <c r="T353" s="160"/>
      <c r="U353" s="160"/>
      <c r="V353" s="160"/>
    </row>
    <row r="354" spans="1:22" ht="15.75" customHeight="1">
      <c r="A354" s="121" t="str">
        <f t="shared" si="63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65"/>
        <v>0</v>
      </c>
      <c r="O354" s="182"/>
      <c r="P354" s="182"/>
      <c r="Q354" s="160"/>
      <c r="R354" s="160"/>
      <c r="S354" s="343"/>
      <c r="T354" s="160"/>
      <c r="U354" s="160"/>
      <c r="V354" s="160"/>
    </row>
    <row r="355" spans="1:22" ht="15.75" customHeight="1">
      <c r="A355" s="121" t="str">
        <f t="shared" si="63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64"/>
        <v>0</v>
      </c>
      <c r="O355" s="182"/>
      <c r="P355" s="182"/>
      <c r="Q355" s="160"/>
      <c r="R355" s="160"/>
      <c r="S355" s="343"/>
      <c r="T355" s="160"/>
      <c r="U355" s="160"/>
      <c r="V355" s="160"/>
    </row>
    <row r="356" spans="1:22" ht="15.75" customHeight="1"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64"/>
        <v>0</v>
      </c>
      <c r="O356" s="182"/>
      <c r="P356" s="182"/>
      <c r="Q356" s="160"/>
      <c r="R356" s="160"/>
      <c r="S356" s="343"/>
      <c r="T356" s="160"/>
      <c r="U356" s="160"/>
      <c r="V356" s="160"/>
    </row>
    <row r="357" spans="1:22" ht="15.75" customHeight="1">
      <c r="A357" s="121" t="str">
        <f t="shared" ref="A357:A361" si="66">CONCATENATE(B357,C357,D357,E357,F357,G357)</f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64"/>
        <v>0</v>
      </c>
      <c r="O357" s="182"/>
      <c r="P357" s="182"/>
      <c r="Q357" s="160"/>
      <c r="R357" s="160"/>
      <c r="S357" s="343"/>
      <c r="T357" s="160"/>
      <c r="U357" s="160"/>
      <c r="V357" s="160"/>
    </row>
    <row r="358" spans="1:22" s="114" customFormat="1" ht="25.5" customHeight="1">
      <c r="A358" s="121" t="str">
        <f t="shared" si="66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64"/>
        <v>0</v>
      </c>
      <c r="O358" s="182"/>
      <c r="P358" s="182"/>
      <c r="Q358" s="160"/>
      <c r="R358" s="160"/>
      <c r="S358" s="343"/>
      <c r="T358" s="160"/>
      <c r="U358" s="160"/>
      <c r="V358" s="160"/>
    </row>
    <row r="359" spans="1:22" ht="25.5" customHeight="1">
      <c r="A359" s="121" t="str">
        <f t="shared" si="66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64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 ht="15.75" customHeight="1">
      <c r="A360" s="121" t="str">
        <f t="shared" si="66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63.75" customHeight="1">
      <c r="A361" s="121" t="str">
        <f t="shared" si="66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67">O361+P361</f>
        <v>0</v>
      </c>
      <c r="O361" s="182"/>
      <c r="P361" s="182"/>
      <c r="Q361" s="160"/>
      <c r="R361" s="160"/>
      <c r="S361" s="343"/>
      <c r="T361" s="160"/>
      <c r="U361" s="160"/>
      <c r="V361" s="160"/>
    </row>
    <row r="362" spans="1:22" ht="15.75" customHeight="1">
      <c r="A362" s="121" t="str">
        <f t="shared" si="62"/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7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 ht="15.75" customHeight="1">
      <c r="A363" s="121" t="str">
        <f t="shared" si="62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 ht="15.75" customHeight="1">
      <c r="A364" s="121" t="str">
        <f t="shared" si="62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 ht="20.25" customHeight="1">
      <c r="A365" s="121" t="str">
        <f t="shared" si="62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 ht="15.75" customHeight="1">
      <c r="A366" s="121" t="str">
        <f t="shared" si="62"/>
        <v>71060401045113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5113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8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5.75" customHeight="1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8"/>
        <v>0</v>
      </c>
      <c r="O368" s="182"/>
      <c r="P368" s="182"/>
      <c r="Q368" s="160"/>
      <c r="R368" s="160"/>
      <c r="S368" s="343"/>
      <c r="T368" s="160"/>
      <c r="U368" s="160"/>
      <c r="V368" s="160"/>
    </row>
    <row r="369" spans="1:22" s="114" customFormat="1" ht="15.75" customHeight="1">
      <c r="A369" s="121"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8"/>
        <v>0</v>
      </c>
      <c r="O369" s="182"/>
      <c r="P369" s="182"/>
      <c r="Q369" s="160"/>
      <c r="R369" s="160"/>
      <c r="S369" s="343"/>
      <c r="T369" s="160"/>
      <c r="U369" s="160"/>
      <c r="V369" s="160"/>
    </row>
    <row r="370" spans="1:22" ht="15.75" customHeight="1">
      <c r="A370" s="121"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7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 ht="38.25" customHeight="1">
      <c r="A371" s="121" t="str">
        <f t="shared" si="62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 ht="15.75" customHeight="1">
      <c r="A372" s="121" t="str">
        <f t="shared" si="62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9">+O374</f>
        <v>0</v>
      </c>
      <c r="P372" s="191">
        <f t="shared" si="69"/>
        <v>0</v>
      </c>
      <c r="Q372" s="160"/>
      <c r="R372" s="160"/>
      <c r="S372" s="343"/>
      <c r="T372" s="160"/>
      <c r="U372" s="160"/>
      <c r="V372" s="160"/>
    </row>
    <row r="373" spans="1:22" s="155" customFormat="1" ht="38.25" customHeight="1">
      <c r="A373" s="121" t="str">
        <f t="shared" si="62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15.75" customHeight="1">
      <c r="B374" s="123"/>
      <c r="G374" s="128"/>
      <c r="H374" s="145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63.75" customHeight="1">
      <c r="A375" s="121" t="str">
        <f t="shared" ref="A375:A376" si="70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71">O375+P375</f>
        <v>0</v>
      </c>
      <c r="O375" s="182"/>
      <c r="P375" s="182"/>
      <c r="Q375" s="160"/>
      <c r="R375" s="160"/>
      <c r="S375" s="343"/>
      <c r="T375" s="160"/>
      <c r="U375" s="160"/>
      <c r="V375" s="160"/>
    </row>
    <row r="376" spans="1:22" s="114" customFormat="1" ht="63.75" customHeight="1">
      <c r="A376" s="121" t="str">
        <f t="shared" si="70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71"/>
        <v>0</v>
      </c>
      <c r="O376" s="182"/>
      <c r="P376" s="182"/>
      <c r="Q376" s="160"/>
      <c r="R376" s="160"/>
      <c r="S376" s="343"/>
      <c r="T376" s="160"/>
      <c r="U376" s="160"/>
      <c r="V376" s="160"/>
    </row>
    <row r="377" spans="1:22" ht="15.75" customHeight="1">
      <c r="A377" s="121" t="str">
        <f t="shared" si="62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7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 ht="25.5" customHeight="1">
      <c r="A378" s="121" t="str">
        <f t="shared" si="62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15.75" customHeight="1">
      <c r="A379" s="121" t="str">
        <f t="shared" si="62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72">+O381+O389+O391+O396+O393+O398+O402+O404</f>
        <v>0</v>
      </c>
      <c r="P379" s="191">
        <f t="shared" si="72"/>
        <v>0</v>
      </c>
      <c r="Q379" s="160"/>
      <c r="R379" s="160"/>
      <c r="S379" s="343"/>
      <c r="T379" s="160"/>
      <c r="U379" s="160"/>
      <c r="V379" s="160"/>
    </row>
    <row r="380" spans="1:22" s="155" customFormat="1" ht="25.5" customHeight="1">
      <c r="A380" s="121" t="str">
        <f t="shared" si="62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 ht="15.75" customHeight="1">
      <c r="A381" s="121" t="str">
        <f t="shared" si="62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145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 ht="25.5" customHeight="1">
      <c r="A382" s="121" t="str">
        <f t="shared" si="62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73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 ht="15.75" customHeight="1">
      <c r="A383" s="121" t="str">
        <f t="shared" si="62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73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15.75" customHeight="1">
      <c r="A384" s="121" t="str">
        <f t="shared" si="62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73"/>
        <v>0</v>
      </c>
      <c r="O384" s="182"/>
      <c r="P384" s="182"/>
      <c r="Q384" s="160"/>
      <c r="R384" s="160"/>
      <c r="S384" s="343"/>
      <c r="T384" s="160"/>
      <c r="U384" s="160"/>
      <c r="V384" s="160"/>
    </row>
    <row r="385" spans="1:22" ht="25.5" customHeight="1">
      <c r="A385" s="121" t="str">
        <f t="shared" si="62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73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 ht="25.5" customHeight="1">
      <c r="A386" s="121" t="str">
        <f t="shared" si="62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73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 ht="15.75" customHeight="1">
      <c r="A387" s="121" t="str">
        <f t="shared" si="62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73"/>
        <v>0</v>
      </c>
      <c r="O387" s="182"/>
      <c r="P387" s="182"/>
      <c r="Q387" s="160"/>
      <c r="R387" s="160"/>
      <c r="S387" s="343"/>
      <c r="T387" s="160"/>
      <c r="U387" s="160"/>
      <c r="V387" s="160"/>
    </row>
    <row r="388" spans="1:22" ht="15.75" customHeight="1">
      <c r="A388" s="121" t="str">
        <f t="shared" si="62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73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5.5" customHeight="1">
      <c r="A389" s="121" t="str">
        <f t="shared" si="62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145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 ht="15.75" customHeight="1">
      <c r="A390" s="121" t="str">
        <f t="shared" si="62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73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 ht="15.75" customHeight="1">
      <c r="A391" s="121" t="str">
        <f t="shared" si="62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145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 ht="25.5" customHeight="1">
      <c r="A392" s="121" t="str">
        <f t="shared" ref="A392:A434" si="74">CONCATENATE(B392,C392,D392,E392,F392,G392)</f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73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74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145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5.75" customHeight="1">
      <c r="A394" s="121" t="str">
        <f t="shared" si="74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337"/>
      <c r="I394" s="305"/>
      <c r="J394" s="306"/>
      <c r="K394" s="306"/>
      <c r="L394" s="31" t="s">
        <v>115</v>
      </c>
      <c r="M394" s="32">
        <v>4213</v>
      </c>
      <c r="N394" s="182">
        <f t="shared" si="73"/>
        <v>0</v>
      </c>
      <c r="O394" s="182"/>
      <c r="P394" s="182"/>
      <c r="Q394" s="160"/>
      <c r="R394" s="160"/>
      <c r="S394" s="343"/>
      <c r="T394" s="160"/>
      <c r="U394" s="160"/>
      <c r="V394" s="160"/>
    </row>
    <row r="395" spans="1:22" ht="25.5" customHeight="1">
      <c r="A395" s="121" t="str">
        <f t="shared" ref="A395" si="75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0">
        <v>5112</v>
      </c>
      <c r="N395" s="182">
        <f t="shared" ref="N395" si="76">O395+P395</f>
        <v>0</v>
      </c>
      <c r="O395" s="182"/>
      <c r="P395" s="182"/>
      <c r="Q395" s="160"/>
      <c r="R395" s="160"/>
      <c r="S395" s="343"/>
      <c r="T395" s="160"/>
      <c r="U395" s="160"/>
      <c r="V395" s="160"/>
    </row>
    <row r="396" spans="1:22" ht="15.75" customHeight="1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145"/>
      <c r="I396" s="146"/>
      <c r="J396" s="147"/>
      <c r="K396" s="147"/>
      <c r="L396" s="26" t="s">
        <v>829</v>
      </c>
      <c r="M396" s="27"/>
      <c r="N396" s="196"/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15.75" customHeight="1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15.75" customHeight="1">
      <c r="A398" s="121" t="str">
        <f t="shared" si="74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145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ref="A399" si="77">CONCATENATE(B399,C399,D399,E399,F399,G399)</f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90"/>
      <c r="I399" s="193"/>
      <c r="J399" s="200"/>
      <c r="K399" s="201"/>
      <c r="L399" s="202" t="s">
        <v>142</v>
      </c>
      <c r="M399" s="12">
        <v>4251</v>
      </c>
      <c r="N399" s="182">
        <f t="shared" ref="N399" si="78">O399+P399</f>
        <v>0</v>
      </c>
      <c r="O399" s="182"/>
      <c r="P399" s="182"/>
      <c r="Q399" s="160"/>
      <c r="R399" s="160"/>
      <c r="S399" s="343"/>
      <c r="T399" s="160"/>
      <c r="U399" s="160"/>
      <c r="V399" s="160"/>
    </row>
    <row r="400" spans="1:22" ht="25.5" customHeight="1">
      <c r="A400" s="121" t="str">
        <f t="shared" si="74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0">
        <v>5112</v>
      </c>
      <c r="N400" s="182">
        <f t="shared" si="73"/>
        <v>0</v>
      </c>
      <c r="O400" s="182"/>
      <c r="P400" s="182"/>
      <c r="Q400" s="160"/>
      <c r="R400" s="160"/>
      <c r="S400" s="343"/>
      <c r="T400" s="160"/>
      <c r="U400" s="160"/>
      <c r="V400" s="160"/>
    </row>
    <row r="401" spans="1:22" ht="15.75" customHeight="1">
      <c r="A401" s="121" t="str">
        <f t="shared" si="74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11">
        <v>5113</v>
      </c>
      <c r="N401" s="182">
        <f t="shared" si="73"/>
        <v>0</v>
      </c>
      <c r="O401" s="182"/>
      <c r="P401" s="182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145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5.75" customHeight="1">
      <c r="A403" s="121" t="str">
        <f t="shared" ref="A403" si="7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337"/>
      <c r="I403" s="305"/>
      <c r="J403" s="306"/>
      <c r="K403" s="306"/>
      <c r="L403" s="31" t="s">
        <v>115</v>
      </c>
      <c r="M403" s="32">
        <v>4213</v>
      </c>
      <c r="N403" s="182">
        <f t="shared" ref="N403" si="80">O403+P403</f>
        <v>0</v>
      </c>
      <c r="O403" s="182"/>
      <c r="P403" s="182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145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25.5" customHeight="1">
      <c r="A405" s="121" t="str">
        <f t="shared" ref="A405" si="8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0">
        <v>5112</v>
      </c>
      <c r="N405" s="182">
        <f t="shared" ref="N405" si="82">O405+P405</f>
        <v>0</v>
      </c>
      <c r="O405" s="182"/>
      <c r="P405" s="182"/>
      <c r="Q405" s="160"/>
      <c r="R405" s="160"/>
      <c r="S405" s="343"/>
      <c r="T405" s="160"/>
      <c r="U405" s="160"/>
      <c r="V405" s="160"/>
    </row>
    <row r="406" spans="1:22" ht="32.25" customHeight="1">
      <c r="B406" s="123"/>
      <c r="H406" s="172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74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 ht="15.75" customHeight="1">
      <c r="A408" s="121" t="str">
        <f t="shared" si="74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7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 ht="15.75" customHeight="1">
      <c r="A409" s="121" t="str">
        <f t="shared" si="74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 ht="25.5" customHeight="1">
      <c r="A410" s="121" t="str">
        <f t="shared" si="74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 ht="25.5" customHeight="1">
      <c r="A411" s="121" t="str">
        <f t="shared" si="74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15.75" customHeight="1">
      <c r="A412" s="121" t="str">
        <f t="shared" si="74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146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5.75" customHeight="1">
      <c r="A413" s="121" t="str">
        <f t="shared" si="74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83">O413+P413</f>
        <v>0</v>
      </c>
      <c r="O413" s="182"/>
      <c r="P413" s="182"/>
      <c r="Q413" s="160"/>
      <c r="R413" s="160"/>
      <c r="S413" s="343"/>
      <c r="T413" s="160"/>
      <c r="U413" s="160"/>
      <c r="V413" s="160"/>
    </row>
    <row r="414" spans="1:22" s="181" customFormat="1" ht="15.75" customHeight="1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 ht="15.75" customHeigh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15.75" customHeight="1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84">O417</f>
        <v>0</v>
      </c>
      <c r="P416" s="196">
        <f t="shared" si="84"/>
        <v>0</v>
      </c>
      <c r="Q416" s="160"/>
      <c r="R416" s="160"/>
      <c r="S416" s="343"/>
      <c r="T416" s="160"/>
      <c r="U416" s="160"/>
      <c r="V416" s="160"/>
    </row>
    <row r="417" spans="1:22" s="181" customFormat="1" ht="15.75" customHeigh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125</v>
      </c>
      <c r="M417" s="11">
        <v>4239</v>
      </c>
      <c r="N417" s="182">
        <f t="shared" ref="N417" si="85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 ht="15.75" customHeight="1">
      <c r="A418" s="121" t="str">
        <f t="shared" si="74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7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 ht="15.75" customHeight="1">
      <c r="A419" s="121" t="str">
        <f t="shared" si="74"/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 ht="15.75" customHeight="1">
      <c r="A420" s="121" t="str">
        <f t="shared" si="74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86">+O424+O427+O431+O433+O422</f>
        <v>0</v>
      </c>
      <c r="P420" s="191">
        <f t="shared" si="86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4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6.25" customHeight="1">
      <c r="A424" s="121" t="str">
        <f t="shared" si="74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32.25" customHeight="1">
      <c r="A425" s="121" t="str">
        <f t="shared" si="74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87">O425+P425</f>
        <v>0</v>
      </c>
      <c r="O425" s="182"/>
      <c r="P425" s="182"/>
      <c r="Q425" s="160"/>
      <c r="R425" s="160"/>
      <c r="S425" s="343"/>
      <c r="T425" s="160"/>
      <c r="U425" s="160"/>
      <c r="V425" s="160"/>
    </row>
    <row r="426" spans="1:22" ht="25.5" customHeight="1">
      <c r="A426" s="121" t="str">
        <f t="shared" si="74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87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15.75" customHeight="1">
      <c r="A427" s="121" t="str">
        <f t="shared" si="74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15.75" customHeight="1">
      <c r="A428" s="121" t="str">
        <f t="shared" si="74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87"/>
        <v>0</v>
      </c>
      <c r="O428" s="182">
        <v>0</v>
      </c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 ht="15.75" customHeight="1">
      <c r="A429" s="121" t="str">
        <f t="shared" si="74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193"/>
      <c r="I429" s="193"/>
      <c r="J429" s="194"/>
      <c r="K429" s="195"/>
      <c r="L429" s="35" t="s">
        <v>134</v>
      </c>
      <c r="M429" s="12">
        <v>4861</v>
      </c>
      <c r="N429" s="182">
        <f t="shared" si="87"/>
        <v>0</v>
      </c>
      <c r="O429" s="182"/>
      <c r="P429" s="182"/>
      <c r="Q429" s="160"/>
      <c r="R429" s="160"/>
      <c r="S429" s="343"/>
      <c r="T429" s="160"/>
      <c r="U429" s="160"/>
      <c r="V429" s="160"/>
    </row>
    <row r="430" spans="1:22" ht="15.75" customHeight="1">
      <c r="A430" s="121" t="str">
        <f t="shared" si="74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87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15.75" customHeight="1">
      <c r="A431" s="121"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 ht="15.75" customHeight="1">
      <c r="A432" s="121" t="str">
        <f t="shared" si="74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29" t="s">
        <v>134</v>
      </c>
      <c r="M432" s="30">
        <v>4861</v>
      </c>
      <c r="N432" s="182">
        <f t="shared" si="87"/>
        <v>0</v>
      </c>
      <c r="O432" s="182"/>
      <c r="P432" s="182"/>
      <c r="Q432" s="160"/>
      <c r="R432" s="160"/>
      <c r="S432" s="343"/>
      <c r="T432" s="160"/>
      <c r="U432" s="160"/>
      <c r="V432" s="160"/>
    </row>
    <row r="433" spans="1:22" ht="15.75" customHeight="1">
      <c r="A433" s="121" t="str">
        <f t="shared" si="74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 ht="15.75" customHeight="1">
      <c r="A434" s="121" t="str">
        <f t="shared" si="74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29" t="s">
        <v>134</v>
      </c>
      <c r="M434" s="30">
        <v>4861</v>
      </c>
      <c r="N434" s="182">
        <f t="shared" si="87"/>
        <v>0</v>
      </c>
      <c r="O434" s="182"/>
      <c r="P434" s="182"/>
      <c r="Q434" s="160"/>
      <c r="R434" s="160"/>
      <c r="S434" s="343"/>
      <c r="T434" s="160"/>
      <c r="U434" s="160"/>
      <c r="V434" s="160"/>
    </row>
    <row r="435" spans="1:22" ht="25.5" customHeight="1">
      <c r="A435" s="121" t="str">
        <f t="shared" ref="A435:A476" si="88">CONCATENATE(B435,C435,D435,E435,F435,G435)</f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7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 ht="15.75" customHeight="1">
      <c r="A436" s="121" t="str">
        <f t="shared" si="88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15.75" customHeight="1">
      <c r="A437" s="121" t="str">
        <f t="shared" si="88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9">+O439+O443+O449+O458+O467</f>
        <v>0</v>
      </c>
      <c r="P437" s="191">
        <f t="shared" si="89"/>
        <v>0</v>
      </c>
      <c r="Q437" s="160"/>
      <c r="R437" s="160"/>
      <c r="S437" s="343"/>
      <c r="T437" s="160"/>
      <c r="U437" s="160"/>
      <c r="V437" s="160"/>
    </row>
    <row r="438" spans="1:22" ht="15.75" customHeight="1">
      <c r="A438" s="121" t="str">
        <f t="shared" si="88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4" customHeight="1">
      <c r="A439" s="121" t="str">
        <f t="shared" si="88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145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33" customHeight="1">
      <c r="A440" s="121" t="str">
        <f t="shared" si="88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90">O440+P440</f>
        <v>0</v>
      </c>
      <c r="O440" s="182"/>
      <c r="P440" s="182">
        <v>0</v>
      </c>
      <c r="Q440" s="160"/>
      <c r="R440" s="160"/>
      <c r="S440" s="343"/>
      <c r="T440" s="160"/>
      <c r="U440" s="160"/>
      <c r="V440" s="160"/>
    </row>
    <row r="441" spans="1:22" s="114" customFormat="1" ht="25.5" customHeight="1">
      <c r="A441" s="121" t="str">
        <f t="shared" si="88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90"/>
      <c r="I441" s="193"/>
      <c r="J441" s="200"/>
      <c r="K441" s="201"/>
      <c r="L441" s="202" t="s">
        <v>240</v>
      </c>
      <c r="M441" s="12">
        <v>4269</v>
      </c>
      <c r="N441" s="182">
        <f t="shared" si="90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 customHeight="1">
      <c r="A442" s="121" t="str">
        <f t="shared" si="88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90"/>
      <c r="I442" s="193"/>
      <c r="J442" s="200"/>
      <c r="K442" s="201"/>
      <c r="L442" s="202" t="s">
        <v>267</v>
      </c>
      <c r="M442" s="12">
        <v>4521</v>
      </c>
      <c r="N442" s="182">
        <f t="shared" si="90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5.5" customHeight="1">
      <c r="A443" s="121" t="str">
        <f t="shared" si="88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145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15.75" customHeight="1">
      <c r="A444" s="121" t="str">
        <f t="shared" si="88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90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 ht="15.75" customHeight="1">
      <c r="A445" s="121" t="str">
        <f t="shared" si="88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90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15.75" customHeight="1">
      <c r="A446" s="121" t="str">
        <f t="shared" si="88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90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 ht="15.75" customHeight="1">
      <c r="A447" s="121" t="str">
        <f t="shared" si="88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90"/>
        <v>0</v>
      </c>
      <c r="O447" s="182"/>
      <c r="P447" s="182"/>
      <c r="Q447" s="160"/>
      <c r="R447" s="160"/>
      <c r="S447" s="343"/>
      <c r="T447" s="160"/>
      <c r="U447" s="160"/>
      <c r="V447" s="160"/>
    </row>
    <row r="448" spans="1:22" s="114" customFormat="1" ht="15.75" customHeight="1">
      <c r="A448" s="121" t="str">
        <f t="shared" si="88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90"/>
        <v>0</v>
      </c>
      <c r="O448" s="182"/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88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145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 ht="15.75" customHeight="1">
      <c r="A450" s="121" t="str">
        <f t="shared" si="88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90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28.5" customHeight="1">
      <c r="A451" s="121" t="str">
        <f t="shared" si="88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90"/>
        <v>0</v>
      </c>
      <c r="O451" s="182"/>
      <c r="P451" s="182">
        <v>0</v>
      </c>
      <c r="Q451" s="160"/>
      <c r="R451" s="160"/>
      <c r="S451" s="343"/>
      <c r="T451" s="160"/>
      <c r="U451" s="160"/>
      <c r="V451" s="160"/>
    </row>
    <row r="452" spans="1:22" ht="15.75" customHeight="1">
      <c r="A452" s="121" t="str">
        <f t="shared" si="88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90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 customHeight="1">
      <c r="A453" s="121" t="str">
        <f t="shared" si="88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90"/>
        <v>0</v>
      </c>
      <c r="O453" s="310"/>
      <c r="P453" s="310"/>
      <c r="Q453" s="160"/>
      <c r="R453" s="160"/>
      <c r="S453" s="343"/>
      <c r="T453" s="160"/>
      <c r="U453" s="160"/>
      <c r="V453" s="160"/>
    </row>
    <row r="454" spans="1:22" s="114" customFormat="1" ht="15.75" customHeight="1">
      <c r="A454" s="121" t="str">
        <f t="shared" si="88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90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 ht="25.5" customHeight="1">
      <c r="A455" s="121" t="str">
        <f t="shared" si="88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90"/>
        <v>0</v>
      </c>
      <c r="O455" s="182">
        <v>0</v>
      </c>
      <c r="P455" s="182"/>
      <c r="Q455" s="160"/>
      <c r="R455" s="160"/>
      <c r="S455" s="343"/>
      <c r="T455" s="160"/>
      <c r="U455" s="160"/>
      <c r="V455" s="160"/>
    </row>
    <row r="456" spans="1:22" s="114" customFormat="1" ht="15.75" customHeight="1">
      <c r="A456" s="121" t="str">
        <f t="shared" si="88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90"/>
        <v>0</v>
      </c>
      <c r="O456" s="310">
        <v>0</v>
      </c>
      <c r="P456" s="310"/>
      <c r="Q456" s="160"/>
      <c r="R456" s="160"/>
      <c r="S456" s="343"/>
      <c r="T456" s="160"/>
      <c r="U456" s="160"/>
      <c r="V456" s="160"/>
    </row>
    <row r="457" spans="1:22" ht="15.75" customHeight="1">
      <c r="A457" s="121" t="str">
        <f t="shared" si="88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301"/>
      <c r="I457" s="329"/>
      <c r="J457" s="333"/>
      <c r="K457" s="333"/>
      <c r="L457" s="341" t="s">
        <v>268</v>
      </c>
      <c r="M457" s="334">
        <v>5129</v>
      </c>
      <c r="N457" s="182">
        <f>O457+P457</f>
        <v>0</v>
      </c>
      <c r="O457" s="310"/>
      <c r="P457" s="310"/>
      <c r="Q457" s="160"/>
      <c r="R457" s="160"/>
      <c r="S457" s="343"/>
      <c r="T457" s="160"/>
      <c r="U457" s="160"/>
      <c r="V457" s="160"/>
    </row>
    <row r="458" spans="1:22" s="155" customFormat="1" ht="28.5" customHeight="1">
      <c r="A458" s="121" t="str">
        <f t="shared" si="88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145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 ht="23.25" customHeight="1">
      <c r="A459" s="121" t="str">
        <f t="shared" si="88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7.75" customHeight="1">
      <c r="A460" s="121" t="str">
        <f t="shared" si="88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91">O460+P460</f>
        <v>0</v>
      </c>
      <c r="O460" s="182"/>
      <c r="P460" s="182">
        <v>0</v>
      </c>
      <c r="Q460" s="160"/>
      <c r="R460" s="160"/>
      <c r="S460" s="343"/>
      <c r="T460" s="160"/>
      <c r="U460" s="160"/>
      <c r="V460" s="160"/>
    </row>
    <row r="461" spans="1:22" ht="25.5" customHeight="1">
      <c r="A461" s="121" t="str">
        <f t="shared" si="88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91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7" customHeight="1">
      <c r="A462" s="121" t="str">
        <f t="shared" si="88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91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 ht="25.5" customHeight="1">
      <c r="A463" s="121" t="str">
        <f t="shared" si="88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91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88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91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43" ht="15.75" customHeight="1">
      <c r="B465" s="123"/>
      <c r="H465" s="193"/>
      <c r="I465" s="193"/>
      <c r="J465" s="194"/>
      <c r="K465" s="195"/>
      <c r="L465" s="29" t="s">
        <v>173</v>
      </c>
      <c r="M465" s="30">
        <v>5112</v>
      </c>
      <c r="N465" s="182">
        <f t="shared" si="91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43" ht="15.75" customHeight="1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91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43" s="155" customFormat="1" ht="25.5" customHeight="1">
      <c r="A467" s="121" t="str">
        <f t="shared" si="88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145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43" ht="22.5" customHeight="1">
      <c r="A468" s="121" t="str">
        <f t="shared" si="88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337"/>
      <c r="I468" s="305"/>
      <c r="J468" s="306"/>
      <c r="K468" s="306"/>
      <c r="L468" s="29" t="s">
        <v>142</v>
      </c>
      <c r="M468" s="30">
        <v>4251</v>
      </c>
      <c r="N468" s="182">
        <f t="shared" si="91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43" s="114" customFormat="1" ht="15.75" customHeight="1">
      <c r="A469" s="121" t="str">
        <f t="shared" si="88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91"/>
        <v>0</v>
      </c>
      <c r="O469" s="182"/>
      <c r="P469" s="182"/>
      <c r="Q469" s="160"/>
      <c r="R469" s="160"/>
      <c r="S469" s="343"/>
      <c r="T469" s="160"/>
      <c r="U469" s="160"/>
      <c r="V469" s="160"/>
    </row>
    <row r="470" spans="1:243" s="155" customFormat="1" ht="15.75" customHeight="1">
      <c r="A470" s="121" t="str">
        <f t="shared" si="88"/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2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92">+O472</f>
        <v>0</v>
      </c>
      <c r="P470" s="162">
        <f t="shared" si="92"/>
        <v>0</v>
      </c>
      <c r="Q470" s="160"/>
      <c r="R470" s="160"/>
      <c r="S470" s="343"/>
      <c r="T470" s="160"/>
      <c r="U470" s="160"/>
      <c r="V470" s="160"/>
    </row>
    <row r="471" spans="1:243" ht="15.75" customHeight="1">
      <c r="A471" s="121" t="str">
        <f t="shared" si="88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43" ht="15.75" customHeight="1">
      <c r="A472" s="121" t="str">
        <f t="shared" si="88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7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93">+O474</f>
        <v>0</v>
      </c>
      <c r="P472" s="187">
        <f t="shared" si="93"/>
        <v>0</v>
      </c>
      <c r="Q472" s="160"/>
      <c r="R472" s="160"/>
      <c r="S472" s="343"/>
      <c r="T472" s="160"/>
      <c r="U472" s="160"/>
      <c r="V472" s="160"/>
    </row>
    <row r="473" spans="1:243" s="114" customFormat="1" ht="15.75" customHeight="1">
      <c r="A473" s="121" t="str">
        <f t="shared" si="88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43" ht="15.75" customHeight="1">
      <c r="A474" s="121" t="str">
        <f t="shared" si="88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43" ht="25.5" customHeight="1">
      <c r="A475" s="121" t="str">
        <f t="shared" si="88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43" s="114" customFormat="1" ht="38.450000000000003" customHeight="1">
      <c r="A476" s="121" t="str">
        <f t="shared" si="88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145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43" ht="15.75" customHeight="1">
      <c r="A477" s="121" t="str">
        <f t="shared" ref="A477:A531" si="94">CONCATENATE(B477,C477,D477,E477,F477,G477)</f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" si="95">O477+P477</f>
        <v>0</v>
      </c>
      <c r="O477" s="182"/>
      <c r="P477" s="182"/>
      <c r="Q477" s="160"/>
      <c r="R477" s="160"/>
      <c r="S477" s="343"/>
      <c r="T477" s="160"/>
      <c r="U477" s="160"/>
      <c r="V477" s="160"/>
    </row>
    <row r="478" spans="1:243" s="114" customFormat="1" ht="25.5" customHeight="1">
      <c r="A478" s="121" t="str">
        <f t="shared" si="94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ref="N478:N480" si="96">O478+P478</f>
        <v>0</v>
      </c>
      <c r="O478" s="182"/>
      <c r="P478" s="182"/>
      <c r="Q478" s="160"/>
      <c r="R478" s="160"/>
      <c r="S478" s="343"/>
      <c r="T478" s="160"/>
      <c r="U478" s="160"/>
      <c r="V478" s="160"/>
    </row>
    <row r="479" spans="1:243" s="114" customFormat="1" ht="24" customHeight="1">
      <c r="A479" s="121" t="str">
        <f t="shared" si="94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145"/>
      <c r="I479" s="146"/>
      <c r="J479" s="147"/>
      <c r="K479" s="147"/>
      <c r="L479" s="26" t="s">
        <v>282</v>
      </c>
      <c r="M479" s="27"/>
      <c r="N479" s="196">
        <f t="shared" si="9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43" s="38" customFormat="1" ht="25.5" customHeight="1">
      <c r="A480" s="121" t="str">
        <f t="shared" si="94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96"/>
        <v>0</v>
      </c>
      <c r="O480" s="182"/>
      <c r="P480" s="182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  <c r="IB480" s="4"/>
      <c r="IC480" s="4"/>
      <c r="ID480" s="4"/>
      <c r="IE480" s="4"/>
      <c r="IF480" s="4"/>
      <c r="IG480" s="4"/>
      <c r="IH480" s="4"/>
      <c r="II480" s="4"/>
    </row>
    <row r="481" spans="1:22" s="114" customFormat="1" ht="24" customHeight="1">
      <c r="A481" s="121" t="str">
        <f t="shared" ref="A481:A482" si="9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145"/>
      <c r="I481" s="146"/>
      <c r="J481" s="147"/>
      <c r="K481" s="147"/>
      <c r="L481" s="26" t="s">
        <v>848</v>
      </c>
      <c r="M481" s="27"/>
      <c r="N481" s="196">
        <f t="shared" ref="N481:N482" si="9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5.75" customHeight="1">
      <c r="A482" s="121" t="str">
        <f t="shared" si="9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98"/>
        <v>0</v>
      </c>
      <c r="O482" s="182"/>
      <c r="P482" s="182"/>
      <c r="Q482" s="160"/>
      <c r="R482" s="160"/>
      <c r="S482" s="343"/>
      <c r="T482" s="160"/>
      <c r="U482" s="160"/>
      <c r="V482" s="160"/>
    </row>
    <row r="483" spans="1:22" s="114" customFormat="1" ht="15.75" customHeight="1">
      <c r="A483" s="121" t="str">
        <f t="shared" si="94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2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 ht="15.75" customHeight="1">
      <c r="A484" s="121" t="str">
        <f t="shared" si="94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 ht="25.5" customHeight="1">
      <c r="A485" s="121" t="str">
        <f t="shared" si="94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7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 ht="15.75" customHeight="1">
      <c r="A486" s="121" t="str">
        <f t="shared" si="94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 ht="15.75" customHeight="1">
      <c r="A487" s="121" t="str">
        <f t="shared" si="94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99">+O489+O494+O504+O508</f>
        <v>0</v>
      </c>
      <c r="P487" s="191">
        <f t="shared" si="99"/>
        <v>0</v>
      </c>
      <c r="Q487" s="160"/>
      <c r="R487" s="160"/>
      <c r="S487" s="343"/>
      <c r="T487" s="160"/>
      <c r="U487" s="160"/>
      <c r="V487" s="160"/>
    </row>
    <row r="488" spans="1:22" ht="25.5" customHeight="1">
      <c r="A488" s="121" t="str">
        <f t="shared" si="94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 ht="15.75" customHeight="1">
      <c r="A489" s="121" t="str">
        <f t="shared" si="94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145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100">SUM(O490:O493)</f>
        <v>0</v>
      </c>
      <c r="P489" s="196">
        <f t="shared" si="100"/>
        <v>0</v>
      </c>
      <c r="Q489" s="160"/>
      <c r="R489" s="160"/>
      <c r="S489" s="343"/>
      <c r="T489" s="160"/>
      <c r="U489" s="160"/>
      <c r="V489" s="160"/>
    </row>
    <row r="490" spans="1:22" ht="15.75" customHeight="1">
      <c r="A490" s="121" t="str">
        <f t="shared" si="94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3" si="101">O490+P490</f>
        <v>0</v>
      </c>
      <c r="O490" s="310"/>
      <c r="P490" s="310"/>
      <c r="Q490" s="160"/>
      <c r="R490" s="160"/>
      <c r="S490" s="343"/>
      <c r="T490" s="160"/>
      <c r="U490" s="160"/>
      <c r="V490" s="160"/>
    </row>
    <row r="491" spans="1:22" s="155" customFormat="1" ht="25.5" customHeight="1">
      <c r="A491" s="121" t="str">
        <f t="shared" si="94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101"/>
        <v>0</v>
      </c>
      <c r="O491" s="310"/>
      <c r="P491" s="310"/>
      <c r="Q491" s="160"/>
      <c r="R491" s="160"/>
      <c r="S491" s="343"/>
      <c r="T491" s="160"/>
      <c r="U491" s="160"/>
      <c r="V491" s="160"/>
    </row>
    <row r="492" spans="1:22" s="155" customFormat="1" ht="25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102">O492+P492</f>
        <v>0</v>
      </c>
      <c r="O492" s="310"/>
      <c r="P492" s="310"/>
      <c r="Q492" s="160"/>
      <c r="R492" s="160"/>
      <c r="S492" s="343"/>
      <c r="T492" s="160"/>
      <c r="U492" s="160"/>
      <c r="V492" s="160"/>
    </row>
    <row r="493" spans="1:22" ht="38.25" customHeight="1">
      <c r="A493" s="121" t="str">
        <f t="shared" ref="A493" si="10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102"/>
        <v>0</v>
      </c>
      <c r="O493" s="310"/>
      <c r="P493" s="310"/>
      <c r="Q493" s="160"/>
      <c r="R493" s="160"/>
      <c r="S493" s="343"/>
      <c r="T493" s="160"/>
      <c r="U493" s="160"/>
      <c r="V493" s="160"/>
    </row>
    <row r="494" spans="1:22" ht="29.25" customHeight="1">
      <c r="A494" s="121" t="str">
        <f t="shared" si="94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145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 ht="15.75" customHeight="1">
      <c r="A495" s="121" t="str">
        <f t="shared" si="94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10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 ht="15.75" customHeight="1">
      <c r="A496" s="121" t="str">
        <f t="shared" si="94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10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94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10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5.75" customHeight="1">
      <c r="A498" s="121" t="str">
        <f t="shared" si="94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101"/>
        <v>0</v>
      </c>
      <c r="O498" s="182"/>
      <c r="P498" s="182"/>
      <c r="Q498" s="160"/>
      <c r="R498" s="160"/>
      <c r="S498" s="343"/>
      <c r="T498" s="160"/>
      <c r="U498" s="160"/>
      <c r="V498" s="160"/>
    </row>
    <row r="499" spans="1:22" ht="38.25" customHeight="1">
      <c r="A499" s="121" t="str">
        <f t="shared" si="94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10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 ht="25.5" customHeight="1">
      <c r="A500" s="121" t="str">
        <f t="shared" si="94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101"/>
        <v>0</v>
      </c>
      <c r="O500" s="182"/>
      <c r="P500" s="182"/>
      <c r="Q500" s="160"/>
      <c r="R500" s="160"/>
      <c r="S500" s="343"/>
      <c r="T500" s="160"/>
      <c r="U500" s="160"/>
      <c r="V500" s="160"/>
    </row>
    <row r="501" spans="1:22" s="114" customFormat="1" ht="15.75" customHeight="1">
      <c r="A501" s="121" t="str">
        <f t="shared" si="94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101"/>
        <v>0</v>
      </c>
      <c r="O501" s="182"/>
      <c r="P501" s="182"/>
      <c r="Q501" s="160"/>
      <c r="R501" s="160"/>
      <c r="S501" s="343"/>
      <c r="T501" s="160"/>
      <c r="U501" s="160"/>
      <c r="V501" s="160"/>
    </row>
    <row r="502" spans="1:22" ht="15.75" customHeight="1">
      <c r="A502" s="121" t="str">
        <f t="shared" si="94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10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 ht="25.5" customHeight="1">
      <c r="A503" s="121" t="str">
        <f t="shared" si="94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10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94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94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ref="N505:N507" si="104">O505+P505</f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94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104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94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104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94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 ht="15.75" customHeight="1">
      <c r="A509" s="121" t="str">
        <f t="shared" ref="A509" si="105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106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94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94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94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107">+O514+O516</f>
        <v>0</v>
      </c>
      <c r="P512" s="191">
        <f t="shared" si="107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94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94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94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108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94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94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108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94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109">+O520</f>
        <v>0</v>
      </c>
      <c r="P518" s="191">
        <f t="shared" si="109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94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si="94"/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4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1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4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1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4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1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4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12">+O529+O538+O540</f>
        <v>0</v>
      </c>
      <c r="P527" s="191">
        <f t="shared" si="11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4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4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13">SUM(O530:O537)</f>
        <v>0</v>
      </c>
      <c r="P529" s="196">
        <f t="shared" si="11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1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4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122</v>
      </c>
      <c r="M531" s="11">
        <v>4234</v>
      </c>
      <c r="N531" s="182">
        <f t="shared" si="11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ref="A532:A586" si="115">CONCATENATE(B532,C532,D532,E532,F532,G532)</f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1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115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1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115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16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115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16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si="115"/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16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115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16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115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115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16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115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 ht="25.5" customHeight="1">
      <c r="A541" s="121" t="str">
        <f t="shared" si="115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17">O541+P541</f>
        <v>0</v>
      </c>
      <c r="O541" s="182"/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1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1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115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115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115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115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1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115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115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1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115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115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1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115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1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115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20">+O554</f>
        <v>0</v>
      </c>
      <c r="P552" s="191">
        <f t="shared" si="12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115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115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115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2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115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2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115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2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 ht="25.5" customHeight="1">
      <c r="A558" s="121" t="str">
        <f t="shared" si="115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2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115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115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115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2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115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115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23">SUM(O564:O565)</f>
        <v>0</v>
      </c>
      <c r="P563" s="196">
        <f t="shared" si="12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115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2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ref="A565" si="125">CONCATENATE(B565,C565,D565,E565,F565,G565)</f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2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115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115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115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115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115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115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115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26">+O574+O579+O583+O587+O589+O591+O593</f>
        <v>0</v>
      </c>
      <c r="P572" s="191">
        <f t="shared" si="126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115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115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si="115"/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2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2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30.75" customHeight="1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27"/>
        <v>0</v>
      </c>
      <c r="O577" s="303"/>
      <c r="P577" s="303"/>
      <c r="Q577" s="160"/>
      <c r="R577" s="160"/>
      <c r="S577" s="343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2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2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2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2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2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2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2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2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3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31">O594</f>
        <v>0</v>
      </c>
      <c r="P593" s="196">
        <f t="shared" si="13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3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ref="A595:A604" si="133">CONCATENATE(B595,C595,D595,E595,F595,G595)</f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33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33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33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34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33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34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33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33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33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33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33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35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35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36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37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38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38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39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39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39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39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39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39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39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39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39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39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39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39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39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39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40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41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41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41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41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41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41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41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41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41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42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43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44">+O671+O679+O682+O685</f>
        <v>0</v>
      </c>
      <c r="P669" s="191">
        <f t="shared" si="144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45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45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45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45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45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46">SUM(O683:O684)</f>
        <v>0</v>
      </c>
      <c r="P682" s="196">
        <f t="shared" si="146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47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47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48">SUM(O686:O687)</f>
        <v>0</v>
      </c>
      <c r="P685" s="196">
        <f t="shared" si="148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49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49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50">+O692+O700+O706+O708+O714+O721+O725+O733+O739</f>
        <v>0</v>
      </c>
      <c r="P690" s="191">
        <f t="shared" si="150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51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51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51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51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51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51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51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45.6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853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51"/>
        <v>0</v>
      </c>
      <c r="O701" s="182"/>
      <c r="P701" s="182">
        <v>0</v>
      </c>
      <c r="Q701" s="160"/>
      <c r="R701" s="160"/>
      <c r="S701" s="343"/>
      <c r="T701" s="160"/>
      <c r="U701" s="160"/>
      <c r="V701" s="160"/>
    </row>
    <row r="702" spans="1:22" ht="27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51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51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52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51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51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51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51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51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53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51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51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51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51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54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51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55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51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51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51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51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51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51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56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51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51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51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51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57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58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58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58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59">SUM(O740)</f>
        <v>0</v>
      </c>
      <c r="P739" s="196">
        <f t="shared" si="159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60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61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61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62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62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8" spans="1:22">
      <c r="M758" s="209"/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M759" s="209"/>
      <c r="N759" s="4"/>
      <c r="O759" s="4"/>
    </row>
    <row r="760" spans="1:22">
      <c r="M760" s="209"/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M761" s="209"/>
      <c r="N761" s="4"/>
      <c r="O761" s="4"/>
    </row>
    <row r="762" spans="1:22">
      <c r="M762" s="209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O9:P9"/>
    <mergeCell ref="K10:K11"/>
    <mergeCell ref="L10:L11"/>
    <mergeCell ref="M10:M11"/>
    <mergeCell ref="O10:P10"/>
    <mergeCell ref="N10:N11"/>
    <mergeCell ref="H10:H11"/>
    <mergeCell ref="I10:I11"/>
    <mergeCell ref="J10:J11"/>
    <mergeCell ref="K5:M5"/>
    <mergeCell ref="K3:M3"/>
    <mergeCell ref="K4:M4"/>
    <mergeCell ref="N5:P5"/>
    <mergeCell ref="H7:P7"/>
    <mergeCell ref="N1:P1"/>
    <mergeCell ref="N2:P2"/>
    <mergeCell ref="N3:P3"/>
    <mergeCell ref="N4:P4"/>
    <mergeCell ref="K1:M1"/>
    <mergeCell ref="K2:M2"/>
  </mergeCells>
  <phoneticPr fontId="67" type="noConversion"/>
  <pageMargins left="0.196850393700787" right="0.15748031496063" top="0.15748031496063" bottom="0.15748031496063" header="0.15748031496063" footer="0.23622047244094499"/>
  <pageSetup paperSize="9" scale="80" firstPageNumber="24" orientation="portrait" blackAndWhite="1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9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590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52" t="s">
        <v>867</v>
      </c>
      <c r="I7" s="452"/>
      <c r="J7" s="452"/>
      <c r="K7" s="452"/>
      <c r="L7" s="452"/>
      <c r="M7" s="452"/>
      <c r="N7" s="452"/>
      <c r="O7" s="452"/>
      <c r="P7" s="45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/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/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/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/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/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>
        <v>0</v>
      </c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>
        <v>0</v>
      </c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>
        <v>0</v>
      </c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>
        <v>0</v>
      </c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>
        <v>0</v>
      </c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/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/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/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/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/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/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/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/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/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/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/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/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/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0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4.85546875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591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41.25" customHeight="1">
      <c r="A7" s="121" t="s">
        <v>490</v>
      </c>
      <c r="H7" s="452" t="s">
        <v>856</v>
      </c>
      <c r="I7" s="452"/>
      <c r="J7" s="452"/>
      <c r="K7" s="452"/>
      <c r="L7" s="452"/>
      <c r="M7" s="452"/>
      <c r="N7" s="452"/>
      <c r="O7" s="452"/>
      <c r="P7" s="45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>+O147+O149+O151+O154+O157+O159+O161+O163</f>
        <v>0</v>
      </c>
      <c r="P145" s="191">
        <f t="shared" ref="P145" si="16">+P147+P149+P151+P154+P157+P159+P161+P163</f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 ht="21" customHeight="1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/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/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/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>
        <v>0</v>
      </c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>
        <v>0</v>
      </c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/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>
        <v>0</v>
      </c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/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/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/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/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/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/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/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/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/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/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/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/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/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30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>
        <v>0</v>
      </c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N761" s="4"/>
      <c r="O761" s="4"/>
    </row>
    <row r="762" spans="1:22"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:P1"/>
    <mergeCell ref="N2:P2"/>
    <mergeCell ref="N3:P3"/>
    <mergeCell ref="K1:M1"/>
    <mergeCell ref="K2:M2"/>
    <mergeCell ref="K3:M3"/>
    <mergeCell ref="M10:M11"/>
    <mergeCell ref="N4:P4"/>
    <mergeCell ref="N5:P5"/>
    <mergeCell ref="K4:M4"/>
    <mergeCell ref="K5:M5"/>
    <mergeCell ref="N10:N11"/>
    <mergeCell ref="O10:P10"/>
    <mergeCell ref="O9:P9"/>
    <mergeCell ref="H7:P7"/>
    <mergeCell ref="H10:H11"/>
    <mergeCell ref="I10:I11"/>
    <mergeCell ref="J10:J11"/>
    <mergeCell ref="K10:K11"/>
    <mergeCell ref="L10:L11"/>
  </mergeCells>
  <phoneticPr fontId="67" type="noConversion"/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1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7109375" style="5" bestFit="1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5.42578125" style="38" customWidth="1"/>
    <col min="15" max="15" width="16" style="38" customWidth="1"/>
    <col min="16" max="16" width="14.71093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592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4.5" customHeight="1">
      <c r="A7" s="121" t="s">
        <v>490</v>
      </c>
      <c r="H7" s="452" t="s">
        <v>857</v>
      </c>
      <c r="I7" s="452"/>
      <c r="J7" s="452"/>
      <c r="K7" s="452"/>
      <c r="L7" s="452"/>
      <c r="M7" s="452"/>
      <c r="N7" s="452"/>
      <c r="O7" s="452"/>
      <c r="P7" s="452"/>
    </row>
    <row r="8" spans="1:22">
      <c r="H8" s="423"/>
      <c r="I8" s="423"/>
      <c r="J8" s="423"/>
      <c r="K8" s="423"/>
      <c r="L8" s="423"/>
      <c r="M8" s="423"/>
      <c r="N8" s="423"/>
      <c r="O8" s="423"/>
      <c r="P8" s="423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9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>+O143+O165+O172+O260+O272</f>
        <v>0</v>
      </c>
      <c r="P141" s="162">
        <f t="shared" ref="P141" si="15">+P143+P165+P172+P260+P272</f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>
        <v>0</v>
      </c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>
        <v>0</v>
      </c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SUM(O207:O212)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/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30.75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4.75" customHeight="1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>
        <v>0</v>
      </c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/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>
        <v>0</v>
      </c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43.9" customHeight="1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853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854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1">
    <mergeCell ref="I10:I11"/>
    <mergeCell ref="J10:J11"/>
    <mergeCell ref="K10:K11"/>
    <mergeCell ref="K5:M5"/>
    <mergeCell ref="H7:P7"/>
    <mergeCell ref="H10:H11"/>
    <mergeCell ref="O10:P10"/>
    <mergeCell ref="N10:N11"/>
    <mergeCell ref="L10:L11"/>
    <mergeCell ref="M10:M11"/>
    <mergeCell ref="K4:M4"/>
    <mergeCell ref="O9:P9"/>
    <mergeCell ref="N4:P4"/>
    <mergeCell ref="N5:P5"/>
    <mergeCell ref="K1:M1"/>
    <mergeCell ref="K2:M2"/>
    <mergeCell ref="K3:M3"/>
    <mergeCell ref="N1:P1"/>
    <mergeCell ref="N2:P2"/>
    <mergeCell ref="N3:P3"/>
    <mergeCell ref="H8:P8"/>
  </mergeCells>
  <phoneticPr fontId="67" type="noConversion"/>
  <conditionalFormatting sqref="O9">
    <cfRule type="cellIs" dxfId="8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7" firstPageNumber="24" orientation="portrait" blackAndWhite="1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82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140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5" width="15.140625" style="38" customWidth="1"/>
    <col min="16" max="16" width="15.140625" style="4" customWidth="1"/>
    <col min="17" max="20" width="9.140625" style="4"/>
    <col min="21" max="21" width="14.42578125" style="4" bestFit="1" customWidth="1"/>
    <col min="22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794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52" t="s">
        <v>858</v>
      </c>
      <c r="I7" s="452"/>
      <c r="J7" s="452"/>
      <c r="K7" s="452"/>
      <c r="L7" s="452"/>
      <c r="M7" s="452"/>
      <c r="N7" s="452"/>
      <c r="O7" s="452"/>
      <c r="P7" s="45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>
        <v>0</v>
      </c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/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/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/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8" spans="1:22">
      <c r="N758" s="4"/>
      <c r="O758" s="4"/>
    </row>
    <row r="759" spans="1:22">
      <c r="A759" s="4"/>
      <c r="B759" s="4"/>
      <c r="C759" s="4"/>
      <c r="D759" s="4"/>
      <c r="E759" s="4"/>
      <c r="F759" s="4"/>
      <c r="G759" s="4"/>
      <c r="N759" s="4"/>
      <c r="O759" s="4"/>
    </row>
    <row r="760" spans="1:22">
      <c r="N760" s="4"/>
      <c r="O760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7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8" firstPageNumber="24" orientation="portrait" blackAndWhite="1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3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5.140625" style="38" customWidth="1"/>
    <col min="16" max="16" width="13" style="4" customWidth="1"/>
    <col min="17" max="18" width="9.140625" style="4"/>
    <col min="19" max="19" width="12.1406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593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1.5" customHeight="1">
      <c r="A7" s="121" t="s">
        <v>490</v>
      </c>
      <c r="H7" s="452" t="s">
        <v>859</v>
      </c>
      <c r="I7" s="452"/>
      <c r="J7" s="452"/>
      <c r="K7" s="452"/>
      <c r="L7" s="452"/>
      <c r="M7" s="452"/>
      <c r="N7" s="452"/>
      <c r="O7" s="452"/>
      <c r="P7" s="452"/>
    </row>
    <row r="8" spans="1:22">
      <c r="A8" s="122"/>
      <c r="H8" s="136"/>
      <c r="I8" s="136"/>
      <c r="J8" s="136"/>
      <c r="K8" s="136"/>
      <c r="L8" s="136"/>
      <c r="M8" s="136"/>
      <c r="N8" s="136"/>
      <c r="O8" s="136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>
        <f>395001.8-N13</f>
        <v>395001.8</v>
      </c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>
        <v>375456.8</v>
      </c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>
        <v>19545</v>
      </c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>
        <f>+S15+S14</f>
        <v>395001.8</v>
      </c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5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>
        <v>0</v>
      </c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4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2.9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>
        <v>0</v>
      </c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>SUM(O301:O302)</f>
        <v>0</v>
      </c>
      <c r="P300" s="196">
        <f>SUM(P301:P302)</f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>
        <v>0</v>
      </c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49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0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1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2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2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3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4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4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4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4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4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5">+O325+O335+O337+O360</f>
        <v>0</v>
      </c>
      <c r="P323" s="191">
        <f t="shared" si="55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4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4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4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6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4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6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4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6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4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6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4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6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6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4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6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4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6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4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6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4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4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6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4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4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7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4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7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4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7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4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7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4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7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4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7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4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7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4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7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4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7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4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7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4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7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4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7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4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7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4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7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4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7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7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4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7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4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7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4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7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4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7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4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7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4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7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4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4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8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59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59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59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59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59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0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0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59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0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59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59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59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1">+O374</f>
        <v>0</v>
      </c>
      <c r="P372" s="191">
        <f t="shared" si="61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59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2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3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2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3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59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59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59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4">+O381+O389+O391+O396+O393+O398+O402+O404</f>
        <v>0</v>
      </c>
      <c r="P379" s="191">
        <f t="shared" si="64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59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59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59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5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59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5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59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5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59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5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59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5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59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5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59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5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59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59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5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59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59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5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59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59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5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6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7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59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59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8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59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5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59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5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69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0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1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2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59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59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59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59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59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59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59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3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4">O417</f>
        <v>0</v>
      </c>
      <c r="P416" s="196">
        <f t="shared" si="74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5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59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6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6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7">+O424+O427+O431+O433+O422</f>
        <v>0</v>
      </c>
      <c r="P420" s="191">
        <f t="shared" si="77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6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6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6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8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6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8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6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6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8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6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8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6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8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6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8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6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6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8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6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6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6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79">+O439+O443+O449+O458+O467</f>
        <v>0</v>
      </c>
      <c r="P437" s="191">
        <f t="shared" si="79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6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6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6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0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6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0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6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0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6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6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0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6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0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6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0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6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0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6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0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6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 ht="23.25" customHeight="1">
      <c r="A450" s="121" t="str">
        <f t="shared" si="76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0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30" customHeight="1">
      <c r="A451" s="121" t="str">
        <f t="shared" si="76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0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6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0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6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0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6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0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6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0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6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0"/>
        <v>0</v>
      </c>
      <c r="O456" s="303"/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6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/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6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6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6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1">O460+P460</f>
        <v>0</v>
      </c>
      <c r="O460" s="182"/>
      <c r="P460" s="182">
        <v>0</v>
      </c>
      <c r="Q460" s="160"/>
      <c r="R460" s="160"/>
      <c r="S460" s="343"/>
      <c r="T460" s="160"/>
      <c r="U460" s="160"/>
      <c r="V460" s="160"/>
    </row>
    <row r="461" spans="1:22">
      <c r="A461" s="121" t="str">
        <f t="shared" si="76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1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6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1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6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1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6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1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1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1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6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5.5" customHeight="1">
      <c r="A468" s="121" t="str">
        <f t="shared" si="76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1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25.5" customHeight="1">
      <c r="A469" s="121" t="str">
        <f t="shared" si="76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1"/>
        <v>0</v>
      </c>
      <c r="O469" s="303">
        <v>0</v>
      </c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2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3">+O472</f>
        <v>0</v>
      </c>
      <c r="P470" s="162">
        <f t="shared" si="83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2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2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4">+O474</f>
        <v>0</v>
      </c>
      <c r="P472" s="187">
        <f t="shared" si="84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2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2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2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2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2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5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2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5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2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5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2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5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6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7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25.5" customHeight="1">
      <c r="A482" s="121" t="str">
        <f t="shared" si="86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7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2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2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2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2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2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8">+O489+O494+O504+O508</f>
        <v>0</v>
      </c>
      <c r="P487" s="191">
        <f t="shared" si="88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2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2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89">SUM(O490:O493)</f>
        <v>0</v>
      </c>
      <c r="P489" s="196">
        <f t="shared" si="89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2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0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2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0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1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2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1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2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2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0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2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0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2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0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2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0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2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0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2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0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2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0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2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0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2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0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2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2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0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2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0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2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0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2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3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4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2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2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2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5">+O514+O516</f>
        <v>0</v>
      </c>
      <c r="P512" s="191">
        <f t="shared" si="95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2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2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2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6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2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2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6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2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7">+O520</f>
        <v>0</v>
      </c>
      <c r="P518" s="191">
        <f t="shared" si="97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2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8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8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99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8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99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8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0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8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1">+O529+O538+O540</f>
        <v>0</v>
      </c>
      <c r="P527" s="191">
        <f t="shared" si="101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8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8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2">SUM(O530:O537)</f>
        <v>0</v>
      </c>
      <c r="P529" s="196">
        <f t="shared" si="102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3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8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3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8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3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8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3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8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4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8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4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5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4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8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4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8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8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4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8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8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6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7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6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8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8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8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8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8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8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8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8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8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8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8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8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8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8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09">+O554</f>
        <v>0</v>
      </c>
      <c r="P552" s="191">
        <f t="shared" si="109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8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8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8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0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8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0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8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0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8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0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8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8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8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1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8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8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2">SUM(O564:O565)</f>
        <v>0</v>
      </c>
      <c r="P563" s="196">
        <f t="shared" si="112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8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3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8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3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8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8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8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8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8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8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8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4">+O574+O579+O583+O587+O589+O591+O593</f>
        <v>0</v>
      </c>
      <c r="P572" s="191">
        <f t="shared" si="114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8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8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5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6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5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6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5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6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5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6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5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5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6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7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5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6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5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5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6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5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6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8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6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19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0">O594</f>
        <v>0</v>
      </c>
      <c r="P593" s="196">
        <f t="shared" si="120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1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5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5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5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5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2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5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2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5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5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5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5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5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3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3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4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5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6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6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7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7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7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7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7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7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7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7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7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7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7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7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7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7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8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29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29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29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29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29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29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29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29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29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0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1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2">+O671+O679+O682+O685</f>
        <v>0</v>
      </c>
      <c r="P669" s="191">
        <f t="shared" si="132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3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3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3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3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3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4">SUM(O683:O684)</f>
        <v>0</v>
      </c>
      <c r="P682" s="196">
        <f t="shared" si="134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5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5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6">SUM(O686:O687)</f>
        <v>0</v>
      </c>
      <c r="P685" s="196">
        <f t="shared" si="136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7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7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8">+O692+O700+O706+O708+O714+O721+O725+O733+O739</f>
        <v>0</v>
      </c>
      <c r="P690" s="191">
        <f t="shared" si="138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39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39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39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39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39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39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39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853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39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1.6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39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39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0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39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39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39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39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39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1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39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39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39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39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2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39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3">O720+P720</f>
        <v>0</v>
      </c>
      <c r="O720" s="182">
        <v>0</v>
      </c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39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39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39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39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39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39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4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39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39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39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39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5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6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6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6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7">SUM(O740)</f>
        <v>0</v>
      </c>
      <c r="P739" s="196">
        <f t="shared" si="147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8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49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49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0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0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8:O9">
    <cfRule type="cellIs" dxfId="6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5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6.140625" style="38" customWidth="1"/>
    <col min="15" max="15" width="14.28515625" style="38" customWidth="1"/>
    <col min="16" max="16" width="13.42578125" style="4" customWidth="1"/>
    <col min="17" max="17" width="9.28515625" style="4" bestFit="1" customWidth="1"/>
    <col min="18" max="19" width="9.5703125" style="4" bestFit="1" customWidth="1"/>
    <col min="20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594</v>
      </c>
      <c r="O5" s="477"/>
      <c r="P5" s="477"/>
    </row>
    <row r="6" spans="1:22" ht="19.5" customHeight="1">
      <c r="A6" s="235" t="s">
        <v>725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4.5" customHeight="1">
      <c r="A7" s="121" t="s">
        <v>490</v>
      </c>
      <c r="H7" s="452" t="s">
        <v>860</v>
      </c>
      <c r="I7" s="452"/>
      <c r="J7" s="452"/>
      <c r="K7" s="452"/>
      <c r="L7" s="452"/>
      <c r="M7" s="452"/>
      <c r="N7" s="452"/>
      <c r="O7" s="452"/>
      <c r="P7" s="45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>
        <v>0</v>
      </c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30.7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>
        <v>0</v>
      </c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>
        <v>0</v>
      </c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8.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3"/>
      <c r="T186" s="160"/>
      <c r="U186" s="160"/>
      <c r="V186" s="160"/>
    </row>
    <row r="187" spans="1:22" s="114" customFormat="1" ht="18" customHeigh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>
        <v>0</v>
      </c>
      <c r="P187" s="182"/>
      <c r="Q187" s="160"/>
      <c r="R187" s="160"/>
      <c r="S187" s="343"/>
      <c r="T187" s="160"/>
      <c r="U187" s="160"/>
      <c r="V187" s="160"/>
    </row>
    <row r="188" spans="1:22" ht="18" customHeight="1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>
        <v>0</v>
      </c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/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33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>
        <v>0</v>
      </c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 ht="20.25" customHeight="1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 ht="19.5" customHeigh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 ht="28.5" customHeigh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>
        <v>0</v>
      </c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 ht="18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6.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 ht="18" customHeight="1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34.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853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:1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M913" s="4"/>
      <c r="N913" s="4"/>
      <c r="O913" s="4"/>
    </row>
    <row r="914" spans="1:1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M914" s="4"/>
      <c r="N914" s="4"/>
      <c r="O914" s="4"/>
    </row>
    <row r="915" spans="1: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M915" s="4"/>
      <c r="N915" s="4"/>
      <c r="O915" s="4"/>
    </row>
    <row r="916" spans="1:1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M916" s="4"/>
      <c r="N916" s="4"/>
      <c r="O916" s="4"/>
    </row>
    <row r="917" spans="1:15">
      <c r="N917" s="4"/>
      <c r="O917" s="4"/>
    </row>
    <row r="919" spans="1:15">
      <c r="N919" s="4"/>
      <c r="O919" s="4"/>
    </row>
    <row r="921" spans="1:15">
      <c r="N921" s="4"/>
      <c r="O921" s="4"/>
    </row>
    <row r="923" spans="1:15">
      <c r="N923" s="4"/>
      <c r="O923" s="4"/>
    </row>
    <row r="925" spans="1:15">
      <c r="N925" s="4"/>
      <c r="O925" s="4"/>
    </row>
    <row r="926" spans="1:15">
      <c r="N926" s="4"/>
      <c r="O926" s="4"/>
    </row>
    <row r="927" spans="1:15">
      <c r="A927" s="121" t="str">
        <f t="shared" ref="A927:A990" si="152">CONCATENATE(B927,C927,D927,E927,F927,G927)</f>
        <v>7111010200x</v>
      </c>
      <c r="B927" s="115" t="s">
        <v>439</v>
      </c>
      <c r="C927" s="116" t="s">
        <v>104</v>
      </c>
      <c r="D927" s="117" t="s">
        <v>106</v>
      </c>
      <c r="E927" s="118" t="s">
        <v>140</v>
      </c>
      <c r="F927" s="119" t="s">
        <v>441</v>
      </c>
      <c r="G927" s="120" t="s">
        <v>361</v>
      </c>
      <c r="L927" s="37" t="e">
        <v>#NAME?</v>
      </c>
      <c r="M927" s="38" t="s">
        <v>361</v>
      </c>
      <c r="N927" s="4"/>
      <c r="O927" s="4"/>
    </row>
    <row r="928" spans="1:15">
      <c r="A928" s="121" t="str">
        <f t="shared" si="152"/>
        <v>71010101014216</v>
      </c>
      <c r="B928" s="115" t="s">
        <v>439</v>
      </c>
      <c r="C928" s="116" t="s">
        <v>106</v>
      </c>
      <c r="D928" s="117" t="s">
        <v>106</v>
      </c>
      <c r="E928" s="118" t="s">
        <v>106</v>
      </c>
      <c r="F928" s="119" t="s">
        <v>106</v>
      </c>
      <c r="G928" s="120">
        <v>4216</v>
      </c>
      <c r="L928" s="37" t="s">
        <v>118</v>
      </c>
      <c r="M928" s="38">
        <v>4216</v>
      </c>
      <c r="N928" s="4"/>
      <c r="O928" s="4"/>
    </row>
    <row r="929" spans="1:15">
      <c r="A929" s="121" t="str">
        <f t="shared" si="152"/>
        <v>71010101014231</v>
      </c>
      <c r="B929" s="115" t="s">
        <v>439</v>
      </c>
      <c r="C929" s="116" t="s">
        <v>106</v>
      </c>
      <c r="D929" s="117" t="s">
        <v>106</v>
      </c>
      <c r="E929" s="118" t="s">
        <v>106</v>
      </c>
      <c r="F929" s="119" t="s">
        <v>106</v>
      </c>
      <c r="G929" s="120">
        <v>4231</v>
      </c>
      <c r="L929" s="37" t="s">
        <v>120</v>
      </c>
      <c r="M929" s="38">
        <v>4231</v>
      </c>
      <c r="N929" s="4"/>
      <c r="O929" s="4"/>
    </row>
    <row r="930" spans="1:15" ht="30">
      <c r="A930" s="121" t="str">
        <f t="shared" si="152"/>
        <v>71010101014233</v>
      </c>
      <c r="B930" s="115" t="s">
        <v>439</v>
      </c>
      <c r="C930" s="116" t="s">
        <v>106</v>
      </c>
      <c r="D930" s="117" t="s">
        <v>106</v>
      </c>
      <c r="E930" s="118" t="s">
        <v>106</v>
      </c>
      <c r="F930" s="119" t="s">
        <v>106</v>
      </c>
      <c r="G930" s="120">
        <v>4233</v>
      </c>
      <c r="L930" s="37" t="s">
        <v>394</v>
      </c>
      <c r="M930" s="38">
        <v>4233</v>
      </c>
      <c r="N930" s="4"/>
      <c r="O930" s="4"/>
    </row>
    <row r="931" spans="1:15">
      <c r="A931" s="121" t="str">
        <f t="shared" si="152"/>
        <v>71010101014235</v>
      </c>
      <c r="B931" s="115" t="s">
        <v>439</v>
      </c>
      <c r="C931" s="116" t="s">
        <v>106</v>
      </c>
      <c r="D931" s="117" t="s">
        <v>106</v>
      </c>
      <c r="E931" s="118" t="s">
        <v>106</v>
      </c>
      <c r="F931" s="119" t="s">
        <v>106</v>
      </c>
      <c r="G931" s="120">
        <v>4235</v>
      </c>
      <c r="L931" s="37" t="s">
        <v>123</v>
      </c>
      <c r="M931" s="38">
        <v>4235</v>
      </c>
      <c r="N931" s="4"/>
      <c r="O931" s="4"/>
    </row>
    <row r="932" spans="1:15">
      <c r="A932" s="121" t="str">
        <f t="shared" si="152"/>
        <v>71010101014269</v>
      </c>
      <c r="B932" s="115" t="s">
        <v>439</v>
      </c>
      <c r="C932" s="116" t="s">
        <v>106</v>
      </c>
      <c r="D932" s="117" t="s">
        <v>106</v>
      </c>
      <c r="E932" s="118" t="s">
        <v>106</v>
      </c>
      <c r="F932" s="119" t="s">
        <v>106</v>
      </c>
      <c r="G932" s="120">
        <v>4269</v>
      </c>
      <c r="L932" s="37" t="s">
        <v>240</v>
      </c>
      <c r="M932" s="38">
        <v>4269</v>
      </c>
      <c r="N932" s="4"/>
      <c r="O932" s="4"/>
    </row>
    <row r="933" spans="1:15" ht="30">
      <c r="A933" s="121" t="str">
        <f t="shared" si="152"/>
        <v>71010101014511</v>
      </c>
      <c r="B933" s="115" t="s">
        <v>439</v>
      </c>
      <c r="C933" s="116" t="s">
        <v>106</v>
      </c>
      <c r="D933" s="117" t="s">
        <v>106</v>
      </c>
      <c r="E933" s="118" t="s">
        <v>106</v>
      </c>
      <c r="F933" s="119" t="s">
        <v>106</v>
      </c>
      <c r="G933" s="120">
        <v>4511</v>
      </c>
      <c r="L933" s="37" t="s">
        <v>217</v>
      </c>
      <c r="M933" s="38">
        <v>4511</v>
      </c>
      <c r="N933" s="4"/>
      <c r="O933" s="4"/>
    </row>
    <row r="934" spans="1:15">
      <c r="A934" s="121" t="str">
        <f t="shared" si="152"/>
        <v>71010101014729</v>
      </c>
      <c r="B934" s="115" t="s">
        <v>439</v>
      </c>
      <c r="C934" s="116" t="s">
        <v>106</v>
      </c>
      <c r="D934" s="117" t="s">
        <v>106</v>
      </c>
      <c r="E934" s="118" t="s">
        <v>106</v>
      </c>
      <c r="F934" s="119" t="s">
        <v>106</v>
      </c>
      <c r="G934" s="120">
        <v>4729</v>
      </c>
      <c r="L934" s="37" t="s">
        <v>348</v>
      </c>
      <c r="M934" s="38">
        <v>4729</v>
      </c>
      <c r="N934" s="4"/>
      <c r="O934" s="4"/>
    </row>
    <row r="935" spans="1:15">
      <c r="A935" s="121" t="str">
        <f t="shared" si="152"/>
        <v>71010101015129</v>
      </c>
      <c r="B935" s="115" t="s">
        <v>439</v>
      </c>
      <c r="C935" s="116" t="s">
        <v>106</v>
      </c>
      <c r="D935" s="117" t="s">
        <v>106</v>
      </c>
      <c r="E935" s="118" t="s">
        <v>106</v>
      </c>
      <c r="F935" s="119" t="s">
        <v>106</v>
      </c>
      <c r="G935" s="120">
        <v>5129</v>
      </c>
      <c r="L935" s="37" t="s">
        <v>424</v>
      </c>
      <c r="M935" s="38">
        <v>5129</v>
      </c>
      <c r="N935" s="4"/>
      <c r="O935" s="4"/>
    </row>
    <row r="936" spans="1:15">
      <c r="A936" s="121" t="str">
        <f t="shared" si="152"/>
        <v>71010101015134</v>
      </c>
      <c r="B936" s="115" t="s">
        <v>439</v>
      </c>
      <c r="C936" s="116" t="s">
        <v>106</v>
      </c>
      <c r="D936" s="117" t="s">
        <v>106</v>
      </c>
      <c r="E936" s="118" t="s">
        <v>106</v>
      </c>
      <c r="F936" s="119" t="s">
        <v>106</v>
      </c>
      <c r="G936" s="120">
        <v>5134</v>
      </c>
      <c r="L936" s="37" t="s">
        <v>139</v>
      </c>
      <c r="M936" s="38">
        <v>5134</v>
      </c>
      <c r="N936" s="4"/>
      <c r="O936" s="4"/>
    </row>
    <row r="937" spans="1:15" ht="30">
      <c r="A937" s="121" t="str">
        <f t="shared" si="152"/>
        <v>71010101024251</v>
      </c>
      <c r="B937" s="115" t="s">
        <v>439</v>
      </c>
      <c r="C937" s="116" t="s">
        <v>106</v>
      </c>
      <c r="D937" s="117" t="s">
        <v>106</v>
      </c>
      <c r="E937" s="118" t="s">
        <v>106</v>
      </c>
      <c r="F937" s="119" t="s">
        <v>140</v>
      </c>
      <c r="G937" s="120">
        <v>4251</v>
      </c>
      <c r="L937" s="37" t="s">
        <v>142</v>
      </c>
      <c r="M937" s="38">
        <v>4251</v>
      </c>
      <c r="N937" s="4"/>
      <c r="O937" s="4"/>
    </row>
    <row r="938" spans="1:15">
      <c r="A938" s="121" t="str">
        <f t="shared" si="152"/>
        <v>71010301014216</v>
      </c>
      <c r="B938" s="115" t="s">
        <v>439</v>
      </c>
      <c r="C938" s="116" t="s">
        <v>106</v>
      </c>
      <c r="D938" s="117" t="s">
        <v>442</v>
      </c>
      <c r="E938" s="118" t="s">
        <v>106</v>
      </c>
      <c r="F938" s="119" t="s">
        <v>106</v>
      </c>
      <c r="G938" s="120">
        <v>4216</v>
      </c>
      <c r="L938" s="37" t="s">
        <v>118</v>
      </c>
      <c r="M938" s="38">
        <v>4216</v>
      </c>
      <c r="N938" s="4"/>
      <c r="O938" s="4"/>
    </row>
    <row r="939" spans="1:15">
      <c r="A939" s="121" t="str">
        <f t="shared" si="152"/>
        <v>71010301014231</v>
      </c>
      <c r="B939" s="115" t="s">
        <v>439</v>
      </c>
      <c r="C939" s="116" t="s">
        <v>106</v>
      </c>
      <c r="D939" s="117" t="s">
        <v>442</v>
      </c>
      <c r="E939" s="118" t="s">
        <v>106</v>
      </c>
      <c r="F939" s="119" t="s">
        <v>106</v>
      </c>
      <c r="G939" s="120">
        <v>4231</v>
      </c>
      <c r="L939" s="37" t="s">
        <v>120</v>
      </c>
      <c r="M939" s="38">
        <v>4231</v>
      </c>
      <c r="N939" s="4"/>
      <c r="O939" s="4"/>
    </row>
    <row r="940" spans="1:15" ht="30">
      <c r="A940" s="121" t="str">
        <f t="shared" si="152"/>
        <v>71010301014252</v>
      </c>
      <c r="B940" s="115" t="s">
        <v>439</v>
      </c>
      <c r="C940" s="116" t="s">
        <v>106</v>
      </c>
      <c r="D940" s="117" t="s">
        <v>442</v>
      </c>
      <c r="E940" s="118" t="s">
        <v>106</v>
      </c>
      <c r="F940" s="119" t="s">
        <v>106</v>
      </c>
      <c r="G940" s="120">
        <v>4252</v>
      </c>
      <c r="L940" s="37" t="s">
        <v>127</v>
      </c>
      <c r="M940" s="38">
        <v>4252</v>
      </c>
      <c r="N940" s="4"/>
      <c r="O940" s="4"/>
    </row>
    <row r="941" spans="1:15">
      <c r="A941" s="121" t="str">
        <f t="shared" si="152"/>
        <v>71010301014267</v>
      </c>
      <c r="B941" s="115" t="s">
        <v>439</v>
      </c>
      <c r="C941" s="116" t="s">
        <v>106</v>
      </c>
      <c r="D941" s="117" t="s">
        <v>442</v>
      </c>
      <c r="E941" s="118" t="s">
        <v>106</v>
      </c>
      <c r="F941" s="119" t="s">
        <v>106</v>
      </c>
      <c r="G941" s="120">
        <v>4267</v>
      </c>
      <c r="L941" s="37" t="s">
        <v>130</v>
      </c>
      <c r="M941" s="38">
        <v>4267</v>
      </c>
      <c r="N941" s="4"/>
      <c r="O941" s="4"/>
    </row>
    <row r="942" spans="1:15">
      <c r="A942" s="121" t="str">
        <f t="shared" si="152"/>
        <v>71010301015122</v>
      </c>
      <c r="B942" s="115" t="s">
        <v>439</v>
      </c>
      <c r="C942" s="116" t="s">
        <v>106</v>
      </c>
      <c r="D942" s="117" t="s">
        <v>442</v>
      </c>
      <c r="E942" s="118" t="s">
        <v>106</v>
      </c>
      <c r="F942" s="119" t="s">
        <v>106</v>
      </c>
      <c r="G942" s="120">
        <v>5122</v>
      </c>
      <c r="L942" s="37" t="s">
        <v>332</v>
      </c>
      <c r="M942" s="38">
        <v>5122</v>
      </c>
      <c r="N942" s="4"/>
      <c r="O942" s="4"/>
    </row>
    <row r="943" spans="1:15">
      <c r="A943" s="121" t="str">
        <f t="shared" si="152"/>
        <v>71010501020000</v>
      </c>
      <c r="B943" s="115" t="s">
        <v>439</v>
      </c>
      <c r="C943" s="116" t="s">
        <v>106</v>
      </c>
      <c r="D943" s="117" t="s">
        <v>149</v>
      </c>
      <c r="E943" s="118" t="s">
        <v>106</v>
      </c>
      <c r="F943" s="119" t="s">
        <v>140</v>
      </c>
      <c r="G943" s="120" t="s">
        <v>440</v>
      </c>
      <c r="L943" s="37" t="s">
        <v>493</v>
      </c>
      <c r="N943" s="4"/>
      <c r="O943" s="4"/>
    </row>
    <row r="944" spans="1:15">
      <c r="A944" s="121" t="str">
        <f t="shared" si="152"/>
        <v>71010501025134</v>
      </c>
      <c r="B944" s="115" t="s">
        <v>439</v>
      </c>
      <c r="C944" s="116" t="s">
        <v>106</v>
      </c>
      <c r="D944" s="117" t="s">
        <v>149</v>
      </c>
      <c r="E944" s="118" t="s">
        <v>106</v>
      </c>
      <c r="F944" s="119" t="s">
        <v>140</v>
      </c>
      <c r="G944" s="120">
        <v>5134</v>
      </c>
      <c r="L944" s="37" t="s">
        <v>139</v>
      </c>
      <c r="M944" s="38">
        <v>5134</v>
      </c>
      <c r="N944" s="4"/>
      <c r="O944" s="4"/>
    </row>
    <row r="945" spans="1:15">
      <c r="A945" s="121" t="str">
        <f t="shared" si="152"/>
        <v>71010501030000</v>
      </c>
      <c r="B945" s="115" t="s">
        <v>439</v>
      </c>
      <c r="C945" s="116" t="s">
        <v>106</v>
      </c>
      <c r="D945" s="117" t="s">
        <v>149</v>
      </c>
      <c r="E945" s="118" t="s">
        <v>106</v>
      </c>
      <c r="F945" s="119" t="s">
        <v>442</v>
      </c>
      <c r="G945" s="120" t="s">
        <v>440</v>
      </c>
      <c r="L945" s="37" t="s">
        <v>494</v>
      </c>
      <c r="N945" s="4"/>
      <c r="O945" s="4"/>
    </row>
    <row r="946" spans="1:15">
      <c r="A946" s="121" t="str">
        <f t="shared" si="152"/>
        <v>71010501035134</v>
      </c>
      <c r="B946" s="115" t="s">
        <v>439</v>
      </c>
      <c r="C946" s="116" t="s">
        <v>106</v>
      </c>
      <c r="D946" s="117" t="s">
        <v>149</v>
      </c>
      <c r="E946" s="118" t="s">
        <v>106</v>
      </c>
      <c r="F946" s="119" t="s">
        <v>442</v>
      </c>
      <c r="G946" s="120">
        <v>5134</v>
      </c>
      <c r="L946" s="37" t="s">
        <v>139</v>
      </c>
      <c r="M946" s="38">
        <v>5134</v>
      </c>
      <c r="N946" s="4"/>
      <c r="O946" s="4"/>
    </row>
    <row r="947" spans="1:15">
      <c r="A947" s="121" t="str">
        <f t="shared" si="152"/>
        <v>71010501040000</v>
      </c>
      <c r="B947" s="115" t="s">
        <v>439</v>
      </c>
      <c r="C947" s="116" t="s">
        <v>106</v>
      </c>
      <c r="D947" s="117" t="s">
        <v>149</v>
      </c>
      <c r="E947" s="118" t="s">
        <v>106</v>
      </c>
      <c r="F947" s="119" t="s">
        <v>155</v>
      </c>
      <c r="G947" s="120" t="s">
        <v>440</v>
      </c>
      <c r="L947" s="37" t="s">
        <v>495</v>
      </c>
      <c r="N947" s="4"/>
      <c r="O947" s="4"/>
    </row>
    <row r="948" spans="1:15">
      <c r="A948" s="121" t="str">
        <f t="shared" si="152"/>
        <v>71010501045134</v>
      </c>
      <c r="B948" s="115" t="s">
        <v>439</v>
      </c>
      <c r="C948" s="116" t="s">
        <v>106</v>
      </c>
      <c r="D948" s="117" t="s">
        <v>149</v>
      </c>
      <c r="E948" s="118" t="s">
        <v>106</v>
      </c>
      <c r="F948" s="119" t="s">
        <v>155</v>
      </c>
      <c r="G948" s="120">
        <v>5134</v>
      </c>
      <c r="L948" s="37" t="s">
        <v>139</v>
      </c>
      <c r="M948" s="38">
        <v>5134</v>
      </c>
      <c r="N948" s="4"/>
      <c r="O948" s="4"/>
    </row>
    <row r="949" spans="1:15">
      <c r="A949" s="121" t="str">
        <f t="shared" si="152"/>
        <v>71010601014729</v>
      </c>
      <c r="B949" s="115" t="s">
        <v>439</v>
      </c>
      <c r="C949" s="116" t="s">
        <v>106</v>
      </c>
      <c r="D949" s="117" t="s">
        <v>157</v>
      </c>
      <c r="E949" s="118" t="s">
        <v>106</v>
      </c>
      <c r="F949" s="119" t="s">
        <v>106</v>
      </c>
      <c r="G949" s="120">
        <v>4729</v>
      </c>
      <c r="L949" s="37" t="s">
        <v>348</v>
      </c>
      <c r="M949" s="38">
        <v>4729</v>
      </c>
      <c r="N949" s="4"/>
      <c r="O949" s="4"/>
    </row>
    <row r="950" spans="1:15">
      <c r="A950" s="121" t="str">
        <f t="shared" si="152"/>
        <v>71020200000000</v>
      </c>
      <c r="B950" s="115" t="s">
        <v>439</v>
      </c>
      <c r="C950" s="116" t="s">
        <v>140</v>
      </c>
      <c r="D950" s="117" t="s">
        <v>140</v>
      </c>
      <c r="E950" s="118" t="s">
        <v>441</v>
      </c>
      <c r="F950" s="119" t="s">
        <v>441</v>
      </c>
      <c r="G950" s="120" t="s">
        <v>440</v>
      </c>
      <c r="L950" s="37" t="s">
        <v>496</v>
      </c>
      <c r="N950" s="4"/>
      <c r="O950" s="4"/>
    </row>
    <row r="951" spans="1:15">
      <c r="A951" s="121" t="str">
        <f t="shared" si="152"/>
        <v>71020200000001</v>
      </c>
      <c r="B951" s="115" t="s">
        <v>439</v>
      </c>
      <c r="C951" s="116" t="s">
        <v>140</v>
      </c>
      <c r="D951" s="117" t="s">
        <v>140</v>
      </c>
      <c r="E951" s="118" t="s">
        <v>441</v>
      </c>
      <c r="F951" s="119" t="s">
        <v>441</v>
      </c>
      <c r="G951" s="120" t="s">
        <v>96</v>
      </c>
      <c r="L951" s="37" t="e">
        <v>#N/A</v>
      </c>
      <c r="N951" s="4"/>
      <c r="O951" s="4"/>
    </row>
    <row r="952" spans="1:15">
      <c r="A952" s="121" t="str">
        <f t="shared" si="152"/>
        <v>71020201000000</v>
      </c>
      <c r="B952" s="115" t="s">
        <v>439</v>
      </c>
      <c r="C952" s="116" t="s">
        <v>140</v>
      </c>
      <c r="D952" s="117" t="s">
        <v>140</v>
      </c>
      <c r="E952" s="118" t="s">
        <v>106</v>
      </c>
      <c r="F952" s="119" t="s">
        <v>441</v>
      </c>
      <c r="G952" s="120" t="s">
        <v>440</v>
      </c>
      <c r="L952" s="37" t="s">
        <v>497</v>
      </c>
      <c r="N952" s="4"/>
      <c r="O952" s="4"/>
    </row>
    <row r="953" spans="1:15">
      <c r="A953" s="121" t="str">
        <f t="shared" si="152"/>
        <v>71020201000001</v>
      </c>
      <c r="B953" s="115" t="s">
        <v>439</v>
      </c>
      <c r="C953" s="116" t="s">
        <v>140</v>
      </c>
      <c r="D953" s="117" t="s">
        <v>140</v>
      </c>
      <c r="E953" s="118" t="s">
        <v>106</v>
      </c>
      <c r="F953" s="119" t="s">
        <v>441</v>
      </c>
      <c r="G953" s="120" t="s">
        <v>96</v>
      </c>
      <c r="L953" s="37" t="e">
        <v>#N/A</v>
      </c>
      <c r="N953" s="4"/>
      <c r="O953" s="4"/>
    </row>
    <row r="954" spans="1:15">
      <c r="A954" s="121" t="str">
        <f t="shared" si="152"/>
        <v>71020201010000</v>
      </c>
      <c r="B954" s="115" t="s">
        <v>439</v>
      </c>
      <c r="C954" s="116" t="s">
        <v>140</v>
      </c>
      <c r="D954" s="117" t="s">
        <v>140</v>
      </c>
      <c r="E954" s="118" t="s">
        <v>106</v>
      </c>
      <c r="F954" s="119" t="s">
        <v>106</v>
      </c>
      <c r="G954" s="120" t="s">
        <v>440</v>
      </c>
      <c r="L954" s="37" t="s">
        <v>498</v>
      </c>
      <c r="N954" s="4"/>
      <c r="O954" s="4"/>
    </row>
    <row r="955" spans="1:15">
      <c r="A955" s="121" t="str">
        <f t="shared" si="152"/>
        <v>71020201014239</v>
      </c>
      <c r="B955" s="115" t="s">
        <v>439</v>
      </c>
      <c r="C955" s="116" t="s">
        <v>140</v>
      </c>
      <c r="D955" s="117" t="s">
        <v>140</v>
      </c>
      <c r="E955" s="118" t="s">
        <v>106</v>
      </c>
      <c r="F955" s="119" t="s">
        <v>106</v>
      </c>
      <c r="G955" s="120">
        <v>4239</v>
      </c>
      <c r="L955" s="37" t="s">
        <v>125</v>
      </c>
      <c r="M955" s="38">
        <v>4239</v>
      </c>
      <c r="N955" s="4"/>
      <c r="O955" s="4"/>
    </row>
    <row r="956" spans="1:15">
      <c r="A956" s="121" t="str">
        <f t="shared" si="152"/>
        <v>71020201014261</v>
      </c>
      <c r="B956" s="115" t="s">
        <v>439</v>
      </c>
      <c r="C956" s="116" t="s">
        <v>140</v>
      </c>
      <c r="D956" s="117" t="s">
        <v>140</v>
      </c>
      <c r="E956" s="118" t="s">
        <v>106</v>
      </c>
      <c r="F956" s="119" t="s">
        <v>106</v>
      </c>
      <c r="G956" s="120">
        <v>4261</v>
      </c>
      <c r="L956" s="37" t="s">
        <v>128</v>
      </c>
      <c r="M956" s="38">
        <v>4261</v>
      </c>
      <c r="N956" s="4"/>
      <c r="O956" s="4"/>
    </row>
    <row r="957" spans="1:15">
      <c r="A957" s="121" t="str">
        <f t="shared" si="152"/>
        <v>71020201014639</v>
      </c>
      <c r="B957" s="115" t="s">
        <v>439</v>
      </c>
      <c r="C957" s="116" t="s">
        <v>140</v>
      </c>
      <c r="D957" s="117" t="s">
        <v>140</v>
      </c>
      <c r="E957" s="118" t="s">
        <v>106</v>
      </c>
      <c r="F957" s="119" t="s">
        <v>106</v>
      </c>
      <c r="G957" s="120">
        <v>4639</v>
      </c>
      <c r="L957" s="37" t="s">
        <v>167</v>
      </c>
      <c r="M957" s="38">
        <v>4639</v>
      </c>
      <c r="N957" s="4"/>
      <c r="O957" s="4"/>
    </row>
    <row r="958" spans="1:15">
      <c r="A958" s="121" t="str">
        <f t="shared" si="152"/>
        <v>71020501014216</v>
      </c>
      <c r="B958" s="115" t="s">
        <v>439</v>
      </c>
      <c r="C958" s="116" t="s">
        <v>140</v>
      </c>
      <c r="D958" s="117" t="s">
        <v>149</v>
      </c>
      <c r="E958" s="118" t="s">
        <v>106</v>
      </c>
      <c r="F958" s="119" t="s">
        <v>106</v>
      </c>
      <c r="G958" s="120">
        <v>4216</v>
      </c>
      <c r="L958" s="37" t="s">
        <v>118</v>
      </c>
      <c r="M958" s="38">
        <v>4216</v>
      </c>
      <c r="N958" s="4"/>
      <c r="O958" s="4"/>
    </row>
    <row r="959" spans="1:15">
      <c r="A959" s="121" t="str">
        <f t="shared" si="152"/>
        <v>71020501014239</v>
      </c>
      <c r="B959" s="115" t="s">
        <v>439</v>
      </c>
      <c r="C959" s="116" t="s">
        <v>140</v>
      </c>
      <c r="D959" s="117" t="s">
        <v>149</v>
      </c>
      <c r="E959" s="118" t="s">
        <v>106</v>
      </c>
      <c r="F959" s="119" t="s">
        <v>106</v>
      </c>
      <c r="G959" s="120">
        <v>4239</v>
      </c>
      <c r="L959" s="37" t="s">
        <v>125</v>
      </c>
      <c r="M959" s="38">
        <v>4239</v>
      </c>
      <c r="N959" s="4"/>
      <c r="O959" s="4"/>
    </row>
    <row r="960" spans="1:15">
      <c r="A960" s="121" t="str">
        <f t="shared" si="152"/>
        <v>71020501014264</v>
      </c>
      <c r="B960" s="115" t="s">
        <v>439</v>
      </c>
      <c r="C960" s="116" t="s">
        <v>140</v>
      </c>
      <c r="D960" s="117" t="s">
        <v>149</v>
      </c>
      <c r="E960" s="118" t="s">
        <v>106</v>
      </c>
      <c r="F960" s="119" t="s">
        <v>106</v>
      </c>
      <c r="G960" s="120">
        <v>4264</v>
      </c>
      <c r="L960" s="37" t="s">
        <v>129</v>
      </c>
      <c r="M960" s="38">
        <v>4264</v>
      </c>
      <c r="N960" s="4"/>
      <c r="O960" s="4"/>
    </row>
    <row r="961" spans="1:15">
      <c r="A961" s="121" t="str">
        <f t="shared" si="152"/>
        <v>71040200000000</v>
      </c>
      <c r="B961" s="115" t="s">
        <v>439</v>
      </c>
      <c r="C961" s="116" t="s">
        <v>155</v>
      </c>
      <c r="D961" s="117" t="s">
        <v>140</v>
      </c>
      <c r="E961" s="118" t="s">
        <v>441</v>
      </c>
      <c r="F961" s="119" t="s">
        <v>441</v>
      </c>
      <c r="G961" s="120" t="s">
        <v>440</v>
      </c>
      <c r="L961" s="37" t="s">
        <v>499</v>
      </c>
      <c r="N961" s="4"/>
      <c r="O961" s="4"/>
    </row>
    <row r="962" spans="1:15">
      <c r="A962" s="121" t="str">
        <f t="shared" si="152"/>
        <v>71040200000001</v>
      </c>
      <c r="B962" s="115" t="s">
        <v>439</v>
      </c>
      <c r="C962" s="116" t="s">
        <v>155</v>
      </c>
      <c r="D962" s="117" t="s">
        <v>140</v>
      </c>
      <c r="E962" s="118" t="s">
        <v>441</v>
      </c>
      <c r="F962" s="119" t="s">
        <v>441</v>
      </c>
      <c r="G962" s="120" t="s">
        <v>96</v>
      </c>
      <c r="L962" s="37" t="e">
        <v>#N/A</v>
      </c>
      <c r="N962" s="4"/>
      <c r="O962" s="4"/>
    </row>
    <row r="963" spans="1:15">
      <c r="A963" s="121" t="str">
        <f t="shared" si="152"/>
        <v>71040204000000</v>
      </c>
      <c r="B963" s="115" t="s">
        <v>439</v>
      </c>
      <c r="C963" s="116" t="s">
        <v>155</v>
      </c>
      <c r="D963" s="117" t="s">
        <v>140</v>
      </c>
      <c r="E963" s="118" t="s">
        <v>155</v>
      </c>
      <c r="F963" s="119" t="s">
        <v>441</v>
      </c>
      <c r="G963" s="120" t="s">
        <v>440</v>
      </c>
      <c r="L963" s="37" t="s">
        <v>500</v>
      </c>
      <c r="N963" s="4"/>
      <c r="O963" s="4"/>
    </row>
    <row r="964" spans="1:15">
      <c r="A964" s="121" t="str">
        <f t="shared" si="152"/>
        <v>71040204000001</v>
      </c>
      <c r="B964" s="115" t="s">
        <v>439</v>
      </c>
      <c r="C964" s="116" t="s">
        <v>155</v>
      </c>
      <c r="D964" s="117" t="s">
        <v>140</v>
      </c>
      <c r="E964" s="118" t="s">
        <v>155</v>
      </c>
      <c r="F964" s="119" t="s">
        <v>441</v>
      </c>
      <c r="G964" s="120" t="s">
        <v>96</v>
      </c>
      <c r="L964" s="37" t="e">
        <v>#N/A</v>
      </c>
      <c r="N964" s="4"/>
      <c r="O964" s="4"/>
    </row>
    <row r="965" spans="1:15">
      <c r="A965" s="121" t="str">
        <f t="shared" si="152"/>
        <v>71040204010000</v>
      </c>
      <c r="B965" s="115" t="s">
        <v>439</v>
      </c>
      <c r="C965" s="116" t="s">
        <v>155</v>
      </c>
      <c r="D965" s="117" t="s">
        <v>140</v>
      </c>
      <c r="E965" s="118" t="s">
        <v>155</v>
      </c>
      <c r="F965" s="119" t="s">
        <v>106</v>
      </c>
      <c r="G965" s="120" t="s">
        <v>440</v>
      </c>
      <c r="L965" s="37" t="s">
        <v>501</v>
      </c>
      <c r="N965" s="4"/>
      <c r="O965" s="4"/>
    </row>
    <row r="966" spans="1:15">
      <c r="A966" s="121" t="str">
        <f t="shared" si="152"/>
        <v>71040204015112</v>
      </c>
      <c r="B966" s="115" t="s">
        <v>439</v>
      </c>
      <c r="C966" s="116" t="s">
        <v>155</v>
      </c>
      <c r="D966" s="117" t="s">
        <v>140</v>
      </c>
      <c r="E966" s="118" t="s">
        <v>155</v>
      </c>
      <c r="F966" s="119" t="s">
        <v>106</v>
      </c>
      <c r="G966" s="120">
        <v>5112</v>
      </c>
      <c r="L966" s="37" t="s">
        <v>173</v>
      </c>
      <c r="M966" s="38">
        <v>5112</v>
      </c>
      <c r="N966" s="4"/>
      <c r="O966" s="4"/>
    </row>
    <row r="967" spans="1:15" ht="30">
      <c r="A967" s="121" t="str">
        <f t="shared" si="152"/>
        <v>71040204015113</v>
      </c>
      <c r="B967" s="115" t="s">
        <v>439</v>
      </c>
      <c r="C967" s="116" t="s">
        <v>155</v>
      </c>
      <c r="D967" s="117" t="s">
        <v>140</v>
      </c>
      <c r="E967" s="118" t="s">
        <v>155</v>
      </c>
      <c r="F967" s="119" t="s">
        <v>106</v>
      </c>
      <c r="G967" s="120">
        <v>5113</v>
      </c>
      <c r="L967" s="37" t="s">
        <v>174</v>
      </c>
      <c r="M967" s="38">
        <v>5113</v>
      </c>
      <c r="N967" s="4"/>
      <c r="O967" s="4"/>
    </row>
    <row r="968" spans="1:15">
      <c r="A968" s="121" t="str">
        <f t="shared" si="152"/>
        <v>71040501020000</v>
      </c>
      <c r="B968" s="115" t="s">
        <v>439</v>
      </c>
      <c r="C968" s="116" t="s">
        <v>155</v>
      </c>
      <c r="D968" s="117" t="s">
        <v>149</v>
      </c>
      <c r="E968" s="118" t="s">
        <v>106</v>
      </c>
      <c r="F968" s="119" t="s">
        <v>140</v>
      </c>
      <c r="G968" s="120" t="s">
        <v>440</v>
      </c>
      <c r="L968" s="37" t="s">
        <v>502</v>
      </c>
      <c r="N968" s="4"/>
      <c r="O968" s="4"/>
    </row>
    <row r="969" spans="1:15" ht="30">
      <c r="A969" s="121" t="str">
        <f t="shared" si="152"/>
        <v>71040501025113</v>
      </c>
      <c r="B969" s="115" t="s">
        <v>439</v>
      </c>
      <c r="C969" s="116" t="s">
        <v>155</v>
      </c>
      <c r="D969" s="117" t="s">
        <v>149</v>
      </c>
      <c r="E969" s="118" t="s">
        <v>106</v>
      </c>
      <c r="F969" s="119" t="s">
        <v>140</v>
      </c>
      <c r="G969" s="120">
        <v>5113</v>
      </c>
      <c r="L969" s="37" t="s">
        <v>174</v>
      </c>
      <c r="M969" s="38">
        <v>5113</v>
      </c>
      <c r="N969" s="4"/>
      <c r="O969" s="4"/>
    </row>
    <row r="970" spans="1:15" ht="30">
      <c r="A970" s="121" t="str">
        <f t="shared" si="152"/>
        <v>71040501035113</v>
      </c>
      <c r="B970" s="115" t="s">
        <v>439</v>
      </c>
      <c r="C970" s="116" t="s">
        <v>155</v>
      </c>
      <c r="D970" s="117" t="s">
        <v>149</v>
      </c>
      <c r="E970" s="118" t="s">
        <v>106</v>
      </c>
      <c r="F970" s="119" t="s">
        <v>442</v>
      </c>
      <c r="G970" s="120">
        <v>5113</v>
      </c>
      <c r="L970" s="37" t="s">
        <v>174</v>
      </c>
      <c r="M970" s="38">
        <v>5113</v>
      </c>
      <c r="N970" s="4"/>
      <c r="O970" s="4"/>
    </row>
    <row r="971" spans="1:15">
      <c r="A971" s="121" t="str">
        <f t="shared" si="152"/>
        <v>71040501040000</v>
      </c>
      <c r="B971" s="115" t="s">
        <v>439</v>
      </c>
      <c r="C971" s="116" t="s">
        <v>155</v>
      </c>
      <c r="D971" s="117" t="s">
        <v>149</v>
      </c>
      <c r="E971" s="118" t="s">
        <v>106</v>
      </c>
      <c r="F971" s="119" t="s">
        <v>155</v>
      </c>
      <c r="G971" s="120" t="s">
        <v>440</v>
      </c>
      <c r="L971" s="37" t="s">
        <v>503</v>
      </c>
      <c r="N971" s="4"/>
      <c r="O971" s="4"/>
    </row>
    <row r="972" spans="1:15" ht="30">
      <c r="A972" s="121" t="str">
        <f t="shared" si="152"/>
        <v>71040501044251</v>
      </c>
      <c r="B972" s="115" t="s">
        <v>439</v>
      </c>
      <c r="C972" s="116" t="s">
        <v>155</v>
      </c>
      <c r="D972" s="117" t="s">
        <v>149</v>
      </c>
      <c r="E972" s="118" t="s">
        <v>106</v>
      </c>
      <c r="F972" s="119" t="s">
        <v>155</v>
      </c>
      <c r="G972" s="120">
        <v>4251</v>
      </c>
      <c r="L972" s="37" t="s">
        <v>142</v>
      </c>
      <c r="M972" s="38">
        <v>4251</v>
      </c>
      <c r="N972" s="4"/>
      <c r="O972" s="4"/>
    </row>
    <row r="973" spans="1:15">
      <c r="A973" s="121" t="str">
        <f t="shared" si="152"/>
        <v>71040501045112</v>
      </c>
      <c r="B973" s="115" t="s">
        <v>439</v>
      </c>
      <c r="C973" s="116" t="s">
        <v>155</v>
      </c>
      <c r="D973" s="117" t="s">
        <v>149</v>
      </c>
      <c r="E973" s="118" t="s">
        <v>106</v>
      </c>
      <c r="F973" s="119" t="s">
        <v>155</v>
      </c>
      <c r="G973" s="120">
        <v>5112</v>
      </c>
      <c r="L973" s="37" t="s">
        <v>173</v>
      </c>
      <c r="M973" s="38">
        <v>5112</v>
      </c>
      <c r="N973" s="4"/>
      <c r="O973" s="4"/>
    </row>
    <row r="974" spans="1:15" ht="30">
      <c r="A974" s="121" t="str">
        <f t="shared" si="152"/>
        <v>71040501045113</v>
      </c>
      <c r="B974" s="115" t="s">
        <v>439</v>
      </c>
      <c r="C974" s="116" t="s">
        <v>155</v>
      </c>
      <c r="D974" s="117" t="s">
        <v>149</v>
      </c>
      <c r="E974" s="118" t="s">
        <v>106</v>
      </c>
      <c r="F974" s="119" t="s">
        <v>155</v>
      </c>
      <c r="G974" s="120">
        <v>5113</v>
      </c>
      <c r="L974" s="37" t="s">
        <v>174</v>
      </c>
      <c r="M974" s="38">
        <v>5113</v>
      </c>
      <c r="N974" s="4"/>
      <c r="O974" s="4"/>
    </row>
    <row r="975" spans="1:15">
      <c r="A975" s="121" t="str">
        <f t="shared" si="152"/>
        <v>71040501050000</v>
      </c>
      <c r="B975" s="115" t="s">
        <v>439</v>
      </c>
      <c r="C975" s="116" t="s">
        <v>155</v>
      </c>
      <c r="D975" s="117" t="s">
        <v>149</v>
      </c>
      <c r="E975" s="118" t="s">
        <v>106</v>
      </c>
      <c r="F975" s="119" t="s">
        <v>149</v>
      </c>
      <c r="G975" s="120" t="s">
        <v>440</v>
      </c>
      <c r="L975" s="37" t="s">
        <v>504</v>
      </c>
      <c r="N975" s="4"/>
      <c r="O975" s="4"/>
    </row>
    <row r="976" spans="1:15" ht="30">
      <c r="A976" s="121" t="str">
        <f t="shared" si="152"/>
        <v>71040501054251</v>
      </c>
      <c r="B976" s="115" t="s">
        <v>439</v>
      </c>
      <c r="C976" s="116" t="s">
        <v>155</v>
      </c>
      <c r="D976" s="117" t="s">
        <v>149</v>
      </c>
      <c r="E976" s="118" t="s">
        <v>106</v>
      </c>
      <c r="F976" s="119" t="s">
        <v>149</v>
      </c>
      <c r="G976" s="120">
        <v>4251</v>
      </c>
      <c r="L976" s="37" t="s">
        <v>142</v>
      </c>
      <c r="M976" s="38">
        <v>4251</v>
      </c>
      <c r="N976" s="4"/>
      <c r="O976" s="4"/>
    </row>
    <row r="977" spans="1:15">
      <c r="A977" s="121" t="str">
        <f t="shared" si="152"/>
        <v>71040501055112</v>
      </c>
      <c r="B977" s="115" t="s">
        <v>439</v>
      </c>
      <c r="C977" s="116" t="s">
        <v>155</v>
      </c>
      <c r="D977" s="117" t="s">
        <v>149</v>
      </c>
      <c r="E977" s="118" t="s">
        <v>106</v>
      </c>
      <c r="F977" s="119" t="s">
        <v>149</v>
      </c>
      <c r="G977" s="120">
        <v>5112</v>
      </c>
      <c r="L977" s="37" t="s">
        <v>173</v>
      </c>
      <c r="M977" s="38">
        <v>5112</v>
      </c>
      <c r="N977" s="4"/>
      <c r="O977" s="4"/>
    </row>
    <row r="978" spans="1:15" ht="30">
      <c r="A978" s="121" t="str">
        <f t="shared" si="152"/>
        <v>71040501055113</v>
      </c>
      <c r="B978" s="115" t="s">
        <v>439</v>
      </c>
      <c r="C978" s="116" t="s">
        <v>155</v>
      </c>
      <c r="D978" s="117" t="s">
        <v>149</v>
      </c>
      <c r="E978" s="118" t="s">
        <v>106</v>
      </c>
      <c r="F978" s="119" t="s">
        <v>149</v>
      </c>
      <c r="G978" s="120">
        <v>5113</v>
      </c>
      <c r="L978" s="37" t="s">
        <v>174</v>
      </c>
      <c r="M978" s="38">
        <v>5113</v>
      </c>
      <c r="N978" s="4"/>
      <c r="O978" s="4"/>
    </row>
    <row r="979" spans="1:15">
      <c r="A979" s="121" t="str">
        <f t="shared" si="152"/>
        <v>71040501060000</v>
      </c>
      <c r="B979" s="115" t="s">
        <v>439</v>
      </c>
      <c r="C979" s="116" t="s">
        <v>155</v>
      </c>
      <c r="D979" s="117" t="s">
        <v>149</v>
      </c>
      <c r="E979" s="118" t="s">
        <v>106</v>
      </c>
      <c r="F979" s="119" t="s">
        <v>157</v>
      </c>
      <c r="G979" s="120" t="s">
        <v>440</v>
      </c>
      <c r="L979" s="37" t="s">
        <v>505</v>
      </c>
      <c r="N979" s="4"/>
      <c r="O979" s="4"/>
    </row>
    <row r="980" spans="1:15">
      <c r="A980" s="121" t="str">
        <f t="shared" si="152"/>
        <v>71040501064861</v>
      </c>
      <c r="B980" s="115" t="s">
        <v>439</v>
      </c>
      <c r="C980" s="116" t="s">
        <v>155</v>
      </c>
      <c r="D980" s="117" t="s">
        <v>149</v>
      </c>
      <c r="E980" s="118" t="s">
        <v>106</v>
      </c>
      <c r="F980" s="119" t="s">
        <v>157</v>
      </c>
      <c r="G980" s="120">
        <v>4861</v>
      </c>
      <c r="L980" s="37" t="s">
        <v>134</v>
      </c>
      <c r="M980" s="38">
        <v>4861</v>
      </c>
      <c r="N980" s="4"/>
      <c r="O980" s="4"/>
    </row>
    <row r="981" spans="1:15" ht="30">
      <c r="A981" s="121" t="str">
        <f t="shared" si="152"/>
        <v>71040501065113</v>
      </c>
      <c r="B981" s="115" t="s">
        <v>439</v>
      </c>
      <c r="C981" s="116" t="s">
        <v>155</v>
      </c>
      <c r="D981" s="117" t="s">
        <v>149</v>
      </c>
      <c r="E981" s="118" t="s">
        <v>106</v>
      </c>
      <c r="F981" s="119" t="s">
        <v>157</v>
      </c>
      <c r="G981" s="120">
        <v>5113</v>
      </c>
      <c r="L981" s="37" t="s">
        <v>174</v>
      </c>
      <c r="M981" s="38">
        <v>5113</v>
      </c>
      <c r="N981" s="4"/>
      <c r="O981" s="4"/>
    </row>
    <row r="982" spans="1:15">
      <c r="A982" s="121" t="str">
        <f t="shared" si="152"/>
        <v>71040501070000</v>
      </c>
      <c r="B982" s="115" t="s">
        <v>439</v>
      </c>
      <c r="C982" s="116" t="s">
        <v>155</v>
      </c>
      <c r="D982" s="117" t="s">
        <v>149</v>
      </c>
      <c r="E982" s="118" t="s">
        <v>106</v>
      </c>
      <c r="F982" s="119" t="s">
        <v>183</v>
      </c>
      <c r="G982" s="120" t="s">
        <v>440</v>
      </c>
      <c r="L982" s="37" t="s">
        <v>506</v>
      </c>
      <c r="N982" s="4"/>
      <c r="O982" s="4"/>
    </row>
    <row r="983" spans="1:15">
      <c r="A983" s="121" t="str">
        <f t="shared" si="152"/>
        <v>71040501074213</v>
      </c>
      <c r="B983" s="115" t="s">
        <v>439</v>
      </c>
      <c r="C983" s="116" t="s">
        <v>155</v>
      </c>
      <c r="D983" s="117" t="s">
        <v>149</v>
      </c>
      <c r="E983" s="118" t="s">
        <v>106</v>
      </c>
      <c r="F983" s="119" t="s">
        <v>183</v>
      </c>
      <c r="G983" s="120">
        <v>4213</v>
      </c>
      <c r="L983" s="37" t="s">
        <v>115</v>
      </c>
      <c r="M983" s="38">
        <v>4213</v>
      </c>
      <c r="N983" s="4"/>
      <c r="O983" s="4"/>
    </row>
    <row r="984" spans="1:15">
      <c r="A984" s="121" t="str">
        <f t="shared" si="152"/>
        <v>71040501080000</v>
      </c>
      <c r="B984" s="115" t="s">
        <v>439</v>
      </c>
      <c r="C984" s="116" t="s">
        <v>155</v>
      </c>
      <c r="D984" s="117" t="s">
        <v>149</v>
      </c>
      <c r="E984" s="118" t="s">
        <v>106</v>
      </c>
      <c r="F984" s="119" t="s">
        <v>185</v>
      </c>
      <c r="G984" s="120" t="s">
        <v>440</v>
      </c>
      <c r="L984" s="37" t="s">
        <v>507</v>
      </c>
      <c r="N984" s="4"/>
      <c r="O984" s="4"/>
    </row>
    <row r="985" spans="1:15" ht="30">
      <c r="A985" s="121" t="str">
        <f t="shared" si="152"/>
        <v>71040501085113</v>
      </c>
      <c r="B985" s="115" t="s">
        <v>439</v>
      </c>
      <c r="C985" s="116" t="s">
        <v>155</v>
      </c>
      <c r="D985" s="117" t="s">
        <v>149</v>
      </c>
      <c r="E985" s="118" t="s">
        <v>106</v>
      </c>
      <c r="F985" s="119" t="s">
        <v>185</v>
      </c>
      <c r="G985" s="120">
        <v>5113</v>
      </c>
      <c r="L985" s="37" t="s">
        <v>174</v>
      </c>
      <c r="M985" s="38">
        <v>5113</v>
      </c>
      <c r="N985" s="4"/>
      <c r="O985" s="4"/>
    </row>
    <row r="986" spans="1:15">
      <c r="A986" s="121" t="str">
        <f t="shared" si="152"/>
        <v>71040501090000</v>
      </c>
      <c r="B986" s="115" t="s">
        <v>439</v>
      </c>
      <c r="C986" s="116" t="s">
        <v>155</v>
      </c>
      <c r="D986" s="117" t="s">
        <v>149</v>
      </c>
      <c r="E986" s="118" t="s">
        <v>106</v>
      </c>
      <c r="F986" s="119" t="s">
        <v>187</v>
      </c>
      <c r="G986" s="120" t="s">
        <v>440</v>
      </c>
      <c r="L986" s="37" t="s">
        <v>508</v>
      </c>
      <c r="N986" s="4"/>
      <c r="O986" s="4"/>
    </row>
    <row r="987" spans="1:15" ht="30">
      <c r="A987" s="121" t="str">
        <f t="shared" si="152"/>
        <v>71040501094251</v>
      </c>
      <c r="B987" s="115" t="s">
        <v>439</v>
      </c>
      <c r="C987" s="116" t="s">
        <v>155</v>
      </c>
      <c r="D987" s="117" t="s">
        <v>149</v>
      </c>
      <c r="E987" s="118" t="s">
        <v>106</v>
      </c>
      <c r="F987" s="119" t="s">
        <v>187</v>
      </c>
      <c r="G987" s="120">
        <v>4251</v>
      </c>
      <c r="L987" s="37" t="s">
        <v>142</v>
      </c>
      <c r="M987" s="38">
        <v>4251</v>
      </c>
      <c r="N987" s="4"/>
      <c r="O987" s="4"/>
    </row>
    <row r="988" spans="1:15">
      <c r="A988" s="121" t="str">
        <f t="shared" si="152"/>
        <v>71040501094639</v>
      </c>
      <c r="B988" s="115" t="s">
        <v>439</v>
      </c>
      <c r="C988" s="116" t="s">
        <v>155</v>
      </c>
      <c r="D988" s="117" t="s">
        <v>149</v>
      </c>
      <c r="E988" s="118" t="s">
        <v>106</v>
      </c>
      <c r="F988" s="119" t="s">
        <v>187</v>
      </c>
      <c r="G988" s="120">
        <v>4639</v>
      </c>
      <c r="L988" s="37" t="s">
        <v>167</v>
      </c>
      <c r="M988" s="38">
        <v>4639</v>
      </c>
      <c r="N988" s="4"/>
      <c r="O988" s="4"/>
    </row>
    <row r="989" spans="1:15">
      <c r="A989" s="121" t="str">
        <f t="shared" si="152"/>
        <v>71040501100000</v>
      </c>
      <c r="B989" s="115" t="s">
        <v>439</v>
      </c>
      <c r="C989" s="116" t="s">
        <v>155</v>
      </c>
      <c r="D989" s="117" t="s">
        <v>149</v>
      </c>
      <c r="E989" s="118" t="s">
        <v>106</v>
      </c>
      <c r="F989" s="119" t="s">
        <v>189</v>
      </c>
      <c r="G989" s="120" t="s">
        <v>440</v>
      </c>
      <c r="L989" s="37" t="s">
        <v>509</v>
      </c>
      <c r="N989" s="4"/>
      <c r="O989" s="4"/>
    </row>
    <row r="990" spans="1:15">
      <c r="A990" s="121" t="str">
        <f t="shared" si="152"/>
        <v>71040501104861</v>
      </c>
      <c r="B990" s="115" t="s">
        <v>439</v>
      </c>
      <c r="C990" s="116" t="s">
        <v>155</v>
      </c>
      <c r="D990" s="117" t="s">
        <v>149</v>
      </c>
      <c r="E990" s="118" t="s">
        <v>106</v>
      </c>
      <c r="F990" s="119" t="s">
        <v>189</v>
      </c>
      <c r="G990" s="120">
        <v>4861</v>
      </c>
      <c r="L990" s="37" t="s">
        <v>134</v>
      </c>
      <c r="M990" s="38">
        <v>4861</v>
      </c>
      <c r="N990" s="4"/>
      <c r="O990" s="4"/>
    </row>
    <row r="991" spans="1:15">
      <c r="A991" s="121" t="str">
        <f t="shared" ref="A991:A1054" si="153">CONCATENATE(B991,C991,D991,E991,F991,G991)</f>
        <v>71040501110000</v>
      </c>
      <c r="B991" s="115" t="s">
        <v>439</v>
      </c>
      <c r="C991" s="116" t="s">
        <v>155</v>
      </c>
      <c r="D991" s="117" t="s">
        <v>149</v>
      </c>
      <c r="E991" s="118" t="s">
        <v>106</v>
      </c>
      <c r="F991" s="119" t="s">
        <v>104</v>
      </c>
      <c r="G991" s="120" t="s">
        <v>440</v>
      </c>
      <c r="L991" s="37" t="s">
        <v>510</v>
      </c>
      <c r="N991" s="4"/>
      <c r="O991" s="4"/>
    </row>
    <row r="992" spans="1:15">
      <c r="A992" s="121" t="str">
        <f t="shared" si="153"/>
        <v>71040501115112</v>
      </c>
      <c r="B992" s="115" t="s">
        <v>439</v>
      </c>
      <c r="C992" s="116" t="s">
        <v>155</v>
      </c>
      <c r="D992" s="117" t="s">
        <v>149</v>
      </c>
      <c r="E992" s="118" t="s">
        <v>106</v>
      </c>
      <c r="F992" s="119" t="s">
        <v>104</v>
      </c>
      <c r="G992" s="120">
        <v>5112</v>
      </c>
      <c r="L992" s="37" t="s">
        <v>173</v>
      </c>
      <c r="M992" s="38">
        <v>5112</v>
      </c>
      <c r="N992" s="4"/>
      <c r="O992" s="4"/>
    </row>
    <row r="993" spans="1:15">
      <c r="A993" s="121" t="str">
        <f t="shared" si="153"/>
        <v>71040501120000</v>
      </c>
      <c r="B993" s="115" t="s">
        <v>439</v>
      </c>
      <c r="C993" s="116" t="s">
        <v>155</v>
      </c>
      <c r="D993" s="117" t="s">
        <v>149</v>
      </c>
      <c r="E993" s="118" t="s">
        <v>106</v>
      </c>
      <c r="F993" s="119" t="s">
        <v>443</v>
      </c>
      <c r="G993" s="120" t="s">
        <v>440</v>
      </c>
      <c r="L993" s="37" t="s">
        <v>511</v>
      </c>
      <c r="N993" s="4"/>
      <c r="O993" s="4"/>
    </row>
    <row r="994" spans="1:15">
      <c r="A994" s="121" t="str">
        <f t="shared" si="153"/>
        <v>71040501125129</v>
      </c>
      <c r="B994" s="115" t="s">
        <v>439</v>
      </c>
      <c r="C994" s="116" t="s">
        <v>155</v>
      </c>
      <c r="D994" s="117" t="s">
        <v>149</v>
      </c>
      <c r="E994" s="118" t="s">
        <v>106</v>
      </c>
      <c r="F994" s="119" t="s">
        <v>443</v>
      </c>
      <c r="G994" s="120">
        <v>5129</v>
      </c>
      <c r="L994" s="37" t="s">
        <v>424</v>
      </c>
      <c r="M994" s="38">
        <v>5129</v>
      </c>
      <c r="N994" s="4"/>
      <c r="O994" s="4"/>
    </row>
    <row r="995" spans="1:15">
      <c r="A995" s="121" t="str">
        <f t="shared" si="153"/>
        <v>71040501130000</v>
      </c>
      <c r="B995" s="115" t="s">
        <v>439</v>
      </c>
      <c r="C995" s="116" t="s">
        <v>155</v>
      </c>
      <c r="D995" s="117" t="s">
        <v>149</v>
      </c>
      <c r="E995" s="118" t="s">
        <v>106</v>
      </c>
      <c r="F995" s="119" t="s">
        <v>444</v>
      </c>
      <c r="G995" s="120" t="s">
        <v>440</v>
      </c>
      <c r="L995" s="37" t="s">
        <v>512</v>
      </c>
      <c r="N995" s="4"/>
      <c r="O995" s="4"/>
    </row>
    <row r="996" spans="1:15" ht="30">
      <c r="A996" s="121" t="str">
        <f t="shared" si="153"/>
        <v>71040501134251</v>
      </c>
      <c r="B996" s="115" t="s">
        <v>439</v>
      </c>
      <c r="C996" s="116" t="s">
        <v>155</v>
      </c>
      <c r="D996" s="117" t="s">
        <v>149</v>
      </c>
      <c r="E996" s="118" t="s">
        <v>106</v>
      </c>
      <c r="F996" s="119" t="s">
        <v>444</v>
      </c>
      <c r="G996" s="120">
        <v>4251</v>
      </c>
      <c r="L996" s="37" t="s">
        <v>142</v>
      </c>
      <c r="M996" s="38">
        <v>4251</v>
      </c>
      <c r="N996" s="4"/>
      <c r="O996" s="4"/>
    </row>
    <row r="997" spans="1:15">
      <c r="A997" s="121" t="str">
        <f t="shared" si="153"/>
        <v>71040501135129</v>
      </c>
      <c r="B997" s="115" t="s">
        <v>439</v>
      </c>
      <c r="C997" s="116" t="s">
        <v>155</v>
      </c>
      <c r="D997" s="117" t="s">
        <v>149</v>
      </c>
      <c r="E997" s="118" t="s">
        <v>106</v>
      </c>
      <c r="F997" s="119" t="s">
        <v>444</v>
      </c>
      <c r="G997" s="120">
        <v>5129</v>
      </c>
      <c r="L997" s="37" t="s">
        <v>424</v>
      </c>
      <c r="M997" s="38">
        <v>5129</v>
      </c>
      <c r="N997" s="4"/>
      <c r="O997" s="4"/>
    </row>
    <row r="998" spans="1:15">
      <c r="A998" s="121" t="str">
        <f t="shared" si="153"/>
        <v>71040501135221</v>
      </c>
      <c r="B998" s="115" t="s">
        <v>439</v>
      </c>
      <c r="C998" s="116" t="s">
        <v>155</v>
      </c>
      <c r="D998" s="117" t="s">
        <v>149</v>
      </c>
      <c r="E998" s="118" t="s">
        <v>106</v>
      </c>
      <c r="F998" s="119" t="s">
        <v>444</v>
      </c>
      <c r="G998" s="120">
        <v>5221</v>
      </c>
      <c r="L998" s="37" t="s">
        <v>428</v>
      </c>
      <c r="M998" s="38">
        <v>5221</v>
      </c>
      <c r="N998" s="4"/>
      <c r="O998" s="4"/>
    </row>
    <row r="999" spans="1:15">
      <c r="A999" s="121" t="str">
        <f t="shared" si="153"/>
        <v>71040501140000</v>
      </c>
      <c r="B999" s="115" t="s">
        <v>439</v>
      </c>
      <c r="C999" s="116" t="s">
        <v>155</v>
      </c>
      <c r="D999" s="117" t="s">
        <v>149</v>
      </c>
      <c r="E999" s="118" t="s">
        <v>106</v>
      </c>
      <c r="F999" s="119" t="s">
        <v>445</v>
      </c>
      <c r="G999" s="120" t="s">
        <v>440</v>
      </c>
      <c r="L999" s="37" t="s">
        <v>513</v>
      </c>
      <c r="N999" s="4"/>
      <c r="O999" s="4"/>
    </row>
    <row r="1000" spans="1:15">
      <c r="A1000" s="121" t="str">
        <f t="shared" si="153"/>
        <v>71040501144729</v>
      </c>
      <c r="B1000" s="115" t="s">
        <v>439</v>
      </c>
      <c r="C1000" s="116" t="s">
        <v>155</v>
      </c>
      <c r="D1000" s="117" t="s">
        <v>149</v>
      </c>
      <c r="E1000" s="118" t="s">
        <v>106</v>
      </c>
      <c r="F1000" s="119" t="s">
        <v>445</v>
      </c>
      <c r="G1000" s="120">
        <v>4729</v>
      </c>
      <c r="L1000" s="37" t="s">
        <v>348</v>
      </c>
      <c r="M1000" s="38">
        <v>4729</v>
      </c>
      <c r="N1000" s="4"/>
      <c r="O1000" s="4"/>
    </row>
    <row r="1001" spans="1:15">
      <c r="A1001" s="121" t="str">
        <f t="shared" si="153"/>
        <v>71040501150000</v>
      </c>
      <c r="B1001" s="115" t="s">
        <v>439</v>
      </c>
      <c r="C1001" s="116" t="s">
        <v>155</v>
      </c>
      <c r="D1001" s="117" t="s">
        <v>149</v>
      </c>
      <c r="E1001" s="118" t="s">
        <v>106</v>
      </c>
      <c r="F1001" s="119" t="s">
        <v>446</v>
      </c>
      <c r="G1001" s="120" t="s">
        <v>440</v>
      </c>
      <c r="L1001" s="37" t="s">
        <v>514</v>
      </c>
      <c r="N1001" s="4"/>
      <c r="O1001" s="4"/>
    </row>
    <row r="1002" spans="1:15">
      <c r="A1002" s="121" t="str">
        <f t="shared" si="153"/>
        <v>71040501155112</v>
      </c>
      <c r="B1002" s="115" t="s">
        <v>439</v>
      </c>
      <c r="C1002" s="116" t="s">
        <v>155</v>
      </c>
      <c r="D1002" s="117" t="s">
        <v>149</v>
      </c>
      <c r="E1002" s="118" t="s">
        <v>106</v>
      </c>
      <c r="F1002" s="119" t="s">
        <v>446</v>
      </c>
      <c r="G1002" s="120">
        <v>5112</v>
      </c>
      <c r="L1002" s="37" t="s">
        <v>173</v>
      </c>
      <c r="M1002" s="38">
        <v>5112</v>
      </c>
      <c r="N1002" s="4"/>
      <c r="O1002" s="4"/>
    </row>
    <row r="1003" spans="1:15">
      <c r="A1003" s="121" t="str">
        <f t="shared" si="153"/>
        <v>71040501155133</v>
      </c>
      <c r="B1003" s="115" t="s">
        <v>439</v>
      </c>
      <c r="C1003" s="116" t="s">
        <v>155</v>
      </c>
      <c r="D1003" s="117" t="s">
        <v>149</v>
      </c>
      <c r="E1003" s="118" t="s">
        <v>106</v>
      </c>
      <c r="F1003" s="119" t="s">
        <v>446</v>
      </c>
      <c r="G1003" s="120">
        <v>5133</v>
      </c>
      <c r="L1003" s="37" t="s">
        <v>197</v>
      </c>
      <c r="M1003" s="38">
        <v>5133</v>
      </c>
      <c r="N1003" s="4"/>
      <c r="O1003" s="4"/>
    </row>
    <row r="1004" spans="1:15">
      <c r="A1004" s="121" t="str">
        <f t="shared" si="153"/>
        <v>71040501155134</v>
      </c>
      <c r="B1004" s="115" t="s">
        <v>439</v>
      </c>
      <c r="C1004" s="116" t="s">
        <v>155</v>
      </c>
      <c r="D1004" s="117" t="s">
        <v>149</v>
      </c>
      <c r="E1004" s="118" t="s">
        <v>106</v>
      </c>
      <c r="F1004" s="119" t="s">
        <v>446</v>
      </c>
      <c r="G1004" s="120">
        <v>5134</v>
      </c>
      <c r="L1004" s="37" t="s">
        <v>139</v>
      </c>
      <c r="M1004" s="38">
        <v>5134</v>
      </c>
      <c r="N1004" s="4"/>
      <c r="O1004" s="4"/>
    </row>
    <row r="1005" spans="1:15">
      <c r="A1005" s="121" t="str">
        <f t="shared" si="153"/>
        <v>71040505020000</v>
      </c>
      <c r="B1005" s="115" t="s">
        <v>439</v>
      </c>
      <c r="C1005" s="116" t="s">
        <v>155</v>
      </c>
      <c r="D1005" s="117" t="s">
        <v>149</v>
      </c>
      <c r="E1005" s="118" t="s">
        <v>149</v>
      </c>
      <c r="F1005" s="119" t="s">
        <v>140</v>
      </c>
      <c r="G1005" s="120" t="s">
        <v>440</v>
      </c>
      <c r="L1005" s="37" t="s">
        <v>515</v>
      </c>
      <c r="N1005" s="4"/>
      <c r="O1005" s="4"/>
    </row>
    <row r="1006" spans="1:15" ht="30">
      <c r="A1006" s="121" t="str">
        <f t="shared" si="153"/>
        <v>71040505024511</v>
      </c>
      <c r="B1006" s="115" t="s">
        <v>439</v>
      </c>
      <c r="C1006" s="116" t="s">
        <v>155</v>
      </c>
      <c r="D1006" s="117" t="s">
        <v>149</v>
      </c>
      <c r="E1006" s="118" t="s">
        <v>149</v>
      </c>
      <c r="F1006" s="119" t="s">
        <v>140</v>
      </c>
      <c r="G1006" s="120">
        <v>4511</v>
      </c>
      <c r="L1006" s="37" t="s">
        <v>217</v>
      </c>
      <c r="M1006" s="38">
        <v>4511</v>
      </c>
      <c r="N1006" s="4"/>
      <c r="O1006" s="4"/>
    </row>
    <row r="1007" spans="1:15">
      <c r="A1007" s="121" t="str">
        <f t="shared" si="153"/>
        <v>71040505030000</v>
      </c>
      <c r="B1007" s="115" t="s">
        <v>439</v>
      </c>
      <c r="C1007" s="116" t="s">
        <v>155</v>
      </c>
      <c r="D1007" s="117" t="s">
        <v>149</v>
      </c>
      <c r="E1007" s="118" t="s">
        <v>149</v>
      </c>
      <c r="F1007" s="119" t="s">
        <v>442</v>
      </c>
      <c r="G1007" s="120" t="s">
        <v>440</v>
      </c>
      <c r="L1007" s="37" t="s">
        <v>516</v>
      </c>
      <c r="N1007" s="4"/>
      <c r="O1007" s="4"/>
    </row>
    <row r="1008" spans="1:15" ht="30">
      <c r="A1008" s="121" t="str">
        <f t="shared" si="153"/>
        <v>71040505034511</v>
      </c>
      <c r="B1008" s="115" t="s">
        <v>439</v>
      </c>
      <c r="C1008" s="116" t="s">
        <v>155</v>
      </c>
      <c r="D1008" s="117" t="s">
        <v>149</v>
      </c>
      <c r="E1008" s="118" t="s">
        <v>149</v>
      </c>
      <c r="F1008" s="119" t="s">
        <v>442</v>
      </c>
      <c r="G1008" s="120">
        <v>4511</v>
      </c>
      <c r="L1008" s="37" t="s">
        <v>217</v>
      </c>
      <c r="M1008" s="38">
        <v>4511</v>
      </c>
      <c r="N1008" s="4"/>
      <c r="O1008" s="4"/>
    </row>
    <row r="1009" spans="1:15">
      <c r="A1009" s="121" t="str">
        <f t="shared" si="153"/>
        <v>71040505040000</v>
      </c>
      <c r="B1009" s="115" t="s">
        <v>439</v>
      </c>
      <c r="C1009" s="116" t="s">
        <v>155</v>
      </c>
      <c r="D1009" s="117" t="s">
        <v>149</v>
      </c>
      <c r="E1009" s="118" t="s">
        <v>149</v>
      </c>
      <c r="F1009" s="119" t="s">
        <v>155</v>
      </c>
      <c r="G1009" s="120" t="s">
        <v>440</v>
      </c>
      <c r="L1009" s="37" t="s">
        <v>517</v>
      </c>
      <c r="N1009" s="4"/>
      <c r="O1009" s="4"/>
    </row>
    <row r="1010" spans="1:15">
      <c r="A1010" s="121" t="str">
        <f t="shared" si="153"/>
        <v>71040505044861</v>
      </c>
      <c r="B1010" s="115" t="s">
        <v>439</v>
      </c>
      <c r="C1010" s="116" t="s">
        <v>155</v>
      </c>
      <c r="D1010" s="117" t="s">
        <v>149</v>
      </c>
      <c r="E1010" s="118" t="s">
        <v>149</v>
      </c>
      <c r="F1010" s="119" t="s">
        <v>155</v>
      </c>
      <c r="G1010" s="120">
        <v>4861</v>
      </c>
      <c r="L1010" s="37" t="s">
        <v>134</v>
      </c>
      <c r="M1010" s="38">
        <v>4861</v>
      </c>
      <c r="N1010" s="4"/>
      <c r="O1010" s="4"/>
    </row>
    <row r="1011" spans="1:15">
      <c r="A1011" s="121" t="str">
        <f t="shared" si="153"/>
        <v>71040505050000</v>
      </c>
      <c r="B1011" s="115" t="s">
        <v>439</v>
      </c>
      <c r="C1011" s="116" t="s">
        <v>155</v>
      </c>
      <c r="D1011" s="117" t="s">
        <v>149</v>
      </c>
      <c r="E1011" s="118" t="s">
        <v>149</v>
      </c>
      <c r="F1011" s="119" t="s">
        <v>149</v>
      </c>
      <c r="G1011" s="120" t="s">
        <v>440</v>
      </c>
      <c r="L1011" s="37" t="s">
        <v>518</v>
      </c>
      <c r="N1011" s="4"/>
      <c r="O1011" s="4"/>
    </row>
    <row r="1012" spans="1:15">
      <c r="A1012" s="121" t="str">
        <f t="shared" si="153"/>
        <v>71040505054861</v>
      </c>
      <c r="B1012" s="115" t="s">
        <v>439</v>
      </c>
      <c r="C1012" s="116" t="s">
        <v>155</v>
      </c>
      <c r="D1012" s="117" t="s">
        <v>149</v>
      </c>
      <c r="E1012" s="118" t="s">
        <v>149</v>
      </c>
      <c r="F1012" s="119" t="s">
        <v>149</v>
      </c>
      <c r="G1012" s="120">
        <v>4861</v>
      </c>
      <c r="L1012" s="37" t="s">
        <v>134</v>
      </c>
      <c r="M1012" s="38">
        <v>4861</v>
      </c>
      <c r="N1012" s="4"/>
      <c r="O1012" s="4"/>
    </row>
    <row r="1013" spans="1:15">
      <c r="A1013" s="121" t="str">
        <f t="shared" si="153"/>
        <v>71040505060000</v>
      </c>
      <c r="B1013" s="115" t="s">
        <v>439</v>
      </c>
      <c r="C1013" s="116" t="s">
        <v>155</v>
      </c>
      <c r="D1013" s="117" t="s">
        <v>149</v>
      </c>
      <c r="E1013" s="118" t="s">
        <v>149</v>
      </c>
      <c r="F1013" s="119" t="s">
        <v>157</v>
      </c>
      <c r="G1013" s="120" t="s">
        <v>440</v>
      </c>
      <c r="L1013" s="37" t="s">
        <v>519</v>
      </c>
      <c r="N1013" s="4"/>
      <c r="O1013" s="4"/>
    </row>
    <row r="1014" spans="1:15">
      <c r="A1014" s="121" t="str">
        <f t="shared" si="153"/>
        <v>71040505064861</v>
      </c>
      <c r="B1014" s="115" t="s">
        <v>439</v>
      </c>
      <c r="C1014" s="116" t="s">
        <v>155</v>
      </c>
      <c r="D1014" s="117" t="s">
        <v>149</v>
      </c>
      <c r="E1014" s="118" t="s">
        <v>149</v>
      </c>
      <c r="F1014" s="119" t="s">
        <v>157</v>
      </c>
      <c r="G1014" s="120">
        <v>4861</v>
      </c>
      <c r="L1014" s="37" t="s">
        <v>134</v>
      </c>
      <c r="M1014" s="38">
        <v>4861</v>
      </c>
      <c r="N1014" s="4"/>
      <c r="O1014" s="4"/>
    </row>
    <row r="1015" spans="1:15">
      <c r="A1015" s="121" t="str">
        <f t="shared" si="153"/>
        <v>71040505070000</v>
      </c>
      <c r="B1015" s="115" t="s">
        <v>439</v>
      </c>
      <c r="C1015" s="116" t="s">
        <v>155</v>
      </c>
      <c r="D1015" s="117" t="s">
        <v>149</v>
      </c>
      <c r="E1015" s="118" t="s">
        <v>149</v>
      </c>
      <c r="F1015" s="119" t="s">
        <v>183</v>
      </c>
      <c r="G1015" s="120" t="s">
        <v>440</v>
      </c>
      <c r="L1015" s="37" t="s">
        <v>520</v>
      </c>
      <c r="N1015" s="4"/>
      <c r="O1015" s="4"/>
    </row>
    <row r="1016" spans="1:15" ht="30">
      <c r="A1016" s="121" t="str">
        <f t="shared" si="153"/>
        <v>71040505075113</v>
      </c>
      <c r="B1016" s="115" t="s">
        <v>439</v>
      </c>
      <c r="C1016" s="116" t="s">
        <v>155</v>
      </c>
      <c r="D1016" s="117" t="s">
        <v>149</v>
      </c>
      <c r="E1016" s="118" t="s">
        <v>149</v>
      </c>
      <c r="F1016" s="119" t="s">
        <v>183</v>
      </c>
      <c r="G1016" s="120">
        <v>5113</v>
      </c>
      <c r="L1016" s="37" t="s">
        <v>174</v>
      </c>
      <c r="M1016" s="38">
        <v>5113</v>
      </c>
      <c r="N1016" s="4"/>
      <c r="O1016" s="4"/>
    </row>
    <row r="1017" spans="1:15">
      <c r="A1017" s="121" t="str">
        <f t="shared" si="153"/>
        <v>71040700000000</v>
      </c>
      <c r="B1017" s="115" t="s">
        <v>439</v>
      </c>
      <c r="C1017" s="116" t="s">
        <v>155</v>
      </c>
      <c r="D1017" s="117" t="s">
        <v>183</v>
      </c>
      <c r="E1017" s="118" t="s">
        <v>441</v>
      </c>
      <c r="F1017" s="119" t="s">
        <v>441</v>
      </c>
      <c r="G1017" s="120" t="s">
        <v>440</v>
      </c>
      <c r="L1017" s="37" t="s">
        <v>521</v>
      </c>
      <c r="N1017" s="4"/>
      <c r="O1017" s="4"/>
    </row>
    <row r="1018" spans="1:15">
      <c r="A1018" s="121" t="str">
        <f t="shared" si="153"/>
        <v>71040700000001</v>
      </c>
      <c r="B1018" s="115" t="s">
        <v>439</v>
      </c>
      <c r="C1018" s="116" t="s">
        <v>155</v>
      </c>
      <c r="D1018" s="117" t="s">
        <v>183</v>
      </c>
      <c r="E1018" s="118" t="s">
        <v>441</v>
      </c>
      <c r="F1018" s="119" t="s">
        <v>441</v>
      </c>
      <c r="G1018" s="120" t="s">
        <v>96</v>
      </c>
      <c r="L1018" s="37" t="e">
        <v>#N/A</v>
      </c>
      <c r="N1018" s="4"/>
      <c r="O1018" s="4"/>
    </row>
    <row r="1019" spans="1:15">
      <c r="A1019" s="121" t="str">
        <f t="shared" si="153"/>
        <v>71040703000000</v>
      </c>
      <c r="B1019" s="115" t="s">
        <v>439</v>
      </c>
      <c r="C1019" s="116" t="s">
        <v>155</v>
      </c>
      <c r="D1019" s="117" t="s">
        <v>183</v>
      </c>
      <c r="E1019" s="118" t="s">
        <v>442</v>
      </c>
      <c r="F1019" s="119" t="s">
        <v>441</v>
      </c>
      <c r="G1019" s="120" t="s">
        <v>440</v>
      </c>
      <c r="L1019" s="37" t="s">
        <v>522</v>
      </c>
      <c r="N1019" s="4"/>
      <c r="O1019" s="4"/>
    </row>
    <row r="1020" spans="1:15">
      <c r="A1020" s="121" t="str">
        <f t="shared" si="153"/>
        <v>71040703000001</v>
      </c>
      <c r="B1020" s="115" t="s">
        <v>439</v>
      </c>
      <c r="C1020" s="116" t="s">
        <v>155</v>
      </c>
      <c r="D1020" s="117" t="s">
        <v>183</v>
      </c>
      <c r="E1020" s="118" t="s">
        <v>442</v>
      </c>
      <c r="F1020" s="119" t="s">
        <v>441</v>
      </c>
      <c r="G1020" s="120" t="s">
        <v>96</v>
      </c>
      <c r="L1020" s="37" t="e">
        <v>#N/A</v>
      </c>
      <c r="N1020" s="4"/>
      <c r="O1020" s="4"/>
    </row>
    <row r="1021" spans="1:15">
      <c r="A1021" s="121" t="str">
        <f t="shared" si="153"/>
        <v>71040703010000</v>
      </c>
      <c r="B1021" s="115" t="s">
        <v>439</v>
      </c>
      <c r="C1021" s="116" t="s">
        <v>155</v>
      </c>
      <c r="D1021" s="117" t="s">
        <v>183</v>
      </c>
      <c r="E1021" s="118" t="s">
        <v>442</v>
      </c>
      <c r="F1021" s="119" t="s">
        <v>106</v>
      </c>
      <c r="G1021" s="120" t="s">
        <v>440</v>
      </c>
      <c r="L1021" s="37" t="s">
        <v>523</v>
      </c>
      <c r="N1021" s="4"/>
      <c r="O1021" s="4"/>
    </row>
    <row r="1022" spans="1:15">
      <c r="A1022" s="121" t="str">
        <f t="shared" si="153"/>
        <v>71040703014639</v>
      </c>
      <c r="B1022" s="115" t="s">
        <v>439</v>
      </c>
      <c r="C1022" s="116" t="s">
        <v>155</v>
      </c>
      <c r="D1022" s="117" t="s">
        <v>183</v>
      </c>
      <c r="E1022" s="118" t="s">
        <v>442</v>
      </c>
      <c r="F1022" s="119" t="s">
        <v>106</v>
      </c>
      <c r="G1022" s="120">
        <v>4639</v>
      </c>
      <c r="L1022" s="37" t="s">
        <v>167</v>
      </c>
      <c r="M1022" s="38">
        <v>4639</v>
      </c>
      <c r="N1022" s="4"/>
      <c r="O1022" s="4"/>
    </row>
    <row r="1023" spans="1:15">
      <c r="A1023" s="121" t="str">
        <f t="shared" si="153"/>
        <v>71040901010000</v>
      </c>
      <c r="B1023" s="115" t="s">
        <v>439</v>
      </c>
      <c r="C1023" s="116" t="s">
        <v>155</v>
      </c>
      <c r="D1023" s="117" t="s">
        <v>187</v>
      </c>
      <c r="E1023" s="118" t="s">
        <v>106</v>
      </c>
      <c r="F1023" s="119" t="s">
        <v>106</v>
      </c>
      <c r="G1023" s="120" t="s">
        <v>440</v>
      </c>
      <c r="L1023" s="37" t="s">
        <v>524</v>
      </c>
      <c r="N1023" s="4"/>
      <c r="O1023" s="4"/>
    </row>
    <row r="1024" spans="1:15">
      <c r="A1024" s="121" t="str">
        <f t="shared" si="153"/>
        <v>71040901014239</v>
      </c>
      <c r="B1024" s="115" t="s">
        <v>439</v>
      </c>
      <c r="C1024" s="116" t="s">
        <v>155</v>
      </c>
      <c r="D1024" s="117" t="s">
        <v>187</v>
      </c>
      <c r="E1024" s="118" t="s">
        <v>106</v>
      </c>
      <c r="F1024" s="119" t="s">
        <v>106</v>
      </c>
      <c r="G1024" s="120">
        <v>4239</v>
      </c>
      <c r="L1024" s="37" t="s">
        <v>125</v>
      </c>
      <c r="M1024" s="38">
        <v>4239</v>
      </c>
      <c r="N1024" s="4"/>
      <c r="O1024" s="4"/>
    </row>
    <row r="1025" spans="1:15">
      <c r="A1025" s="121" t="str">
        <f t="shared" si="153"/>
        <v>71040901015221</v>
      </c>
      <c r="B1025" s="115" t="s">
        <v>439</v>
      </c>
      <c r="C1025" s="116" t="s">
        <v>155</v>
      </c>
      <c r="D1025" s="117" t="s">
        <v>187</v>
      </c>
      <c r="E1025" s="118" t="s">
        <v>106</v>
      </c>
      <c r="F1025" s="119" t="s">
        <v>106</v>
      </c>
      <c r="G1025" s="120">
        <v>5221</v>
      </c>
      <c r="L1025" s="37" t="s">
        <v>428</v>
      </c>
      <c r="M1025" s="38">
        <v>5221</v>
      </c>
      <c r="N1025" s="4"/>
      <c r="O1025" s="4"/>
    </row>
    <row r="1026" spans="1:15">
      <c r="A1026" s="121" t="str">
        <f t="shared" si="153"/>
        <v>71040901020000</v>
      </c>
      <c r="B1026" s="115" t="s">
        <v>439</v>
      </c>
      <c r="C1026" s="116" t="s">
        <v>155</v>
      </c>
      <c r="D1026" s="117" t="s">
        <v>187</v>
      </c>
      <c r="E1026" s="118" t="s">
        <v>106</v>
      </c>
      <c r="F1026" s="119" t="s">
        <v>140</v>
      </c>
      <c r="G1026" s="120" t="s">
        <v>440</v>
      </c>
      <c r="L1026" s="37" t="s">
        <v>525</v>
      </c>
      <c r="N1026" s="4"/>
      <c r="O1026" s="4"/>
    </row>
    <row r="1027" spans="1:15" ht="45">
      <c r="A1027" s="121" t="str">
        <f t="shared" si="153"/>
        <v>71040901024637</v>
      </c>
      <c r="B1027" s="115" t="s">
        <v>439</v>
      </c>
      <c r="C1027" s="116" t="s">
        <v>155</v>
      </c>
      <c r="D1027" s="117" t="s">
        <v>187</v>
      </c>
      <c r="E1027" s="118" t="s">
        <v>106</v>
      </c>
      <c r="F1027" s="119" t="s">
        <v>140</v>
      </c>
      <c r="G1027" s="120">
        <v>4637</v>
      </c>
      <c r="L1027" s="37" t="s">
        <v>215</v>
      </c>
      <c r="M1027" s="38">
        <v>4637</v>
      </c>
      <c r="N1027" s="4"/>
      <c r="O1027" s="4"/>
    </row>
    <row r="1028" spans="1:15">
      <c r="A1028" s="121" t="str">
        <f t="shared" si="153"/>
        <v>71040901030000</v>
      </c>
      <c r="B1028" s="115" t="s">
        <v>439</v>
      </c>
      <c r="C1028" s="116" t="s">
        <v>155</v>
      </c>
      <c r="D1028" s="117" t="s">
        <v>187</v>
      </c>
      <c r="E1028" s="118" t="s">
        <v>106</v>
      </c>
      <c r="F1028" s="119" t="s">
        <v>442</v>
      </c>
      <c r="G1028" s="120" t="s">
        <v>440</v>
      </c>
      <c r="L1028" s="37" t="s">
        <v>526</v>
      </c>
      <c r="N1028" s="4"/>
      <c r="O1028" s="4"/>
    </row>
    <row r="1029" spans="1:15" ht="30">
      <c r="A1029" s="121" t="str">
        <f t="shared" si="153"/>
        <v>71040901034511</v>
      </c>
      <c r="B1029" s="115" t="s">
        <v>439</v>
      </c>
      <c r="C1029" s="116" t="s">
        <v>155</v>
      </c>
      <c r="D1029" s="117" t="s">
        <v>187</v>
      </c>
      <c r="E1029" s="118" t="s">
        <v>106</v>
      </c>
      <c r="F1029" s="119" t="s">
        <v>442</v>
      </c>
      <c r="G1029" s="120">
        <v>4511</v>
      </c>
      <c r="L1029" s="37" t="s">
        <v>217</v>
      </c>
      <c r="M1029" s="38">
        <v>4511</v>
      </c>
      <c r="N1029" s="4"/>
      <c r="O1029" s="4"/>
    </row>
    <row r="1030" spans="1:15">
      <c r="A1030" s="121" t="str">
        <f t="shared" si="153"/>
        <v>71040901040000</v>
      </c>
      <c r="B1030" s="115" t="s">
        <v>439</v>
      </c>
      <c r="C1030" s="116" t="s">
        <v>155</v>
      </c>
      <c r="D1030" s="117" t="s">
        <v>187</v>
      </c>
      <c r="E1030" s="118" t="s">
        <v>106</v>
      </c>
      <c r="F1030" s="119" t="s">
        <v>155</v>
      </c>
      <c r="G1030" s="120" t="s">
        <v>440</v>
      </c>
      <c r="L1030" s="37" t="s">
        <v>527</v>
      </c>
      <c r="N1030" s="4"/>
      <c r="O1030" s="4"/>
    </row>
    <row r="1031" spans="1:15">
      <c r="A1031" s="121" t="str">
        <f t="shared" si="153"/>
        <v>71040901044639</v>
      </c>
      <c r="B1031" s="115" t="s">
        <v>439</v>
      </c>
      <c r="C1031" s="116" t="s">
        <v>155</v>
      </c>
      <c r="D1031" s="117" t="s">
        <v>187</v>
      </c>
      <c r="E1031" s="118" t="s">
        <v>106</v>
      </c>
      <c r="F1031" s="119" t="s">
        <v>155</v>
      </c>
      <c r="G1031" s="120">
        <v>4639</v>
      </c>
      <c r="L1031" s="37" t="s">
        <v>167</v>
      </c>
      <c r="M1031" s="38">
        <v>4639</v>
      </c>
      <c r="N1031" s="4"/>
      <c r="O1031" s="4"/>
    </row>
    <row r="1032" spans="1:15" ht="30">
      <c r="A1032" s="121" t="str">
        <f t="shared" si="153"/>
        <v>71040901044819</v>
      </c>
      <c r="B1032" s="115" t="s">
        <v>439</v>
      </c>
      <c r="C1032" s="116" t="s">
        <v>155</v>
      </c>
      <c r="D1032" s="117" t="s">
        <v>187</v>
      </c>
      <c r="E1032" s="118" t="s">
        <v>106</v>
      </c>
      <c r="F1032" s="119" t="s">
        <v>155</v>
      </c>
      <c r="G1032" s="120">
        <v>4819</v>
      </c>
      <c r="L1032" s="37" t="s">
        <v>219</v>
      </c>
      <c r="M1032" s="38">
        <v>4819</v>
      </c>
      <c r="N1032" s="4"/>
      <c r="O1032" s="4"/>
    </row>
    <row r="1033" spans="1:15">
      <c r="A1033" s="121" t="str">
        <f t="shared" si="153"/>
        <v>71040901050000</v>
      </c>
      <c r="B1033" s="115" t="s">
        <v>439</v>
      </c>
      <c r="C1033" s="116" t="s">
        <v>155</v>
      </c>
      <c r="D1033" s="117" t="s">
        <v>187</v>
      </c>
      <c r="E1033" s="118" t="s">
        <v>106</v>
      </c>
      <c r="F1033" s="119" t="s">
        <v>149</v>
      </c>
      <c r="G1033" s="120" t="s">
        <v>440</v>
      </c>
      <c r="L1033" s="37" t="s">
        <v>528</v>
      </c>
      <c r="N1033" s="4"/>
      <c r="O1033" s="4"/>
    </row>
    <row r="1034" spans="1:15">
      <c r="A1034" s="121" t="str">
        <f t="shared" si="153"/>
        <v>71040901058111</v>
      </c>
      <c r="B1034" s="115" t="s">
        <v>439</v>
      </c>
      <c r="C1034" s="116" t="s">
        <v>155</v>
      </c>
      <c r="D1034" s="117" t="s">
        <v>187</v>
      </c>
      <c r="E1034" s="118" t="s">
        <v>106</v>
      </c>
      <c r="F1034" s="119" t="s">
        <v>149</v>
      </c>
      <c r="G1034" s="120">
        <v>8111</v>
      </c>
      <c r="L1034" s="37" t="s">
        <v>434</v>
      </c>
      <c r="M1034" s="38">
        <v>8111</v>
      </c>
      <c r="N1034" s="4"/>
      <c r="O1034" s="4"/>
    </row>
    <row r="1035" spans="1:15">
      <c r="A1035" s="121" t="str">
        <f t="shared" si="153"/>
        <v>71040901058411</v>
      </c>
      <c r="B1035" s="115" t="s">
        <v>439</v>
      </c>
      <c r="C1035" s="116" t="s">
        <v>155</v>
      </c>
      <c r="D1035" s="117" t="s">
        <v>187</v>
      </c>
      <c r="E1035" s="118" t="s">
        <v>106</v>
      </c>
      <c r="F1035" s="119" t="s">
        <v>149</v>
      </c>
      <c r="G1035" s="120">
        <v>8411</v>
      </c>
      <c r="L1035" s="37" t="s">
        <v>438</v>
      </c>
      <c r="M1035" s="38">
        <v>8411</v>
      </c>
      <c r="N1035" s="4"/>
      <c r="O1035" s="4"/>
    </row>
    <row r="1036" spans="1:15">
      <c r="A1036" s="121" t="str">
        <f t="shared" si="153"/>
        <v>71040901060000</v>
      </c>
      <c r="B1036" s="115" t="s">
        <v>439</v>
      </c>
      <c r="C1036" s="116" t="s">
        <v>155</v>
      </c>
      <c r="D1036" s="117" t="s">
        <v>187</v>
      </c>
      <c r="E1036" s="118" t="s">
        <v>106</v>
      </c>
      <c r="F1036" s="119" t="s">
        <v>157</v>
      </c>
      <c r="G1036" s="120" t="s">
        <v>440</v>
      </c>
      <c r="L1036" s="37" t="s">
        <v>529</v>
      </c>
      <c r="N1036" s="4"/>
      <c r="O1036" s="4"/>
    </row>
    <row r="1037" spans="1:15" ht="30">
      <c r="A1037" s="121" t="str">
        <f t="shared" si="153"/>
        <v>71040901064819</v>
      </c>
      <c r="B1037" s="115" t="s">
        <v>439</v>
      </c>
      <c r="C1037" s="116" t="s">
        <v>155</v>
      </c>
      <c r="D1037" s="117" t="s">
        <v>187</v>
      </c>
      <c r="E1037" s="118" t="s">
        <v>106</v>
      </c>
      <c r="F1037" s="119" t="s">
        <v>157</v>
      </c>
      <c r="G1037" s="120">
        <v>4819</v>
      </c>
      <c r="L1037" s="37" t="s">
        <v>219</v>
      </c>
      <c r="M1037" s="38">
        <v>4819</v>
      </c>
      <c r="N1037" s="4"/>
      <c r="O1037" s="4"/>
    </row>
    <row r="1038" spans="1:15">
      <c r="A1038" s="121" t="str">
        <f t="shared" si="153"/>
        <v>71040901070000</v>
      </c>
      <c r="B1038" s="115" t="s">
        <v>439</v>
      </c>
      <c r="C1038" s="116" t="s">
        <v>155</v>
      </c>
      <c r="D1038" s="117" t="s">
        <v>187</v>
      </c>
      <c r="E1038" s="118" t="s">
        <v>106</v>
      </c>
      <c r="F1038" s="119" t="s">
        <v>183</v>
      </c>
      <c r="G1038" s="120" t="s">
        <v>440</v>
      </c>
      <c r="L1038" s="37" t="s">
        <v>530</v>
      </c>
      <c r="N1038" s="4"/>
      <c r="O1038" s="4"/>
    </row>
    <row r="1039" spans="1:15">
      <c r="A1039" s="121" t="str">
        <f t="shared" si="153"/>
        <v>71040901074239</v>
      </c>
      <c r="B1039" s="115" t="s">
        <v>439</v>
      </c>
      <c r="C1039" s="116" t="s">
        <v>155</v>
      </c>
      <c r="D1039" s="117" t="s">
        <v>187</v>
      </c>
      <c r="E1039" s="118" t="s">
        <v>106</v>
      </c>
      <c r="F1039" s="119" t="s">
        <v>183</v>
      </c>
      <c r="G1039" s="120">
        <v>4239</v>
      </c>
      <c r="L1039" s="37" t="s">
        <v>125</v>
      </c>
      <c r="M1039" s="38">
        <v>4239</v>
      </c>
      <c r="N1039" s="4"/>
      <c r="O1039" s="4"/>
    </row>
    <row r="1040" spans="1:15">
      <c r="A1040" s="121" t="str">
        <f t="shared" si="153"/>
        <v>71040901080000</v>
      </c>
      <c r="B1040" s="115" t="s">
        <v>439</v>
      </c>
      <c r="C1040" s="116" t="s">
        <v>155</v>
      </c>
      <c r="D1040" s="117" t="s">
        <v>187</v>
      </c>
      <c r="E1040" s="118" t="s">
        <v>106</v>
      </c>
      <c r="F1040" s="119" t="s">
        <v>185</v>
      </c>
      <c r="G1040" s="120" t="s">
        <v>440</v>
      </c>
      <c r="L1040" s="37" t="s">
        <v>531</v>
      </c>
      <c r="N1040" s="4"/>
      <c r="O1040" s="4"/>
    </row>
    <row r="1041" spans="1:15">
      <c r="A1041" s="121" t="str">
        <f t="shared" si="153"/>
        <v>71040901084234</v>
      </c>
      <c r="B1041" s="115" t="s">
        <v>439</v>
      </c>
      <c r="C1041" s="116" t="s">
        <v>155</v>
      </c>
      <c r="D1041" s="117" t="s">
        <v>187</v>
      </c>
      <c r="E1041" s="118" t="s">
        <v>106</v>
      </c>
      <c r="F1041" s="119" t="s">
        <v>185</v>
      </c>
      <c r="G1041" s="120">
        <v>4234</v>
      </c>
      <c r="L1041" s="37" t="s">
        <v>122</v>
      </c>
      <c r="M1041" s="38">
        <v>4234</v>
      </c>
      <c r="N1041" s="4"/>
      <c r="O1041" s="4"/>
    </row>
    <row r="1042" spans="1:15" ht="30">
      <c r="A1042" s="121" t="str">
        <f t="shared" si="153"/>
        <v>71040901084511</v>
      </c>
      <c r="B1042" s="115" t="s">
        <v>439</v>
      </c>
      <c r="C1042" s="116" t="s">
        <v>155</v>
      </c>
      <c r="D1042" s="117" t="s">
        <v>187</v>
      </c>
      <c r="E1042" s="118" t="s">
        <v>106</v>
      </c>
      <c r="F1042" s="119" t="s">
        <v>185</v>
      </c>
      <c r="G1042" s="120">
        <v>4511</v>
      </c>
      <c r="L1042" s="37" t="s">
        <v>217</v>
      </c>
      <c r="M1042" s="38">
        <v>4511</v>
      </c>
      <c r="N1042" s="4"/>
      <c r="O1042" s="4"/>
    </row>
    <row r="1043" spans="1:15">
      <c r="A1043" s="121" t="str">
        <f t="shared" si="153"/>
        <v>71040901094234</v>
      </c>
      <c r="B1043" s="115" t="s">
        <v>439</v>
      </c>
      <c r="C1043" s="116" t="s">
        <v>155</v>
      </c>
      <c r="D1043" s="117" t="s">
        <v>187</v>
      </c>
      <c r="E1043" s="118" t="s">
        <v>106</v>
      </c>
      <c r="F1043" s="119" t="s">
        <v>187</v>
      </c>
      <c r="G1043" s="120">
        <v>4234</v>
      </c>
      <c r="L1043" s="37" t="s">
        <v>122</v>
      </c>
      <c r="M1043" s="38">
        <v>4234</v>
      </c>
      <c r="N1043" s="4"/>
      <c r="O1043" s="4"/>
    </row>
    <row r="1044" spans="1:15">
      <c r="A1044" s="121" t="str">
        <f t="shared" si="153"/>
        <v>71040901100000</v>
      </c>
      <c r="B1044" s="115" t="s">
        <v>439</v>
      </c>
      <c r="C1044" s="116" t="s">
        <v>155</v>
      </c>
      <c r="D1044" s="117" t="s">
        <v>187</v>
      </c>
      <c r="E1044" s="118" t="s">
        <v>106</v>
      </c>
      <c r="F1044" s="119" t="s">
        <v>189</v>
      </c>
      <c r="G1044" s="120" t="s">
        <v>440</v>
      </c>
      <c r="L1044" s="37" t="s">
        <v>532</v>
      </c>
      <c r="N1044" s="4"/>
      <c r="O1044" s="4"/>
    </row>
    <row r="1045" spans="1:15">
      <c r="A1045" s="121" t="str">
        <f t="shared" si="153"/>
        <v>71040901104823</v>
      </c>
      <c r="B1045" s="115" t="s">
        <v>439</v>
      </c>
      <c r="C1045" s="116" t="s">
        <v>155</v>
      </c>
      <c r="D1045" s="117" t="s">
        <v>187</v>
      </c>
      <c r="E1045" s="118" t="s">
        <v>106</v>
      </c>
      <c r="F1045" s="119" t="s">
        <v>189</v>
      </c>
      <c r="G1045" s="120">
        <v>4823</v>
      </c>
      <c r="L1045" s="37" t="s">
        <v>133</v>
      </c>
      <c r="M1045" s="38">
        <v>4823</v>
      </c>
      <c r="N1045" s="4"/>
      <c r="O1045" s="4"/>
    </row>
    <row r="1046" spans="1:15">
      <c r="A1046" s="121" t="str">
        <f t="shared" si="153"/>
        <v>71040901105129</v>
      </c>
      <c r="B1046" s="115" t="s">
        <v>439</v>
      </c>
      <c r="C1046" s="116" t="s">
        <v>155</v>
      </c>
      <c r="D1046" s="117" t="s">
        <v>187</v>
      </c>
      <c r="E1046" s="118" t="s">
        <v>106</v>
      </c>
      <c r="F1046" s="119" t="s">
        <v>189</v>
      </c>
      <c r="G1046" s="120">
        <v>5129</v>
      </c>
      <c r="L1046" s="37" t="s">
        <v>424</v>
      </c>
      <c r="M1046" s="38">
        <v>5129</v>
      </c>
      <c r="N1046" s="4"/>
      <c r="O1046" s="4"/>
    </row>
    <row r="1047" spans="1:15">
      <c r="A1047" s="121" t="str">
        <f t="shared" si="153"/>
        <v>71040901110000</v>
      </c>
      <c r="B1047" s="115" t="s">
        <v>439</v>
      </c>
      <c r="C1047" s="116" t="s">
        <v>155</v>
      </c>
      <c r="D1047" s="117" t="s">
        <v>187</v>
      </c>
      <c r="E1047" s="118" t="s">
        <v>106</v>
      </c>
      <c r="F1047" s="119" t="s">
        <v>104</v>
      </c>
      <c r="G1047" s="120" t="s">
        <v>440</v>
      </c>
      <c r="L1047" s="37" t="s">
        <v>533</v>
      </c>
      <c r="N1047" s="4"/>
      <c r="O1047" s="4"/>
    </row>
    <row r="1048" spans="1:15" ht="30">
      <c r="A1048" s="121" t="str">
        <f t="shared" si="153"/>
        <v>71040901114512</v>
      </c>
      <c r="B1048" s="115" t="s">
        <v>439</v>
      </c>
      <c r="C1048" s="116" t="s">
        <v>155</v>
      </c>
      <c r="D1048" s="117" t="s">
        <v>187</v>
      </c>
      <c r="E1048" s="118" t="s">
        <v>106</v>
      </c>
      <c r="F1048" s="119" t="s">
        <v>104</v>
      </c>
      <c r="G1048" s="120" t="s">
        <v>229</v>
      </c>
      <c r="L1048" s="37" t="s">
        <v>230</v>
      </c>
      <c r="M1048" s="38">
        <v>4512</v>
      </c>
      <c r="N1048" s="4"/>
      <c r="O1048" s="4"/>
    </row>
    <row r="1049" spans="1:15">
      <c r="A1049" s="121" t="str">
        <f t="shared" si="153"/>
        <v>71050101015112</v>
      </c>
      <c r="B1049" s="115" t="s">
        <v>439</v>
      </c>
      <c r="C1049" s="116" t="s">
        <v>149</v>
      </c>
      <c r="D1049" s="117" t="s">
        <v>106</v>
      </c>
      <c r="E1049" s="118" t="s">
        <v>106</v>
      </c>
      <c r="F1049" s="119" t="s">
        <v>106</v>
      </c>
      <c r="G1049" s="120">
        <v>5112</v>
      </c>
      <c r="L1049" s="37" t="s">
        <v>173</v>
      </c>
      <c r="M1049" s="38">
        <v>5112</v>
      </c>
      <c r="N1049" s="4"/>
      <c r="O1049" s="4"/>
    </row>
    <row r="1050" spans="1:15" ht="30">
      <c r="A1050" s="121" t="str">
        <f t="shared" si="153"/>
        <v>71050101015113</v>
      </c>
      <c r="B1050" s="115" t="s">
        <v>439</v>
      </c>
      <c r="C1050" s="116" t="s">
        <v>149</v>
      </c>
      <c r="D1050" s="117" t="s">
        <v>106</v>
      </c>
      <c r="E1050" s="118" t="s">
        <v>106</v>
      </c>
      <c r="F1050" s="119" t="s">
        <v>106</v>
      </c>
      <c r="G1050" s="120">
        <v>5113</v>
      </c>
      <c r="L1050" s="37" t="s">
        <v>174</v>
      </c>
      <c r="M1050" s="38">
        <v>5113</v>
      </c>
      <c r="N1050" s="4"/>
      <c r="O1050" s="4"/>
    </row>
    <row r="1051" spans="1:15">
      <c r="A1051" s="121" t="str">
        <f t="shared" si="153"/>
        <v>71050101020000</v>
      </c>
      <c r="B1051" s="115" t="s">
        <v>439</v>
      </c>
      <c r="C1051" s="116" t="s">
        <v>149</v>
      </c>
      <c r="D1051" s="117" t="s">
        <v>106</v>
      </c>
      <c r="E1051" s="118" t="s">
        <v>106</v>
      </c>
      <c r="F1051" s="119" t="s">
        <v>140</v>
      </c>
      <c r="G1051" s="120" t="s">
        <v>440</v>
      </c>
      <c r="L1051" s="37" t="s">
        <v>534</v>
      </c>
      <c r="N1051" s="4"/>
      <c r="O1051" s="4"/>
    </row>
    <row r="1052" spans="1:15">
      <c r="A1052" s="121" t="str">
        <f t="shared" si="153"/>
        <v>71050101024213</v>
      </c>
      <c r="B1052" s="115" t="s">
        <v>439</v>
      </c>
      <c r="C1052" s="116" t="s">
        <v>149</v>
      </c>
      <c r="D1052" s="117" t="s">
        <v>106</v>
      </c>
      <c r="E1052" s="118" t="s">
        <v>106</v>
      </c>
      <c r="F1052" s="119" t="s">
        <v>140</v>
      </c>
      <c r="G1052" s="120">
        <v>4213</v>
      </c>
      <c r="L1052" s="37" t="s">
        <v>115</v>
      </c>
      <c r="M1052" s="38">
        <v>4213</v>
      </c>
      <c r="N1052" s="4"/>
      <c r="O1052" s="4"/>
    </row>
    <row r="1053" spans="1:15">
      <c r="A1053" s="121" t="str">
        <f t="shared" si="153"/>
        <v>71050300000000</v>
      </c>
      <c r="B1053" s="115" t="s">
        <v>439</v>
      </c>
      <c r="C1053" s="116" t="s">
        <v>149</v>
      </c>
      <c r="D1053" s="117" t="s">
        <v>442</v>
      </c>
      <c r="E1053" s="118" t="s">
        <v>441</v>
      </c>
      <c r="F1053" s="119" t="s">
        <v>441</v>
      </c>
      <c r="G1053" s="120" t="s">
        <v>440</v>
      </c>
      <c r="L1053" s="37" t="s">
        <v>535</v>
      </c>
      <c r="N1053" s="4"/>
      <c r="O1053" s="4"/>
    </row>
    <row r="1054" spans="1:15">
      <c r="A1054" s="121" t="str">
        <f t="shared" si="153"/>
        <v>71050300000001</v>
      </c>
      <c r="B1054" s="115" t="s">
        <v>439</v>
      </c>
      <c r="C1054" s="116" t="s">
        <v>149</v>
      </c>
      <c r="D1054" s="117" t="s">
        <v>442</v>
      </c>
      <c r="E1054" s="118" t="s">
        <v>441</v>
      </c>
      <c r="F1054" s="119" t="s">
        <v>441</v>
      </c>
      <c r="G1054" s="120" t="s">
        <v>96</v>
      </c>
      <c r="L1054" s="37" t="e">
        <v>#N/A</v>
      </c>
      <c r="N1054" s="4"/>
      <c r="O1054" s="4"/>
    </row>
    <row r="1055" spans="1:15">
      <c r="A1055" s="121" t="str">
        <f t="shared" ref="A1055:A1118" si="154">CONCATENATE(B1055,C1055,D1055,E1055,F1055,G1055)</f>
        <v>71050301000000</v>
      </c>
      <c r="B1055" s="115" t="s">
        <v>439</v>
      </c>
      <c r="C1055" s="116" t="s">
        <v>149</v>
      </c>
      <c r="D1055" s="117" t="s">
        <v>442</v>
      </c>
      <c r="E1055" s="118" t="s">
        <v>106</v>
      </c>
      <c r="F1055" s="119" t="s">
        <v>441</v>
      </c>
      <c r="G1055" s="120" t="s">
        <v>440</v>
      </c>
      <c r="L1055" s="37" t="s">
        <v>536</v>
      </c>
      <c r="N1055" s="4"/>
      <c r="O1055" s="4"/>
    </row>
    <row r="1056" spans="1:15">
      <c r="A1056" s="121" t="str">
        <f t="shared" si="154"/>
        <v>71050301000001</v>
      </c>
      <c r="B1056" s="115" t="s">
        <v>439</v>
      </c>
      <c r="C1056" s="116" t="s">
        <v>149</v>
      </c>
      <c r="D1056" s="117" t="s">
        <v>442</v>
      </c>
      <c r="E1056" s="118" t="s">
        <v>106</v>
      </c>
      <c r="F1056" s="119" t="s">
        <v>441</v>
      </c>
      <c r="G1056" s="120" t="s">
        <v>96</v>
      </c>
      <c r="L1056" s="37" t="e">
        <v>#N/A</v>
      </c>
      <c r="N1056" s="4"/>
      <c r="O1056" s="4"/>
    </row>
    <row r="1057" spans="1:15">
      <c r="A1057" s="121" t="str">
        <f t="shared" si="154"/>
        <v>71050301010000</v>
      </c>
      <c r="B1057" s="115" t="s">
        <v>439</v>
      </c>
      <c r="C1057" s="116" t="s">
        <v>149</v>
      </c>
      <c r="D1057" s="117" t="s">
        <v>442</v>
      </c>
      <c r="E1057" s="118" t="s">
        <v>106</v>
      </c>
      <c r="F1057" s="119" t="s">
        <v>106</v>
      </c>
      <c r="G1057" s="120" t="s">
        <v>440</v>
      </c>
      <c r="L1057" s="37" t="s">
        <v>537</v>
      </c>
      <c r="N1057" s="4"/>
      <c r="O1057" s="4"/>
    </row>
    <row r="1058" spans="1:15">
      <c r="A1058" s="121" t="str">
        <f t="shared" si="154"/>
        <v>71050301014213</v>
      </c>
      <c r="B1058" s="115" t="s">
        <v>439</v>
      </c>
      <c r="C1058" s="116" t="s">
        <v>149</v>
      </c>
      <c r="D1058" s="117" t="s">
        <v>442</v>
      </c>
      <c r="E1058" s="118" t="s">
        <v>106</v>
      </c>
      <c r="F1058" s="119" t="s">
        <v>106</v>
      </c>
      <c r="G1058" s="120">
        <v>4213</v>
      </c>
      <c r="L1058" s="37" t="s">
        <v>115</v>
      </c>
      <c r="M1058" s="38">
        <v>4213</v>
      </c>
      <c r="N1058" s="4"/>
      <c r="O1058" s="4"/>
    </row>
    <row r="1059" spans="1:15">
      <c r="A1059" s="121" t="str">
        <f t="shared" si="154"/>
        <v>71050601014269</v>
      </c>
      <c r="B1059" s="115" t="s">
        <v>439</v>
      </c>
      <c r="C1059" s="116" t="s">
        <v>149</v>
      </c>
      <c r="D1059" s="117" t="s">
        <v>157</v>
      </c>
      <c r="E1059" s="118" t="s">
        <v>106</v>
      </c>
      <c r="F1059" s="119" t="s">
        <v>106</v>
      </c>
      <c r="G1059" s="120">
        <v>4269</v>
      </c>
      <c r="L1059" s="37" t="s">
        <v>240</v>
      </c>
      <c r="M1059" s="38">
        <v>4269</v>
      </c>
      <c r="N1059" s="4"/>
      <c r="O1059" s="4"/>
    </row>
    <row r="1060" spans="1:15" ht="45">
      <c r="A1060" s="121" t="str">
        <f t="shared" si="154"/>
        <v>71050601014638</v>
      </c>
      <c r="B1060" s="115" t="s">
        <v>439</v>
      </c>
      <c r="C1060" s="116" t="s">
        <v>149</v>
      </c>
      <c r="D1060" s="117" t="s">
        <v>157</v>
      </c>
      <c r="E1060" s="118" t="s">
        <v>106</v>
      </c>
      <c r="F1060" s="119" t="s">
        <v>106</v>
      </c>
      <c r="G1060" s="120">
        <v>4638</v>
      </c>
      <c r="L1060" s="37" t="s">
        <v>241</v>
      </c>
      <c r="M1060" s="38">
        <v>4638</v>
      </c>
      <c r="N1060" s="4"/>
      <c r="O1060" s="4"/>
    </row>
    <row r="1061" spans="1:15" ht="30">
      <c r="A1061" s="121" t="str">
        <f t="shared" si="154"/>
        <v>71050601014819</v>
      </c>
      <c r="B1061" s="115" t="s">
        <v>439</v>
      </c>
      <c r="C1061" s="116" t="s">
        <v>149</v>
      </c>
      <c r="D1061" s="117" t="s">
        <v>157</v>
      </c>
      <c r="E1061" s="118" t="s">
        <v>106</v>
      </c>
      <c r="F1061" s="119" t="s">
        <v>106</v>
      </c>
      <c r="G1061" s="120">
        <v>4819</v>
      </c>
      <c r="L1061" s="37" t="s">
        <v>219</v>
      </c>
      <c r="M1061" s="38">
        <v>4819</v>
      </c>
      <c r="N1061" s="4"/>
      <c r="O1061" s="4"/>
    </row>
    <row r="1062" spans="1:15" ht="30">
      <c r="A1062" s="121" t="str">
        <f t="shared" si="154"/>
        <v>71050601015113</v>
      </c>
      <c r="B1062" s="115" t="s">
        <v>439</v>
      </c>
      <c r="C1062" s="116" t="s">
        <v>149</v>
      </c>
      <c r="D1062" s="117" t="s">
        <v>157</v>
      </c>
      <c r="E1062" s="118" t="s">
        <v>106</v>
      </c>
      <c r="F1062" s="119" t="s">
        <v>106</v>
      </c>
      <c r="G1062" s="120">
        <v>5113</v>
      </c>
      <c r="L1062" s="37" t="s">
        <v>174</v>
      </c>
      <c r="M1062" s="38">
        <v>5113</v>
      </c>
      <c r="N1062" s="4"/>
      <c r="O1062" s="4"/>
    </row>
    <row r="1063" spans="1:15">
      <c r="A1063" s="121" t="str">
        <f t="shared" si="154"/>
        <v>71050601040000</v>
      </c>
      <c r="B1063" s="115" t="s">
        <v>439</v>
      </c>
      <c r="C1063" s="116" t="s">
        <v>149</v>
      </c>
      <c r="D1063" s="117" t="s">
        <v>157</v>
      </c>
      <c r="E1063" s="118" t="s">
        <v>106</v>
      </c>
      <c r="F1063" s="119" t="s">
        <v>155</v>
      </c>
      <c r="G1063" s="120" t="s">
        <v>440</v>
      </c>
      <c r="L1063" s="37" t="s">
        <v>538</v>
      </c>
      <c r="N1063" s="4"/>
      <c r="O1063" s="4"/>
    </row>
    <row r="1064" spans="1:15">
      <c r="A1064" s="121" t="str">
        <f t="shared" si="154"/>
        <v>71050601044269</v>
      </c>
      <c r="B1064" s="115" t="s">
        <v>439</v>
      </c>
      <c r="C1064" s="116" t="s">
        <v>149</v>
      </c>
      <c r="D1064" s="117" t="s">
        <v>157</v>
      </c>
      <c r="E1064" s="118" t="s">
        <v>106</v>
      </c>
      <c r="F1064" s="119" t="s">
        <v>155</v>
      </c>
      <c r="G1064" s="120">
        <v>4269</v>
      </c>
      <c r="L1064" s="37" t="s">
        <v>240</v>
      </c>
      <c r="M1064" s="38">
        <v>4269</v>
      </c>
      <c r="N1064" s="4"/>
      <c r="O1064" s="4"/>
    </row>
    <row r="1065" spans="1:15" ht="30">
      <c r="A1065" s="121" t="str">
        <f t="shared" si="154"/>
        <v>71050601044819</v>
      </c>
      <c r="B1065" s="115" t="s">
        <v>439</v>
      </c>
      <c r="C1065" s="116" t="s">
        <v>149</v>
      </c>
      <c r="D1065" s="117" t="s">
        <v>157</v>
      </c>
      <c r="E1065" s="118" t="s">
        <v>106</v>
      </c>
      <c r="F1065" s="119" t="s">
        <v>155</v>
      </c>
      <c r="G1065" s="120">
        <v>4819</v>
      </c>
      <c r="L1065" s="37" t="s">
        <v>219</v>
      </c>
      <c r="M1065" s="38">
        <v>4819</v>
      </c>
      <c r="N1065" s="4"/>
      <c r="O1065" s="4"/>
    </row>
    <row r="1066" spans="1:15">
      <c r="A1066" s="121" t="str">
        <f t="shared" si="154"/>
        <v>71050601045221</v>
      </c>
      <c r="B1066" s="115" t="s">
        <v>439</v>
      </c>
      <c r="C1066" s="116" t="s">
        <v>149</v>
      </c>
      <c r="D1066" s="117" t="s">
        <v>157</v>
      </c>
      <c r="E1066" s="118" t="s">
        <v>106</v>
      </c>
      <c r="F1066" s="119" t="s">
        <v>155</v>
      </c>
      <c r="G1066" s="120">
        <v>5221</v>
      </c>
      <c r="L1066" s="37" t="s">
        <v>428</v>
      </c>
      <c r="M1066" s="38">
        <v>5221</v>
      </c>
      <c r="N1066" s="4"/>
      <c r="O1066" s="4"/>
    </row>
    <row r="1067" spans="1:15">
      <c r="A1067" s="121" t="str">
        <f t="shared" si="154"/>
        <v>71050601050000</v>
      </c>
      <c r="B1067" s="115" t="s">
        <v>439</v>
      </c>
      <c r="C1067" s="116" t="s">
        <v>149</v>
      </c>
      <c r="D1067" s="117" t="s">
        <v>157</v>
      </c>
      <c r="E1067" s="118" t="s">
        <v>106</v>
      </c>
      <c r="F1067" s="119" t="s">
        <v>149</v>
      </c>
      <c r="G1067" s="120" t="s">
        <v>440</v>
      </c>
      <c r="L1067" s="37" t="s">
        <v>539</v>
      </c>
      <c r="N1067" s="4"/>
      <c r="O1067" s="4"/>
    </row>
    <row r="1068" spans="1:15">
      <c r="A1068" s="121" t="str">
        <f t="shared" si="154"/>
        <v>71050601054861</v>
      </c>
      <c r="B1068" s="115" t="s">
        <v>439</v>
      </c>
      <c r="C1068" s="116" t="s">
        <v>149</v>
      </c>
      <c r="D1068" s="117" t="s">
        <v>157</v>
      </c>
      <c r="E1068" s="118" t="s">
        <v>106</v>
      </c>
      <c r="F1068" s="119" t="s">
        <v>149</v>
      </c>
      <c r="G1068" s="120">
        <v>4861</v>
      </c>
      <c r="L1068" s="37" t="s">
        <v>134</v>
      </c>
      <c r="M1068" s="38">
        <v>4861</v>
      </c>
      <c r="N1068" s="4"/>
      <c r="O1068" s="4"/>
    </row>
    <row r="1069" spans="1:15">
      <c r="A1069" s="121" t="str">
        <f t="shared" si="154"/>
        <v>71060101025111</v>
      </c>
      <c r="B1069" s="115" t="s">
        <v>439</v>
      </c>
      <c r="C1069" s="116" t="s">
        <v>157</v>
      </c>
      <c r="D1069" s="117" t="s">
        <v>106</v>
      </c>
      <c r="E1069" s="118" t="s">
        <v>106</v>
      </c>
      <c r="F1069" s="119" t="s">
        <v>140</v>
      </c>
      <c r="G1069" s="120">
        <v>5111</v>
      </c>
      <c r="L1069" s="37" t="s">
        <v>421</v>
      </c>
      <c r="M1069" s="38">
        <v>5111</v>
      </c>
      <c r="N1069" s="4"/>
      <c r="O1069" s="4"/>
    </row>
    <row r="1070" spans="1:15">
      <c r="A1070" s="121" t="str">
        <f t="shared" si="154"/>
        <v>71060101025112</v>
      </c>
      <c r="B1070" s="115" t="s">
        <v>439</v>
      </c>
      <c r="C1070" s="116" t="s">
        <v>157</v>
      </c>
      <c r="D1070" s="117" t="s">
        <v>106</v>
      </c>
      <c r="E1070" s="118" t="s">
        <v>106</v>
      </c>
      <c r="F1070" s="119" t="s">
        <v>140</v>
      </c>
      <c r="G1070" s="120">
        <v>5112</v>
      </c>
      <c r="L1070" s="37" t="s">
        <v>173</v>
      </c>
      <c r="M1070" s="38">
        <v>5112</v>
      </c>
      <c r="N1070" s="4"/>
      <c r="O1070" s="4"/>
    </row>
    <row r="1071" spans="1:15">
      <c r="A1071" s="121" t="str">
        <f t="shared" si="154"/>
        <v>71060300000000</v>
      </c>
      <c r="B1071" s="115" t="s">
        <v>439</v>
      </c>
      <c r="C1071" s="116" t="s">
        <v>157</v>
      </c>
      <c r="D1071" s="117" t="s">
        <v>442</v>
      </c>
      <c r="E1071" s="118" t="s">
        <v>441</v>
      </c>
      <c r="F1071" s="119" t="s">
        <v>441</v>
      </c>
      <c r="G1071" s="120" t="s">
        <v>440</v>
      </c>
      <c r="L1071" s="37" t="s">
        <v>540</v>
      </c>
      <c r="N1071" s="4"/>
      <c r="O1071" s="4"/>
    </row>
    <row r="1072" spans="1:15">
      <c r="A1072" s="121" t="str">
        <f t="shared" si="154"/>
        <v>71060300000001</v>
      </c>
      <c r="B1072" s="115" t="s">
        <v>439</v>
      </c>
      <c r="C1072" s="116" t="s">
        <v>157</v>
      </c>
      <c r="D1072" s="117" t="s">
        <v>442</v>
      </c>
      <c r="E1072" s="118" t="s">
        <v>441</v>
      </c>
      <c r="F1072" s="119" t="s">
        <v>441</v>
      </c>
      <c r="G1072" s="120" t="s">
        <v>96</v>
      </c>
      <c r="L1072" s="37" t="e">
        <v>#N/A</v>
      </c>
      <c r="N1072" s="4"/>
      <c r="O1072" s="4"/>
    </row>
    <row r="1073" spans="1:15">
      <c r="A1073" s="121" t="str">
        <f t="shared" si="154"/>
        <v>71060301000000</v>
      </c>
      <c r="B1073" s="115" t="s">
        <v>439</v>
      </c>
      <c r="C1073" s="116" t="s">
        <v>157</v>
      </c>
      <c r="D1073" s="117" t="s">
        <v>442</v>
      </c>
      <c r="E1073" s="118" t="s">
        <v>106</v>
      </c>
      <c r="F1073" s="119" t="s">
        <v>441</v>
      </c>
      <c r="G1073" s="120" t="s">
        <v>440</v>
      </c>
      <c r="L1073" s="37" t="s">
        <v>541</v>
      </c>
      <c r="N1073" s="4"/>
      <c r="O1073" s="4"/>
    </row>
    <row r="1074" spans="1:15">
      <c r="A1074" s="121" t="str">
        <f t="shared" si="154"/>
        <v>71060301000001</v>
      </c>
      <c r="B1074" s="115" t="s">
        <v>439</v>
      </c>
      <c r="C1074" s="116" t="s">
        <v>157</v>
      </c>
      <c r="D1074" s="117" t="s">
        <v>442</v>
      </c>
      <c r="E1074" s="118" t="s">
        <v>106</v>
      </c>
      <c r="F1074" s="119" t="s">
        <v>441</v>
      </c>
      <c r="G1074" s="120" t="s">
        <v>96</v>
      </c>
      <c r="L1074" s="37" t="e">
        <v>#N/A</v>
      </c>
      <c r="N1074" s="4"/>
      <c r="O1074" s="4"/>
    </row>
    <row r="1075" spans="1:15">
      <c r="A1075" s="121" t="str">
        <f t="shared" si="154"/>
        <v>71060301010000</v>
      </c>
      <c r="B1075" s="115" t="s">
        <v>439</v>
      </c>
      <c r="C1075" s="116" t="s">
        <v>157</v>
      </c>
      <c r="D1075" s="117" t="s">
        <v>442</v>
      </c>
      <c r="E1075" s="118" t="s">
        <v>106</v>
      </c>
      <c r="F1075" s="119" t="s">
        <v>106</v>
      </c>
      <c r="G1075" s="120" t="s">
        <v>440</v>
      </c>
      <c r="L1075" s="37" t="s">
        <v>542</v>
      </c>
      <c r="N1075" s="4"/>
      <c r="O1075" s="4"/>
    </row>
    <row r="1076" spans="1:15">
      <c r="A1076" s="121" t="str">
        <f t="shared" si="154"/>
        <v>71060301014861</v>
      </c>
      <c r="B1076" s="115" t="s">
        <v>439</v>
      </c>
      <c r="C1076" s="116" t="s">
        <v>157</v>
      </c>
      <c r="D1076" s="117" t="s">
        <v>442</v>
      </c>
      <c r="E1076" s="118" t="s">
        <v>106</v>
      </c>
      <c r="F1076" s="119" t="s">
        <v>106</v>
      </c>
      <c r="G1076" s="120">
        <v>4861</v>
      </c>
      <c r="L1076" s="37" t="s">
        <v>134</v>
      </c>
      <c r="M1076" s="38">
        <v>4861</v>
      </c>
      <c r="N1076" s="4"/>
      <c r="O1076" s="4"/>
    </row>
    <row r="1077" spans="1:15">
      <c r="A1077" s="121" t="str">
        <f t="shared" si="154"/>
        <v>71060301020000</v>
      </c>
      <c r="B1077" s="115" t="s">
        <v>439</v>
      </c>
      <c r="C1077" s="116" t="s">
        <v>157</v>
      </c>
      <c r="D1077" s="117" t="s">
        <v>442</v>
      </c>
      <c r="E1077" s="118" t="s">
        <v>106</v>
      </c>
      <c r="F1077" s="119" t="s">
        <v>140</v>
      </c>
      <c r="G1077" s="120" t="s">
        <v>440</v>
      </c>
      <c r="L1077" s="37" t="s">
        <v>543</v>
      </c>
      <c r="N1077" s="4"/>
      <c r="O1077" s="4"/>
    </row>
    <row r="1078" spans="1:15">
      <c r="A1078" s="121" t="str">
        <f t="shared" si="154"/>
        <v>71060301024861</v>
      </c>
      <c r="B1078" s="115" t="s">
        <v>439</v>
      </c>
      <c r="C1078" s="116" t="s">
        <v>157</v>
      </c>
      <c r="D1078" s="117" t="s">
        <v>442</v>
      </c>
      <c r="E1078" s="118" t="s">
        <v>106</v>
      </c>
      <c r="F1078" s="119" t="s">
        <v>140</v>
      </c>
      <c r="G1078" s="120">
        <v>4861</v>
      </c>
      <c r="L1078" s="37" t="s">
        <v>134</v>
      </c>
      <c r="M1078" s="38">
        <v>4861</v>
      </c>
      <c r="N1078" s="4"/>
      <c r="O1078" s="4"/>
    </row>
    <row r="1079" spans="1:15">
      <c r="A1079" s="121" t="str">
        <f t="shared" si="154"/>
        <v>71060301030000</v>
      </c>
      <c r="B1079" s="115" t="s">
        <v>439</v>
      </c>
      <c r="C1079" s="116" t="s">
        <v>157</v>
      </c>
      <c r="D1079" s="117" t="s">
        <v>442</v>
      </c>
      <c r="E1079" s="118" t="s">
        <v>106</v>
      </c>
      <c r="F1079" s="119" t="s">
        <v>442</v>
      </c>
      <c r="G1079" s="120" t="s">
        <v>440</v>
      </c>
      <c r="L1079" s="37" t="s">
        <v>544</v>
      </c>
      <c r="N1079" s="4"/>
      <c r="O1079" s="4"/>
    </row>
    <row r="1080" spans="1:15">
      <c r="A1080" s="121" t="str">
        <f t="shared" si="154"/>
        <v>71060301034861</v>
      </c>
      <c r="B1080" s="115" t="s">
        <v>439</v>
      </c>
      <c r="C1080" s="116" t="s">
        <v>157</v>
      </c>
      <c r="D1080" s="117" t="s">
        <v>442</v>
      </c>
      <c r="E1080" s="118" t="s">
        <v>106</v>
      </c>
      <c r="F1080" s="119" t="s">
        <v>442</v>
      </c>
      <c r="G1080" s="120">
        <v>4861</v>
      </c>
      <c r="L1080" s="37" t="s">
        <v>134</v>
      </c>
      <c r="M1080" s="38">
        <v>4861</v>
      </c>
      <c r="N1080" s="4"/>
      <c r="O1080" s="4"/>
    </row>
    <row r="1081" spans="1:15">
      <c r="A1081" s="121" t="str">
        <f t="shared" si="154"/>
        <v>71060301040000</v>
      </c>
      <c r="B1081" s="115" t="s">
        <v>439</v>
      </c>
      <c r="C1081" s="116" t="s">
        <v>157</v>
      </c>
      <c r="D1081" s="117" t="s">
        <v>442</v>
      </c>
      <c r="E1081" s="118" t="s">
        <v>106</v>
      </c>
      <c r="F1081" s="119" t="s">
        <v>155</v>
      </c>
      <c r="G1081" s="120" t="s">
        <v>440</v>
      </c>
      <c r="L1081" s="37" t="s">
        <v>545</v>
      </c>
      <c r="N1081" s="4"/>
      <c r="O1081" s="4"/>
    </row>
    <row r="1082" spans="1:15">
      <c r="A1082" s="121" t="str">
        <f t="shared" si="154"/>
        <v>71060301044861</v>
      </c>
      <c r="B1082" s="115" t="s">
        <v>439</v>
      </c>
      <c r="C1082" s="116" t="s">
        <v>157</v>
      </c>
      <c r="D1082" s="117" t="s">
        <v>442</v>
      </c>
      <c r="E1082" s="118" t="s">
        <v>106</v>
      </c>
      <c r="F1082" s="119" t="s">
        <v>155</v>
      </c>
      <c r="G1082" s="120">
        <v>4861</v>
      </c>
      <c r="L1082" s="37" t="s">
        <v>134</v>
      </c>
      <c r="M1082" s="38">
        <v>4861</v>
      </c>
      <c r="N1082" s="4"/>
      <c r="O1082" s="4"/>
    </row>
    <row r="1083" spans="1:15">
      <c r="A1083" s="121" t="str">
        <f t="shared" si="154"/>
        <v>71060301050000</v>
      </c>
      <c r="B1083" s="115" t="s">
        <v>439</v>
      </c>
      <c r="C1083" s="116" t="s">
        <v>157</v>
      </c>
      <c r="D1083" s="117" t="s">
        <v>442</v>
      </c>
      <c r="E1083" s="118" t="s">
        <v>106</v>
      </c>
      <c r="F1083" s="119" t="s">
        <v>149</v>
      </c>
      <c r="G1083" s="120" t="s">
        <v>440</v>
      </c>
      <c r="L1083" s="37" t="s">
        <v>546</v>
      </c>
      <c r="N1083" s="4"/>
      <c r="O1083" s="4"/>
    </row>
    <row r="1084" spans="1:15">
      <c r="A1084" s="121" t="str">
        <f t="shared" si="154"/>
        <v>71060301054861</v>
      </c>
      <c r="B1084" s="115" t="s">
        <v>439</v>
      </c>
      <c r="C1084" s="116" t="s">
        <v>157</v>
      </c>
      <c r="D1084" s="117" t="s">
        <v>442</v>
      </c>
      <c r="E1084" s="118" t="s">
        <v>106</v>
      </c>
      <c r="F1084" s="119" t="s">
        <v>149</v>
      </c>
      <c r="G1084" s="120">
        <v>4861</v>
      </c>
      <c r="L1084" s="37" t="s">
        <v>134</v>
      </c>
      <c r="M1084" s="38">
        <v>4861</v>
      </c>
      <c r="N1084" s="4"/>
      <c r="O1084" s="4"/>
    </row>
    <row r="1085" spans="1:15">
      <c r="A1085" s="121" t="str">
        <f t="shared" si="154"/>
        <v>71060401010000</v>
      </c>
      <c r="B1085" s="115" t="s">
        <v>439</v>
      </c>
      <c r="C1085" s="116" t="s">
        <v>157</v>
      </c>
      <c r="D1085" s="117" t="s">
        <v>155</v>
      </c>
      <c r="E1085" s="118" t="s">
        <v>106</v>
      </c>
      <c r="F1085" s="119" t="s">
        <v>106</v>
      </c>
      <c r="G1085" s="120" t="s">
        <v>440</v>
      </c>
      <c r="L1085" s="37" t="s">
        <v>547</v>
      </c>
      <c r="N1085" s="4"/>
      <c r="O1085" s="4"/>
    </row>
    <row r="1086" spans="1:15" ht="30">
      <c r="A1086" s="121" t="str">
        <f t="shared" si="154"/>
        <v>71060401015113</v>
      </c>
      <c r="B1086" s="115" t="s">
        <v>439</v>
      </c>
      <c r="C1086" s="116" t="s">
        <v>157</v>
      </c>
      <c r="D1086" s="117" t="s">
        <v>155</v>
      </c>
      <c r="E1086" s="118" t="s">
        <v>106</v>
      </c>
      <c r="F1086" s="119" t="s">
        <v>106</v>
      </c>
      <c r="G1086" s="120">
        <v>5113</v>
      </c>
      <c r="L1086" s="37" t="s">
        <v>174</v>
      </c>
      <c r="M1086" s="38">
        <v>5113</v>
      </c>
      <c r="N1086" s="4"/>
      <c r="O1086" s="4"/>
    </row>
    <row r="1087" spans="1:15">
      <c r="A1087" s="121" t="str">
        <f t="shared" si="154"/>
        <v>71060401015129</v>
      </c>
      <c r="B1087" s="115" t="s">
        <v>439</v>
      </c>
      <c r="C1087" s="116" t="s">
        <v>157</v>
      </c>
      <c r="D1087" s="117" t="s">
        <v>155</v>
      </c>
      <c r="E1087" s="118" t="s">
        <v>106</v>
      </c>
      <c r="F1087" s="119" t="s">
        <v>106</v>
      </c>
      <c r="G1087" s="120">
        <v>5129</v>
      </c>
      <c r="L1087" s="37" t="s">
        <v>424</v>
      </c>
      <c r="M1087" s="38">
        <v>5129</v>
      </c>
      <c r="N1087" s="4"/>
      <c r="O1087" s="4"/>
    </row>
    <row r="1088" spans="1:15">
      <c r="A1088" s="121" t="str">
        <f t="shared" si="154"/>
        <v>71060401020000</v>
      </c>
      <c r="B1088" s="115" t="s">
        <v>439</v>
      </c>
      <c r="C1088" s="116" t="s">
        <v>157</v>
      </c>
      <c r="D1088" s="117" t="s">
        <v>155</v>
      </c>
      <c r="E1088" s="118" t="s">
        <v>106</v>
      </c>
      <c r="F1088" s="119" t="s">
        <v>140</v>
      </c>
      <c r="G1088" s="120" t="s">
        <v>440</v>
      </c>
      <c r="L1088" s="37" t="s">
        <v>548</v>
      </c>
      <c r="N1088" s="4"/>
      <c r="O1088" s="4"/>
    </row>
    <row r="1089" spans="1:15" ht="30">
      <c r="A1089" s="121" t="str">
        <f t="shared" si="154"/>
        <v>71060401024511</v>
      </c>
      <c r="B1089" s="115" t="s">
        <v>439</v>
      </c>
      <c r="C1089" s="116" t="s">
        <v>157</v>
      </c>
      <c r="D1089" s="117" t="s">
        <v>155</v>
      </c>
      <c r="E1089" s="118" t="s">
        <v>106</v>
      </c>
      <c r="F1089" s="119" t="s">
        <v>140</v>
      </c>
      <c r="G1089" s="120">
        <v>4511</v>
      </c>
      <c r="L1089" s="37" t="s">
        <v>217</v>
      </c>
      <c r="M1089" s="38">
        <v>4511</v>
      </c>
      <c r="N1089" s="4"/>
      <c r="O1089" s="4"/>
    </row>
    <row r="1090" spans="1:15">
      <c r="A1090" s="121" t="str">
        <f t="shared" si="154"/>
        <v>71060401024861</v>
      </c>
      <c r="B1090" s="115" t="s">
        <v>439</v>
      </c>
      <c r="C1090" s="116" t="s">
        <v>157</v>
      </c>
      <c r="D1090" s="117" t="s">
        <v>155</v>
      </c>
      <c r="E1090" s="118" t="s">
        <v>106</v>
      </c>
      <c r="F1090" s="119" t="s">
        <v>140</v>
      </c>
      <c r="G1090" s="120">
        <v>4861</v>
      </c>
      <c r="L1090" s="37" t="s">
        <v>134</v>
      </c>
      <c r="M1090" s="38">
        <v>4861</v>
      </c>
      <c r="N1090" s="4"/>
      <c r="O1090" s="4"/>
    </row>
    <row r="1091" spans="1:15">
      <c r="A1091" s="121" t="str">
        <f t="shared" si="154"/>
        <v>71060401040000</v>
      </c>
      <c r="B1091" s="115" t="s">
        <v>439</v>
      </c>
      <c r="C1091" s="116" t="s">
        <v>157</v>
      </c>
      <c r="D1091" s="117" t="s">
        <v>155</v>
      </c>
      <c r="E1091" s="118" t="s">
        <v>106</v>
      </c>
      <c r="F1091" s="119" t="s">
        <v>155</v>
      </c>
      <c r="G1091" s="120" t="s">
        <v>440</v>
      </c>
      <c r="L1091" s="37" t="s">
        <v>549</v>
      </c>
      <c r="N1091" s="4"/>
      <c r="O1091" s="4"/>
    </row>
    <row r="1092" spans="1:15" ht="30">
      <c r="A1092" s="121" t="str">
        <f t="shared" si="154"/>
        <v>71060401045113</v>
      </c>
      <c r="B1092" s="115" t="s">
        <v>439</v>
      </c>
      <c r="C1092" s="116" t="s">
        <v>157</v>
      </c>
      <c r="D1092" s="117" t="s">
        <v>155</v>
      </c>
      <c r="E1092" s="118" t="s">
        <v>106</v>
      </c>
      <c r="F1092" s="119" t="s">
        <v>155</v>
      </c>
      <c r="G1092" s="120">
        <v>5113</v>
      </c>
      <c r="L1092" s="37" t="s">
        <v>174</v>
      </c>
      <c r="M1092" s="38">
        <v>5113</v>
      </c>
      <c r="N1092" s="4"/>
      <c r="O1092" s="4"/>
    </row>
    <row r="1093" spans="1:15">
      <c r="A1093" s="121" t="str">
        <f t="shared" si="154"/>
        <v>71060500000000</v>
      </c>
      <c r="B1093" s="115" t="s">
        <v>439</v>
      </c>
      <c r="C1093" s="116" t="s">
        <v>157</v>
      </c>
      <c r="D1093" s="117" t="s">
        <v>149</v>
      </c>
      <c r="E1093" s="118" t="s">
        <v>441</v>
      </c>
      <c r="F1093" s="119" t="s">
        <v>441</v>
      </c>
      <c r="G1093" s="120" t="s">
        <v>440</v>
      </c>
      <c r="L1093" s="37" t="s">
        <v>550</v>
      </c>
      <c r="N1093" s="4"/>
      <c r="O1093" s="4"/>
    </row>
    <row r="1094" spans="1:15">
      <c r="A1094" s="121" t="str">
        <f t="shared" si="154"/>
        <v>71060500000001</v>
      </c>
      <c r="B1094" s="115" t="s">
        <v>439</v>
      </c>
      <c r="C1094" s="116" t="s">
        <v>157</v>
      </c>
      <c r="D1094" s="117" t="s">
        <v>149</v>
      </c>
      <c r="E1094" s="118" t="s">
        <v>441</v>
      </c>
      <c r="F1094" s="119" t="s">
        <v>441</v>
      </c>
      <c r="G1094" s="120" t="s">
        <v>96</v>
      </c>
      <c r="L1094" s="37" t="e">
        <v>#N/A</v>
      </c>
      <c r="N1094" s="4"/>
      <c r="O1094" s="4"/>
    </row>
    <row r="1095" spans="1:15">
      <c r="A1095" s="121" t="str">
        <f t="shared" si="154"/>
        <v>71060501000000</v>
      </c>
      <c r="B1095" s="115" t="s">
        <v>439</v>
      </c>
      <c r="C1095" s="116" t="s">
        <v>157</v>
      </c>
      <c r="D1095" s="117" t="s">
        <v>149</v>
      </c>
      <c r="E1095" s="118" t="s">
        <v>106</v>
      </c>
      <c r="F1095" s="119" t="s">
        <v>441</v>
      </c>
      <c r="G1095" s="120" t="s">
        <v>440</v>
      </c>
      <c r="L1095" s="37" t="s">
        <v>551</v>
      </c>
      <c r="N1095" s="4"/>
      <c r="O1095" s="4"/>
    </row>
    <row r="1096" spans="1:15">
      <c r="A1096" s="121" t="str">
        <f t="shared" si="154"/>
        <v>71060501000001</v>
      </c>
      <c r="B1096" s="115" t="s">
        <v>439</v>
      </c>
      <c r="C1096" s="116" t="s">
        <v>157</v>
      </c>
      <c r="D1096" s="117" t="s">
        <v>149</v>
      </c>
      <c r="E1096" s="118" t="s">
        <v>106</v>
      </c>
      <c r="F1096" s="119" t="s">
        <v>441</v>
      </c>
      <c r="G1096" s="120" t="s">
        <v>96</v>
      </c>
      <c r="L1096" s="37" t="e">
        <v>#N/A</v>
      </c>
      <c r="N1096" s="4"/>
      <c r="O1096" s="4"/>
    </row>
    <row r="1097" spans="1:15">
      <c r="A1097" s="121" t="str">
        <f t="shared" si="154"/>
        <v>71060501010000</v>
      </c>
      <c r="B1097" s="115" t="s">
        <v>439</v>
      </c>
      <c r="C1097" s="116" t="s">
        <v>157</v>
      </c>
      <c r="D1097" s="117" t="s">
        <v>149</v>
      </c>
      <c r="E1097" s="118" t="s">
        <v>106</v>
      </c>
      <c r="F1097" s="119" t="s">
        <v>106</v>
      </c>
      <c r="G1097" s="120" t="s">
        <v>440</v>
      </c>
      <c r="L1097" s="37" t="s">
        <v>552</v>
      </c>
      <c r="N1097" s="4"/>
      <c r="O1097" s="4"/>
    </row>
    <row r="1098" spans="1:15">
      <c r="A1098" s="121" t="str">
        <f t="shared" si="154"/>
        <v>71060501015134</v>
      </c>
      <c r="B1098" s="115" t="s">
        <v>439</v>
      </c>
      <c r="C1098" s="116" t="s">
        <v>157</v>
      </c>
      <c r="D1098" s="117" t="s">
        <v>149</v>
      </c>
      <c r="E1098" s="118" t="s">
        <v>106</v>
      </c>
      <c r="F1098" s="119" t="s">
        <v>106</v>
      </c>
      <c r="G1098" s="120">
        <v>5134</v>
      </c>
      <c r="L1098" s="37" t="s">
        <v>139</v>
      </c>
      <c r="M1098" s="38">
        <v>5134</v>
      </c>
      <c r="N1098" s="4"/>
      <c r="O1098" s="4"/>
    </row>
    <row r="1099" spans="1:15">
      <c r="A1099" s="121" t="str">
        <f t="shared" si="154"/>
        <v>71060601034269</v>
      </c>
      <c r="B1099" s="115" t="s">
        <v>439</v>
      </c>
      <c r="C1099" s="116" t="s">
        <v>157</v>
      </c>
      <c r="D1099" s="117" t="s">
        <v>157</v>
      </c>
      <c r="E1099" s="118" t="s">
        <v>106</v>
      </c>
      <c r="F1099" s="119" t="s">
        <v>442</v>
      </c>
      <c r="G1099" s="120">
        <v>4269</v>
      </c>
      <c r="L1099" s="37" t="s">
        <v>240</v>
      </c>
      <c r="M1099" s="38">
        <v>4269</v>
      </c>
      <c r="N1099" s="4"/>
      <c r="O1099" s="4"/>
    </row>
    <row r="1100" spans="1:15" ht="30">
      <c r="A1100" s="121" t="str">
        <f t="shared" si="154"/>
        <v>71060601034521</v>
      </c>
      <c r="B1100" s="115" t="s">
        <v>439</v>
      </c>
      <c r="C1100" s="116" t="s">
        <v>157</v>
      </c>
      <c r="D1100" s="117" t="s">
        <v>157</v>
      </c>
      <c r="E1100" s="118" t="s">
        <v>106</v>
      </c>
      <c r="F1100" s="119" t="s">
        <v>442</v>
      </c>
      <c r="G1100" s="120">
        <v>4521</v>
      </c>
      <c r="L1100" s="37" t="s">
        <v>267</v>
      </c>
      <c r="M1100" s="38">
        <v>4521</v>
      </c>
      <c r="N1100" s="4"/>
      <c r="O1100" s="4"/>
    </row>
    <row r="1101" spans="1:15" ht="30">
      <c r="A1101" s="121" t="str">
        <f t="shared" si="154"/>
        <v>71060601034819</v>
      </c>
      <c r="B1101" s="115" t="s">
        <v>439</v>
      </c>
      <c r="C1101" s="116" t="s">
        <v>157</v>
      </c>
      <c r="D1101" s="117" t="s">
        <v>157</v>
      </c>
      <c r="E1101" s="118" t="s">
        <v>106</v>
      </c>
      <c r="F1101" s="119" t="s">
        <v>442</v>
      </c>
      <c r="G1101" s="120">
        <v>4819</v>
      </c>
      <c r="L1101" s="37" t="s">
        <v>219</v>
      </c>
      <c r="M1101" s="38">
        <v>4819</v>
      </c>
      <c r="N1101" s="4"/>
      <c r="O1101" s="4"/>
    </row>
    <row r="1102" spans="1:15">
      <c r="A1102" s="121" t="str">
        <f t="shared" si="154"/>
        <v>71060601035112</v>
      </c>
      <c r="B1102" s="115" t="s">
        <v>439</v>
      </c>
      <c r="C1102" s="116" t="s">
        <v>157</v>
      </c>
      <c r="D1102" s="117" t="s">
        <v>157</v>
      </c>
      <c r="E1102" s="118" t="s">
        <v>106</v>
      </c>
      <c r="F1102" s="119" t="s">
        <v>442</v>
      </c>
      <c r="G1102" s="120">
        <v>5112</v>
      </c>
      <c r="L1102" s="37" t="s">
        <v>173</v>
      </c>
      <c r="M1102" s="38">
        <v>5112</v>
      </c>
      <c r="N1102" s="4"/>
      <c r="O1102" s="4"/>
    </row>
    <row r="1103" spans="1:15">
      <c r="A1103" s="121" t="str">
        <f t="shared" si="154"/>
        <v>71060601044269</v>
      </c>
      <c r="B1103" s="115" t="s">
        <v>439</v>
      </c>
      <c r="C1103" s="116" t="s">
        <v>157</v>
      </c>
      <c r="D1103" s="117" t="s">
        <v>157</v>
      </c>
      <c r="E1103" s="118" t="s">
        <v>106</v>
      </c>
      <c r="F1103" s="119" t="s">
        <v>155</v>
      </c>
      <c r="G1103" s="120">
        <v>4269</v>
      </c>
      <c r="L1103" s="37" t="s">
        <v>240</v>
      </c>
      <c r="M1103" s="38">
        <v>4269</v>
      </c>
      <c r="N1103" s="4"/>
      <c r="O1103" s="4"/>
    </row>
    <row r="1104" spans="1:15" ht="30">
      <c r="A1104" s="121" t="str">
        <f t="shared" si="154"/>
        <v>71060601044521</v>
      </c>
      <c r="B1104" s="115" t="s">
        <v>439</v>
      </c>
      <c r="C1104" s="116" t="s">
        <v>157</v>
      </c>
      <c r="D1104" s="117" t="s">
        <v>157</v>
      </c>
      <c r="E1104" s="118" t="s">
        <v>106</v>
      </c>
      <c r="F1104" s="119" t="s">
        <v>155</v>
      </c>
      <c r="G1104" s="120">
        <v>4521</v>
      </c>
      <c r="L1104" s="37" t="s">
        <v>267</v>
      </c>
      <c r="M1104" s="38">
        <v>4521</v>
      </c>
      <c r="N1104" s="4"/>
      <c r="O1104" s="4"/>
    </row>
    <row r="1105" spans="1:15">
      <c r="A1105" s="121" t="str">
        <f t="shared" si="154"/>
        <v>71060601050000</v>
      </c>
      <c r="B1105" s="115" t="s">
        <v>439</v>
      </c>
      <c r="C1105" s="116" t="s">
        <v>157</v>
      </c>
      <c r="D1105" s="117" t="s">
        <v>157</v>
      </c>
      <c r="E1105" s="118" t="s">
        <v>106</v>
      </c>
      <c r="F1105" s="119" t="s">
        <v>149</v>
      </c>
      <c r="G1105" s="120" t="s">
        <v>440</v>
      </c>
      <c r="L1105" s="37" t="s">
        <v>553</v>
      </c>
      <c r="N1105" s="4"/>
      <c r="O1105" s="4"/>
    </row>
    <row r="1106" spans="1:15">
      <c r="A1106" s="121" t="str">
        <f t="shared" si="154"/>
        <v>71060601054861</v>
      </c>
      <c r="B1106" s="115" t="s">
        <v>439</v>
      </c>
      <c r="C1106" s="116" t="s">
        <v>157</v>
      </c>
      <c r="D1106" s="117" t="s">
        <v>157</v>
      </c>
      <c r="E1106" s="118" t="s">
        <v>106</v>
      </c>
      <c r="F1106" s="119" t="s">
        <v>149</v>
      </c>
      <c r="G1106" s="120">
        <v>4861</v>
      </c>
      <c r="L1106" s="37" t="s">
        <v>134</v>
      </c>
      <c r="M1106" s="38">
        <v>4861</v>
      </c>
      <c r="N1106" s="4"/>
      <c r="O1106" s="4"/>
    </row>
    <row r="1107" spans="1:15">
      <c r="A1107" s="121" t="str">
        <f t="shared" si="154"/>
        <v>71060601060000</v>
      </c>
      <c r="B1107" s="115" t="s">
        <v>439</v>
      </c>
      <c r="C1107" s="116" t="s">
        <v>157</v>
      </c>
      <c r="D1107" s="117" t="s">
        <v>157</v>
      </c>
      <c r="E1107" s="118" t="s">
        <v>106</v>
      </c>
      <c r="F1107" s="119" t="s">
        <v>157</v>
      </c>
      <c r="G1107" s="120" t="s">
        <v>440</v>
      </c>
      <c r="L1107" s="37" t="s">
        <v>554</v>
      </c>
      <c r="N1107" s="4"/>
      <c r="O1107" s="4"/>
    </row>
    <row r="1108" spans="1:15" ht="45">
      <c r="A1108" s="121" t="str">
        <f t="shared" si="154"/>
        <v>71060601064638</v>
      </c>
      <c r="B1108" s="115" t="s">
        <v>439</v>
      </c>
      <c r="C1108" s="116" t="s">
        <v>157</v>
      </c>
      <c r="D1108" s="117" t="s">
        <v>157</v>
      </c>
      <c r="E1108" s="118" t="s">
        <v>106</v>
      </c>
      <c r="F1108" s="119" t="s">
        <v>157</v>
      </c>
      <c r="G1108" s="120">
        <v>4638</v>
      </c>
      <c r="L1108" s="37" t="s">
        <v>241</v>
      </c>
      <c r="M1108" s="38">
        <v>4638</v>
      </c>
      <c r="N1108" s="4"/>
      <c r="O1108" s="4"/>
    </row>
    <row r="1109" spans="1:15">
      <c r="A1109" s="121" t="str">
        <f t="shared" si="154"/>
        <v>71060601070000</v>
      </c>
      <c r="B1109" s="115" t="s">
        <v>439</v>
      </c>
      <c r="C1109" s="116" t="s">
        <v>157</v>
      </c>
      <c r="D1109" s="117" t="s">
        <v>157</v>
      </c>
      <c r="E1109" s="118" t="s">
        <v>106</v>
      </c>
      <c r="F1109" s="119" t="s">
        <v>183</v>
      </c>
      <c r="G1109" s="120" t="s">
        <v>440</v>
      </c>
      <c r="L1109" s="37" t="s">
        <v>555</v>
      </c>
      <c r="N1109" s="4"/>
      <c r="O1109" s="4"/>
    </row>
    <row r="1110" spans="1:15" ht="30">
      <c r="A1110" s="121" t="str">
        <f t="shared" si="154"/>
        <v>71060601074251</v>
      </c>
      <c r="B1110" s="115" t="s">
        <v>439</v>
      </c>
      <c r="C1110" s="116" t="s">
        <v>157</v>
      </c>
      <c r="D1110" s="117" t="s">
        <v>157</v>
      </c>
      <c r="E1110" s="118" t="s">
        <v>106</v>
      </c>
      <c r="F1110" s="119" t="s">
        <v>183</v>
      </c>
      <c r="G1110" s="120">
        <v>4251</v>
      </c>
      <c r="L1110" s="37" t="s">
        <v>142</v>
      </c>
      <c r="M1110" s="38">
        <v>4251</v>
      </c>
      <c r="N1110" s="4"/>
      <c r="O1110" s="4"/>
    </row>
    <row r="1111" spans="1:15">
      <c r="A1111" s="121" t="str">
        <f t="shared" si="154"/>
        <v>71060601090000</v>
      </c>
      <c r="B1111" s="115" t="s">
        <v>439</v>
      </c>
      <c r="C1111" s="116" t="s">
        <v>157</v>
      </c>
      <c r="D1111" s="117" t="s">
        <v>157</v>
      </c>
      <c r="E1111" s="118" t="s">
        <v>106</v>
      </c>
      <c r="F1111" s="119" t="s">
        <v>187</v>
      </c>
      <c r="G1111" s="120" t="s">
        <v>440</v>
      </c>
      <c r="L1111" s="37" t="s">
        <v>556</v>
      </c>
      <c r="N1111" s="4"/>
      <c r="O1111" s="4"/>
    </row>
    <row r="1112" spans="1:15" ht="30">
      <c r="A1112" s="121" t="str">
        <f t="shared" si="154"/>
        <v>71060601094251</v>
      </c>
      <c r="B1112" s="115" t="s">
        <v>439</v>
      </c>
      <c r="C1112" s="116" t="s">
        <v>157</v>
      </c>
      <c r="D1112" s="117" t="s">
        <v>157</v>
      </c>
      <c r="E1112" s="118" t="s">
        <v>106</v>
      </c>
      <c r="F1112" s="119" t="s">
        <v>187</v>
      </c>
      <c r="G1112" s="120">
        <v>4251</v>
      </c>
      <c r="L1112" s="37" t="s">
        <v>142</v>
      </c>
      <c r="M1112" s="38">
        <v>4251</v>
      </c>
      <c r="N1112" s="4"/>
      <c r="O1112" s="4"/>
    </row>
    <row r="1113" spans="1:15" ht="30">
      <c r="A1113" s="121" t="str">
        <f t="shared" si="154"/>
        <v>71060601095113</v>
      </c>
      <c r="B1113" s="115" t="s">
        <v>439</v>
      </c>
      <c r="C1113" s="116" t="s">
        <v>157</v>
      </c>
      <c r="D1113" s="117" t="s">
        <v>157</v>
      </c>
      <c r="E1113" s="118" t="s">
        <v>106</v>
      </c>
      <c r="F1113" s="119" t="s">
        <v>187</v>
      </c>
      <c r="G1113" s="120">
        <v>5113</v>
      </c>
      <c r="L1113" s="37" t="s">
        <v>174</v>
      </c>
      <c r="M1113" s="38">
        <v>5113</v>
      </c>
      <c r="N1113" s="4"/>
      <c r="O1113" s="4"/>
    </row>
    <row r="1114" spans="1:15">
      <c r="A1114" s="121" t="str">
        <f t="shared" si="154"/>
        <v>71070000000000</v>
      </c>
      <c r="B1114" s="115" t="s">
        <v>439</v>
      </c>
      <c r="C1114" s="116" t="s">
        <v>183</v>
      </c>
      <c r="D1114" s="117" t="s">
        <v>441</v>
      </c>
      <c r="E1114" s="118" t="s">
        <v>441</v>
      </c>
      <c r="F1114" s="119" t="s">
        <v>441</v>
      </c>
      <c r="G1114" s="120" t="s">
        <v>440</v>
      </c>
      <c r="L1114" s="37" t="s">
        <v>557</v>
      </c>
      <c r="N1114" s="4"/>
      <c r="O1114" s="4"/>
    </row>
    <row r="1115" spans="1:15">
      <c r="A1115" s="121" t="str">
        <f t="shared" si="154"/>
        <v>71070000000001</v>
      </c>
      <c r="B1115" s="115" t="s">
        <v>439</v>
      </c>
      <c r="C1115" s="116" t="s">
        <v>183</v>
      </c>
      <c r="D1115" s="117" t="s">
        <v>441</v>
      </c>
      <c r="E1115" s="118" t="s">
        <v>441</v>
      </c>
      <c r="F1115" s="119" t="s">
        <v>441</v>
      </c>
      <c r="G1115" s="120" t="s">
        <v>96</v>
      </c>
      <c r="L1115" s="37" t="e">
        <v>#N/A</v>
      </c>
      <c r="N1115" s="4"/>
      <c r="O1115" s="4"/>
    </row>
    <row r="1116" spans="1:15">
      <c r="A1116" s="121" t="str">
        <f t="shared" si="154"/>
        <v>71070100000000</v>
      </c>
      <c r="B1116" s="115" t="s">
        <v>439</v>
      </c>
      <c r="C1116" s="116" t="s">
        <v>183</v>
      </c>
      <c r="D1116" s="117" t="s">
        <v>106</v>
      </c>
      <c r="E1116" s="118" t="s">
        <v>441</v>
      </c>
      <c r="F1116" s="119" t="s">
        <v>441</v>
      </c>
      <c r="G1116" s="120" t="s">
        <v>440</v>
      </c>
      <c r="L1116" s="37" t="s">
        <v>558</v>
      </c>
      <c r="N1116" s="4"/>
      <c r="O1116" s="4"/>
    </row>
    <row r="1117" spans="1:15">
      <c r="A1117" s="121" t="str">
        <f t="shared" si="154"/>
        <v>71070100000001</v>
      </c>
      <c r="B1117" s="115" t="s">
        <v>439</v>
      </c>
      <c r="C1117" s="116" t="s">
        <v>183</v>
      </c>
      <c r="D1117" s="117" t="s">
        <v>106</v>
      </c>
      <c r="E1117" s="118" t="s">
        <v>441</v>
      </c>
      <c r="F1117" s="119" t="s">
        <v>441</v>
      </c>
      <c r="G1117" s="120" t="s">
        <v>96</v>
      </c>
      <c r="L1117" s="37" t="e">
        <v>#N/A</v>
      </c>
      <c r="N1117" s="4"/>
      <c r="O1117" s="4"/>
    </row>
    <row r="1118" spans="1:15">
      <c r="A1118" s="121" t="str">
        <f t="shared" si="154"/>
        <v>71070101000000</v>
      </c>
      <c r="B1118" s="115" t="s">
        <v>439</v>
      </c>
      <c r="C1118" s="116" t="s">
        <v>183</v>
      </c>
      <c r="D1118" s="117" t="s">
        <v>106</v>
      </c>
      <c r="E1118" s="118" t="s">
        <v>106</v>
      </c>
      <c r="F1118" s="119" t="s">
        <v>441</v>
      </c>
      <c r="G1118" s="120" t="s">
        <v>440</v>
      </c>
      <c r="L1118" s="37" t="s">
        <v>559</v>
      </c>
      <c r="N1118" s="4"/>
      <c r="O1118" s="4"/>
    </row>
    <row r="1119" spans="1:15">
      <c r="A1119" s="121" t="str">
        <f t="shared" ref="A1119:A1182" si="155">CONCATENATE(B1119,C1119,D1119,E1119,F1119,G1119)</f>
        <v>71070101000001</v>
      </c>
      <c r="B1119" s="115" t="s">
        <v>439</v>
      </c>
      <c r="C1119" s="116" t="s">
        <v>183</v>
      </c>
      <c r="D1119" s="117" t="s">
        <v>106</v>
      </c>
      <c r="E1119" s="118" t="s">
        <v>106</v>
      </c>
      <c r="F1119" s="119" t="s">
        <v>441</v>
      </c>
      <c r="G1119" s="120" t="s">
        <v>96</v>
      </c>
      <c r="L1119" s="37" t="e">
        <v>#N/A</v>
      </c>
      <c r="N1119" s="4"/>
      <c r="O1119" s="4"/>
    </row>
    <row r="1120" spans="1:15">
      <c r="A1120" s="121" t="str">
        <f t="shared" si="155"/>
        <v>71070101010000</v>
      </c>
      <c r="B1120" s="115" t="s">
        <v>439</v>
      </c>
      <c r="C1120" s="116" t="s">
        <v>183</v>
      </c>
      <c r="D1120" s="117" t="s">
        <v>106</v>
      </c>
      <c r="E1120" s="118" t="s">
        <v>106</v>
      </c>
      <c r="F1120" s="119" t="s">
        <v>106</v>
      </c>
      <c r="G1120" s="120" t="s">
        <v>440</v>
      </c>
      <c r="L1120" s="37" t="s">
        <v>560</v>
      </c>
      <c r="N1120" s="4"/>
      <c r="O1120" s="4"/>
    </row>
    <row r="1121" spans="1:15">
      <c r="A1121" s="121" t="str">
        <f t="shared" si="155"/>
        <v>71070101015129</v>
      </c>
      <c r="B1121" s="115" t="s">
        <v>439</v>
      </c>
      <c r="C1121" s="116" t="s">
        <v>183</v>
      </c>
      <c r="D1121" s="117" t="s">
        <v>106</v>
      </c>
      <c r="E1121" s="118" t="s">
        <v>106</v>
      </c>
      <c r="F1121" s="119" t="s">
        <v>106</v>
      </c>
      <c r="G1121" s="120">
        <v>5129</v>
      </c>
      <c r="L1121" s="37" t="s">
        <v>424</v>
      </c>
      <c r="M1121" s="38">
        <v>5129</v>
      </c>
      <c r="N1121" s="4"/>
      <c r="O1121" s="4"/>
    </row>
    <row r="1122" spans="1:15">
      <c r="A1122" s="121" t="str">
        <f t="shared" si="155"/>
        <v>71070600000000</v>
      </c>
      <c r="B1122" s="115" t="s">
        <v>439</v>
      </c>
      <c r="C1122" s="116" t="s">
        <v>183</v>
      </c>
      <c r="D1122" s="117" t="s">
        <v>157</v>
      </c>
      <c r="E1122" s="118" t="s">
        <v>441</v>
      </c>
      <c r="F1122" s="119" t="s">
        <v>441</v>
      </c>
      <c r="G1122" s="120" t="s">
        <v>440</v>
      </c>
      <c r="L1122" s="37" t="s">
        <v>561</v>
      </c>
      <c r="N1122" s="4"/>
      <c r="O1122" s="4"/>
    </row>
    <row r="1123" spans="1:15">
      <c r="A1123" s="121" t="str">
        <f t="shared" si="155"/>
        <v>71070600000001</v>
      </c>
      <c r="B1123" s="115" t="s">
        <v>439</v>
      </c>
      <c r="C1123" s="116" t="s">
        <v>183</v>
      </c>
      <c r="D1123" s="117" t="s">
        <v>157</v>
      </c>
      <c r="E1123" s="118" t="s">
        <v>441</v>
      </c>
      <c r="F1123" s="119" t="s">
        <v>441</v>
      </c>
      <c r="G1123" s="120" t="s">
        <v>96</v>
      </c>
      <c r="L1123" s="37" t="e">
        <v>#N/A</v>
      </c>
      <c r="N1123" s="4"/>
      <c r="O1123" s="4"/>
    </row>
    <row r="1124" spans="1:15">
      <c r="A1124" s="121" t="str">
        <f t="shared" si="155"/>
        <v>71070601000000</v>
      </c>
      <c r="B1124" s="115" t="s">
        <v>439</v>
      </c>
      <c r="C1124" s="116" t="s">
        <v>183</v>
      </c>
      <c r="D1124" s="117" t="s">
        <v>157</v>
      </c>
      <c r="E1124" s="118" t="s">
        <v>106</v>
      </c>
      <c r="F1124" s="119" t="s">
        <v>441</v>
      </c>
      <c r="G1124" s="120" t="s">
        <v>440</v>
      </c>
      <c r="L1124" s="37" t="s">
        <v>562</v>
      </c>
      <c r="N1124" s="4"/>
      <c r="O1124" s="4"/>
    </row>
    <row r="1125" spans="1:15">
      <c r="A1125" s="121" t="str">
        <f t="shared" si="155"/>
        <v>71070601000001</v>
      </c>
      <c r="B1125" s="115" t="s">
        <v>439</v>
      </c>
      <c r="C1125" s="116" t="s">
        <v>183</v>
      </c>
      <c r="D1125" s="117" t="s">
        <v>157</v>
      </c>
      <c r="E1125" s="118" t="s">
        <v>106</v>
      </c>
      <c r="F1125" s="119" t="s">
        <v>441</v>
      </c>
      <c r="G1125" s="120" t="s">
        <v>96</v>
      </c>
      <c r="L1125" s="37" t="e">
        <v>#N/A</v>
      </c>
      <c r="N1125" s="4"/>
      <c r="O1125" s="4"/>
    </row>
    <row r="1126" spans="1:15">
      <c r="A1126" s="121" t="str">
        <f t="shared" si="155"/>
        <v>71070601010000</v>
      </c>
      <c r="B1126" s="115" t="s">
        <v>439</v>
      </c>
      <c r="C1126" s="116" t="s">
        <v>183</v>
      </c>
      <c r="D1126" s="117" t="s">
        <v>157</v>
      </c>
      <c r="E1126" s="118" t="s">
        <v>106</v>
      </c>
      <c r="F1126" s="119" t="s">
        <v>106</v>
      </c>
      <c r="G1126" s="120" t="s">
        <v>440</v>
      </c>
      <c r="L1126" s="37" t="s">
        <v>563</v>
      </c>
      <c r="N1126" s="4"/>
      <c r="O1126" s="4"/>
    </row>
    <row r="1127" spans="1:15">
      <c r="A1127" s="121" t="str">
        <f t="shared" si="155"/>
        <v>71070601014639</v>
      </c>
      <c r="B1127" s="115" t="s">
        <v>439</v>
      </c>
      <c r="C1127" s="116" t="s">
        <v>183</v>
      </c>
      <c r="D1127" s="117" t="s">
        <v>157</v>
      </c>
      <c r="E1127" s="118" t="s">
        <v>106</v>
      </c>
      <c r="F1127" s="119" t="s">
        <v>106</v>
      </c>
      <c r="G1127" s="120">
        <v>4639</v>
      </c>
      <c r="L1127" s="37" t="s">
        <v>167</v>
      </c>
      <c r="M1127" s="38">
        <v>4639</v>
      </c>
      <c r="N1127" s="4"/>
      <c r="O1127" s="4"/>
    </row>
    <row r="1128" spans="1:15" ht="30">
      <c r="A1128" s="121" t="str">
        <f t="shared" si="155"/>
        <v>71070601015113</v>
      </c>
      <c r="B1128" s="115" t="s">
        <v>439</v>
      </c>
      <c r="C1128" s="116" t="s">
        <v>183</v>
      </c>
      <c r="D1128" s="117" t="s">
        <v>157</v>
      </c>
      <c r="E1128" s="118" t="s">
        <v>106</v>
      </c>
      <c r="F1128" s="119" t="s">
        <v>106</v>
      </c>
      <c r="G1128" s="120">
        <v>5113</v>
      </c>
      <c r="L1128" s="37" t="s">
        <v>174</v>
      </c>
      <c r="M1128" s="38">
        <v>5113</v>
      </c>
      <c r="N1128" s="4"/>
      <c r="O1128" s="4"/>
    </row>
    <row r="1129" spans="1:15">
      <c r="A1129" s="121" t="str">
        <f t="shared" si="155"/>
        <v>71070601020000</v>
      </c>
      <c r="B1129" s="115" t="s">
        <v>439</v>
      </c>
      <c r="C1129" s="116" t="s">
        <v>183</v>
      </c>
      <c r="D1129" s="117" t="s">
        <v>157</v>
      </c>
      <c r="E1129" s="118" t="s">
        <v>106</v>
      </c>
      <c r="F1129" s="119" t="s">
        <v>140</v>
      </c>
      <c r="G1129" s="120" t="s">
        <v>440</v>
      </c>
      <c r="L1129" s="37" t="s">
        <v>564</v>
      </c>
      <c r="N1129" s="4"/>
      <c r="O1129" s="4"/>
    </row>
    <row r="1130" spans="1:15">
      <c r="A1130" s="121" t="str">
        <f t="shared" si="155"/>
        <v>71070601024241</v>
      </c>
      <c r="B1130" s="115" t="s">
        <v>439</v>
      </c>
      <c r="C1130" s="116" t="s">
        <v>183</v>
      </c>
      <c r="D1130" s="117" t="s">
        <v>157</v>
      </c>
      <c r="E1130" s="118" t="s">
        <v>106</v>
      </c>
      <c r="F1130" s="119" t="s">
        <v>140</v>
      </c>
      <c r="G1130" s="120">
        <v>4241</v>
      </c>
      <c r="L1130" s="37" t="s">
        <v>396</v>
      </c>
      <c r="M1130" s="38">
        <v>4241</v>
      </c>
      <c r="N1130" s="4"/>
      <c r="O1130" s="4"/>
    </row>
    <row r="1131" spans="1:15">
      <c r="A1131" s="121" t="str">
        <f t="shared" si="155"/>
        <v>71070601030000</v>
      </c>
      <c r="B1131" s="115" t="s">
        <v>439</v>
      </c>
      <c r="C1131" s="116" t="s">
        <v>183</v>
      </c>
      <c r="D1131" s="117" t="s">
        <v>157</v>
      </c>
      <c r="E1131" s="118" t="s">
        <v>106</v>
      </c>
      <c r="F1131" s="119" t="s">
        <v>442</v>
      </c>
      <c r="G1131" s="120" t="s">
        <v>440</v>
      </c>
      <c r="L1131" s="37" t="s">
        <v>565</v>
      </c>
      <c r="N1131" s="4"/>
      <c r="O1131" s="4"/>
    </row>
    <row r="1132" spans="1:15">
      <c r="A1132" s="121" t="str">
        <f t="shared" si="155"/>
        <v>71070601034639</v>
      </c>
      <c r="B1132" s="115" t="s">
        <v>439</v>
      </c>
      <c r="C1132" s="116" t="s">
        <v>183</v>
      </c>
      <c r="D1132" s="117" t="s">
        <v>157</v>
      </c>
      <c r="E1132" s="118" t="s">
        <v>106</v>
      </c>
      <c r="F1132" s="119" t="s">
        <v>442</v>
      </c>
      <c r="G1132" s="120">
        <v>4639</v>
      </c>
      <c r="L1132" s="37" t="s">
        <v>167</v>
      </c>
      <c r="M1132" s="38">
        <v>4639</v>
      </c>
      <c r="N1132" s="4"/>
      <c r="O1132" s="4"/>
    </row>
    <row r="1133" spans="1:15">
      <c r="A1133" s="121" t="str">
        <f t="shared" si="155"/>
        <v>71080101014639</v>
      </c>
      <c r="B1133" s="115" t="s">
        <v>439</v>
      </c>
      <c r="C1133" s="116" t="s">
        <v>185</v>
      </c>
      <c r="D1133" s="117" t="s">
        <v>106</v>
      </c>
      <c r="E1133" s="118" t="s">
        <v>106</v>
      </c>
      <c r="F1133" s="119" t="s">
        <v>106</v>
      </c>
      <c r="G1133" s="120">
        <v>4639</v>
      </c>
      <c r="L1133" s="37" t="s">
        <v>167</v>
      </c>
      <c r="M1133" s="38">
        <v>4639</v>
      </c>
      <c r="N1133" s="4"/>
      <c r="O1133" s="4"/>
    </row>
    <row r="1134" spans="1:15">
      <c r="A1134" s="121" t="str">
        <f t="shared" si="155"/>
        <v>71080101020000</v>
      </c>
      <c r="B1134" s="115" t="s">
        <v>439</v>
      </c>
      <c r="C1134" s="116" t="s">
        <v>185</v>
      </c>
      <c r="D1134" s="117" t="s">
        <v>106</v>
      </c>
      <c r="E1134" s="118" t="s">
        <v>106</v>
      </c>
      <c r="F1134" s="119" t="s">
        <v>140</v>
      </c>
      <c r="G1134" s="120" t="s">
        <v>440</v>
      </c>
      <c r="L1134" s="37" t="s">
        <v>566</v>
      </c>
      <c r="N1134" s="4"/>
      <c r="O1134" s="4"/>
    </row>
    <row r="1135" spans="1:15" ht="30">
      <c r="A1135" s="121" t="str">
        <f t="shared" si="155"/>
        <v>71080101024251</v>
      </c>
      <c r="B1135" s="115" t="s">
        <v>439</v>
      </c>
      <c r="C1135" s="116" t="s">
        <v>185</v>
      </c>
      <c r="D1135" s="117" t="s">
        <v>106</v>
      </c>
      <c r="E1135" s="118" t="s">
        <v>106</v>
      </c>
      <c r="F1135" s="119" t="s">
        <v>140</v>
      </c>
      <c r="G1135" s="120">
        <v>4251</v>
      </c>
      <c r="L1135" s="37" t="s">
        <v>142</v>
      </c>
      <c r="M1135" s="38">
        <v>4251</v>
      </c>
      <c r="N1135" s="4"/>
      <c r="O1135" s="4"/>
    </row>
    <row r="1136" spans="1:15">
      <c r="A1136" s="121" t="str">
        <f t="shared" si="155"/>
        <v>71080101024639</v>
      </c>
      <c r="B1136" s="115" t="s">
        <v>439</v>
      </c>
      <c r="C1136" s="116" t="s">
        <v>185</v>
      </c>
      <c r="D1136" s="117" t="s">
        <v>106</v>
      </c>
      <c r="E1136" s="118" t="s">
        <v>106</v>
      </c>
      <c r="F1136" s="119" t="s">
        <v>140</v>
      </c>
      <c r="G1136" s="120">
        <v>4639</v>
      </c>
      <c r="L1136" s="37" t="s">
        <v>167</v>
      </c>
      <c r="M1136" s="38">
        <v>4639</v>
      </c>
      <c r="N1136" s="4"/>
      <c r="O1136" s="4"/>
    </row>
    <row r="1137" spans="1:15" ht="30">
      <c r="A1137" s="121" t="str">
        <f t="shared" si="155"/>
        <v>71080101024819</v>
      </c>
      <c r="B1137" s="115" t="s">
        <v>439</v>
      </c>
      <c r="C1137" s="116" t="s">
        <v>185</v>
      </c>
      <c r="D1137" s="117" t="s">
        <v>106</v>
      </c>
      <c r="E1137" s="118" t="s">
        <v>106</v>
      </c>
      <c r="F1137" s="119" t="s">
        <v>140</v>
      </c>
      <c r="G1137" s="120">
        <v>4819</v>
      </c>
      <c r="L1137" s="37" t="s">
        <v>219</v>
      </c>
      <c r="M1137" s="38">
        <v>4819</v>
      </c>
      <c r="N1137" s="4"/>
      <c r="O1137" s="4"/>
    </row>
    <row r="1138" spans="1:15">
      <c r="A1138" s="121" t="str">
        <f t="shared" si="155"/>
        <v>71080101025112</v>
      </c>
      <c r="B1138" s="115" t="s">
        <v>439</v>
      </c>
      <c r="C1138" s="116" t="s">
        <v>185</v>
      </c>
      <c r="D1138" s="117" t="s">
        <v>106</v>
      </c>
      <c r="E1138" s="118" t="s">
        <v>106</v>
      </c>
      <c r="F1138" s="119" t="s">
        <v>140</v>
      </c>
      <c r="G1138" s="120">
        <v>5112</v>
      </c>
      <c r="L1138" s="37" t="s">
        <v>173</v>
      </c>
      <c r="M1138" s="38">
        <v>5112</v>
      </c>
      <c r="N1138" s="4"/>
      <c r="O1138" s="4"/>
    </row>
    <row r="1139" spans="1:15" ht="30">
      <c r="A1139" s="121" t="str">
        <f t="shared" si="155"/>
        <v>71080101025113</v>
      </c>
      <c r="B1139" s="115" t="s">
        <v>439</v>
      </c>
      <c r="C1139" s="116" t="s">
        <v>185</v>
      </c>
      <c r="D1139" s="117" t="s">
        <v>106</v>
      </c>
      <c r="E1139" s="118" t="s">
        <v>106</v>
      </c>
      <c r="F1139" s="119" t="s">
        <v>140</v>
      </c>
      <c r="G1139" s="120">
        <v>5113</v>
      </c>
      <c r="L1139" s="37" t="s">
        <v>174</v>
      </c>
      <c r="M1139" s="38">
        <v>5113</v>
      </c>
      <c r="N1139" s="4"/>
      <c r="O1139" s="4"/>
    </row>
    <row r="1140" spans="1:15">
      <c r="A1140" s="121" t="str">
        <f t="shared" si="155"/>
        <v>71080101030000</v>
      </c>
      <c r="B1140" s="115" t="s">
        <v>439</v>
      </c>
      <c r="C1140" s="116" t="s">
        <v>185</v>
      </c>
      <c r="D1140" s="117" t="s">
        <v>106</v>
      </c>
      <c r="E1140" s="118" t="s">
        <v>106</v>
      </c>
      <c r="F1140" s="119" t="s">
        <v>442</v>
      </c>
      <c r="G1140" s="120" t="s">
        <v>440</v>
      </c>
      <c r="L1140" s="37" t="s">
        <v>567</v>
      </c>
      <c r="N1140" s="4"/>
      <c r="O1140" s="4"/>
    </row>
    <row r="1141" spans="1:15">
      <c r="A1141" s="121" t="str">
        <f t="shared" si="155"/>
        <v>71080101034239</v>
      </c>
      <c r="B1141" s="115" t="s">
        <v>439</v>
      </c>
      <c r="C1141" s="116" t="s">
        <v>185</v>
      </c>
      <c r="D1141" s="117" t="s">
        <v>106</v>
      </c>
      <c r="E1141" s="118" t="s">
        <v>106</v>
      </c>
      <c r="F1141" s="119" t="s">
        <v>442</v>
      </c>
      <c r="G1141" s="120">
        <v>4239</v>
      </c>
      <c r="L1141" s="37" t="s">
        <v>125</v>
      </c>
      <c r="M1141" s="38">
        <v>4239</v>
      </c>
      <c r="N1141" s="4"/>
      <c r="O1141" s="4"/>
    </row>
    <row r="1142" spans="1:15">
      <c r="A1142" s="121" t="str">
        <f t="shared" si="155"/>
        <v>71080201020000</v>
      </c>
      <c r="B1142" s="115" t="s">
        <v>439</v>
      </c>
      <c r="C1142" s="116" t="s">
        <v>185</v>
      </c>
      <c r="D1142" s="117" t="s">
        <v>140</v>
      </c>
      <c r="E1142" s="118" t="s">
        <v>106</v>
      </c>
      <c r="F1142" s="119" t="s">
        <v>140</v>
      </c>
      <c r="G1142" s="120" t="s">
        <v>440</v>
      </c>
      <c r="L1142" s="37" t="s">
        <v>568</v>
      </c>
      <c r="N1142" s="4"/>
      <c r="O1142" s="4"/>
    </row>
    <row r="1143" spans="1:15" ht="30">
      <c r="A1143" s="121" t="str">
        <f t="shared" si="155"/>
        <v>71080201025113</v>
      </c>
      <c r="B1143" s="115" t="s">
        <v>439</v>
      </c>
      <c r="C1143" s="116" t="s">
        <v>185</v>
      </c>
      <c r="D1143" s="117" t="s">
        <v>140</v>
      </c>
      <c r="E1143" s="118" t="s">
        <v>106</v>
      </c>
      <c r="F1143" s="119" t="s">
        <v>140</v>
      </c>
      <c r="G1143" s="120">
        <v>5113</v>
      </c>
      <c r="L1143" s="37" t="s">
        <v>174</v>
      </c>
      <c r="M1143" s="38">
        <v>5113</v>
      </c>
      <c r="N1143" s="4"/>
      <c r="O1143" s="4"/>
    </row>
    <row r="1144" spans="1:15">
      <c r="A1144" s="121" t="str">
        <f t="shared" si="155"/>
        <v>71080202000000</v>
      </c>
      <c r="B1144" s="115" t="s">
        <v>439</v>
      </c>
      <c r="C1144" s="116" t="s">
        <v>185</v>
      </c>
      <c r="D1144" s="117" t="s">
        <v>140</v>
      </c>
      <c r="E1144" s="118" t="s">
        <v>140</v>
      </c>
      <c r="F1144" s="119" t="s">
        <v>441</v>
      </c>
      <c r="G1144" s="120" t="s">
        <v>440</v>
      </c>
      <c r="L1144" s="37" t="s">
        <v>569</v>
      </c>
      <c r="N1144" s="4"/>
      <c r="O1144" s="4"/>
    </row>
    <row r="1145" spans="1:15">
      <c r="A1145" s="121" t="str">
        <f t="shared" si="155"/>
        <v>71080202000001</v>
      </c>
      <c r="B1145" s="115" t="s">
        <v>439</v>
      </c>
      <c r="C1145" s="116" t="s">
        <v>185</v>
      </c>
      <c r="D1145" s="117" t="s">
        <v>140</v>
      </c>
      <c r="E1145" s="118" t="s">
        <v>140</v>
      </c>
      <c r="F1145" s="119" t="s">
        <v>441</v>
      </c>
      <c r="G1145" s="120" t="s">
        <v>96</v>
      </c>
      <c r="L1145" s="37" t="e">
        <v>#N/A</v>
      </c>
      <c r="N1145" s="4"/>
      <c r="O1145" s="4"/>
    </row>
    <row r="1146" spans="1:15">
      <c r="A1146" s="121" t="str">
        <f t="shared" si="155"/>
        <v>71080202010000</v>
      </c>
      <c r="B1146" s="115" t="s">
        <v>439</v>
      </c>
      <c r="C1146" s="116" t="s">
        <v>185</v>
      </c>
      <c r="D1146" s="117" t="s">
        <v>140</v>
      </c>
      <c r="E1146" s="118" t="s">
        <v>140</v>
      </c>
      <c r="F1146" s="119" t="s">
        <v>106</v>
      </c>
      <c r="G1146" s="120" t="s">
        <v>440</v>
      </c>
      <c r="L1146" s="37" t="s">
        <v>570</v>
      </c>
      <c r="N1146" s="4"/>
      <c r="O1146" s="4"/>
    </row>
    <row r="1147" spans="1:15" ht="30">
      <c r="A1147" s="121" t="str">
        <f t="shared" si="155"/>
        <v>71080202014511</v>
      </c>
      <c r="B1147" s="115" t="s">
        <v>439</v>
      </c>
      <c r="C1147" s="116" t="s">
        <v>185</v>
      </c>
      <c r="D1147" s="117" t="s">
        <v>140</v>
      </c>
      <c r="E1147" s="118" t="s">
        <v>140</v>
      </c>
      <c r="F1147" s="119" t="s">
        <v>106</v>
      </c>
      <c r="G1147" s="120">
        <v>4511</v>
      </c>
      <c r="L1147" s="37" t="s">
        <v>217</v>
      </c>
      <c r="M1147" s="38">
        <v>4511</v>
      </c>
      <c r="N1147" s="4"/>
      <c r="O1147" s="4"/>
    </row>
    <row r="1148" spans="1:15">
      <c r="A1148" s="121" t="str">
        <f t="shared" si="155"/>
        <v>71080202020000</v>
      </c>
      <c r="B1148" s="115" t="s">
        <v>439</v>
      </c>
      <c r="C1148" s="116" t="s">
        <v>185</v>
      </c>
      <c r="D1148" s="117" t="s">
        <v>140</v>
      </c>
      <c r="E1148" s="118" t="s">
        <v>140</v>
      </c>
      <c r="F1148" s="119" t="s">
        <v>140</v>
      </c>
      <c r="G1148" s="120" t="s">
        <v>440</v>
      </c>
      <c r="L1148" s="37" t="s">
        <v>571</v>
      </c>
      <c r="N1148" s="4"/>
      <c r="O1148" s="4"/>
    </row>
    <row r="1149" spans="1:15" ht="30">
      <c r="A1149" s="121" t="str">
        <f t="shared" si="155"/>
        <v>71080202025113</v>
      </c>
      <c r="B1149" s="115" t="s">
        <v>439</v>
      </c>
      <c r="C1149" s="116" t="s">
        <v>185</v>
      </c>
      <c r="D1149" s="117" t="s">
        <v>140</v>
      </c>
      <c r="E1149" s="118" t="s">
        <v>140</v>
      </c>
      <c r="F1149" s="119" t="s">
        <v>140</v>
      </c>
      <c r="G1149" s="120">
        <v>5113</v>
      </c>
      <c r="L1149" s="37" t="s">
        <v>174</v>
      </c>
      <c r="M1149" s="38">
        <v>5113</v>
      </c>
      <c r="N1149" s="4"/>
      <c r="O1149" s="4"/>
    </row>
    <row r="1150" spans="1:15">
      <c r="A1150" s="121" t="str">
        <f t="shared" si="155"/>
        <v>71080203020000</v>
      </c>
      <c r="B1150" s="115" t="s">
        <v>439</v>
      </c>
      <c r="C1150" s="116" t="s">
        <v>185</v>
      </c>
      <c r="D1150" s="117" t="s">
        <v>140</v>
      </c>
      <c r="E1150" s="118" t="s">
        <v>442</v>
      </c>
      <c r="F1150" s="119" t="s">
        <v>140</v>
      </c>
      <c r="G1150" s="120" t="s">
        <v>440</v>
      </c>
      <c r="L1150" s="37" t="s">
        <v>572</v>
      </c>
      <c r="N1150" s="4"/>
      <c r="O1150" s="4"/>
    </row>
    <row r="1151" spans="1:15" ht="30">
      <c r="A1151" s="121" t="str">
        <f t="shared" si="155"/>
        <v>71080203025113</v>
      </c>
      <c r="B1151" s="115" t="s">
        <v>439</v>
      </c>
      <c r="C1151" s="116" t="s">
        <v>185</v>
      </c>
      <c r="D1151" s="117" t="s">
        <v>140</v>
      </c>
      <c r="E1151" s="118" t="s">
        <v>442</v>
      </c>
      <c r="F1151" s="119" t="s">
        <v>140</v>
      </c>
      <c r="G1151" s="120">
        <v>5113</v>
      </c>
      <c r="L1151" s="37" t="s">
        <v>174</v>
      </c>
      <c r="M1151" s="38">
        <v>5113</v>
      </c>
      <c r="N1151" s="4"/>
      <c r="O1151" s="4"/>
    </row>
    <row r="1152" spans="1:15">
      <c r="A1152" s="121" t="str">
        <f t="shared" si="155"/>
        <v>71080203025129</v>
      </c>
      <c r="B1152" s="115" t="s">
        <v>439</v>
      </c>
      <c r="C1152" s="116" t="s">
        <v>185</v>
      </c>
      <c r="D1152" s="117" t="s">
        <v>140</v>
      </c>
      <c r="E1152" s="118" t="s">
        <v>442</v>
      </c>
      <c r="F1152" s="119" t="s">
        <v>140</v>
      </c>
      <c r="G1152" s="120">
        <v>5129</v>
      </c>
      <c r="L1152" s="37" t="s">
        <v>424</v>
      </c>
      <c r="M1152" s="38">
        <v>5129</v>
      </c>
      <c r="N1152" s="4"/>
      <c r="O1152" s="4"/>
    </row>
    <row r="1153" spans="1:15">
      <c r="A1153" s="121" t="str">
        <f t="shared" si="155"/>
        <v>71080204014216</v>
      </c>
      <c r="B1153" s="115" t="s">
        <v>439</v>
      </c>
      <c r="C1153" s="116" t="s">
        <v>185</v>
      </c>
      <c r="D1153" s="117" t="s">
        <v>140</v>
      </c>
      <c r="E1153" s="118" t="s">
        <v>155</v>
      </c>
      <c r="F1153" s="119" t="s">
        <v>106</v>
      </c>
      <c r="G1153" s="120">
        <v>4216</v>
      </c>
      <c r="L1153" s="37" t="s">
        <v>118</v>
      </c>
      <c r="M1153" s="38">
        <v>4216</v>
      </c>
      <c r="N1153" s="4"/>
      <c r="O1153" s="4"/>
    </row>
    <row r="1154" spans="1:15">
      <c r="A1154" s="121" t="str">
        <f t="shared" si="155"/>
        <v>71080204020000</v>
      </c>
      <c r="B1154" s="115" t="s">
        <v>439</v>
      </c>
      <c r="C1154" s="116" t="s">
        <v>185</v>
      </c>
      <c r="D1154" s="117" t="s">
        <v>140</v>
      </c>
      <c r="E1154" s="118" t="s">
        <v>155</v>
      </c>
      <c r="F1154" s="119" t="s">
        <v>140</v>
      </c>
      <c r="G1154" s="120" t="s">
        <v>440</v>
      </c>
      <c r="L1154" s="37" t="s">
        <v>573</v>
      </c>
      <c r="N1154" s="4"/>
      <c r="O1154" s="4"/>
    </row>
    <row r="1155" spans="1:15" ht="30">
      <c r="A1155" s="121" t="str">
        <f t="shared" si="155"/>
        <v>71080204024511</v>
      </c>
      <c r="B1155" s="115" t="s">
        <v>439</v>
      </c>
      <c r="C1155" s="116" t="s">
        <v>185</v>
      </c>
      <c r="D1155" s="117" t="s">
        <v>140</v>
      </c>
      <c r="E1155" s="118" t="s">
        <v>155</v>
      </c>
      <c r="F1155" s="119" t="s">
        <v>140</v>
      </c>
      <c r="G1155" s="120">
        <v>4511</v>
      </c>
      <c r="L1155" s="37" t="s">
        <v>217</v>
      </c>
      <c r="M1155" s="38">
        <v>4511</v>
      </c>
      <c r="N1155" s="4"/>
      <c r="O1155" s="4"/>
    </row>
    <row r="1156" spans="1:15">
      <c r="A1156" s="121" t="str">
        <f t="shared" si="155"/>
        <v>71080204030000</v>
      </c>
      <c r="B1156" s="115" t="s">
        <v>439</v>
      </c>
      <c r="C1156" s="116" t="s">
        <v>185</v>
      </c>
      <c r="D1156" s="117" t="s">
        <v>140</v>
      </c>
      <c r="E1156" s="118" t="s">
        <v>155</v>
      </c>
      <c r="F1156" s="119" t="s">
        <v>442</v>
      </c>
      <c r="G1156" s="120" t="s">
        <v>440</v>
      </c>
      <c r="L1156" s="37" t="s">
        <v>0</v>
      </c>
      <c r="N1156" s="4"/>
      <c r="O1156" s="4"/>
    </row>
    <row r="1157" spans="1:15" ht="30">
      <c r="A1157" s="121" t="str">
        <f t="shared" si="155"/>
        <v>71080204035113</v>
      </c>
      <c r="B1157" s="115" t="s">
        <v>439</v>
      </c>
      <c r="C1157" s="116" t="s">
        <v>185</v>
      </c>
      <c r="D1157" s="117" t="s">
        <v>140</v>
      </c>
      <c r="E1157" s="118" t="s">
        <v>155</v>
      </c>
      <c r="F1157" s="119" t="s">
        <v>442</v>
      </c>
      <c r="G1157" s="120">
        <v>5113</v>
      </c>
      <c r="L1157" s="37" t="s">
        <v>174</v>
      </c>
      <c r="M1157" s="38">
        <v>5113</v>
      </c>
      <c r="N1157" s="4"/>
      <c r="O1157" s="4"/>
    </row>
    <row r="1158" spans="1:15">
      <c r="A1158" s="121" t="str">
        <f t="shared" si="155"/>
        <v>71080205000000</v>
      </c>
      <c r="B1158" s="115" t="s">
        <v>439</v>
      </c>
      <c r="C1158" s="116" t="s">
        <v>185</v>
      </c>
      <c r="D1158" s="117" t="s">
        <v>140</v>
      </c>
      <c r="E1158" s="118" t="s">
        <v>149</v>
      </c>
      <c r="F1158" s="119" t="s">
        <v>441</v>
      </c>
      <c r="G1158" s="120" t="s">
        <v>440</v>
      </c>
      <c r="L1158" s="37" t="s">
        <v>1</v>
      </c>
      <c r="N1158" s="4"/>
      <c r="O1158" s="4"/>
    </row>
    <row r="1159" spans="1:15">
      <c r="A1159" s="121" t="str">
        <f t="shared" si="155"/>
        <v>71080205000001</v>
      </c>
      <c r="B1159" s="115" t="s">
        <v>439</v>
      </c>
      <c r="C1159" s="116" t="s">
        <v>185</v>
      </c>
      <c r="D1159" s="117" t="s">
        <v>140</v>
      </c>
      <c r="E1159" s="118" t="s">
        <v>149</v>
      </c>
      <c r="F1159" s="119" t="s">
        <v>441</v>
      </c>
      <c r="G1159" s="120" t="s">
        <v>96</v>
      </c>
      <c r="L1159" s="37" t="e">
        <v>#N/A</v>
      </c>
      <c r="N1159" s="4"/>
      <c r="O1159" s="4"/>
    </row>
    <row r="1160" spans="1:15">
      <c r="A1160" s="121" t="str">
        <f t="shared" si="155"/>
        <v>71080205010000</v>
      </c>
      <c r="B1160" s="115" t="s">
        <v>439</v>
      </c>
      <c r="C1160" s="116" t="s">
        <v>185</v>
      </c>
      <c r="D1160" s="117" t="s">
        <v>140</v>
      </c>
      <c r="E1160" s="118" t="s">
        <v>149</v>
      </c>
      <c r="F1160" s="119" t="s">
        <v>106</v>
      </c>
      <c r="G1160" s="120" t="s">
        <v>440</v>
      </c>
      <c r="L1160" s="37" t="s">
        <v>2</v>
      </c>
      <c r="N1160" s="4"/>
      <c r="O1160" s="4"/>
    </row>
    <row r="1161" spans="1:15" ht="30">
      <c r="A1161" s="121" t="str">
        <f t="shared" si="155"/>
        <v>71080205014511</v>
      </c>
      <c r="B1161" s="115" t="s">
        <v>439</v>
      </c>
      <c r="C1161" s="116" t="s">
        <v>185</v>
      </c>
      <c r="D1161" s="117" t="s">
        <v>140</v>
      </c>
      <c r="E1161" s="118" t="s">
        <v>149</v>
      </c>
      <c r="F1161" s="119" t="s">
        <v>106</v>
      </c>
      <c r="G1161" s="120">
        <v>4511</v>
      </c>
      <c r="L1161" s="37" t="s">
        <v>217</v>
      </c>
      <c r="M1161" s="38">
        <v>4511</v>
      </c>
      <c r="N1161" s="4"/>
      <c r="O1161" s="4"/>
    </row>
    <row r="1162" spans="1:15">
      <c r="A1162" s="121" t="str">
        <f t="shared" si="155"/>
        <v>71080205020000</v>
      </c>
      <c r="B1162" s="115" t="s">
        <v>439</v>
      </c>
      <c r="C1162" s="116" t="s">
        <v>185</v>
      </c>
      <c r="D1162" s="117" t="s">
        <v>140</v>
      </c>
      <c r="E1162" s="118" t="s">
        <v>149</v>
      </c>
      <c r="F1162" s="119" t="s">
        <v>140</v>
      </c>
      <c r="G1162" s="120" t="s">
        <v>440</v>
      </c>
      <c r="L1162" s="37" t="s">
        <v>3</v>
      </c>
      <c r="N1162" s="4"/>
      <c r="O1162" s="4"/>
    </row>
    <row r="1163" spans="1:15" ht="30">
      <c r="A1163" s="121" t="str">
        <f t="shared" si="155"/>
        <v>71080205024511</v>
      </c>
      <c r="B1163" s="115" t="s">
        <v>439</v>
      </c>
      <c r="C1163" s="116" t="s">
        <v>185</v>
      </c>
      <c r="D1163" s="117" t="s">
        <v>140</v>
      </c>
      <c r="E1163" s="118" t="s">
        <v>149</v>
      </c>
      <c r="F1163" s="119" t="s">
        <v>140</v>
      </c>
      <c r="G1163" s="120">
        <v>4511</v>
      </c>
      <c r="L1163" s="37" t="s">
        <v>217</v>
      </c>
      <c r="M1163" s="38">
        <v>4511</v>
      </c>
      <c r="N1163" s="4"/>
      <c r="O1163" s="4"/>
    </row>
    <row r="1164" spans="1:15">
      <c r="A1164" s="121" t="str">
        <f t="shared" si="155"/>
        <v>71080207000000</v>
      </c>
      <c r="B1164" s="115" t="s">
        <v>439</v>
      </c>
      <c r="C1164" s="116" t="s">
        <v>185</v>
      </c>
      <c r="D1164" s="117" t="s">
        <v>140</v>
      </c>
      <c r="E1164" s="118" t="s">
        <v>183</v>
      </c>
      <c r="F1164" s="119" t="s">
        <v>441</v>
      </c>
      <c r="G1164" s="120" t="s">
        <v>440</v>
      </c>
      <c r="L1164" s="37" t="s">
        <v>4</v>
      </c>
      <c r="N1164" s="4"/>
      <c r="O1164" s="4"/>
    </row>
    <row r="1165" spans="1:15">
      <c r="A1165" s="121" t="str">
        <f t="shared" si="155"/>
        <v>71080207000001</v>
      </c>
      <c r="B1165" s="115" t="s">
        <v>439</v>
      </c>
      <c r="C1165" s="116" t="s">
        <v>185</v>
      </c>
      <c r="D1165" s="117" t="s">
        <v>140</v>
      </c>
      <c r="E1165" s="118" t="s">
        <v>183</v>
      </c>
      <c r="F1165" s="119" t="s">
        <v>441</v>
      </c>
      <c r="G1165" s="120" t="s">
        <v>96</v>
      </c>
      <c r="L1165" s="37" t="e">
        <v>#N/A</v>
      </c>
      <c r="N1165" s="4"/>
      <c r="O1165" s="4"/>
    </row>
    <row r="1166" spans="1:15">
      <c r="A1166" s="121" t="str">
        <f t="shared" si="155"/>
        <v>71080207010000</v>
      </c>
      <c r="B1166" s="115" t="s">
        <v>439</v>
      </c>
      <c r="C1166" s="116" t="s">
        <v>185</v>
      </c>
      <c r="D1166" s="117" t="s">
        <v>140</v>
      </c>
      <c r="E1166" s="118" t="s">
        <v>183</v>
      </c>
      <c r="F1166" s="119" t="s">
        <v>106</v>
      </c>
      <c r="G1166" s="120" t="s">
        <v>440</v>
      </c>
      <c r="L1166" s="37" t="s">
        <v>5</v>
      </c>
      <c r="N1166" s="4"/>
      <c r="O1166" s="4"/>
    </row>
    <row r="1167" spans="1:15">
      <c r="A1167" s="121" t="str">
        <f t="shared" si="155"/>
        <v>71080207014239</v>
      </c>
      <c r="B1167" s="115" t="s">
        <v>439</v>
      </c>
      <c r="C1167" s="116" t="s">
        <v>185</v>
      </c>
      <c r="D1167" s="117" t="s">
        <v>140</v>
      </c>
      <c r="E1167" s="118" t="s">
        <v>183</v>
      </c>
      <c r="F1167" s="119" t="s">
        <v>106</v>
      </c>
      <c r="G1167" s="120">
        <v>4239</v>
      </c>
      <c r="L1167" s="37" t="s">
        <v>125</v>
      </c>
      <c r="M1167" s="38">
        <v>4239</v>
      </c>
      <c r="N1167" s="4"/>
      <c r="O1167" s="4"/>
    </row>
    <row r="1168" spans="1:15" ht="30">
      <c r="A1168" s="121" t="str">
        <f t="shared" si="155"/>
        <v>71080207014251</v>
      </c>
      <c r="B1168" s="115" t="s">
        <v>439</v>
      </c>
      <c r="C1168" s="116" t="s">
        <v>185</v>
      </c>
      <c r="D1168" s="117" t="s">
        <v>140</v>
      </c>
      <c r="E1168" s="118" t="s">
        <v>183</v>
      </c>
      <c r="F1168" s="119" t="s">
        <v>106</v>
      </c>
      <c r="G1168" s="120">
        <v>4251</v>
      </c>
      <c r="L1168" s="37" t="s">
        <v>142</v>
      </c>
      <c r="M1168" s="38">
        <v>4251</v>
      </c>
      <c r="N1168" s="4"/>
      <c r="O1168" s="4"/>
    </row>
    <row r="1169" spans="1:15">
      <c r="A1169" s="121" t="str">
        <f t="shared" si="155"/>
        <v>71080300000000</v>
      </c>
      <c r="B1169" s="115" t="s">
        <v>439</v>
      </c>
      <c r="C1169" s="116" t="s">
        <v>185</v>
      </c>
      <c r="D1169" s="117" t="s">
        <v>442</v>
      </c>
      <c r="E1169" s="118" t="s">
        <v>441</v>
      </c>
      <c r="F1169" s="119" t="s">
        <v>441</v>
      </c>
      <c r="G1169" s="120" t="s">
        <v>440</v>
      </c>
      <c r="L1169" s="37" t="s">
        <v>6</v>
      </c>
      <c r="N1169" s="4"/>
      <c r="O1169" s="4"/>
    </row>
    <row r="1170" spans="1:15">
      <c r="A1170" s="121" t="str">
        <f t="shared" si="155"/>
        <v>71080300000001</v>
      </c>
      <c r="B1170" s="115" t="s">
        <v>439</v>
      </c>
      <c r="C1170" s="116" t="s">
        <v>185</v>
      </c>
      <c r="D1170" s="117" t="s">
        <v>442</v>
      </c>
      <c r="E1170" s="118" t="s">
        <v>441</v>
      </c>
      <c r="F1170" s="119" t="s">
        <v>441</v>
      </c>
      <c r="G1170" s="120" t="s">
        <v>96</v>
      </c>
      <c r="L1170" s="37" t="e">
        <v>#N/A</v>
      </c>
      <c r="N1170" s="4"/>
      <c r="O1170" s="4"/>
    </row>
    <row r="1171" spans="1:15">
      <c r="A1171" s="121" t="str">
        <f t="shared" si="155"/>
        <v>71080301000000</v>
      </c>
      <c r="B1171" s="115" t="s">
        <v>439</v>
      </c>
      <c r="C1171" s="116" t="s">
        <v>185</v>
      </c>
      <c r="D1171" s="117" t="s">
        <v>442</v>
      </c>
      <c r="E1171" s="118" t="s">
        <v>106</v>
      </c>
      <c r="F1171" s="119" t="s">
        <v>441</v>
      </c>
      <c r="G1171" s="120" t="s">
        <v>440</v>
      </c>
      <c r="L1171" s="37" t="s">
        <v>7</v>
      </c>
      <c r="N1171" s="4"/>
      <c r="O1171" s="4"/>
    </row>
    <row r="1172" spans="1:15">
      <c r="A1172" s="121" t="str">
        <f t="shared" si="155"/>
        <v>71080301000001</v>
      </c>
      <c r="B1172" s="115" t="s">
        <v>439</v>
      </c>
      <c r="C1172" s="116" t="s">
        <v>185</v>
      </c>
      <c r="D1172" s="117" t="s">
        <v>442</v>
      </c>
      <c r="E1172" s="118" t="s">
        <v>106</v>
      </c>
      <c r="F1172" s="119" t="s">
        <v>441</v>
      </c>
      <c r="G1172" s="120" t="s">
        <v>96</v>
      </c>
      <c r="L1172" s="37" t="e">
        <v>#N/A</v>
      </c>
      <c r="N1172" s="4"/>
      <c r="O1172" s="4"/>
    </row>
    <row r="1173" spans="1:15">
      <c r="A1173" s="121" t="str">
        <f t="shared" si="155"/>
        <v>71080301010000</v>
      </c>
      <c r="B1173" s="115" t="s">
        <v>439</v>
      </c>
      <c r="C1173" s="116" t="s">
        <v>185</v>
      </c>
      <c r="D1173" s="117" t="s">
        <v>442</v>
      </c>
      <c r="E1173" s="118" t="s">
        <v>106</v>
      </c>
      <c r="F1173" s="119" t="s">
        <v>106</v>
      </c>
      <c r="G1173" s="120" t="s">
        <v>440</v>
      </c>
      <c r="L1173" s="37" t="s">
        <v>8</v>
      </c>
      <c r="N1173" s="4"/>
      <c r="O1173" s="4"/>
    </row>
    <row r="1174" spans="1:15">
      <c r="A1174" s="121" t="str">
        <f t="shared" si="155"/>
        <v>71080301014241</v>
      </c>
      <c r="B1174" s="115" t="s">
        <v>439</v>
      </c>
      <c r="C1174" s="116" t="s">
        <v>185</v>
      </c>
      <c r="D1174" s="117" t="s">
        <v>442</v>
      </c>
      <c r="E1174" s="118" t="s">
        <v>106</v>
      </c>
      <c r="F1174" s="119" t="s">
        <v>106</v>
      </c>
      <c r="G1174" s="120">
        <v>4241</v>
      </c>
      <c r="L1174" s="37" t="s">
        <v>396</v>
      </c>
      <c r="M1174" s="38">
        <v>4241</v>
      </c>
      <c r="N1174" s="4"/>
      <c r="O1174" s="4"/>
    </row>
    <row r="1175" spans="1:15">
      <c r="A1175" s="121" t="str">
        <f t="shared" si="155"/>
        <v>71080400000000</v>
      </c>
      <c r="B1175" s="115" t="s">
        <v>439</v>
      </c>
      <c r="C1175" s="116" t="s">
        <v>185</v>
      </c>
      <c r="D1175" s="117" t="s">
        <v>155</v>
      </c>
      <c r="E1175" s="118" t="s">
        <v>441</v>
      </c>
      <c r="F1175" s="119" t="s">
        <v>441</v>
      </c>
      <c r="G1175" s="120" t="s">
        <v>440</v>
      </c>
      <c r="L1175" s="37" t="s">
        <v>9</v>
      </c>
      <c r="N1175" s="4"/>
      <c r="O1175" s="4"/>
    </row>
    <row r="1176" spans="1:15">
      <c r="A1176" s="121" t="str">
        <f t="shared" si="155"/>
        <v>71080400000001</v>
      </c>
      <c r="B1176" s="115" t="s">
        <v>439</v>
      </c>
      <c r="C1176" s="116" t="s">
        <v>185</v>
      </c>
      <c r="D1176" s="117" t="s">
        <v>155</v>
      </c>
      <c r="E1176" s="118" t="s">
        <v>441</v>
      </c>
      <c r="F1176" s="119" t="s">
        <v>441</v>
      </c>
      <c r="G1176" s="120" t="s">
        <v>96</v>
      </c>
      <c r="L1176" s="37" t="e">
        <v>#N/A</v>
      </c>
      <c r="N1176" s="4"/>
      <c r="O1176" s="4"/>
    </row>
    <row r="1177" spans="1:15">
      <c r="A1177" s="121" t="str">
        <f t="shared" si="155"/>
        <v>71080403000000</v>
      </c>
      <c r="B1177" s="115" t="s">
        <v>439</v>
      </c>
      <c r="C1177" s="116" t="s">
        <v>185</v>
      </c>
      <c r="D1177" s="117" t="s">
        <v>155</v>
      </c>
      <c r="E1177" s="118" t="s">
        <v>442</v>
      </c>
      <c r="F1177" s="119" t="s">
        <v>441</v>
      </c>
      <c r="G1177" s="120" t="s">
        <v>440</v>
      </c>
      <c r="L1177" s="37" t="s">
        <v>10</v>
      </c>
      <c r="N1177" s="4"/>
      <c r="O1177" s="4"/>
    </row>
    <row r="1178" spans="1:15">
      <c r="A1178" s="121" t="str">
        <f t="shared" si="155"/>
        <v>71080403000001</v>
      </c>
      <c r="B1178" s="115" t="s">
        <v>439</v>
      </c>
      <c r="C1178" s="116" t="s">
        <v>185</v>
      </c>
      <c r="D1178" s="117" t="s">
        <v>155</v>
      </c>
      <c r="E1178" s="118" t="s">
        <v>442</v>
      </c>
      <c r="F1178" s="119" t="s">
        <v>441</v>
      </c>
      <c r="G1178" s="120" t="s">
        <v>96</v>
      </c>
      <c r="L1178" s="37" t="e">
        <v>#N/A</v>
      </c>
      <c r="N1178" s="4"/>
      <c r="O1178" s="4"/>
    </row>
    <row r="1179" spans="1:15">
      <c r="A1179" s="121" t="str">
        <f t="shared" si="155"/>
        <v>71080403010000</v>
      </c>
      <c r="B1179" s="115" t="s">
        <v>439</v>
      </c>
      <c r="C1179" s="116" t="s">
        <v>185</v>
      </c>
      <c r="D1179" s="117" t="s">
        <v>155</v>
      </c>
      <c r="E1179" s="118" t="s">
        <v>442</v>
      </c>
      <c r="F1179" s="119" t="s">
        <v>106</v>
      </c>
      <c r="G1179" s="120" t="s">
        <v>440</v>
      </c>
      <c r="L1179" s="37" t="s">
        <v>11</v>
      </c>
      <c r="N1179" s="4"/>
      <c r="O1179" s="4"/>
    </row>
    <row r="1180" spans="1:15" ht="30">
      <c r="A1180" s="121" t="str">
        <f t="shared" si="155"/>
        <v>71080403014819</v>
      </c>
      <c r="B1180" s="115" t="s">
        <v>439</v>
      </c>
      <c r="C1180" s="116" t="s">
        <v>185</v>
      </c>
      <c r="D1180" s="117" t="s">
        <v>155</v>
      </c>
      <c r="E1180" s="118" t="s">
        <v>442</v>
      </c>
      <c r="F1180" s="119" t="s">
        <v>106</v>
      </c>
      <c r="G1180" s="120">
        <v>4819</v>
      </c>
      <c r="L1180" s="37" t="s">
        <v>219</v>
      </c>
      <c r="M1180" s="38">
        <v>4819</v>
      </c>
      <c r="N1180" s="4"/>
      <c r="O1180" s="4"/>
    </row>
    <row r="1181" spans="1:15">
      <c r="A1181" s="121" t="str">
        <f t="shared" si="155"/>
        <v>71090101014239</v>
      </c>
      <c r="B1181" s="115" t="s">
        <v>439</v>
      </c>
      <c r="C1181" s="116" t="s">
        <v>187</v>
      </c>
      <c r="D1181" s="117" t="s">
        <v>106</v>
      </c>
      <c r="E1181" s="118" t="s">
        <v>106</v>
      </c>
      <c r="F1181" s="119" t="s">
        <v>106</v>
      </c>
      <c r="G1181" s="120">
        <v>4239</v>
      </c>
      <c r="L1181" s="37" t="s">
        <v>125</v>
      </c>
      <c r="M1181" s="38">
        <v>4239</v>
      </c>
      <c r="N1181" s="4"/>
      <c r="O1181" s="4"/>
    </row>
    <row r="1182" spans="1:15">
      <c r="A1182" s="121" t="str">
        <f t="shared" si="155"/>
        <v>71090101020000</v>
      </c>
      <c r="B1182" s="115" t="s">
        <v>439</v>
      </c>
      <c r="C1182" s="116" t="s">
        <v>187</v>
      </c>
      <c r="D1182" s="117" t="s">
        <v>106</v>
      </c>
      <c r="E1182" s="118" t="s">
        <v>106</v>
      </c>
      <c r="F1182" s="119" t="s">
        <v>140</v>
      </c>
      <c r="G1182" s="120" t="s">
        <v>440</v>
      </c>
      <c r="L1182" s="37" t="s">
        <v>12</v>
      </c>
      <c r="N1182" s="4"/>
      <c r="O1182" s="4"/>
    </row>
    <row r="1183" spans="1:15">
      <c r="A1183" s="121" t="str">
        <f t="shared" ref="A1183:A1246" si="156">CONCATENATE(B1183,C1183,D1183,E1183,F1183,G1183)</f>
        <v>71090101025129</v>
      </c>
      <c r="B1183" s="115" t="s">
        <v>439</v>
      </c>
      <c r="C1183" s="116" t="s">
        <v>187</v>
      </c>
      <c r="D1183" s="117" t="s">
        <v>106</v>
      </c>
      <c r="E1183" s="118" t="s">
        <v>106</v>
      </c>
      <c r="F1183" s="119" t="s">
        <v>140</v>
      </c>
      <c r="G1183" s="120">
        <v>5129</v>
      </c>
      <c r="L1183" s="37" t="s">
        <v>424</v>
      </c>
      <c r="M1183" s="38">
        <v>5129</v>
      </c>
      <c r="N1183" s="4"/>
      <c r="O1183" s="4"/>
    </row>
    <row r="1184" spans="1:15">
      <c r="A1184" s="121" t="str">
        <f t="shared" si="156"/>
        <v>71090101030000</v>
      </c>
      <c r="B1184" s="115" t="s">
        <v>439</v>
      </c>
      <c r="C1184" s="116" t="s">
        <v>187</v>
      </c>
      <c r="D1184" s="117" t="s">
        <v>106</v>
      </c>
      <c r="E1184" s="118" t="s">
        <v>106</v>
      </c>
      <c r="F1184" s="119" t="s">
        <v>442</v>
      </c>
      <c r="G1184" s="120" t="s">
        <v>440</v>
      </c>
      <c r="L1184" s="37" t="s">
        <v>13</v>
      </c>
      <c r="N1184" s="4"/>
      <c r="O1184" s="4"/>
    </row>
    <row r="1185" spans="1:15">
      <c r="A1185" s="121" t="str">
        <f t="shared" si="156"/>
        <v>71090101034239</v>
      </c>
      <c r="B1185" s="115" t="s">
        <v>439</v>
      </c>
      <c r="C1185" s="116" t="s">
        <v>187</v>
      </c>
      <c r="D1185" s="117" t="s">
        <v>106</v>
      </c>
      <c r="E1185" s="118" t="s">
        <v>106</v>
      </c>
      <c r="F1185" s="119" t="s">
        <v>442</v>
      </c>
      <c r="G1185" s="120">
        <v>4239</v>
      </c>
      <c r="L1185" s="37" t="s">
        <v>125</v>
      </c>
      <c r="M1185" s="38">
        <v>4239</v>
      </c>
      <c r="N1185" s="4"/>
      <c r="O1185" s="4"/>
    </row>
    <row r="1186" spans="1:15">
      <c r="A1186" s="121" t="str">
        <f t="shared" si="156"/>
        <v>71090102000000</v>
      </c>
      <c r="B1186" s="115" t="s">
        <v>439</v>
      </c>
      <c r="C1186" s="116" t="s">
        <v>187</v>
      </c>
      <c r="D1186" s="117" t="s">
        <v>106</v>
      </c>
      <c r="E1186" s="118" t="s">
        <v>140</v>
      </c>
      <c r="F1186" s="119" t="s">
        <v>441</v>
      </c>
      <c r="G1186" s="120" t="s">
        <v>440</v>
      </c>
      <c r="L1186" s="37" t="s">
        <v>14</v>
      </c>
      <c r="N1186" s="4"/>
      <c r="O1186" s="4"/>
    </row>
    <row r="1187" spans="1:15">
      <c r="A1187" s="121" t="str">
        <f t="shared" si="156"/>
        <v>71090102000001</v>
      </c>
      <c r="B1187" s="115" t="s">
        <v>439</v>
      </c>
      <c r="C1187" s="116" t="s">
        <v>187</v>
      </c>
      <c r="D1187" s="117" t="s">
        <v>106</v>
      </c>
      <c r="E1187" s="118" t="s">
        <v>140</v>
      </c>
      <c r="F1187" s="119" t="s">
        <v>441</v>
      </c>
      <c r="G1187" s="120" t="s">
        <v>96</v>
      </c>
      <c r="L1187" s="37" t="e">
        <v>#N/A</v>
      </c>
      <c r="N1187" s="4"/>
      <c r="O1187" s="4"/>
    </row>
    <row r="1188" spans="1:15">
      <c r="A1188" s="121" t="str">
        <f t="shared" si="156"/>
        <v>71090102010000</v>
      </c>
      <c r="B1188" s="115" t="s">
        <v>439</v>
      </c>
      <c r="C1188" s="116" t="s">
        <v>187</v>
      </c>
      <c r="D1188" s="117" t="s">
        <v>106</v>
      </c>
      <c r="E1188" s="118" t="s">
        <v>140</v>
      </c>
      <c r="F1188" s="119" t="s">
        <v>106</v>
      </c>
      <c r="G1188" s="120" t="s">
        <v>440</v>
      </c>
      <c r="L1188" s="37" t="s">
        <v>15</v>
      </c>
      <c r="N1188" s="4"/>
      <c r="O1188" s="4"/>
    </row>
    <row r="1189" spans="1:15">
      <c r="A1189" s="121" t="str">
        <f t="shared" si="156"/>
        <v>71090102014239</v>
      </c>
      <c r="B1189" s="115" t="s">
        <v>439</v>
      </c>
      <c r="C1189" s="116" t="s">
        <v>187</v>
      </c>
      <c r="D1189" s="117" t="s">
        <v>106</v>
      </c>
      <c r="E1189" s="118" t="s">
        <v>140</v>
      </c>
      <c r="F1189" s="119" t="s">
        <v>106</v>
      </c>
      <c r="G1189" s="120">
        <v>4239</v>
      </c>
      <c r="L1189" s="37" t="s">
        <v>125</v>
      </c>
      <c r="M1189" s="38">
        <v>4239</v>
      </c>
      <c r="N1189" s="4"/>
      <c r="O1189" s="4"/>
    </row>
    <row r="1190" spans="1:15">
      <c r="A1190" s="121" t="str">
        <f t="shared" si="156"/>
        <v>71090102020000</v>
      </c>
      <c r="B1190" s="115" t="s">
        <v>439</v>
      </c>
      <c r="C1190" s="116" t="s">
        <v>187</v>
      </c>
      <c r="D1190" s="117" t="s">
        <v>106</v>
      </c>
      <c r="E1190" s="118" t="s">
        <v>140</v>
      </c>
      <c r="F1190" s="119" t="s">
        <v>140</v>
      </c>
      <c r="G1190" s="120" t="s">
        <v>440</v>
      </c>
      <c r="L1190" s="37" t="s">
        <v>16</v>
      </c>
      <c r="N1190" s="4"/>
      <c r="O1190" s="4"/>
    </row>
    <row r="1191" spans="1:15">
      <c r="A1191" s="121" t="str">
        <f t="shared" si="156"/>
        <v>71090102024239</v>
      </c>
      <c r="B1191" s="115" t="s">
        <v>439</v>
      </c>
      <c r="C1191" s="116" t="s">
        <v>187</v>
      </c>
      <c r="D1191" s="117" t="s">
        <v>106</v>
      </c>
      <c r="E1191" s="118" t="s">
        <v>140</v>
      </c>
      <c r="F1191" s="119" t="s">
        <v>140</v>
      </c>
      <c r="G1191" s="120">
        <v>4239</v>
      </c>
      <c r="L1191" s="37" t="s">
        <v>125</v>
      </c>
      <c r="M1191" s="38">
        <v>4239</v>
      </c>
      <c r="N1191" s="4"/>
      <c r="O1191" s="4"/>
    </row>
    <row r="1192" spans="1:15">
      <c r="A1192" s="121" t="str">
        <f t="shared" si="156"/>
        <v>71090102030000</v>
      </c>
      <c r="B1192" s="115" t="s">
        <v>439</v>
      </c>
      <c r="C1192" s="116" t="s">
        <v>187</v>
      </c>
      <c r="D1192" s="117" t="s">
        <v>106</v>
      </c>
      <c r="E1192" s="118" t="s">
        <v>140</v>
      </c>
      <c r="F1192" s="119" t="s">
        <v>442</v>
      </c>
      <c r="G1192" s="120" t="s">
        <v>440</v>
      </c>
      <c r="L1192" s="37" t="s">
        <v>17</v>
      </c>
      <c r="N1192" s="4"/>
      <c r="O1192" s="4"/>
    </row>
    <row r="1193" spans="1:15">
      <c r="A1193" s="121" t="str">
        <f t="shared" si="156"/>
        <v>71090102034239</v>
      </c>
      <c r="B1193" s="115" t="s">
        <v>439</v>
      </c>
      <c r="C1193" s="116" t="s">
        <v>187</v>
      </c>
      <c r="D1193" s="117" t="s">
        <v>106</v>
      </c>
      <c r="E1193" s="118" t="s">
        <v>140</v>
      </c>
      <c r="F1193" s="119" t="s">
        <v>442</v>
      </c>
      <c r="G1193" s="120">
        <v>4239</v>
      </c>
      <c r="L1193" s="37" t="s">
        <v>125</v>
      </c>
      <c r="M1193" s="38">
        <v>4239</v>
      </c>
      <c r="N1193" s="4"/>
      <c r="O1193" s="4"/>
    </row>
    <row r="1194" spans="1:15">
      <c r="A1194" s="121" t="str">
        <f t="shared" si="156"/>
        <v>71090200000000</v>
      </c>
      <c r="B1194" s="115" t="s">
        <v>439</v>
      </c>
      <c r="C1194" s="116" t="s">
        <v>187</v>
      </c>
      <c r="D1194" s="117" t="s">
        <v>140</v>
      </c>
      <c r="E1194" s="118" t="s">
        <v>441</v>
      </c>
      <c r="F1194" s="119" t="s">
        <v>441</v>
      </c>
      <c r="G1194" s="120" t="s">
        <v>440</v>
      </c>
      <c r="L1194" s="37" t="s">
        <v>18</v>
      </c>
      <c r="N1194" s="4"/>
      <c r="O1194" s="4"/>
    </row>
    <row r="1195" spans="1:15">
      <c r="A1195" s="121" t="str">
        <f t="shared" si="156"/>
        <v>71090200000001</v>
      </c>
      <c r="B1195" s="115" t="s">
        <v>439</v>
      </c>
      <c r="C1195" s="116" t="s">
        <v>187</v>
      </c>
      <c r="D1195" s="117" t="s">
        <v>140</v>
      </c>
      <c r="E1195" s="118" t="s">
        <v>441</v>
      </c>
      <c r="F1195" s="119" t="s">
        <v>441</v>
      </c>
      <c r="G1195" s="120" t="s">
        <v>96</v>
      </c>
      <c r="L1195" s="37" t="e">
        <v>#N/A</v>
      </c>
      <c r="N1195" s="4"/>
      <c r="O1195" s="4"/>
    </row>
    <row r="1196" spans="1:15">
      <c r="A1196" s="121" t="str">
        <f t="shared" si="156"/>
        <v>71090201000000</v>
      </c>
      <c r="B1196" s="115" t="s">
        <v>439</v>
      </c>
      <c r="C1196" s="116" t="s">
        <v>187</v>
      </c>
      <c r="D1196" s="117" t="s">
        <v>140</v>
      </c>
      <c r="E1196" s="118" t="s">
        <v>106</v>
      </c>
      <c r="F1196" s="119" t="s">
        <v>441</v>
      </c>
      <c r="G1196" s="120" t="s">
        <v>440</v>
      </c>
      <c r="L1196" s="37" t="s">
        <v>19</v>
      </c>
      <c r="N1196" s="4"/>
      <c r="O1196" s="4"/>
    </row>
    <row r="1197" spans="1:15">
      <c r="A1197" s="121" t="str">
        <f t="shared" si="156"/>
        <v>71090201000001</v>
      </c>
      <c r="B1197" s="115" t="s">
        <v>439</v>
      </c>
      <c r="C1197" s="116" t="s">
        <v>187</v>
      </c>
      <c r="D1197" s="117" t="s">
        <v>140</v>
      </c>
      <c r="E1197" s="118" t="s">
        <v>106</v>
      </c>
      <c r="F1197" s="119" t="s">
        <v>441</v>
      </c>
      <c r="G1197" s="120" t="s">
        <v>96</v>
      </c>
      <c r="L1197" s="37" t="e">
        <v>#N/A</v>
      </c>
      <c r="N1197" s="4"/>
      <c r="O1197" s="4"/>
    </row>
    <row r="1198" spans="1:15">
      <c r="A1198" s="121" t="str">
        <f t="shared" si="156"/>
        <v>71090201010000</v>
      </c>
      <c r="B1198" s="115" t="s">
        <v>439</v>
      </c>
      <c r="C1198" s="116" t="s">
        <v>187</v>
      </c>
      <c r="D1198" s="117" t="s">
        <v>140</v>
      </c>
      <c r="E1198" s="118" t="s">
        <v>106</v>
      </c>
      <c r="F1198" s="119" t="s">
        <v>106</v>
      </c>
      <c r="G1198" s="120" t="s">
        <v>440</v>
      </c>
      <c r="L1198" s="37" t="s">
        <v>20</v>
      </c>
      <c r="N1198" s="4"/>
      <c r="O1198" s="4"/>
    </row>
    <row r="1199" spans="1:15">
      <c r="A1199" s="121" t="str">
        <f t="shared" si="156"/>
        <v>71090201014239</v>
      </c>
      <c r="B1199" s="115" t="s">
        <v>439</v>
      </c>
      <c r="C1199" s="116" t="s">
        <v>187</v>
      </c>
      <c r="D1199" s="117" t="s">
        <v>140</v>
      </c>
      <c r="E1199" s="118" t="s">
        <v>106</v>
      </c>
      <c r="F1199" s="119" t="s">
        <v>106</v>
      </c>
      <c r="G1199" s="120">
        <v>4239</v>
      </c>
      <c r="L1199" s="37" t="s">
        <v>125</v>
      </c>
      <c r="M1199" s="38">
        <v>4239</v>
      </c>
      <c r="N1199" s="4"/>
      <c r="O1199" s="4"/>
    </row>
    <row r="1200" spans="1:15">
      <c r="A1200" s="121" t="str">
        <f t="shared" si="156"/>
        <v>71090201020000</v>
      </c>
      <c r="B1200" s="115" t="s">
        <v>439</v>
      </c>
      <c r="C1200" s="116" t="s">
        <v>187</v>
      </c>
      <c r="D1200" s="117" t="s">
        <v>140</v>
      </c>
      <c r="E1200" s="118" t="s">
        <v>106</v>
      </c>
      <c r="F1200" s="119" t="s">
        <v>140</v>
      </c>
      <c r="G1200" s="120" t="s">
        <v>440</v>
      </c>
      <c r="L1200" s="37" t="s">
        <v>21</v>
      </c>
      <c r="N1200" s="4"/>
      <c r="O1200" s="4"/>
    </row>
    <row r="1201" spans="1:15">
      <c r="A1201" s="121" t="str">
        <f t="shared" si="156"/>
        <v>71090201024239</v>
      </c>
      <c r="B1201" s="115" t="s">
        <v>439</v>
      </c>
      <c r="C1201" s="116" t="s">
        <v>187</v>
      </c>
      <c r="D1201" s="117" t="s">
        <v>140</v>
      </c>
      <c r="E1201" s="118" t="s">
        <v>106</v>
      </c>
      <c r="F1201" s="119" t="s">
        <v>140</v>
      </c>
      <c r="G1201" s="120">
        <v>4239</v>
      </c>
      <c r="L1201" s="37" t="s">
        <v>125</v>
      </c>
      <c r="M1201" s="38">
        <v>4239</v>
      </c>
      <c r="N1201" s="4"/>
      <c r="O1201" s="4"/>
    </row>
    <row r="1202" spans="1:15">
      <c r="A1202" s="121" t="str">
        <f t="shared" si="156"/>
        <v>71090201030000</v>
      </c>
      <c r="B1202" s="115" t="s">
        <v>439</v>
      </c>
      <c r="C1202" s="116" t="s">
        <v>187</v>
      </c>
      <c r="D1202" s="117" t="s">
        <v>140</v>
      </c>
      <c r="E1202" s="118" t="s">
        <v>106</v>
      </c>
      <c r="F1202" s="119" t="s">
        <v>442</v>
      </c>
      <c r="G1202" s="120" t="s">
        <v>440</v>
      </c>
      <c r="L1202" s="37" t="s">
        <v>22</v>
      </c>
      <c r="N1202" s="4"/>
      <c r="O1202" s="4"/>
    </row>
    <row r="1203" spans="1:15">
      <c r="A1203" s="121" t="str">
        <f t="shared" si="156"/>
        <v>71090201034239</v>
      </c>
      <c r="B1203" s="115" t="s">
        <v>439</v>
      </c>
      <c r="C1203" s="116" t="s">
        <v>187</v>
      </c>
      <c r="D1203" s="117" t="s">
        <v>140</v>
      </c>
      <c r="E1203" s="118" t="s">
        <v>106</v>
      </c>
      <c r="F1203" s="119" t="s">
        <v>442</v>
      </c>
      <c r="G1203" s="120">
        <v>4239</v>
      </c>
      <c r="L1203" s="37" t="s">
        <v>125</v>
      </c>
      <c r="M1203" s="38">
        <v>4239</v>
      </c>
      <c r="N1203" s="4"/>
      <c r="O1203" s="4"/>
    </row>
    <row r="1204" spans="1:15">
      <c r="A1204" s="121" t="str">
        <f t="shared" si="156"/>
        <v>71090201040000</v>
      </c>
      <c r="B1204" s="115" t="s">
        <v>439</v>
      </c>
      <c r="C1204" s="116" t="s">
        <v>187</v>
      </c>
      <c r="D1204" s="117" t="s">
        <v>140</v>
      </c>
      <c r="E1204" s="118" t="s">
        <v>106</v>
      </c>
      <c r="F1204" s="119" t="s">
        <v>155</v>
      </c>
      <c r="G1204" s="120" t="s">
        <v>440</v>
      </c>
      <c r="L1204" s="37" t="s">
        <v>23</v>
      </c>
      <c r="N1204" s="4"/>
      <c r="O1204" s="4"/>
    </row>
    <row r="1205" spans="1:15">
      <c r="A1205" s="121" t="str">
        <f t="shared" si="156"/>
        <v>71090201044239</v>
      </c>
      <c r="B1205" s="115" t="s">
        <v>439</v>
      </c>
      <c r="C1205" s="116" t="s">
        <v>187</v>
      </c>
      <c r="D1205" s="117" t="s">
        <v>140</v>
      </c>
      <c r="E1205" s="118" t="s">
        <v>106</v>
      </c>
      <c r="F1205" s="119" t="s">
        <v>155</v>
      </c>
      <c r="G1205" s="120">
        <v>4239</v>
      </c>
      <c r="L1205" s="37" t="s">
        <v>125</v>
      </c>
      <c r="M1205" s="38">
        <v>4239</v>
      </c>
      <c r="N1205" s="4"/>
      <c r="O1205" s="4"/>
    </row>
    <row r="1206" spans="1:15">
      <c r="A1206" s="121" t="str">
        <f t="shared" si="156"/>
        <v>71090202000000</v>
      </c>
      <c r="B1206" s="115" t="s">
        <v>439</v>
      </c>
      <c r="C1206" s="116" t="s">
        <v>187</v>
      </c>
      <c r="D1206" s="117" t="s">
        <v>140</v>
      </c>
      <c r="E1206" s="118" t="s">
        <v>140</v>
      </c>
      <c r="F1206" s="119" t="s">
        <v>441</v>
      </c>
      <c r="G1206" s="120" t="s">
        <v>440</v>
      </c>
      <c r="L1206" s="37" t="s">
        <v>24</v>
      </c>
      <c r="N1206" s="4"/>
      <c r="O1206" s="4"/>
    </row>
    <row r="1207" spans="1:15">
      <c r="A1207" s="121" t="str">
        <f t="shared" si="156"/>
        <v>71090202000001</v>
      </c>
      <c r="B1207" s="115" t="s">
        <v>439</v>
      </c>
      <c r="C1207" s="116" t="s">
        <v>187</v>
      </c>
      <c r="D1207" s="117" t="s">
        <v>140</v>
      </c>
      <c r="E1207" s="118" t="s">
        <v>140</v>
      </c>
      <c r="F1207" s="119" t="s">
        <v>441</v>
      </c>
      <c r="G1207" s="120" t="s">
        <v>96</v>
      </c>
      <c r="L1207" s="37" t="e">
        <v>#N/A</v>
      </c>
      <c r="N1207" s="4"/>
      <c r="O1207" s="4"/>
    </row>
    <row r="1208" spans="1:15">
      <c r="A1208" s="121" t="str">
        <f t="shared" si="156"/>
        <v>71090202010000</v>
      </c>
      <c r="B1208" s="115" t="s">
        <v>439</v>
      </c>
      <c r="C1208" s="116" t="s">
        <v>187</v>
      </c>
      <c r="D1208" s="117" t="s">
        <v>140</v>
      </c>
      <c r="E1208" s="118" t="s">
        <v>140</v>
      </c>
      <c r="F1208" s="119" t="s">
        <v>106</v>
      </c>
      <c r="G1208" s="120" t="s">
        <v>440</v>
      </c>
      <c r="L1208" s="37" t="s">
        <v>25</v>
      </c>
      <c r="N1208" s="4"/>
      <c r="O1208" s="4"/>
    </row>
    <row r="1209" spans="1:15">
      <c r="A1209" s="121" t="str">
        <f t="shared" si="156"/>
        <v>71090202014239</v>
      </c>
      <c r="B1209" s="115" t="s">
        <v>439</v>
      </c>
      <c r="C1209" s="116" t="s">
        <v>187</v>
      </c>
      <c r="D1209" s="117" t="s">
        <v>140</v>
      </c>
      <c r="E1209" s="118" t="s">
        <v>140</v>
      </c>
      <c r="F1209" s="119" t="s">
        <v>106</v>
      </c>
      <c r="G1209" s="120">
        <v>4239</v>
      </c>
      <c r="L1209" s="37" t="s">
        <v>125</v>
      </c>
      <c r="M1209" s="38">
        <v>4239</v>
      </c>
      <c r="N1209" s="4"/>
      <c r="O1209" s="4"/>
    </row>
    <row r="1210" spans="1:15">
      <c r="A1210" s="121" t="str">
        <f t="shared" si="156"/>
        <v>71090202020000</v>
      </c>
      <c r="B1210" s="115" t="s">
        <v>439</v>
      </c>
      <c r="C1210" s="116" t="s">
        <v>187</v>
      </c>
      <c r="D1210" s="117" t="s">
        <v>140</v>
      </c>
      <c r="E1210" s="118" t="s">
        <v>140</v>
      </c>
      <c r="F1210" s="119" t="s">
        <v>140</v>
      </c>
      <c r="G1210" s="120" t="s">
        <v>440</v>
      </c>
      <c r="L1210" s="37" t="s">
        <v>26</v>
      </c>
      <c r="N1210" s="4"/>
      <c r="O1210" s="4"/>
    </row>
    <row r="1211" spans="1:15">
      <c r="A1211" s="121" t="str">
        <f t="shared" si="156"/>
        <v>71090202024239</v>
      </c>
      <c r="B1211" s="115" t="s">
        <v>439</v>
      </c>
      <c r="C1211" s="116" t="s">
        <v>187</v>
      </c>
      <c r="D1211" s="117" t="s">
        <v>140</v>
      </c>
      <c r="E1211" s="118" t="s">
        <v>140</v>
      </c>
      <c r="F1211" s="119" t="s">
        <v>140</v>
      </c>
      <c r="G1211" s="120">
        <v>4239</v>
      </c>
      <c r="L1211" s="37" t="s">
        <v>125</v>
      </c>
      <c r="M1211" s="38">
        <v>4239</v>
      </c>
      <c r="N1211" s="4"/>
      <c r="O1211" s="4"/>
    </row>
    <row r="1212" spans="1:15">
      <c r="A1212" s="121" t="str">
        <f t="shared" si="156"/>
        <v>71090202030000</v>
      </c>
      <c r="B1212" s="115" t="s">
        <v>439</v>
      </c>
      <c r="C1212" s="116" t="s">
        <v>187</v>
      </c>
      <c r="D1212" s="117" t="s">
        <v>140</v>
      </c>
      <c r="E1212" s="118" t="s">
        <v>140</v>
      </c>
      <c r="F1212" s="119" t="s">
        <v>442</v>
      </c>
      <c r="G1212" s="120" t="s">
        <v>440</v>
      </c>
      <c r="L1212" s="37" t="s">
        <v>27</v>
      </c>
      <c r="N1212" s="4"/>
      <c r="O1212" s="4"/>
    </row>
    <row r="1213" spans="1:15">
      <c r="A1213" s="121" t="str">
        <f t="shared" si="156"/>
        <v>71090202034239</v>
      </c>
      <c r="B1213" s="115" t="s">
        <v>439</v>
      </c>
      <c r="C1213" s="116" t="s">
        <v>187</v>
      </c>
      <c r="D1213" s="117" t="s">
        <v>140</v>
      </c>
      <c r="E1213" s="118" t="s">
        <v>140</v>
      </c>
      <c r="F1213" s="119" t="s">
        <v>442</v>
      </c>
      <c r="G1213" s="120">
        <v>4239</v>
      </c>
      <c r="L1213" s="37" t="s">
        <v>125</v>
      </c>
      <c r="M1213" s="38">
        <v>4239</v>
      </c>
      <c r="N1213" s="4"/>
      <c r="O1213" s="4"/>
    </row>
    <row r="1214" spans="1:15">
      <c r="A1214" s="121" t="str">
        <f t="shared" si="156"/>
        <v>71090202040000</v>
      </c>
      <c r="B1214" s="115" t="s">
        <v>439</v>
      </c>
      <c r="C1214" s="116" t="s">
        <v>187</v>
      </c>
      <c r="D1214" s="117" t="s">
        <v>140</v>
      </c>
      <c r="E1214" s="118" t="s">
        <v>140</v>
      </c>
      <c r="F1214" s="119" t="s">
        <v>155</v>
      </c>
      <c r="G1214" s="120" t="s">
        <v>440</v>
      </c>
      <c r="L1214" s="37" t="s">
        <v>28</v>
      </c>
      <c r="N1214" s="4"/>
      <c r="O1214" s="4"/>
    </row>
    <row r="1215" spans="1:15">
      <c r="A1215" s="121" t="str">
        <f t="shared" si="156"/>
        <v>71090202044239</v>
      </c>
      <c r="B1215" s="115" t="s">
        <v>439</v>
      </c>
      <c r="C1215" s="116" t="s">
        <v>187</v>
      </c>
      <c r="D1215" s="117" t="s">
        <v>140</v>
      </c>
      <c r="E1215" s="118" t="s">
        <v>140</v>
      </c>
      <c r="F1215" s="119" t="s">
        <v>155</v>
      </c>
      <c r="G1215" s="120">
        <v>4239</v>
      </c>
      <c r="L1215" s="37" t="s">
        <v>125</v>
      </c>
      <c r="M1215" s="38">
        <v>4239</v>
      </c>
      <c r="N1215" s="4"/>
      <c r="O1215" s="4"/>
    </row>
    <row r="1216" spans="1:15">
      <c r="A1216" s="121" t="str">
        <f t="shared" si="156"/>
        <v>71090501014239</v>
      </c>
      <c r="B1216" s="115" t="s">
        <v>439</v>
      </c>
      <c r="C1216" s="116" t="s">
        <v>187</v>
      </c>
      <c r="D1216" s="117" t="s">
        <v>149</v>
      </c>
      <c r="E1216" s="118" t="s">
        <v>106</v>
      </c>
      <c r="F1216" s="119" t="s">
        <v>106</v>
      </c>
      <c r="G1216" s="120">
        <v>4239</v>
      </c>
      <c r="L1216" s="37" t="s">
        <v>125</v>
      </c>
      <c r="M1216" s="38">
        <v>4239</v>
      </c>
      <c r="N1216" s="4"/>
      <c r="O1216" s="4"/>
    </row>
    <row r="1217" spans="1:15">
      <c r="A1217" s="121" t="str">
        <f t="shared" si="156"/>
        <v>71090501015122</v>
      </c>
      <c r="B1217" s="115" t="s">
        <v>439</v>
      </c>
      <c r="C1217" s="116" t="s">
        <v>187</v>
      </c>
      <c r="D1217" s="117" t="s">
        <v>149</v>
      </c>
      <c r="E1217" s="118" t="s">
        <v>106</v>
      </c>
      <c r="F1217" s="119" t="s">
        <v>106</v>
      </c>
      <c r="G1217" s="120">
        <v>5122</v>
      </c>
      <c r="L1217" s="37" t="s">
        <v>332</v>
      </c>
      <c r="M1217" s="38">
        <v>5122</v>
      </c>
      <c r="N1217" s="4"/>
      <c r="O1217" s="4"/>
    </row>
    <row r="1218" spans="1:15">
      <c r="A1218" s="121" t="str">
        <f t="shared" si="156"/>
        <v>71090501020000</v>
      </c>
      <c r="B1218" s="115" t="s">
        <v>439</v>
      </c>
      <c r="C1218" s="116" t="s">
        <v>187</v>
      </c>
      <c r="D1218" s="117" t="s">
        <v>149</v>
      </c>
      <c r="E1218" s="118" t="s">
        <v>106</v>
      </c>
      <c r="F1218" s="119" t="s">
        <v>140</v>
      </c>
      <c r="G1218" s="120" t="s">
        <v>440</v>
      </c>
      <c r="L1218" s="37" t="s">
        <v>29</v>
      </c>
      <c r="N1218" s="4"/>
      <c r="O1218" s="4"/>
    </row>
    <row r="1219" spans="1:15" ht="30">
      <c r="A1219" s="121" t="str">
        <f t="shared" si="156"/>
        <v>71090501025113</v>
      </c>
      <c r="B1219" s="115" t="s">
        <v>439</v>
      </c>
      <c r="C1219" s="116" t="s">
        <v>187</v>
      </c>
      <c r="D1219" s="117" t="s">
        <v>149</v>
      </c>
      <c r="E1219" s="118" t="s">
        <v>106</v>
      </c>
      <c r="F1219" s="119" t="s">
        <v>140</v>
      </c>
      <c r="G1219" s="120">
        <v>5113</v>
      </c>
      <c r="L1219" s="37" t="s">
        <v>174</v>
      </c>
      <c r="M1219" s="38">
        <v>5113</v>
      </c>
      <c r="N1219" s="4"/>
      <c r="O1219" s="4"/>
    </row>
    <row r="1220" spans="1:15">
      <c r="A1220" s="121" t="str">
        <f t="shared" si="156"/>
        <v>71090501030000</v>
      </c>
      <c r="B1220" s="115" t="s">
        <v>439</v>
      </c>
      <c r="C1220" s="116" t="s">
        <v>187</v>
      </c>
      <c r="D1220" s="117" t="s">
        <v>149</v>
      </c>
      <c r="E1220" s="118" t="s">
        <v>106</v>
      </c>
      <c r="F1220" s="119" t="s">
        <v>442</v>
      </c>
      <c r="G1220" s="120" t="s">
        <v>440</v>
      </c>
      <c r="L1220" s="37" t="s">
        <v>30</v>
      </c>
      <c r="N1220" s="4"/>
      <c r="O1220" s="4"/>
    </row>
    <row r="1221" spans="1:15">
      <c r="A1221" s="121" t="str">
        <f t="shared" si="156"/>
        <v>71090501034239</v>
      </c>
      <c r="B1221" s="115" t="s">
        <v>439</v>
      </c>
      <c r="C1221" s="116" t="s">
        <v>187</v>
      </c>
      <c r="D1221" s="117" t="s">
        <v>149</v>
      </c>
      <c r="E1221" s="118" t="s">
        <v>106</v>
      </c>
      <c r="F1221" s="119" t="s">
        <v>442</v>
      </c>
      <c r="G1221" s="120">
        <v>4239</v>
      </c>
      <c r="L1221" s="37" t="s">
        <v>125</v>
      </c>
      <c r="M1221" s="38">
        <v>4239</v>
      </c>
      <c r="N1221" s="4"/>
      <c r="O1221" s="4"/>
    </row>
    <row r="1222" spans="1:15">
      <c r="A1222" s="121" t="str">
        <f t="shared" si="156"/>
        <v>71090501040000</v>
      </c>
      <c r="B1222" s="115" t="s">
        <v>439</v>
      </c>
      <c r="C1222" s="116" t="s">
        <v>187</v>
      </c>
      <c r="D1222" s="117" t="s">
        <v>149</v>
      </c>
      <c r="E1222" s="118" t="s">
        <v>106</v>
      </c>
      <c r="F1222" s="119" t="s">
        <v>155</v>
      </c>
      <c r="G1222" s="120" t="s">
        <v>440</v>
      </c>
      <c r="L1222" s="37" t="s">
        <v>31</v>
      </c>
      <c r="N1222" s="4"/>
      <c r="O1222" s="4"/>
    </row>
    <row r="1223" spans="1:15">
      <c r="A1223" s="121" t="str">
        <f t="shared" si="156"/>
        <v>71090501044239</v>
      </c>
      <c r="B1223" s="115" t="s">
        <v>439</v>
      </c>
      <c r="C1223" s="116" t="s">
        <v>187</v>
      </c>
      <c r="D1223" s="117" t="s">
        <v>149</v>
      </c>
      <c r="E1223" s="118" t="s">
        <v>106</v>
      </c>
      <c r="F1223" s="119" t="s">
        <v>155</v>
      </c>
      <c r="G1223" s="120">
        <v>4239</v>
      </c>
      <c r="L1223" s="37" t="s">
        <v>125</v>
      </c>
      <c r="M1223" s="38">
        <v>4239</v>
      </c>
      <c r="N1223" s="4"/>
      <c r="O1223" s="4"/>
    </row>
    <row r="1224" spans="1:15">
      <c r="A1224" s="121" t="str">
        <f t="shared" si="156"/>
        <v>71090501050000</v>
      </c>
      <c r="B1224" s="115" t="s">
        <v>439</v>
      </c>
      <c r="C1224" s="116" t="s">
        <v>187</v>
      </c>
      <c r="D1224" s="117" t="s">
        <v>149</v>
      </c>
      <c r="E1224" s="118" t="s">
        <v>106</v>
      </c>
      <c r="F1224" s="119" t="s">
        <v>149</v>
      </c>
      <c r="G1224" s="120" t="s">
        <v>440</v>
      </c>
      <c r="L1224" s="37" t="s">
        <v>32</v>
      </c>
      <c r="N1224" s="4"/>
      <c r="O1224" s="4"/>
    </row>
    <row r="1225" spans="1:15" ht="30">
      <c r="A1225" s="121" t="str">
        <f t="shared" si="156"/>
        <v>71090501054819</v>
      </c>
      <c r="B1225" s="115" t="s">
        <v>439</v>
      </c>
      <c r="C1225" s="116" t="s">
        <v>187</v>
      </c>
      <c r="D1225" s="117" t="s">
        <v>149</v>
      </c>
      <c r="E1225" s="118" t="s">
        <v>106</v>
      </c>
      <c r="F1225" s="119" t="s">
        <v>149</v>
      </c>
      <c r="G1225" s="120">
        <v>4819</v>
      </c>
      <c r="L1225" s="37" t="s">
        <v>219</v>
      </c>
      <c r="M1225" s="38">
        <v>4819</v>
      </c>
      <c r="N1225" s="4"/>
      <c r="O1225" s="4"/>
    </row>
    <row r="1226" spans="1:15">
      <c r="A1226" s="121" t="str">
        <f t="shared" si="156"/>
        <v>71090501055129</v>
      </c>
      <c r="B1226" s="115" t="s">
        <v>439</v>
      </c>
      <c r="C1226" s="116" t="s">
        <v>187</v>
      </c>
      <c r="D1226" s="117" t="s">
        <v>149</v>
      </c>
      <c r="E1226" s="118" t="s">
        <v>106</v>
      </c>
      <c r="F1226" s="119" t="s">
        <v>149</v>
      </c>
      <c r="G1226" s="120">
        <v>5129</v>
      </c>
      <c r="L1226" s="37" t="s">
        <v>424</v>
      </c>
      <c r="M1226" s="38">
        <v>5129</v>
      </c>
      <c r="N1226" s="4"/>
      <c r="O1226" s="4"/>
    </row>
    <row r="1227" spans="1:15" ht="30">
      <c r="A1227" s="121" t="str">
        <f t="shared" si="156"/>
        <v>71090601015113</v>
      </c>
      <c r="B1227" s="115" t="s">
        <v>439</v>
      </c>
      <c r="C1227" s="116" t="s">
        <v>187</v>
      </c>
      <c r="D1227" s="117" t="s">
        <v>157</v>
      </c>
      <c r="E1227" s="118" t="s">
        <v>106</v>
      </c>
      <c r="F1227" s="119" t="s">
        <v>106</v>
      </c>
      <c r="G1227" s="120">
        <v>5113</v>
      </c>
      <c r="L1227" s="37" t="s">
        <v>174</v>
      </c>
      <c r="M1227" s="38">
        <v>5113</v>
      </c>
      <c r="N1227" s="4"/>
      <c r="O1227" s="4"/>
    </row>
    <row r="1228" spans="1:15">
      <c r="A1228" s="121" t="str">
        <f t="shared" si="156"/>
        <v>71090601020000</v>
      </c>
      <c r="B1228" s="115" t="s">
        <v>439</v>
      </c>
      <c r="C1228" s="116" t="s">
        <v>187</v>
      </c>
      <c r="D1228" s="117" t="s">
        <v>157</v>
      </c>
      <c r="E1228" s="118" t="s">
        <v>106</v>
      </c>
      <c r="F1228" s="119" t="s">
        <v>140</v>
      </c>
      <c r="G1228" s="120" t="s">
        <v>440</v>
      </c>
      <c r="L1228" s="37" t="s">
        <v>33</v>
      </c>
      <c r="N1228" s="4"/>
      <c r="O1228" s="4"/>
    </row>
    <row r="1229" spans="1:15">
      <c r="A1229" s="121" t="str">
        <f t="shared" si="156"/>
        <v>71090601024639</v>
      </c>
      <c r="B1229" s="115" t="s">
        <v>439</v>
      </c>
      <c r="C1229" s="116" t="s">
        <v>187</v>
      </c>
      <c r="D1229" s="117" t="s">
        <v>157</v>
      </c>
      <c r="E1229" s="118" t="s">
        <v>106</v>
      </c>
      <c r="F1229" s="119" t="s">
        <v>140</v>
      </c>
      <c r="G1229" s="120">
        <v>4639</v>
      </c>
      <c r="L1229" s="37" t="s">
        <v>167</v>
      </c>
      <c r="M1229" s="38">
        <v>4639</v>
      </c>
      <c r="N1229" s="4"/>
      <c r="O1229" s="4"/>
    </row>
    <row r="1230" spans="1:15">
      <c r="A1230" s="121" t="str">
        <f t="shared" si="156"/>
        <v>71090601030000</v>
      </c>
      <c r="B1230" s="115" t="s">
        <v>439</v>
      </c>
      <c r="C1230" s="116" t="s">
        <v>187</v>
      </c>
      <c r="D1230" s="117" t="s">
        <v>157</v>
      </c>
      <c r="E1230" s="118" t="s">
        <v>106</v>
      </c>
      <c r="F1230" s="119" t="s">
        <v>442</v>
      </c>
      <c r="G1230" s="120" t="s">
        <v>440</v>
      </c>
      <c r="L1230" s="37" t="s">
        <v>34</v>
      </c>
      <c r="N1230" s="4"/>
      <c r="O1230" s="4"/>
    </row>
    <row r="1231" spans="1:15">
      <c r="A1231" s="121" t="str">
        <f t="shared" si="156"/>
        <v>71090601034639</v>
      </c>
      <c r="B1231" s="115" t="s">
        <v>439</v>
      </c>
      <c r="C1231" s="116" t="s">
        <v>187</v>
      </c>
      <c r="D1231" s="117" t="s">
        <v>157</v>
      </c>
      <c r="E1231" s="118" t="s">
        <v>106</v>
      </c>
      <c r="F1231" s="119" t="s">
        <v>442</v>
      </c>
      <c r="G1231" s="120">
        <v>4639</v>
      </c>
      <c r="L1231" s="37" t="s">
        <v>167</v>
      </c>
      <c r="M1231" s="38">
        <v>4639</v>
      </c>
      <c r="N1231" s="4"/>
      <c r="O1231" s="4"/>
    </row>
    <row r="1232" spans="1:15">
      <c r="A1232" s="121" t="str">
        <f t="shared" si="156"/>
        <v>71090601040000</v>
      </c>
      <c r="B1232" s="115" t="s">
        <v>439</v>
      </c>
      <c r="C1232" s="116" t="s">
        <v>187</v>
      </c>
      <c r="D1232" s="117" t="s">
        <v>157</v>
      </c>
      <c r="E1232" s="118" t="s">
        <v>106</v>
      </c>
      <c r="F1232" s="119" t="s">
        <v>155</v>
      </c>
      <c r="G1232" s="120" t="s">
        <v>440</v>
      </c>
      <c r="L1232" s="37" t="s">
        <v>35</v>
      </c>
      <c r="N1232" s="4"/>
      <c r="O1232" s="4"/>
    </row>
    <row r="1233" spans="1:15" ht="30">
      <c r="A1233" s="121" t="str">
        <f t="shared" si="156"/>
        <v>71090601045113</v>
      </c>
      <c r="B1233" s="115" t="s">
        <v>439</v>
      </c>
      <c r="C1233" s="116" t="s">
        <v>187</v>
      </c>
      <c r="D1233" s="117" t="s">
        <v>157</v>
      </c>
      <c r="E1233" s="118" t="s">
        <v>106</v>
      </c>
      <c r="F1233" s="119" t="s">
        <v>155</v>
      </c>
      <c r="G1233" s="120">
        <v>5113</v>
      </c>
      <c r="L1233" s="37" t="s">
        <v>174</v>
      </c>
      <c r="M1233" s="38">
        <v>5113</v>
      </c>
      <c r="N1233" s="4"/>
      <c r="O1233" s="4"/>
    </row>
    <row r="1234" spans="1:15">
      <c r="A1234" s="121" t="str">
        <f t="shared" si="156"/>
        <v>71090601050000</v>
      </c>
      <c r="B1234" s="115" t="s">
        <v>439</v>
      </c>
      <c r="C1234" s="116" t="s">
        <v>187</v>
      </c>
      <c r="D1234" s="117" t="s">
        <v>157</v>
      </c>
      <c r="E1234" s="118" t="s">
        <v>106</v>
      </c>
      <c r="F1234" s="119" t="s">
        <v>149</v>
      </c>
      <c r="G1234" s="120" t="s">
        <v>440</v>
      </c>
      <c r="L1234" s="37" t="s">
        <v>36</v>
      </c>
      <c r="N1234" s="4"/>
      <c r="O1234" s="4"/>
    </row>
    <row r="1235" spans="1:15">
      <c r="A1235" s="121" t="str">
        <f t="shared" si="156"/>
        <v>71090601054239</v>
      </c>
      <c r="B1235" s="115" t="s">
        <v>439</v>
      </c>
      <c r="C1235" s="116" t="s">
        <v>187</v>
      </c>
      <c r="D1235" s="117" t="s">
        <v>157</v>
      </c>
      <c r="E1235" s="118" t="s">
        <v>106</v>
      </c>
      <c r="F1235" s="119" t="s">
        <v>149</v>
      </c>
      <c r="G1235" s="120">
        <v>4239</v>
      </c>
      <c r="L1235" s="37" t="s">
        <v>125</v>
      </c>
      <c r="M1235" s="38">
        <v>4239</v>
      </c>
      <c r="N1235" s="4"/>
      <c r="O1235" s="4"/>
    </row>
    <row r="1236" spans="1:15">
      <c r="A1236" s="121" t="str">
        <f t="shared" si="156"/>
        <v>71100701014239</v>
      </c>
      <c r="B1236" s="115" t="s">
        <v>439</v>
      </c>
      <c r="C1236" s="116" t="s">
        <v>189</v>
      </c>
      <c r="D1236" s="117" t="s">
        <v>183</v>
      </c>
      <c r="E1236" s="118" t="s">
        <v>106</v>
      </c>
      <c r="F1236" s="119" t="s">
        <v>106</v>
      </c>
      <c r="G1236" s="120">
        <v>4239</v>
      </c>
      <c r="L1236" s="37" t="s">
        <v>125</v>
      </c>
      <c r="M1236" s="38">
        <v>4239</v>
      </c>
      <c r="N1236" s="4"/>
      <c r="O1236" s="4"/>
    </row>
    <row r="1237" spans="1:15">
      <c r="A1237" s="121" t="str">
        <f t="shared" si="156"/>
        <v>71100701014639</v>
      </c>
      <c r="B1237" s="115" t="s">
        <v>439</v>
      </c>
      <c r="C1237" s="116" t="s">
        <v>189</v>
      </c>
      <c r="D1237" s="117" t="s">
        <v>183</v>
      </c>
      <c r="E1237" s="118" t="s">
        <v>106</v>
      </c>
      <c r="F1237" s="119" t="s">
        <v>106</v>
      </c>
      <c r="G1237" s="120">
        <v>4639</v>
      </c>
      <c r="L1237" s="37" t="s">
        <v>167</v>
      </c>
      <c r="M1237" s="38">
        <v>4639</v>
      </c>
      <c r="N1237" s="4"/>
      <c r="O1237" s="4"/>
    </row>
    <row r="1238" spans="1:15">
      <c r="A1238" s="121" t="str">
        <f t="shared" si="156"/>
        <v>71100701034216</v>
      </c>
      <c r="B1238" s="115" t="s">
        <v>439</v>
      </c>
      <c r="C1238" s="116" t="s">
        <v>189</v>
      </c>
      <c r="D1238" s="117" t="s">
        <v>183</v>
      </c>
      <c r="E1238" s="118" t="s">
        <v>106</v>
      </c>
      <c r="F1238" s="119" t="s">
        <v>442</v>
      </c>
      <c r="G1238" s="120">
        <v>4216</v>
      </c>
      <c r="L1238" s="37" t="s">
        <v>118</v>
      </c>
      <c r="M1238" s="38">
        <v>4216</v>
      </c>
      <c r="N1238" s="4"/>
      <c r="O1238" s="4"/>
    </row>
    <row r="1239" spans="1:15">
      <c r="A1239" s="121" t="str">
        <f t="shared" si="156"/>
        <v>71100701034239</v>
      </c>
      <c r="B1239" s="115" t="s">
        <v>439</v>
      </c>
      <c r="C1239" s="116" t="s">
        <v>189</v>
      </c>
      <c r="D1239" s="117" t="s">
        <v>183</v>
      </c>
      <c r="E1239" s="118" t="s">
        <v>106</v>
      </c>
      <c r="F1239" s="119" t="s">
        <v>442</v>
      </c>
      <c r="G1239" s="120">
        <v>4239</v>
      </c>
      <c r="L1239" s="37" t="s">
        <v>125</v>
      </c>
      <c r="M1239" s="38">
        <v>4239</v>
      </c>
      <c r="N1239" s="4"/>
      <c r="O1239" s="4"/>
    </row>
    <row r="1240" spans="1:15" ht="30">
      <c r="A1240" s="121" t="str">
        <f t="shared" si="156"/>
        <v>71100701034819</v>
      </c>
      <c r="B1240" s="115" t="s">
        <v>439</v>
      </c>
      <c r="C1240" s="116" t="s">
        <v>189</v>
      </c>
      <c r="D1240" s="117" t="s">
        <v>183</v>
      </c>
      <c r="E1240" s="118" t="s">
        <v>106</v>
      </c>
      <c r="F1240" s="119" t="s">
        <v>442</v>
      </c>
      <c r="G1240" s="120">
        <v>4819</v>
      </c>
      <c r="L1240" s="37" t="s">
        <v>219</v>
      </c>
      <c r="M1240" s="38">
        <v>4819</v>
      </c>
      <c r="N1240" s="4"/>
      <c r="O1240" s="4"/>
    </row>
    <row r="1241" spans="1:15">
      <c r="A1241" s="121" t="str">
        <f t="shared" si="156"/>
        <v>71100701044239</v>
      </c>
      <c r="B1241" s="115" t="s">
        <v>439</v>
      </c>
      <c r="C1241" s="116" t="s">
        <v>189</v>
      </c>
      <c r="D1241" s="117" t="s">
        <v>183</v>
      </c>
      <c r="E1241" s="118" t="s">
        <v>106</v>
      </c>
      <c r="F1241" s="119" t="s">
        <v>155</v>
      </c>
      <c r="G1241" s="120">
        <v>4239</v>
      </c>
      <c r="L1241" s="37" t="s">
        <v>125</v>
      </c>
      <c r="M1241" s="38">
        <v>4239</v>
      </c>
      <c r="N1241" s="4"/>
      <c r="O1241" s="4"/>
    </row>
    <row r="1242" spans="1:15">
      <c r="A1242" s="121" t="str">
        <f t="shared" si="156"/>
        <v>71100701044269</v>
      </c>
      <c r="B1242" s="115" t="s">
        <v>439</v>
      </c>
      <c r="C1242" s="116" t="s">
        <v>189</v>
      </c>
      <c r="D1242" s="117" t="s">
        <v>183</v>
      </c>
      <c r="E1242" s="118" t="s">
        <v>106</v>
      </c>
      <c r="F1242" s="119" t="s">
        <v>155</v>
      </c>
      <c r="G1242" s="120">
        <v>4269</v>
      </c>
      <c r="L1242" s="37" t="s">
        <v>240</v>
      </c>
      <c r="M1242" s="38">
        <v>4269</v>
      </c>
      <c r="N1242" s="4"/>
      <c r="O1242" s="4"/>
    </row>
    <row r="1243" spans="1:15" ht="30">
      <c r="A1243" s="121" t="str">
        <f t="shared" si="156"/>
        <v>71100701044521</v>
      </c>
      <c r="B1243" s="115" t="s">
        <v>439</v>
      </c>
      <c r="C1243" s="116" t="s">
        <v>189</v>
      </c>
      <c r="D1243" s="117" t="s">
        <v>183</v>
      </c>
      <c r="E1243" s="118" t="s">
        <v>106</v>
      </c>
      <c r="F1243" s="119" t="s">
        <v>155</v>
      </c>
      <c r="G1243" s="120">
        <v>4521</v>
      </c>
      <c r="L1243" s="37" t="s">
        <v>267</v>
      </c>
      <c r="M1243" s="38">
        <v>4521</v>
      </c>
      <c r="N1243" s="4"/>
      <c r="O1243" s="4"/>
    </row>
    <row r="1244" spans="1:15">
      <c r="A1244" s="121" t="str">
        <f t="shared" si="156"/>
        <v>71100701044639</v>
      </c>
      <c r="B1244" s="115" t="s">
        <v>439</v>
      </c>
      <c r="C1244" s="116" t="s">
        <v>189</v>
      </c>
      <c r="D1244" s="117" t="s">
        <v>183</v>
      </c>
      <c r="E1244" s="118" t="s">
        <v>106</v>
      </c>
      <c r="F1244" s="119" t="s">
        <v>155</v>
      </c>
      <c r="G1244" s="120">
        <v>4639</v>
      </c>
      <c r="L1244" s="37" t="s">
        <v>167</v>
      </c>
      <c r="M1244" s="38">
        <v>4639</v>
      </c>
      <c r="N1244" s="4"/>
      <c r="O1244" s="4"/>
    </row>
    <row r="1245" spans="1:15">
      <c r="A1245" s="121" t="str">
        <f t="shared" si="156"/>
        <v>71100701050000</v>
      </c>
      <c r="B1245" s="115" t="s">
        <v>439</v>
      </c>
      <c r="C1245" s="116" t="s">
        <v>189</v>
      </c>
      <c r="D1245" s="117" t="s">
        <v>183</v>
      </c>
      <c r="E1245" s="118" t="s">
        <v>106</v>
      </c>
      <c r="F1245" s="119" t="s">
        <v>149</v>
      </c>
      <c r="G1245" s="120" t="s">
        <v>440</v>
      </c>
      <c r="L1245" s="37" t="s">
        <v>37</v>
      </c>
      <c r="N1245" s="4"/>
      <c r="O1245" s="4"/>
    </row>
    <row r="1246" spans="1:15" ht="30">
      <c r="A1246" s="121" t="str">
        <f t="shared" si="156"/>
        <v>71100701054819</v>
      </c>
      <c r="B1246" s="115" t="s">
        <v>439</v>
      </c>
      <c r="C1246" s="116" t="s">
        <v>189</v>
      </c>
      <c r="D1246" s="117" t="s">
        <v>183</v>
      </c>
      <c r="E1246" s="118" t="s">
        <v>106</v>
      </c>
      <c r="F1246" s="119" t="s">
        <v>149</v>
      </c>
      <c r="G1246" s="120">
        <v>4819</v>
      </c>
      <c r="L1246" s="37" t="s">
        <v>219</v>
      </c>
      <c r="M1246" s="38">
        <v>4819</v>
      </c>
      <c r="N1246" s="4"/>
      <c r="O1246" s="4"/>
    </row>
    <row r="1247" spans="1:15">
      <c r="A1247" s="121" t="str">
        <f t="shared" ref="A1247:A1262" si="157">CONCATENATE(B1247,C1247,D1247,E1247,F1247,G1247)</f>
        <v>71100901014216</v>
      </c>
      <c r="B1247" s="115" t="s">
        <v>439</v>
      </c>
      <c r="C1247" s="116" t="s">
        <v>189</v>
      </c>
      <c r="D1247" s="117" t="s">
        <v>187</v>
      </c>
      <c r="E1247" s="118" t="s">
        <v>106</v>
      </c>
      <c r="F1247" s="119" t="s">
        <v>106</v>
      </c>
      <c r="G1247" s="120">
        <v>4216</v>
      </c>
      <c r="L1247" s="37" t="s">
        <v>118</v>
      </c>
      <c r="M1247" s="38">
        <v>4216</v>
      </c>
      <c r="N1247" s="4"/>
      <c r="O1247" s="4"/>
    </row>
    <row r="1248" spans="1:15" ht="30">
      <c r="A1248" s="121" t="str">
        <f t="shared" si="157"/>
        <v>71100901014252</v>
      </c>
      <c r="B1248" s="115" t="s">
        <v>439</v>
      </c>
      <c r="C1248" s="116" t="s">
        <v>189</v>
      </c>
      <c r="D1248" s="117" t="s">
        <v>187</v>
      </c>
      <c r="E1248" s="118" t="s">
        <v>106</v>
      </c>
      <c r="F1248" s="119" t="s">
        <v>106</v>
      </c>
      <c r="G1248" s="120">
        <v>4252</v>
      </c>
      <c r="L1248" s="37" t="s">
        <v>127</v>
      </c>
      <c r="M1248" s="38">
        <v>4252</v>
      </c>
      <c r="N1248" s="4"/>
      <c r="O1248" s="4"/>
    </row>
    <row r="1249" spans="1:15">
      <c r="A1249" s="121" t="str">
        <f t="shared" si="157"/>
        <v>71100901014264</v>
      </c>
      <c r="B1249" s="115" t="s">
        <v>439</v>
      </c>
      <c r="C1249" s="116" t="s">
        <v>189</v>
      </c>
      <c r="D1249" s="117" t="s">
        <v>187</v>
      </c>
      <c r="E1249" s="118" t="s">
        <v>106</v>
      </c>
      <c r="F1249" s="119" t="s">
        <v>106</v>
      </c>
      <c r="G1249" s="120">
        <v>4264</v>
      </c>
      <c r="L1249" s="37" t="s">
        <v>129</v>
      </c>
      <c r="M1249" s="38">
        <v>4264</v>
      </c>
      <c r="N1249" s="4"/>
      <c r="O1249" s="4"/>
    </row>
    <row r="1250" spans="1:15">
      <c r="A1250" s="121" t="str">
        <f t="shared" si="157"/>
        <v>71100901014267</v>
      </c>
      <c r="B1250" s="115" t="s">
        <v>439</v>
      </c>
      <c r="C1250" s="116" t="s">
        <v>189</v>
      </c>
      <c r="D1250" s="117" t="s">
        <v>187</v>
      </c>
      <c r="E1250" s="118" t="s">
        <v>106</v>
      </c>
      <c r="F1250" s="119" t="s">
        <v>106</v>
      </c>
      <c r="G1250" s="120">
        <v>4267</v>
      </c>
      <c r="L1250" s="37" t="s">
        <v>130</v>
      </c>
      <c r="M1250" s="38">
        <v>4267</v>
      </c>
      <c r="N1250" s="4"/>
      <c r="O1250" s="4"/>
    </row>
    <row r="1251" spans="1:15">
      <c r="A1251" s="121" t="str">
        <f t="shared" si="157"/>
        <v>71100901014861</v>
      </c>
      <c r="B1251" s="115" t="s">
        <v>439</v>
      </c>
      <c r="C1251" s="116" t="s">
        <v>189</v>
      </c>
      <c r="D1251" s="117" t="s">
        <v>187</v>
      </c>
      <c r="E1251" s="118" t="s">
        <v>106</v>
      </c>
      <c r="F1251" s="119" t="s">
        <v>106</v>
      </c>
      <c r="G1251" s="120">
        <v>4861</v>
      </c>
      <c r="L1251" s="37" t="s">
        <v>134</v>
      </c>
      <c r="M1251" s="38">
        <v>4861</v>
      </c>
      <c r="N1251" s="4"/>
      <c r="O1251" s="4"/>
    </row>
    <row r="1252" spans="1:15">
      <c r="A1252" s="121" t="str">
        <f t="shared" si="157"/>
        <v>71100901015122</v>
      </c>
      <c r="B1252" s="115" t="s">
        <v>439</v>
      </c>
      <c r="C1252" s="116" t="s">
        <v>189</v>
      </c>
      <c r="D1252" s="117" t="s">
        <v>187</v>
      </c>
      <c r="E1252" s="118" t="s">
        <v>106</v>
      </c>
      <c r="F1252" s="119" t="s">
        <v>106</v>
      </c>
      <c r="G1252" s="120">
        <v>5122</v>
      </c>
      <c r="L1252" s="37" t="s">
        <v>332</v>
      </c>
      <c r="M1252" s="38">
        <v>5122</v>
      </c>
      <c r="N1252" s="4"/>
      <c r="O1252" s="4"/>
    </row>
    <row r="1253" spans="1:15">
      <c r="A1253" s="121" t="str">
        <f t="shared" si="157"/>
        <v>71100902010000</v>
      </c>
      <c r="B1253" s="115" t="s">
        <v>439</v>
      </c>
      <c r="C1253" s="116" t="s">
        <v>189</v>
      </c>
      <c r="D1253" s="117" t="s">
        <v>187</v>
      </c>
      <c r="E1253" s="118" t="s">
        <v>140</v>
      </c>
      <c r="F1253" s="119" t="s">
        <v>106</v>
      </c>
      <c r="G1253" s="120" t="s">
        <v>440</v>
      </c>
      <c r="L1253" s="37" t="s">
        <v>38</v>
      </c>
      <c r="N1253" s="4"/>
      <c r="O1253" s="4"/>
    </row>
    <row r="1254" spans="1:15">
      <c r="A1254" s="121" t="str">
        <f t="shared" si="157"/>
        <v>71100902014729</v>
      </c>
      <c r="B1254" s="115" t="s">
        <v>439</v>
      </c>
      <c r="C1254" s="116" t="s">
        <v>189</v>
      </c>
      <c r="D1254" s="117" t="s">
        <v>187</v>
      </c>
      <c r="E1254" s="118" t="s">
        <v>140</v>
      </c>
      <c r="F1254" s="119" t="s">
        <v>106</v>
      </c>
      <c r="G1254" s="120">
        <v>4729</v>
      </c>
      <c r="L1254" s="37" t="s">
        <v>348</v>
      </c>
      <c r="M1254" s="38">
        <v>4729</v>
      </c>
      <c r="N1254" s="4"/>
      <c r="O1254" s="4"/>
    </row>
    <row r="1255" spans="1:15">
      <c r="A1255" s="121" t="str">
        <f t="shared" si="157"/>
        <v>71110000000000</v>
      </c>
      <c r="B1255" s="115" t="s">
        <v>439</v>
      </c>
      <c r="C1255" s="116" t="s">
        <v>104</v>
      </c>
      <c r="D1255" s="117" t="s">
        <v>441</v>
      </c>
      <c r="E1255" s="118" t="s">
        <v>441</v>
      </c>
      <c r="F1255" s="119" t="s">
        <v>441</v>
      </c>
      <c r="G1255" s="120" t="s">
        <v>440</v>
      </c>
      <c r="L1255" s="37" t="s">
        <v>39</v>
      </c>
      <c r="N1255" s="4"/>
      <c r="O1255" s="4"/>
    </row>
    <row r="1256" spans="1:15">
      <c r="A1256" s="121" t="str">
        <f t="shared" si="157"/>
        <v>71110000000001</v>
      </c>
      <c r="B1256" s="115" t="s">
        <v>439</v>
      </c>
      <c r="C1256" s="116" t="s">
        <v>104</v>
      </c>
      <c r="D1256" s="117" t="s">
        <v>441</v>
      </c>
      <c r="E1256" s="118" t="s">
        <v>441</v>
      </c>
      <c r="F1256" s="119" t="s">
        <v>441</v>
      </c>
      <c r="G1256" s="120" t="s">
        <v>96</v>
      </c>
      <c r="L1256" s="37" t="e">
        <v>#N/A</v>
      </c>
      <c r="N1256" s="4"/>
      <c r="O1256" s="4"/>
    </row>
    <row r="1257" spans="1:15">
      <c r="A1257" s="121" t="str">
        <f t="shared" si="157"/>
        <v>71110100000000</v>
      </c>
      <c r="B1257" s="115" t="s">
        <v>439</v>
      </c>
      <c r="C1257" s="116" t="s">
        <v>104</v>
      </c>
      <c r="D1257" s="117" t="s">
        <v>106</v>
      </c>
      <c r="E1257" s="118" t="s">
        <v>441</v>
      </c>
      <c r="F1257" s="119" t="s">
        <v>441</v>
      </c>
      <c r="G1257" s="120" t="s">
        <v>440</v>
      </c>
      <c r="L1257" s="37" t="s">
        <v>40</v>
      </c>
      <c r="N1257" s="4"/>
      <c r="O1257" s="4"/>
    </row>
    <row r="1258" spans="1:15">
      <c r="A1258" s="121" t="str">
        <f t="shared" si="157"/>
        <v>71110100000001</v>
      </c>
      <c r="B1258" s="115" t="s">
        <v>439</v>
      </c>
      <c r="C1258" s="116" t="s">
        <v>104</v>
      </c>
      <c r="D1258" s="117" t="s">
        <v>106</v>
      </c>
      <c r="E1258" s="118" t="s">
        <v>441</v>
      </c>
      <c r="F1258" s="119" t="s">
        <v>441</v>
      </c>
      <c r="G1258" s="120" t="s">
        <v>96</v>
      </c>
      <c r="L1258" s="37" t="e">
        <v>#N/A</v>
      </c>
      <c r="N1258" s="4"/>
      <c r="O1258" s="4"/>
    </row>
    <row r="1259" spans="1:15">
      <c r="A1259" s="121" t="str">
        <f t="shared" si="157"/>
        <v>71110102000000</v>
      </c>
      <c r="B1259" s="115" t="s">
        <v>439</v>
      </c>
      <c r="C1259" s="116" t="s">
        <v>104</v>
      </c>
      <c r="D1259" s="117" t="s">
        <v>106</v>
      </c>
      <c r="E1259" s="118" t="s">
        <v>140</v>
      </c>
      <c r="F1259" s="119" t="s">
        <v>441</v>
      </c>
      <c r="G1259" s="120" t="s">
        <v>440</v>
      </c>
      <c r="L1259" s="37" t="s">
        <v>41</v>
      </c>
      <c r="N1259" s="4"/>
      <c r="O1259" s="4"/>
    </row>
    <row r="1260" spans="1:15">
      <c r="A1260" s="121" t="str">
        <f t="shared" si="157"/>
        <v>71110102000001</v>
      </c>
      <c r="B1260" s="115" t="s">
        <v>439</v>
      </c>
      <c r="C1260" s="116" t="s">
        <v>104</v>
      </c>
      <c r="D1260" s="117" t="s">
        <v>106</v>
      </c>
      <c r="E1260" s="118" t="s">
        <v>140</v>
      </c>
      <c r="F1260" s="119" t="s">
        <v>441</v>
      </c>
      <c r="G1260" s="120" t="s">
        <v>96</v>
      </c>
      <c r="L1260" s="37" t="e">
        <v>#N/A</v>
      </c>
      <c r="N1260" s="4"/>
      <c r="O1260" s="4"/>
    </row>
    <row r="1261" spans="1:15">
      <c r="A1261" s="121" t="str">
        <f t="shared" si="157"/>
        <v>71110102004891</v>
      </c>
      <c r="B1261" s="115" t="s">
        <v>439</v>
      </c>
      <c r="C1261" s="116" t="s">
        <v>104</v>
      </c>
      <c r="D1261" s="117" t="s">
        <v>106</v>
      </c>
      <c r="E1261" s="118" t="s">
        <v>140</v>
      </c>
      <c r="F1261" s="119" t="s">
        <v>441</v>
      </c>
      <c r="G1261" s="120">
        <v>4891</v>
      </c>
      <c r="L1261" s="37" t="s">
        <v>416</v>
      </c>
      <c r="M1261" s="38">
        <v>4891</v>
      </c>
      <c r="N1261" s="4"/>
      <c r="O1261" s="4"/>
    </row>
    <row r="1262" spans="1:15">
      <c r="A1262" s="121" t="str">
        <f t="shared" si="157"/>
        <v>7111010200x</v>
      </c>
      <c r="B1262" s="115" t="s">
        <v>439</v>
      </c>
      <c r="C1262" s="116" t="s">
        <v>104</v>
      </c>
      <c r="D1262" s="117" t="s">
        <v>106</v>
      </c>
      <c r="E1262" s="118" t="s">
        <v>140</v>
      </c>
      <c r="F1262" s="119" t="s">
        <v>441</v>
      </c>
      <c r="G1262" s="120" t="s">
        <v>361</v>
      </c>
      <c r="L1262" s="37" t="e">
        <v>#NAME?</v>
      </c>
      <c r="M1262" s="38" t="s">
        <v>361</v>
      </c>
      <c r="N1262" s="4"/>
      <c r="O1262" s="4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5" priority="2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4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C12" sqref="C12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85546875" style="38" customWidth="1"/>
    <col min="15" max="15" width="14" style="38" customWidth="1"/>
    <col min="16" max="16" width="14.8554687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595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6" customHeight="1">
      <c r="A7" s="121" t="s">
        <v>490</v>
      </c>
      <c r="H7" s="452" t="s">
        <v>861</v>
      </c>
      <c r="I7" s="452"/>
      <c r="J7" s="452"/>
      <c r="K7" s="452"/>
      <c r="L7" s="452"/>
      <c r="M7" s="452"/>
      <c r="N7" s="452"/>
      <c r="O7" s="452"/>
      <c r="P7" s="45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31.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>
        <v>0</v>
      </c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>
        <v>0</v>
      </c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>O219+P219</f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/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7" customHeight="1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35.2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/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30.75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>
        <v>0</v>
      </c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34.5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34.5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3.5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7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4" priority="1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6">
    <tabColor theme="4" tint="0.39997558519241921"/>
  </sheetPr>
  <dimension ref="A1:IA1262"/>
  <sheetViews>
    <sheetView view="pageBreakPreview" topLeftCell="H1" zoomScaleSheetLayoutView="10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285156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140625" style="38" customWidth="1"/>
    <col min="15" max="15" width="13.5703125" style="38" customWidth="1"/>
    <col min="16" max="16" width="13.5703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596</v>
      </c>
      <c r="O5" s="477"/>
      <c r="P5" s="477"/>
    </row>
    <row r="6" spans="1:22" ht="19.5" customHeight="1">
      <c r="A6" s="235" t="s">
        <v>725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2" ht="36.75" customHeight="1">
      <c r="A7" s="121" t="s">
        <v>490</v>
      </c>
      <c r="H7" s="452" t="s">
        <v>862</v>
      </c>
      <c r="I7" s="452"/>
      <c r="J7" s="452"/>
      <c r="K7" s="452"/>
      <c r="L7" s="452"/>
      <c r="M7" s="452"/>
      <c r="N7" s="452"/>
      <c r="O7" s="452"/>
      <c r="P7" s="452"/>
    </row>
    <row r="8" spans="1:22" ht="11.25" customHeight="1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 ht="25.5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>
        <v>0</v>
      </c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>
        <v>0</v>
      </c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>
        <v>0</v>
      </c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30.75" customHeight="1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>
        <v>0</v>
      </c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 ht="18" customHeight="1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/>
      <c r="P456" s="303"/>
      <c r="Q456" s="160"/>
      <c r="R456" s="160"/>
      <c r="S456" s="343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/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853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7" customHeight="1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>
        <v>0</v>
      </c>
      <c r="Q702" s="160"/>
      <c r="R702" s="160"/>
      <c r="S702" s="343"/>
      <c r="T702" s="160"/>
      <c r="U702" s="160"/>
      <c r="V702" s="160"/>
    </row>
    <row r="703" spans="1:22" ht="19.5" customHeight="1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 ht="19.5" customHeight="1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7" customHeight="1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>
        <v>0</v>
      </c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51" customHeight="1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8.5" customHeight="1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>
        <v>0</v>
      </c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 ht="0.75" customHeight="1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3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1" firstPageNumber="24" orientation="portrait" blackAndWhite="1" useFirstPageNumber="1" r:id="rId1"/>
  <headerFooter alignWithMargins="0"/>
  <colBreaks count="1" manualBreakCount="1">
    <brk id="16" min="3" max="504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7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8554687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2.7109375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597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52" t="s">
        <v>863</v>
      </c>
      <c r="I7" s="452"/>
      <c r="J7" s="452"/>
      <c r="K7" s="452"/>
      <c r="L7" s="452"/>
      <c r="M7" s="452"/>
      <c r="N7" s="452"/>
      <c r="O7" s="452"/>
      <c r="P7" s="45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 ht="20.25" customHeigh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 ht="20.25" customHeight="1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32.25" customHeight="1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 ht="19.5" customHeigh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 ht="19.5" customHeight="1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8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>
        <v>0</v>
      </c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7.25" customHeight="1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>
        <v>0</v>
      </c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33" customHeight="1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20.25" customHeight="1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55"/>
      <c r="P456" s="303"/>
      <c r="Q456" s="160"/>
      <c r="R456" s="160"/>
      <c r="S456" s="343"/>
      <c r="T456" s="160"/>
      <c r="U456" s="160"/>
      <c r="V456" s="160"/>
    </row>
    <row r="457" spans="1:22" ht="19.5" customHeight="1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30.75" customHeight="1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 ht="21.75" customHeigh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32.25" customHeight="1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2" priority="3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8">
    <tabColor theme="4" tint="0.39997558519241921"/>
  </sheetPr>
  <dimension ref="A1:IA1262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795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5.25" customHeight="1">
      <c r="A7" s="121" t="s">
        <v>490</v>
      </c>
      <c r="H7" s="452" t="s">
        <v>864</v>
      </c>
      <c r="I7" s="452"/>
      <c r="J7" s="452"/>
      <c r="K7" s="452"/>
      <c r="L7" s="452"/>
      <c r="M7" s="452"/>
      <c r="N7" s="452"/>
      <c r="O7" s="452"/>
      <c r="P7" s="45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1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/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25.5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5.5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/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5.5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/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/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/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/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/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31.5" customHeight="1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>
        <v>0</v>
      </c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40.5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853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8" spans="1:2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M768" s="4"/>
      <c r="N768" s="4"/>
      <c r="O768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7" spans="12:12" s="4" customFormat="1">
      <c r="L777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2" spans="12:12" s="4" customFormat="1">
      <c r="L792" s="37"/>
    </row>
    <row r="793" spans="12:12" s="4" customFormat="1">
      <c r="L793" s="37"/>
    </row>
    <row r="795" spans="12:12" s="4" customFormat="1">
      <c r="L795" s="37"/>
    </row>
    <row r="797" spans="12:12" s="4" customFormat="1">
      <c r="L797" s="37"/>
    </row>
    <row r="798" spans="12:12" s="4" customFormat="1">
      <c r="L798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3" spans="12:12" s="4" customFormat="1">
      <c r="L803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6" spans="12:12" s="4" customFormat="1">
      <c r="L816" s="37"/>
    </row>
    <row r="817" spans="12:12" s="4" customFormat="1">
      <c r="L817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2" spans="12:12" s="4" customFormat="1">
      <c r="L832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5" spans="12:12" s="4" customFormat="1">
      <c r="L845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80" spans="12:12" s="4" customFormat="1">
      <c r="L880" s="37"/>
    </row>
    <row r="881" spans="12:12" s="4" customFormat="1">
      <c r="L881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90" spans="12:12" s="4" customFormat="1">
      <c r="L890" s="37"/>
    </row>
    <row r="891" spans="12:12" s="4" customFormat="1">
      <c r="L891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8" spans="12:12" s="4" customFormat="1">
      <c r="L908" s="37"/>
    </row>
    <row r="909" spans="12:12" s="4" customFormat="1">
      <c r="L909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6" spans="12:12" s="4" customFormat="1">
      <c r="L916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1" spans="12:12" s="4" customFormat="1">
      <c r="L941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8" spans="12:12" s="4" customFormat="1">
      <c r="L948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59" spans="12:12" s="4" customFormat="1">
      <c r="L959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6" spans="12:12" s="4" customFormat="1">
      <c r="L966" s="37"/>
    </row>
    <row r="967" spans="12:12" s="4" customFormat="1">
      <c r="L967" s="37"/>
    </row>
    <row r="969" spans="12:12" s="4" customFormat="1">
      <c r="L969" s="37"/>
    </row>
    <row r="970" spans="12:12" s="4" customFormat="1">
      <c r="L970" s="37"/>
    </row>
    <row r="972" spans="12:12" s="4" customFormat="1">
      <c r="L972" s="37"/>
    </row>
    <row r="973" spans="12:12" s="4" customFormat="1">
      <c r="L973" s="37"/>
    </row>
    <row r="974" spans="12:12" s="4" customFormat="1">
      <c r="L974" s="37"/>
    </row>
    <row r="976" spans="12:12" s="4" customFormat="1">
      <c r="L976" s="37"/>
    </row>
    <row r="977" spans="12:12" s="4" customFormat="1">
      <c r="L977" s="37"/>
    </row>
    <row r="978" spans="12:12" s="4" customFormat="1">
      <c r="L978" s="37"/>
    </row>
    <row r="980" spans="12:12" s="4" customFormat="1">
      <c r="L980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7" spans="12:12" s="4" customFormat="1">
      <c r="L987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6" spans="12:12" s="4" customFormat="1">
      <c r="L996" s="37"/>
    </row>
    <row r="997" spans="12:12" s="4" customFormat="1">
      <c r="L997" s="37"/>
    </row>
    <row r="998" spans="12:12" s="4" customFormat="1">
      <c r="L998" s="37"/>
    </row>
    <row r="1000" spans="12:12" s="4" customFormat="1">
      <c r="L1000" s="37"/>
    </row>
    <row r="1002" spans="12:12" s="4" customFormat="1">
      <c r="L1002" s="37"/>
    </row>
    <row r="1003" spans="12:12" s="4" customFormat="1">
      <c r="L1003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4" spans="12:12" s="4" customFormat="1">
      <c r="L1024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1" spans="12:12" s="4" customFormat="1">
      <c r="L1031" s="37"/>
    </row>
    <row r="1032" spans="12:12" s="4" customFormat="1">
      <c r="L1032" s="37"/>
    </row>
    <row r="1034" spans="12:12" s="4" customFormat="1">
      <c r="L1034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1" spans="12:12" s="4" customFormat="1">
      <c r="L1041" s="37"/>
    </row>
    <row r="1042" spans="12:12" s="4" customFormat="1">
      <c r="L1042" s="37"/>
    </row>
    <row r="1043" spans="12:12" s="4" customFormat="1">
      <c r="L1043" s="37"/>
    </row>
    <row r="1045" spans="12:12" s="4" customFormat="1">
      <c r="L1045" s="37"/>
    </row>
    <row r="1046" spans="12:12" s="4" customFormat="1">
      <c r="L1046" s="37"/>
    </row>
    <row r="1048" spans="12:12" s="4" customFormat="1">
      <c r="L1048" s="37"/>
    </row>
    <row r="1049" spans="12:12" s="4" customFormat="1">
      <c r="L1049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1" spans="12:12" s="4" customFormat="1">
      <c r="L1061" s="37"/>
    </row>
    <row r="1062" spans="12:12" s="4" customFormat="1">
      <c r="L1062" s="37"/>
    </row>
    <row r="1064" spans="12:12" s="4" customFormat="1">
      <c r="L1064" s="37"/>
    </row>
    <row r="1065" spans="12:12" s="4" customFormat="1">
      <c r="L1065" s="37"/>
    </row>
    <row r="1066" spans="12:12" s="4" customFormat="1">
      <c r="L1066" s="37"/>
    </row>
    <row r="1068" spans="12:12" s="4" customFormat="1">
      <c r="L1068" s="37"/>
    </row>
    <row r="1069" spans="12:12" s="4" customFormat="1">
      <c r="L1069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6" spans="12:12" s="4" customFormat="1">
      <c r="L1086" s="37"/>
    </row>
    <row r="1087" spans="12:12" s="4" customFormat="1">
      <c r="L1087" s="37"/>
    </row>
    <row r="1089" spans="12:12" s="4" customFormat="1">
      <c r="L1089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3" spans="12:12" s="4" customFormat="1">
      <c r="L1103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2" spans="12:12" s="4" customFormat="1">
      <c r="L1112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7" spans="12:12" s="4" customFormat="1">
      <c r="L1127" s="37"/>
    </row>
    <row r="1128" spans="12:12" s="4" customFormat="1">
      <c r="L1128" s="37"/>
    </row>
    <row r="1130" spans="12:12" s="4" customFormat="1">
      <c r="L1130" s="37"/>
    </row>
    <row r="1132" spans="12:12" s="4" customFormat="1">
      <c r="L1132" s="37"/>
    </row>
    <row r="1133" spans="12:12" s="4" customFormat="1">
      <c r="L1133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8" spans="12:12" s="4" customFormat="1">
      <c r="L1138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1" spans="12:12" s="4" customFormat="1">
      <c r="L1151" s="37"/>
    </row>
    <row r="1152" spans="12:12" s="4" customFormat="1">
      <c r="L1152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7" spans="12:12" s="4" customFormat="1">
      <c r="L1167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80" spans="12:12" s="4" customFormat="1">
      <c r="L1180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5" spans="12:12" s="4" customFormat="1">
      <c r="L1215" s="37"/>
    </row>
    <row r="1216" spans="12:12" s="4" customFormat="1">
      <c r="L1216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5" spans="12:12" s="4" customFormat="1">
      <c r="L1225" s="37"/>
    </row>
    <row r="1226" spans="12:12" s="4" customFormat="1">
      <c r="L1226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3" spans="12:12" s="4" customFormat="1">
      <c r="L1243" s="37"/>
    </row>
    <row r="1244" spans="12:12" s="4" customFormat="1">
      <c r="L1244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1" spans="12:12" s="4" customFormat="1">
      <c r="L1251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60" spans="12:12" s="4" customFormat="1">
      <c r="L1260" s="37"/>
    </row>
    <row r="1261" spans="12:12" s="4" customFormat="1">
      <c r="L1261" s="37"/>
    </row>
    <row r="1262" spans="12:12" s="4" customFormat="1">
      <c r="L1262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1" priority="4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90" firstPageNumber="24" orientation="portrait" blackAndWhite="1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9">
    <tabColor theme="4" tint="0.39997558519241921"/>
  </sheetPr>
  <dimension ref="A1:IA1260"/>
  <sheetViews>
    <sheetView view="pageBreakPreview" topLeftCell="H1" zoomScale="110" zoomScaleNormal="120" zoomScaleSheetLayoutView="110" workbookViewId="0">
      <selection activeCell="B14" sqref="B14"/>
    </sheetView>
  </sheetViews>
  <sheetFormatPr defaultColWidth="9.140625" defaultRowHeight="15.75"/>
  <cols>
    <col min="1" max="1" width="17.28515625" style="121" hidden="1" customWidth="1"/>
    <col min="2" max="2" width="3.28515625" style="115" hidden="1" customWidth="1"/>
    <col min="3" max="3" width="4.42578125" style="116" hidden="1" customWidth="1"/>
    <col min="4" max="4" width="3.28515625" style="117" hidden="1" customWidth="1"/>
    <col min="5" max="5" width="3.28515625" style="118" hidden="1" customWidth="1"/>
    <col min="6" max="6" width="3.28515625" style="119" hidden="1" customWidth="1"/>
    <col min="7" max="7" width="5.5703125" style="120" hidden="1" customWidth="1"/>
    <col min="8" max="8" width="5.42578125" style="5" customWidth="1"/>
    <col min="9" max="9" width="3.140625" style="39" customWidth="1"/>
    <col min="10" max="10" width="2.42578125" style="40" customWidth="1"/>
    <col min="11" max="11" width="2.140625" style="41" customWidth="1"/>
    <col min="12" max="12" width="51.5703125" style="37" customWidth="1"/>
    <col min="13" max="13" width="5.28515625" style="38" customWidth="1"/>
    <col min="14" max="14" width="14.42578125" style="38" customWidth="1"/>
    <col min="15" max="15" width="13" style="38" customWidth="1"/>
    <col min="16" max="16" width="14.42578125" style="4" customWidth="1"/>
    <col min="17" max="16384" width="9.140625" style="4"/>
  </cols>
  <sheetData>
    <row r="1" spans="1:22">
      <c r="A1" s="4"/>
      <c r="B1" s="235"/>
      <c r="C1" s="4"/>
      <c r="D1" s="236"/>
      <c r="E1" s="236"/>
      <c r="F1" s="236"/>
      <c r="G1" s="236"/>
      <c r="H1" s="236"/>
      <c r="I1" s="4"/>
      <c r="J1" s="4"/>
      <c r="K1" s="478"/>
      <c r="L1" s="478"/>
      <c r="M1" s="478"/>
      <c r="N1" s="410" t="s">
        <v>724</v>
      </c>
      <c r="O1" s="410"/>
      <c r="P1" s="410"/>
    </row>
    <row r="2" spans="1:22">
      <c r="A2" s="4"/>
      <c r="B2" s="235"/>
      <c r="C2" s="4"/>
      <c r="D2" s="236"/>
      <c r="E2" s="236"/>
      <c r="F2" s="236"/>
      <c r="G2" s="236"/>
      <c r="H2" s="236"/>
      <c r="I2" s="4"/>
      <c r="J2" s="4"/>
      <c r="K2" s="478"/>
      <c r="L2" s="478"/>
      <c r="M2" s="478"/>
      <c r="N2" s="410" t="s">
        <v>604</v>
      </c>
      <c r="O2" s="410"/>
      <c r="P2" s="410"/>
    </row>
    <row r="3" spans="1:22">
      <c r="A3" s="4"/>
      <c r="B3" s="235"/>
      <c r="C3" s="4"/>
      <c r="D3" s="236"/>
      <c r="E3" s="236"/>
      <c r="F3" s="236" t="s">
        <v>764</v>
      </c>
      <c r="G3" s="236"/>
      <c r="H3" s="236"/>
      <c r="I3" s="4"/>
      <c r="J3" s="4"/>
      <c r="K3" s="478"/>
      <c r="L3" s="478"/>
      <c r="M3" s="478"/>
      <c r="N3" s="410" t="s">
        <v>871</v>
      </c>
      <c r="O3" s="410"/>
      <c r="P3" s="410"/>
    </row>
    <row r="4" spans="1:22">
      <c r="A4" s="4"/>
      <c r="B4" s="235"/>
      <c r="C4" s="4"/>
      <c r="D4" s="236"/>
      <c r="E4" s="236"/>
      <c r="F4" s="236"/>
      <c r="G4" s="236"/>
      <c r="H4" s="236"/>
      <c r="I4" s="4"/>
      <c r="J4" s="4"/>
      <c r="K4" s="478"/>
      <c r="L4" s="478"/>
      <c r="M4" s="478"/>
      <c r="N4" s="410" t="s">
        <v>870</v>
      </c>
      <c r="O4" s="410"/>
      <c r="P4" s="410"/>
    </row>
    <row r="5" spans="1:22">
      <c r="A5" s="4"/>
      <c r="B5" s="235"/>
      <c r="C5" s="4"/>
      <c r="D5" s="236"/>
      <c r="E5" s="236"/>
      <c r="F5" s="236"/>
      <c r="G5" s="236"/>
      <c r="H5" s="236"/>
      <c r="I5" s="4"/>
      <c r="J5" s="4"/>
      <c r="K5" s="478"/>
      <c r="L5" s="478"/>
      <c r="M5" s="478"/>
      <c r="N5" s="477" t="s">
        <v>769</v>
      </c>
      <c r="O5" s="477"/>
      <c r="P5" s="477"/>
    </row>
    <row r="6" spans="1:22">
      <c r="A6" s="235" t="s">
        <v>725</v>
      </c>
      <c r="B6" s="235"/>
      <c r="C6" s="4"/>
      <c r="D6" s="236"/>
      <c r="E6" s="236"/>
      <c r="F6" s="236"/>
      <c r="G6" s="236"/>
      <c r="H6" s="236"/>
      <c r="I6" s="4"/>
      <c r="J6" s="4"/>
      <c r="K6" s="4"/>
      <c r="L6" s="237"/>
      <c r="M6" s="237"/>
      <c r="N6" s="4"/>
      <c r="O6" s="4"/>
    </row>
    <row r="7" spans="1:22" ht="33.75" customHeight="1">
      <c r="A7" s="121" t="s">
        <v>490</v>
      </c>
      <c r="H7" s="452" t="s">
        <v>865</v>
      </c>
      <c r="I7" s="452"/>
      <c r="J7" s="452"/>
      <c r="K7" s="452"/>
      <c r="L7" s="452"/>
      <c r="M7" s="452"/>
      <c r="N7" s="452"/>
      <c r="O7" s="452"/>
      <c r="P7" s="452"/>
    </row>
    <row r="8" spans="1:22">
      <c r="H8" s="234"/>
      <c r="I8" s="234"/>
      <c r="J8" s="234"/>
      <c r="K8" s="234"/>
      <c r="L8" s="234"/>
      <c r="M8" s="234"/>
      <c r="N8" s="234"/>
      <c r="O8" s="234"/>
      <c r="P8" s="234"/>
    </row>
    <row r="9" spans="1:22">
      <c r="A9" s="122"/>
      <c r="I9" s="6"/>
      <c r="J9" s="42"/>
      <c r="K9" s="42"/>
      <c r="L9" s="7"/>
      <c r="M9" s="208"/>
      <c r="N9" s="233"/>
      <c r="O9" s="479" t="s">
        <v>97</v>
      </c>
      <c r="P9" s="479"/>
    </row>
    <row r="10" spans="1:22" ht="46.5" customHeight="1">
      <c r="A10" s="122"/>
      <c r="H10" s="433" t="s">
        <v>98</v>
      </c>
      <c r="I10" s="433" t="s">
        <v>99</v>
      </c>
      <c r="J10" s="436" t="s">
        <v>100</v>
      </c>
      <c r="K10" s="436" t="s">
        <v>101</v>
      </c>
      <c r="L10" s="439" t="s">
        <v>102</v>
      </c>
      <c r="M10" s="442" t="s">
        <v>103</v>
      </c>
      <c r="N10" s="415" t="s">
        <v>374</v>
      </c>
      <c r="O10" s="451" t="s">
        <v>375</v>
      </c>
      <c r="P10" s="451"/>
    </row>
    <row r="11" spans="1:22" s="9" customFormat="1" ht="29.25" customHeight="1">
      <c r="A11" s="122"/>
      <c r="B11" s="115"/>
      <c r="C11" s="116"/>
      <c r="D11" s="117"/>
      <c r="E11" s="118"/>
      <c r="F11" s="119"/>
      <c r="G11" s="120"/>
      <c r="H11" s="434"/>
      <c r="I11" s="434"/>
      <c r="J11" s="437"/>
      <c r="K11" s="437"/>
      <c r="L11" s="440"/>
      <c r="M11" s="443"/>
      <c r="N11" s="415"/>
      <c r="O11" s="2" t="s">
        <v>376</v>
      </c>
      <c r="P11" s="2" t="s">
        <v>377</v>
      </c>
    </row>
    <row r="12" spans="1:22" s="14" customFormat="1">
      <c r="A12" s="122"/>
      <c r="B12" s="123"/>
      <c r="C12" s="124"/>
      <c r="D12" s="125"/>
      <c r="E12" s="126"/>
      <c r="F12" s="127"/>
      <c r="G12" s="128"/>
      <c r="H12" s="134">
        <v>1</v>
      </c>
      <c r="I12" s="134">
        <v>2</v>
      </c>
      <c r="J12" s="134">
        <v>3</v>
      </c>
      <c r="K12" s="134">
        <v>4</v>
      </c>
      <c r="L12" s="134">
        <v>5</v>
      </c>
      <c r="M12" s="135">
        <v>6</v>
      </c>
      <c r="N12" s="11">
        <v>7</v>
      </c>
      <c r="O12" s="11">
        <v>8</v>
      </c>
      <c r="P12" s="11" t="s">
        <v>605</v>
      </c>
    </row>
    <row r="13" spans="1:22" s="160" customFormat="1" ht="16.5" customHeight="1">
      <c r="A13" s="121" t="str">
        <f t="shared" ref="A13:A86" si="0">CONCATENATE(B13,C13,D13,E13,F13,G13)</f>
        <v>71000000000000</v>
      </c>
      <c r="B13" s="123" t="s">
        <v>439</v>
      </c>
      <c r="C13" s="124" t="s">
        <v>441</v>
      </c>
      <c r="D13" s="125" t="s">
        <v>441</v>
      </c>
      <c r="E13" s="126" t="s">
        <v>441</v>
      </c>
      <c r="F13" s="127" t="s">
        <v>441</v>
      </c>
      <c r="G13" s="128" t="s">
        <v>440</v>
      </c>
      <c r="H13" s="302"/>
      <c r="I13" s="156"/>
      <c r="J13" s="157"/>
      <c r="K13" s="157"/>
      <c r="L13" s="158" t="s">
        <v>105</v>
      </c>
      <c r="M13" s="171"/>
      <c r="N13" s="159">
        <f>O13+P13-O757</f>
        <v>0</v>
      </c>
      <c r="O13" s="159">
        <f>+O14+O109+O141+O319+O406+O470+O483+O568+O659+O749</f>
        <v>0</v>
      </c>
      <c r="P13" s="159">
        <f>+P14+P109+P141+P319+P406+P470+P483+P568+P659+P749</f>
        <v>0</v>
      </c>
      <c r="S13" s="343"/>
    </row>
    <row r="14" spans="1:22" s="180" customFormat="1" ht="28.5">
      <c r="A14" s="121" t="str">
        <f t="shared" si="0"/>
        <v>71010000000000</v>
      </c>
      <c r="B14" s="123" t="s">
        <v>439</v>
      </c>
      <c r="C14" s="116" t="s">
        <v>106</v>
      </c>
      <c r="D14" s="117" t="s">
        <v>441</v>
      </c>
      <c r="E14" s="126" t="s">
        <v>441</v>
      </c>
      <c r="F14" s="127" t="s">
        <v>441</v>
      </c>
      <c r="G14" s="128" t="s">
        <v>440</v>
      </c>
      <c r="H14" s="179">
        <v>2100</v>
      </c>
      <c r="I14" s="211" t="s">
        <v>106</v>
      </c>
      <c r="J14" s="212">
        <v>0</v>
      </c>
      <c r="K14" s="212">
        <v>0</v>
      </c>
      <c r="L14" s="161" t="s">
        <v>107</v>
      </c>
      <c r="M14" s="173"/>
      <c r="N14" s="162">
        <f>+N16+N66+N84+N99</f>
        <v>0</v>
      </c>
      <c r="O14" s="162">
        <f>+O16+O66+O84+O99</f>
        <v>0</v>
      </c>
      <c r="P14" s="162">
        <f>+P16+P66+P84+P99</f>
        <v>0</v>
      </c>
      <c r="Q14" s="160"/>
      <c r="R14" s="160"/>
      <c r="S14" s="343"/>
      <c r="T14" s="160"/>
      <c r="U14" s="160"/>
      <c r="V14" s="160"/>
    </row>
    <row r="15" spans="1:22" s="22" customFormat="1">
      <c r="A15" s="121" t="str">
        <f t="shared" si="0"/>
        <v>71010000000001</v>
      </c>
      <c r="B15" s="123" t="s">
        <v>439</v>
      </c>
      <c r="C15" s="116" t="s">
        <v>106</v>
      </c>
      <c r="D15" s="117" t="s">
        <v>441</v>
      </c>
      <c r="E15" s="126" t="s">
        <v>441</v>
      </c>
      <c r="F15" s="127" t="s">
        <v>441</v>
      </c>
      <c r="G15" s="128" t="s">
        <v>96</v>
      </c>
      <c r="H15" s="16"/>
      <c r="I15" s="17"/>
      <c r="J15" s="18"/>
      <c r="K15" s="18"/>
      <c r="L15" s="19" t="s">
        <v>108</v>
      </c>
      <c r="M15" s="43"/>
      <c r="N15" s="189"/>
      <c r="O15" s="189"/>
      <c r="P15" s="189"/>
      <c r="Q15" s="160"/>
      <c r="R15" s="160"/>
      <c r="S15" s="343"/>
      <c r="T15" s="160"/>
      <c r="U15" s="160"/>
      <c r="V15" s="160"/>
    </row>
    <row r="16" spans="1:22" s="168" customFormat="1" ht="40.5">
      <c r="A16" s="121" t="str">
        <f t="shared" si="0"/>
        <v>71010100000000</v>
      </c>
      <c r="B16" s="123" t="s">
        <v>439</v>
      </c>
      <c r="C16" s="116" t="s">
        <v>106</v>
      </c>
      <c r="D16" s="117" t="s">
        <v>106</v>
      </c>
      <c r="E16" s="126" t="s">
        <v>441</v>
      </c>
      <c r="F16" s="127" t="s">
        <v>441</v>
      </c>
      <c r="G16" s="128" t="s">
        <v>440</v>
      </c>
      <c r="H16" s="164">
        <v>2110</v>
      </c>
      <c r="I16" s="165" t="s">
        <v>106</v>
      </c>
      <c r="J16" s="166">
        <v>1</v>
      </c>
      <c r="K16" s="166">
        <v>0</v>
      </c>
      <c r="L16" s="167" t="s">
        <v>109</v>
      </c>
      <c r="M16" s="175"/>
      <c r="N16" s="187">
        <f>+N18+N60</f>
        <v>0</v>
      </c>
      <c r="O16" s="187">
        <f>+O18+O60</f>
        <v>0</v>
      </c>
      <c r="P16" s="187">
        <f>+P18+P60</f>
        <v>0</v>
      </c>
      <c r="Q16" s="160"/>
      <c r="R16" s="160"/>
      <c r="S16" s="343"/>
      <c r="T16" s="160"/>
      <c r="U16" s="160"/>
      <c r="V16" s="160"/>
    </row>
    <row r="17" spans="1:22" s="22" customFormat="1">
      <c r="A17" s="121" t="str">
        <f t="shared" si="0"/>
        <v>71010100000001</v>
      </c>
      <c r="B17" s="123" t="s">
        <v>439</v>
      </c>
      <c r="C17" s="116" t="s">
        <v>106</v>
      </c>
      <c r="D17" s="117" t="s">
        <v>106</v>
      </c>
      <c r="E17" s="126" t="s">
        <v>441</v>
      </c>
      <c r="F17" s="127" t="s">
        <v>441</v>
      </c>
      <c r="G17" s="128" t="s">
        <v>96</v>
      </c>
      <c r="H17" s="16"/>
      <c r="I17" s="17"/>
      <c r="J17" s="18"/>
      <c r="K17" s="18"/>
      <c r="L17" s="19" t="s">
        <v>110</v>
      </c>
      <c r="M17" s="34"/>
      <c r="N17" s="189"/>
      <c r="O17" s="189"/>
      <c r="P17" s="189"/>
      <c r="Q17" s="160"/>
      <c r="R17" s="160"/>
      <c r="S17" s="343"/>
      <c r="T17" s="160"/>
      <c r="U17" s="160"/>
      <c r="V17" s="160"/>
    </row>
    <row r="18" spans="1:22" s="155" customFormat="1">
      <c r="A18" s="121" t="str">
        <f t="shared" si="0"/>
        <v>71010101000000</v>
      </c>
      <c r="B18" s="123" t="s">
        <v>439</v>
      </c>
      <c r="C18" s="116" t="s">
        <v>106</v>
      </c>
      <c r="D18" s="117" t="s">
        <v>106</v>
      </c>
      <c r="E18" s="118" t="s">
        <v>106</v>
      </c>
      <c r="F18" s="127" t="s">
        <v>441</v>
      </c>
      <c r="G18" s="128" t="s">
        <v>440</v>
      </c>
      <c r="H18" s="150">
        <v>2111</v>
      </c>
      <c r="I18" s="151" t="s">
        <v>106</v>
      </c>
      <c r="J18" s="152">
        <v>1</v>
      </c>
      <c r="K18" s="152">
        <v>1</v>
      </c>
      <c r="L18" s="153" t="s">
        <v>363</v>
      </c>
      <c r="M18" s="154"/>
      <c r="N18" s="191">
        <f>+N20+N55</f>
        <v>0</v>
      </c>
      <c r="O18" s="191">
        <f>+O20+O55</f>
        <v>0</v>
      </c>
      <c r="P18" s="191">
        <f>+P20+P55</f>
        <v>0</v>
      </c>
      <c r="Q18" s="160"/>
      <c r="R18" s="160"/>
      <c r="S18" s="343"/>
      <c r="T18" s="160"/>
      <c r="U18" s="160"/>
      <c r="V18" s="160"/>
    </row>
    <row r="19" spans="1:22">
      <c r="A19" s="121" t="str">
        <f t="shared" si="0"/>
        <v>71010101000001</v>
      </c>
      <c r="B19" s="123" t="s">
        <v>439</v>
      </c>
      <c r="C19" s="116" t="s">
        <v>106</v>
      </c>
      <c r="D19" s="117" t="s">
        <v>106</v>
      </c>
      <c r="E19" s="118" t="s">
        <v>106</v>
      </c>
      <c r="F19" s="127" t="s">
        <v>441</v>
      </c>
      <c r="G19" s="128" t="s">
        <v>96</v>
      </c>
      <c r="H19" s="16"/>
      <c r="I19" s="24"/>
      <c r="J19" s="25"/>
      <c r="K19" s="25"/>
      <c r="L19" s="19" t="s">
        <v>108</v>
      </c>
      <c r="M19" s="43"/>
      <c r="N19" s="189"/>
      <c r="O19" s="189"/>
      <c r="P19" s="189"/>
      <c r="Q19" s="160"/>
      <c r="R19" s="160"/>
      <c r="S19" s="343"/>
      <c r="T19" s="160"/>
      <c r="U19" s="160"/>
      <c r="V19" s="160"/>
    </row>
    <row r="20" spans="1:22" s="114" customFormat="1">
      <c r="A20" s="121" t="str">
        <f t="shared" si="0"/>
        <v>71010101010000</v>
      </c>
      <c r="B20" s="123" t="s">
        <v>439</v>
      </c>
      <c r="C20" s="116" t="s">
        <v>106</v>
      </c>
      <c r="D20" s="117" t="s">
        <v>106</v>
      </c>
      <c r="E20" s="118" t="s">
        <v>106</v>
      </c>
      <c r="F20" s="127" t="s">
        <v>106</v>
      </c>
      <c r="G20" s="128" t="s">
        <v>440</v>
      </c>
      <c r="H20" s="44"/>
      <c r="I20" s="146"/>
      <c r="J20" s="147"/>
      <c r="K20" s="147"/>
      <c r="L20" s="26" t="s">
        <v>111</v>
      </c>
      <c r="M20" s="27"/>
      <c r="N20" s="196">
        <f>O20+P20</f>
        <v>0</v>
      </c>
      <c r="O20" s="196">
        <f>SUM(O21:O54)</f>
        <v>0</v>
      </c>
      <c r="P20" s="196">
        <f>SUM(P21:P54)</f>
        <v>0</v>
      </c>
      <c r="Q20" s="160"/>
      <c r="R20" s="160"/>
      <c r="S20" s="343"/>
      <c r="T20" s="160"/>
      <c r="U20" s="160"/>
      <c r="V20" s="160"/>
    </row>
    <row r="21" spans="1:22" s="22" customFormat="1">
      <c r="A21" s="121" t="str">
        <f t="shared" si="0"/>
        <v>71010101014111</v>
      </c>
      <c r="B21" s="123" t="s">
        <v>439</v>
      </c>
      <c r="C21" s="116" t="s">
        <v>106</v>
      </c>
      <c r="D21" s="117" t="s">
        <v>106</v>
      </c>
      <c r="E21" s="118" t="s">
        <v>106</v>
      </c>
      <c r="F21" s="127" t="s">
        <v>106</v>
      </c>
      <c r="G21" s="128">
        <v>4111</v>
      </c>
      <c r="H21" s="24"/>
      <c r="I21" s="24"/>
      <c r="J21" s="25"/>
      <c r="K21" s="25"/>
      <c r="L21" s="35" t="s">
        <v>112</v>
      </c>
      <c r="M21" s="11">
        <v>4111</v>
      </c>
      <c r="N21" s="182">
        <f>O21+P21</f>
        <v>0</v>
      </c>
      <c r="O21" s="182"/>
      <c r="P21" s="182"/>
      <c r="Q21" s="160"/>
      <c r="R21" s="160"/>
      <c r="S21" s="343"/>
      <c r="T21" s="160"/>
      <c r="U21" s="160"/>
      <c r="V21" s="160"/>
    </row>
    <row r="22" spans="1:22" ht="25.5">
      <c r="A22" s="121" t="str">
        <f t="shared" si="0"/>
        <v>71010101014112</v>
      </c>
      <c r="B22" s="123" t="s">
        <v>439</v>
      </c>
      <c r="C22" s="116" t="s">
        <v>106</v>
      </c>
      <c r="D22" s="117" t="s">
        <v>106</v>
      </c>
      <c r="E22" s="118" t="s">
        <v>106</v>
      </c>
      <c r="F22" s="127" t="s">
        <v>106</v>
      </c>
      <c r="G22" s="128">
        <v>4112</v>
      </c>
      <c r="H22" s="24"/>
      <c r="I22" s="24"/>
      <c r="J22" s="25"/>
      <c r="K22" s="25"/>
      <c r="L22" s="35" t="s">
        <v>113</v>
      </c>
      <c r="M22" s="11">
        <v>4112</v>
      </c>
      <c r="N22" s="182">
        <f t="shared" ref="N22:N59" si="1">O22+P22</f>
        <v>0</v>
      </c>
      <c r="O22" s="182"/>
      <c r="P22" s="182"/>
      <c r="Q22" s="160"/>
      <c r="R22" s="160"/>
      <c r="S22" s="343"/>
      <c r="T22" s="160"/>
      <c r="U22" s="160"/>
      <c r="V22" s="160"/>
    </row>
    <row r="23" spans="1:22" s="22" customFormat="1">
      <c r="A23" s="121" t="str">
        <f t="shared" si="0"/>
        <v>71010101014212</v>
      </c>
      <c r="B23" s="123" t="s">
        <v>439</v>
      </c>
      <c r="C23" s="116" t="s">
        <v>106</v>
      </c>
      <c r="D23" s="117" t="s">
        <v>106</v>
      </c>
      <c r="E23" s="118" t="s">
        <v>106</v>
      </c>
      <c r="F23" s="119" t="s">
        <v>106</v>
      </c>
      <c r="G23" s="120">
        <v>4212</v>
      </c>
      <c r="H23" s="24"/>
      <c r="I23" s="24"/>
      <c r="J23" s="25"/>
      <c r="K23" s="25"/>
      <c r="L23" s="28" t="s">
        <v>114</v>
      </c>
      <c r="M23" s="11">
        <v>4212</v>
      </c>
      <c r="N23" s="182">
        <f t="shared" si="1"/>
        <v>0</v>
      </c>
      <c r="O23" s="182"/>
      <c r="P23" s="182"/>
      <c r="Q23" s="160"/>
      <c r="R23" s="160"/>
      <c r="S23" s="343"/>
      <c r="T23" s="160"/>
      <c r="U23" s="160"/>
      <c r="V23" s="160"/>
    </row>
    <row r="24" spans="1:22">
      <c r="A24" s="121" t="str">
        <f t="shared" si="0"/>
        <v>71010101014213</v>
      </c>
      <c r="B24" s="123" t="s">
        <v>439</v>
      </c>
      <c r="C24" s="116" t="s">
        <v>106</v>
      </c>
      <c r="D24" s="117" t="s">
        <v>106</v>
      </c>
      <c r="E24" s="118" t="s">
        <v>106</v>
      </c>
      <c r="F24" s="119" t="s">
        <v>106</v>
      </c>
      <c r="G24" s="120">
        <v>4213</v>
      </c>
      <c r="H24" s="24"/>
      <c r="I24" s="24"/>
      <c r="J24" s="25"/>
      <c r="K24" s="25"/>
      <c r="L24" s="29" t="s">
        <v>115</v>
      </c>
      <c r="M24" s="30">
        <v>4213</v>
      </c>
      <c r="N24" s="182">
        <f t="shared" si="1"/>
        <v>0</v>
      </c>
      <c r="O24" s="182"/>
      <c r="P24" s="182"/>
      <c r="Q24" s="160"/>
      <c r="R24" s="160"/>
      <c r="S24" s="343"/>
      <c r="T24" s="160"/>
      <c r="U24" s="160"/>
      <c r="V24" s="160"/>
    </row>
    <row r="25" spans="1:22" s="22" customFormat="1">
      <c r="A25" s="121" t="str">
        <f t="shared" si="0"/>
        <v>71010101014214</v>
      </c>
      <c r="B25" s="123" t="s">
        <v>439</v>
      </c>
      <c r="C25" s="116" t="s">
        <v>106</v>
      </c>
      <c r="D25" s="117" t="s">
        <v>106</v>
      </c>
      <c r="E25" s="118" t="s">
        <v>106</v>
      </c>
      <c r="F25" s="119" t="s">
        <v>106</v>
      </c>
      <c r="G25" s="120">
        <v>4214</v>
      </c>
      <c r="H25" s="24"/>
      <c r="I25" s="24"/>
      <c r="J25" s="25"/>
      <c r="K25" s="25"/>
      <c r="L25" s="29" t="s">
        <v>116</v>
      </c>
      <c r="M25" s="30">
        <v>4214</v>
      </c>
      <c r="N25" s="182">
        <f t="shared" si="1"/>
        <v>0</v>
      </c>
      <c r="O25" s="182"/>
      <c r="P25" s="182"/>
      <c r="Q25" s="160"/>
      <c r="R25" s="160"/>
      <c r="S25" s="343"/>
      <c r="T25" s="160"/>
      <c r="U25" s="160"/>
      <c r="V25" s="160"/>
    </row>
    <row r="26" spans="1:22">
      <c r="A26" s="121" t="str">
        <f t="shared" si="0"/>
        <v>71010101014215</v>
      </c>
      <c r="B26" s="123" t="s">
        <v>439</v>
      </c>
      <c r="C26" s="116" t="s">
        <v>106</v>
      </c>
      <c r="D26" s="117" t="s">
        <v>106</v>
      </c>
      <c r="E26" s="118" t="s">
        <v>106</v>
      </c>
      <c r="F26" s="119" t="s">
        <v>106</v>
      </c>
      <c r="G26" s="120">
        <v>4215</v>
      </c>
      <c r="H26" s="24"/>
      <c r="I26" s="24"/>
      <c r="J26" s="25"/>
      <c r="K26" s="25"/>
      <c r="L26" s="28" t="s">
        <v>117</v>
      </c>
      <c r="M26" s="11">
        <v>4215</v>
      </c>
      <c r="N26" s="182">
        <f t="shared" si="1"/>
        <v>0</v>
      </c>
      <c r="O26" s="182"/>
      <c r="P26" s="182"/>
      <c r="Q26" s="160"/>
      <c r="R26" s="160"/>
      <c r="S26" s="343"/>
      <c r="T26" s="160"/>
      <c r="U26" s="160"/>
      <c r="V26" s="160"/>
    </row>
    <row r="27" spans="1:22">
      <c r="A27" s="121" t="str">
        <f t="shared" si="0"/>
        <v>71010101014216</v>
      </c>
      <c r="B27" s="123" t="s">
        <v>439</v>
      </c>
      <c r="C27" s="116" t="s">
        <v>106</v>
      </c>
      <c r="D27" s="117" t="s">
        <v>106</v>
      </c>
      <c r="E27" s="118" t="s">
        <v>106</v>
      </c>
      <c r="F27" s="119" t="s">
        <v>106</v>
      </c>
      <c r="G27" s="120">
        <v>4216</v>
      </c>
      <c r="H27" s="24"/>
      <c r="I27" s="24"/>
      <c r="J27" s="25"/>
      <c r="K27" s="25"/>
      <c r="L27" s="28" t="s">
        <v>447</v>
      </c>
      <c r="M27" s="11">
        <v>4216</v>
      </c>
      <c r="N27" s="182">
        <f t="shared" si="1"/>
        <v>0</v>
      </c>
      <c r="O27" s="182"/>
      <c r="P27" s="182"/>
      <c r="Q27" s="160"/>
      <c r="R27" s="160"/>
      <c r="S27" s="343"/>
      <c r="T27" s="160"/>
      <c r="U27" s="160"/>
      <c r="V27" s="160"/>
    </row>
    <row r="28" spans="1:22">
      <c r="A28" s="121" t="str">
        <f t="shared" si="0"/>
        <v>71010101014222</v>
      </c>
      <c r="B28" s="123" t="s">
        <v>439</v>
      </c>
      <c r="C28" s="116" t="s">
        <v>106</v>
      </c>
      <c r="D28" s="117" t="s">
        <v>106</v>
      </c>
      <c r="E28" s="118" t="s">
        <v>106</v>
      </c>
      <c r="F28" s="119" t="s">
        <v>106</v>
      </c>
      <c r="G28" s="120">
        <v>4222</v>
      </c>
      <c r="H28" s="24"/>
      <c r="I28" s="24"/>
      <c r="J28" s="25"/>
      <c r="K28" s="25"/>
      <c r="L28" s="28" t="s">
        <v>392</v>
      </c>
      <c r="M28" s="11" t="s">
        <v>726</v>
      </c>
      <c r="N28" s="182">
        <f t="shared" si="1"/>
        <v>0</v>
      </c>
      <c r="O28" s="182"/>
      <c r="P28" s="182"/>
      <c r="Q28" s="160"/>
      <c r="R28" s="160"/>
      <c r="S28" s="343"/>
      <c r="T28" s="160"/>
      <c r="U28" s="160"/>
      <c r="V28" s="160"/>
    </row>
    <row r="29" spans="1:22">
      <c r="A29" s="121" t="str">
        <f t="shared" si="0"/>
        <v>71010101014231</v>
      </c>
      <c r="B29" s="123" t="s">
        <v>439</v>
      </c>
      <c r="C29" s="116" t="s">
        <v>106</v>
      </c>
      <c r="D29" s="117" t="s">
        <v>106</v>
      </c>
      <c r="E29" s="118" t="s">
        <v>106</v>
      </c>
      <c r="F29" s="119" t="s">
        <v>106</v>
      </c>
      <c r="G29" s="120">
        <v>4231</v>
      </c>
      <c r="H29" s="24"/>
      <c r="I29" s="24"/>
      <c r="J29" s="25"/>
      <c r="K29" s="25"/>
      <c r="L29" s="28" t="s">
        <v>119</v>
      </c>
      <c r="M29" s="11">
        <v>4222</v>
      </c>
      <c r="N29" s="182">
        <f t="shared" si="1"/>
        <v>0</v>
      </c>
      <c r="O29" s="182"/>
      <c r="P29" s="182"/>
      <c r="Q29" s="160"/>
      <c r="R29" s="160"/>
      <c r="S29" s="343"/>
      <c r="T29" s="160"/>
      <c r="U29" s="160"/>
      <c r="V29" s="160"/>
    </row>
    <row r="30" spans="1:22">
      <c r="A30" s="121" t="str">
        <f t="shared" si="0"/>
        <v>71010101014232</v>
      </c>
      <c r="B30" s="123" t="s">
        <v>439</v>
      </c>
      <c r="C30" s="116" t="s">
        <v>106</v>
      </c>
      <c r="D30" s="117" t="s">
        <v>106</v>
      </c>
      <c r="E30" s="118" t="s">
        <v>106</v>
      </c>
      <c r="F30" s="119" t="s">
        <v>106</v>
      </c>
      <c r="G30" s="120">
        <v>4232</v>
      </c>
      <c r="H30" s="24"/>
      <c r="I30" s="24"/>
      <c r="J30" s="25"/>
      <c r="K30" s="25"/>
      <c r="L30" s="28" t="s">
        <v>448</v>
      </c>
      <c r="M30" s="11">
        <v>4231</v>
      </c>
      <c r="N30" s="182">
        <f t="shared" si="1"/>
        <v>0</v>
      </c>
      <c r="O30" s="182"/>
      <c r="P30" s="182"/>
      <c r="Q30" s="160"/>
      <c r="R30" s="160"/>
      <c r="S30" s="343"/>
      <c r="T30" s="160"/>
      <c r="U30" s="160"/>
      <c r="V30" s="160"/>
    </row>
    <row r="31" spans="1:22">
      <c r="A31" s="121" t="str">
        <f t="shared" si="0"/>
        <v>71010101014233</v>
      </c>
      <c r="B31" s="123" t="s">
        <v>439</v>
      </c>
      <c r="C31" s="116" t="s">
        <v>106</v>
      </c>
      <c r="D31" s="117" t="s">
        <v>106</v>
      </c>
      <c r="E31" s="118" t="s">
        <v>106</v>
      </c>
      <c r="F31" s="119" t="s">
        <v>106</v>
      </c>
      <c r="G31" s="120">
        <v>4233</v>
      </c>
      <c r="H31" s="24"/>
      <c r="I31" s="24"/>
      <c r="J31" s="25"/>
      <c r="K31" s="25"/>
      <c r="L31" s="28" t="s">
        <v>121</v>
      </c>
      <c r="M31" s="11">
        <v>4232</v>
      </c>
      <c r="N31" s="182">
        <f t="shared" si="1"/>
        <v>0</v>
      </c>
      <c r="O31" s="182"/>
      <c r="P31" s="182"/>
      <c r="Q31" s="160"/>
      <c r="R31" s="160"/>
      <c r="S31" s="343"/>
      <c r="T31" s="160"/>
      <c r="U31" s="160"/>
      <c r="V31" s="160"/>
    </row>
    <row r="32" spans="1:22" ht="25.5">
      <c r="A32" s="121" t="str">
        <f t="shared" si="0"/>
        <v>71010101014234</v>
      </c>
      <c r="B32" s="123" t="s">
        <v>439</v>
      </c>
      <c r="C32" s="116" t="s">
        <v>106</v>
      </c>
      <c r="D32" s="117" t="s">
        <v>106</v>
      </c>
      <c r="E32" s="118" t="s">
        <v>106</v>
      </c>
      <c r="F32" s="119" t="s">
        <v>106</v>
      </c>
      <c r="G32" s="120">
        <v>4234</v>
      </c>
      <c r="H32" s="24"/>
      <c r="I32" s="24"/>
      <c r="J32" s="25"/>
      <c r="K32" s="25"/>
      <c r="L32" s="28" t="s">
        <v>449</v>
      </c>
      <c r="M32" s="11">
        <v>4233</v>
      </c>
      <c r="N32" s="182">
        <f t="shared" si="1"/>
        <v>0</v>
      </c>
      <c r="O32" s="182"/>
      <c r="P32" s="182"/>
      <c r="Q32" s="160"/>
      <c r="R32" s="160"/>
      <c r="S32" s="343"/>
      <c r="T32" s="160"/>
      <c r="U32" s="160"/>
      <c r="V32" s="160"/>
    </row>
    <row r="33" spans="1:22">
      <c r="A33" s="121" t="str">
        <f t="shared" si="0"/>
        <v>71010101014235</v>
      </c>
      <c r="B33" s="123" t="s">
        <v>439</v>
      </c>
      <c r="C33" s="116" t="s">
        <v>106</v>
      </c>
      <c r="D33" s="117" t="s">
        <v>106</v>
      </c>
      <c r="E33" s="118" t="s">
        <v>106</v>
      </c>
      <c r="F33" s="119" t="s">
        <v>106</v>
      </c>
      <c r="G33" s="120">
        <v>4235</v>
      </c>
      <c r="H33" s="24"/>
      <c r="I33" s="24"/>
      <c r="J33" s="25"/>
      <c r="K33" s="25"/>
      <c r="L33" s="28" t="s">
        <v>762</v>
      </c>
      <c r="M33" s="11">
        <v>4234</v>
      </c>
      <c r="N33" s="182">
        <f t="shared" si="1"/>
        <v>0</v>
      </c>
      <c r="O33" s="182"/>
      <c r="P33" s="182"/>
      <c r="Q33" s="160"/>
      <c r="R33" s="160"/>
      <c r="S33" s="343"/>
      <c r="T33" s="160"/>
      <c r="U33" s="160"/>
      <c r="V33" s="160"/>
    </row>
    <row r="34" spans="1:22">
      <c r="B34" s="123"/>
      <c r="H34" s="24"/>
      <c r="I34" s="24"/>
      <c r="J34" s="25"/>
      <c r="K34" s="25"/>
      <c r="L34" s="28" t="s">
        <v>123</v>
      </c>
      <c r="M34" s="11">
        <v>4235</v>
      </c>
      <c r="N34" s="182">
        <f t="shared" si="1"/>
        <v>0</v>
      </c>
      <c r="O34" s="182"/>
      <c r="P34" s="182"/>
      <c r="Q34" s="160"/>
      <c r="R34" s="160"/>
      <c r="S34" s="343"/>
      <c r="T34" s="160"/>
      <c r="U34" s="160"/>
      <c r="V34" s="160"/>
    </row>
    <row r="35" spans="1:22">
      <c r="A35" s="121" t="str">
        <f t="shared" si="0"/>
        <v>71010101014237</v>
      </c>
      <c r="B35" s="123" t="s">
        <v>439</v>
      </c>
      <c r="C35" s="116" t="s">
        <v>106</v>
      </c>
      <c r="D35" s="117" t="s">
        <v>106</v>
      </c>
      <c r="E35" s="118" t="s">
        <v>106</v>
      </c>
      <c r="F35" s="119" t="s">
        <v>106</v>
      </c>
      <c r="G35" s="120">
        <v>4237</v>
      </c>
      <c r="H35" s="24"/>
      <c r="I35" s="24"/>
      <c r="J35" s="25"/>
      <c r="K35" s="25"/>
      <c r="L35" s="28" t="s">
        <v>124</v>
      </c>
      <c r="M35" s="11">
        <v>4237</v>
      </c>
      <c r="N35" s="182">
        <f t="shared" si="1"/>
        <v>0</v>
      </c>
      <c r="O35" s="182"/>
      <c r="P35" s="182"/>
      <c r="Q35" s="160"/>
      <c r="R35" s="160"/>
      <c r="S35" s="343"/>
      <c r="T35" s="160"/>
      <c r="U35" s="160"/>
      <c r="V35" s="160"/>
    </row>
    <row r="36" spans="1:22">
      <c r="A36" s="121" t="str">
        <f t="shared" si="0"/>
        <v>71010101014239</v>
      </c>
      <c r="B36" s="123" t="s">
        <v>439</v>
      </c>
      <c r="C36" s="116" t="s">
        <v>106</v>
      </c>
      <c r="D36" s="117" t="s">
        <v>106</v>
      </c>
      <c r="E36" s="118" t="s">
        <v>106</v>
      </c>
      <c r="F36" s="119" t="s">
        <v>106</v>
      </c>
      <c r="G36" s="120">
        <v>4239</v>
      </c>
      <c r="H36" s="24"/>
      <c r="I36" s="24"/>
      <c r="J36" s="25"/>
      <c r="K36" s="25"/>
      <c r="L36" s="28" t="s">
        <v>125</v>
      </c>
      <c r="M36" s="11">
        <v>4239</v>
      </c>
      <c r="N36" s="182">
        <f t="shared" si="1"/>
        <v>0</v>
      </c>
      <c r="O36" s="182"/>
      <c r="P36" s="182"/>
      <c r="Q36" s="160"/>
      <c r="R36" s="160"/>
      <c r="S36" s="343"/>
      <c r="T36" s="160"/>
      <c r="U36" s="160"/>
      <c r="V36" s="160"/>
    </row>
    <row r="37" spans="1:22">
      <c r="A37" s="121" t="str">
        <f t="shared" si="0"/>
        <v>71010101014241</v>
      </c>
      <c r="B37" s="123" t="s">
        <v>439</v>
      </c>
      <c r="C37" s="116" t="s">
        <v>106</v>
      </c>
      <c r="D37" s="117" t="s">
        <v>106</v>
      </c>
      <c r="E37" s="118" t="s">
        <v>106</v>
      </c>
      <c r="F37" s="119" t="s">
        <v>106</v>
      </c>
      <c r="G37" s="120">
        <v>4241</v>
      </c>
      <c r="H37" s="24"/>
      <c r="I37" s="24"/>
      <c r="J37" s="25"/>
      <c r="K37" s="25"/>
      <c r="L37" s="28" t="s">
        <v>126</v>
      </c>
      <c r="M37" s="11">
        <v>4241</v>
      </c>
      <c r="N37" s="182">
        <f t="shared" si="1"/>
        <v>0</v>
      </c>
      <c r="O37" s="182"/>
      <c r="P37" s="182"/>
      <c r="Q37" s="160"/>
      <c r="R37" s="160"/>
      <c r="S37" s="343"/>
      <c r="T37" s="160"/>
      <c r="U37" s="160"/>
      <c r="V37" s="160"/>
    </row>
    <row r="38" spans="1:22" ht="25.5">
      <c r="A38" s="121" t="str">
        <f t="shared" si="0"/>
        <v>71010101014252</v>
      </c>
      <c r="B38" s="123" t="s">
        <v>439</v>
      </c>
      <c r="C38" s="116" t="s">
        <v>106</v>
      </c>
      <c r="D38" s="117" t="s">
        <v>106</v>
      </c>
      <c r="E38" s="118" t="s">
        <v>106</v>
      </c>
      <c r="F38" s="119" t="s">
        <v>106</v>
      </c>
      <c r="G38" s="120">
        <v>4252</v>
      </c>
      <c r="H38" s="24"/>
      <c r="I38" s="24"/>
      <c r="J38" s="25"/>
      <c r="K38" s="25"/>
      <c r="L38" s="28" t="s">
        <v>127</v>
      </c>
      <c r="M38" s="11">
        <v>4252</v>
      </c>
      <c r="N38" s="182">
        <f t="shared" si="1"/>
        <v>0</v>
      </c>
      <c r="O38" s="182"/>
      <c r="P38" s="182"/>
      <c r="Q38" s="160"/>
      <c r="R38" s="160"/>
      <c r="S38" s="343"/>
      <c r="T38" s="160"/>
      <c r="U38" s="160"/>
      <c r="V38" s="160"/>
    </row>
    <row r="39" spans="1:22">
      <c r="A39" s="121" t="str">
        <f t="shared" si="0"/>
        <v>71010101014261</v>
      </c>
      <c r="B39" s="123" t="s">
        <v>439</v>
      </c>
      <c r="C39" s="116" t="s">
        <v>106</v>
      </c>
      <c r="D39" s="117" t="s">
        <v>106</v>
      </c>
      <c r="E39" s="118" t="s">
        <v>106</v>
      </c>
      <c r="F39" s="119" t="s">
        <v>106</v>
      </c>
      <c r="G39" s="120">
        <v>4261</v>
      </c>
      <c r="H39" s="24"/>
      <c r="I39" s="24"/>
      <c r="J39" s="25"/>
      <c r="K39" s="25"/>
      <c r="L39" s="29" t="s">
        <v>128</v>
      </c>
      <c r="M39" s="30">
        <v>4261</v>
      </c>
      <c r="N39" s="182">
        <f t="shared" si="1"/>
        <v>0</v>
      </c>
      <c r="O39" s="182"/>
      <c r="P39" s="182"/>
      <c r="Q39" s="160"/>
      <c r="R39" s="160"/>
      <c r="S39" s="343"/>
      <c r="T39" s="160"/>
      <c r="U39" s="160"/>
      <c r="V39" s="160"/>
    </row>
    <row r="40" spans="1:22">
      <c r="A40" s="121" t="str">
        <f t="shared" si="0"/>
        <v>71010101014264</v>
      </c>
      <c r="B40" s="123" t="s">
        <v>439</v>
      </c>
      <c r="C40" s="116" t="s">
        <v>106</v>
      </c>
      <c r="D40" s="117" t="s">
        <v>106</v>
      </c>
      <c r="E40" s="118" t="s">
        <v>106</v>
      </c>
      <c r="F40" s="119" t="s">
        <v>106</v>
      </c>
      <c r="G40" s="120">
        <v>4264</v>
      </c>
      <c r="H40" s="24"/>
      <c r="I40" s="24"/>
      <c r="J40" s="25"/>
      <c r="K40" s="25"/>
      <c r="L40" s="31" t="s">
        <v>129</v>
      </c>
      <c r="M40" s="47">
        <v>4264</v>
      </c>
      <c r="N40" s="182">
        <f t="shared" si="1"/>
        <v>0</v>
      </c>
      <c r="O40" s="182"/>
      <c r="P40" s="182"/>
      <c r="Q40" s="160"/>
      <c r="R40" s="160"/>
      <c r="S40" s="343"/>
      <c r="T40" s="160"/>
      <c r="U40" s="160"/>
      <c r="V40" s="160"/>
    </row>
    <row r="41" spans="1:22">
      <c r="A41" s="121" t="str">
        <f t="shared" si="0"/>
        <v>71010101014267</v>
      </c>
      <c r="B41" s="123" t="s">
        <v>439</v>
      </c>
      <c r="C41" s="116" t="s">
        <v>106</v>
      </c>
      <c r="D41" s="117" t="s">
        <v>106</v>
      </c>
      <c r="E41" s="118" t="s">
        <v>106</v>
      </c>
      <c r="F41" s="119" t="s">
        <v>106</v>
      </c>
      <c r="G41" s="120">
        <v>4267</v>
      </c>
      <c r="H41" s="24"/>
      <c r="I41" s="24"/>
      <c r="J41" s="25"/>
      <c r="K41" s="25"/>
      <c r="L41" s="31" t="s">
        <v>130</v>
      </c>
      <c r="M41" s="47">
        <v>4267</v>
      </c>
      <c r="N41" s="182">
        <f t="shared" si="1"/>
        <v>0</v>
      </c>
      <c r="O41" s="182"/>
      <c r="P41" s="182"/>
      <c r="Q41" s="160"/>
      <c r="R41" s="160"/>
      <c r="S41" s="343"/>
      <c r="T41" s="160"/>
      <c r="U41" s="160"/>
      <c r="V41" s="160"/>
    </row>
    <row r="42" spans="1:22">
      <c r="A42" s="121" t="str">
        <f t="shared" si="0"/>
        <v>71010101014269</v>
      </c>
      <c r="B42" s="123" t="s">
        <v>439</v>
      </c>
      <c r="C42" s="116" t="s">
        <v>106</v>
      </c>
      <c r="D42" s="117" t="s">
        <v>106</v>
      </c>
      <c r="E42" s="118" t="s">
        <v>106</v>
      </c>
      <c r="F42" s="119" t="s">
        <v>106</v>
      </c>
      <c r="G42" s="120">
        <v>4269</v>
      </c>
      <c r="H42" s="24"/>
      <c r="I42" s="24"/>
      <c r="J42" s="25"/>
      <c r="K42" s="25"/>
      <c r="L42" s="31" t="s">
        <v>364</v>
      </c>
      <c r="M42" s="47">
        <v>4269</v>
      </c>
      <c r="N42" s="182">
        <f t="shared" si="1"/>
        <v>0</v>
      </c>
      <c r="O42" s="182"/>
      <c r="P42" s="182"/>
      <c r="Q42" s="160"/>
      <c r="R42" s="160"/>
      <c r="S42" s="343"/>
      <c r="T42" s="160"/>
      <c r="U42" s="160"/>
      <c r="V42" s="160"/>
    </row>
    <row r="43" spans="1:22" ht="25.5">
      <c r="A43" s="121" t="str">
        <f t="shared" si="0"/>
        <v>71010101014511</v>
      </c>
      <c r="B43" s="123" t="s">
        <v>439</v>
      </c>
      <c r="C43" s="116" t="s">
        <v>106</v>
      </c>
      <c r="D43" s="117" t="s">
        <v>106</v>
      </c>
      <c r="E43" s="118" t="s">
        <v>106</v>
      </c>
      <c r="F43" s="127" t="s">
        <v>106</v>
      </c>
      <c r="G43" s="128">
        <v>4511</v>
      </c>
      <c r="H43" s="24"/>
      <c r="I43" s="24"/>
      <c r="J43" s="25"/>
      <c r="K43" s="25"/>
      <c r="L43" s="28" t="s">
        <v>131</v>
      </c>
      <c r="M43" s="11">
        <v>4511</v>
      </c>
      <c r="N43" s="182">
        <f t="shared" si="1"/>
        <v>0</v>
      </c>
      <c r="O43" s="182"/>
      <c r="P43" s="182"/>
      <c r="Q43" s="160"/>
      <c r="R43" s="160"/>
      <c r="S43" s="343"/>
      <c r="T43" s="160"/>
      <c r="U43" s="160"/>
      <c r="V43" s="160"/>
    </row>
    <row r="44" spans="1:22" ht="25.5">
      <c r="B44" s="123"/>
      <c r="F44" s="127"/>
      <c r="G44" s="128"/>
      <c r="H44" s="24"/>
      <c r="I44" s="24"/>
      <c r="J44" s="25"/>
      <c r="K44" s="25"/>
      <c r="L44" s="31" t="s">
        <v>727</v>
      </c>
      <c r="M44" s="32">
        <v>4638</v>
      </c>
      <c r="N44" s="182">
        <f t="shared" si="1"/>
        <v>0</v>
      </c>
      <c r="O44" s="182"/>
      <c r="P44" s="182"/>
      <c r="Q44" s="160"/>
      <c r="R44" s="160"/>
      <c r="S44" s="343"/>
      <c r="T44" s="160"/>
      <c r="U44" s="160"/>
      <c r="V44" s="160"/>
    </row>
    <row r="45" spans="1:22">
      <c r="A45" s="121" t="str">
        <f t="shared" si="0"/>
        <v>71010101014729</v>
      </c>
      <c r="B45" s="123" t="s">
        <v>439</v>
      </c>
      <c r="C45" s="116" t="s">
        <v>106</v>
      </c>
      <c r="D45" s="117" t="s">
        <v>106</v>
      </c>
      <c r="E45" s="118" t="s">
        <v>106</v>
      </c>
      <c r="F45" s="119" t="s">
        <v>106</v>
      </c>
      <c r="G45" s="120">
        <v>4729</v>
      </c>
      <c r="H45" s="24"/>
      <c r="I45" s="24"/>
      <c r="J45" s="25"/>
      <c r="K45" s="25"/>
      <c r="L45" s="31" t="s">
        <v>167</v>
      </c>
      <c r="M45" s="32">
        <v>4639</v>
      </c>
      <c r="N45" s="182">
        <f t="shared" si="1"/>
        <v>0</v>
      </c>
      <c r="O45" s="182"/>
      <c r="P45" s="182"/>
      <c r="Q45" s="160"/>
      <c r="R45" s="160"/>
      <c r="S45" s="343"/>
      <c r="T45" s="160"/>
      <c r="U45" s="160"/>
      <c r="V45" s="160"/>
    </row>
    <row r="46" spans="1:22">
      <c r="A46" s="121" t="str">
        <f t="shared" si="0"/>
        <v>71010101014823</v>
      </c>
      <c r="B46" s="123" t="s">
        <v>439</v>
      </c>
      <c r="C46" s="116" t="s">
        <v>106</v>
      </c>
      <c r="D46" s="117" t="s">
        <v>106</v>
      </c>
      <c r="E46" s="118" t="s">
        <v>106</v>
      </c>
      <c r="F46" s="119" t="s">
        <v>106</v>
      </c>
      <c r="G46" s="120">
        <v>4823</v>
      </c>
      <c r="H46" s="24"/>
      <c r="I46" s="24"/>
      <c r="J46" s="25"/>
      <c r="K46" s="25"/>
      <c r="L46" s="28" t="s">
        <v>132</v>
      </c>
      <c r="M46" s="11">
        <v>4729</v>
      </c>
      <c r="N46" s="182">
        <f t="shared" ref="N46:N47" si="2">O46+P46</f>
        <v>0</v>
      </c>
      <c r="O46" s="182"/>
      <c r="P46" s="182"/>
      <c r="Q46" s="160"/>
      <c r="R46" s="160"/>
      <c r="S46" s="343"/>
      <c r="T46" s="160"/>
      <c r="U46" s="160"/>
      <c r="V46" s="160"/>
    </row>
    <row r="47" spans="1:22" ht="25.5">
      <c r="B47" s="123"/>
      <c r="H47" s="24"/>
      <c r="I47" s="24"/>
      <c r="J47" s="25"/>
      <c r="K47" s="25"/>
      <c r="L47" s="28" t="s">
        <v>798</v>
      </c>
      <c r="M47" s="11" t="s">
        <v>88</v>
      </c>
      <c r="N47" s="182">
        <f t="shared" si="2"/>
        <v>0</v>
      </c>
      <c r="O47" s="182"/>
      <c r="P47" s="182"/>
      <c r="Q47" s="160"/>
      <c r="R47" s="160"/>
      <c r="S47" s="343"/>
      <c r="T47" s="160"/>
      <c r="U47" s="160"/>
      <c r="V47" s="160"/>
    </row>
    <row r="48" spans="1:22">
      <c r="A48" s="121" t="str">
        <f t="shared" si="0"/>
        <v>71010101014861</v>
      </c>
      <c r="B48" s="123" t="s">
        <v>439</v>
      </c>
      <c r="C48" s="116" t="s">
        <v>106</v>
      </c>
      <c r="D48" s="117" t="s">
        <v>106</v>
      </c>
      <c r="E48" s="118" t="s">
        <v>106</v>
      </c>
      <c r="F48" s="119" t="s">
        <v>106</v>
      </c>
      <c r="G48" s="120">
        <v>4861</v>
      </c>
      <c r="H48" s="24"/>
      <c r="I48" s="24"/>
      <c r="J48" s="25"/>
      <c r="K48" s="25"/>
      <c r="L48" s="28" t="s">
        <v>133</v>
      </c>
      <c r="M48" s="11">
        <v>4823</v>
      </c>
      <c r="N48" s="182">
        <f t="shared" si="1"/>
        <v>0</v>
      </c>
      <c r="O48" s="182"/>
      <c r="P48" s="182"/>
      <c r="Q48" s="160"/>
      <c r="R48" s="160"/>
      <c r="S48" s="343"/>
      <c r="T48" s="160"/>
      <c r="U48" s="160"/>
      <c r="V48" s="160"/>
    </row>
    <row r="49" spans="1:22">
      <c r="A49" s="121" t="str">
        <f t="shared" si="0"/>
        <v>71010101015121</v>
      </c>
      <c r="B49" s="123" t="s">
        <v>439</v>
      </c>
      <c r="C49" s="116" t="s">
        <v>106</v>
      </c>
      <c r="D49" s="117" t="s">
        <v>106</v>
      </c>
      <c r="E49" s="118" t="s">
        <v>106</v>
      </c>
      <c r="F49" s="119" t="s">
        <v>106</v>
      </c>
      <c r="G49" s="120">
        <v>5121</v>
      </c>
      <c r="H49" s="24"/>
      <c r="I49" s="24"/>
      <c r="J49" s="25"/>
      <c r="K49" s="25"/>
      <c r="L49" s="31" t="s">
        <v>134</v>
      </c>
      <c r="M49" s="47">
        <v>4861</v>
      </c>
      <c r="N49" s="182">
        <f t="shared" si="1"/>
        <v>0</v>
      </c>
      <c r="O49" s="182"/>
      <c r="P49" s="182"/>
      <c r="Q49" s="160"/>
      <c r="R49" s="160"/>
      <c r="S49" s="343"/>
      <c r="T49" s="160"/>
      <c r="U49" s="160"/>
      <c r="V49" s="160"/>
    </row>
    <row r="50" spans="1:22">
      <c r="A50" s="121" t="str">
        <f t="shared" si="0"/>
        <v>71010101015122</v>
      </c>
      <c r="B50" s="123" t="s">
        <v>439</v>
      </c>
      <c r="C50" s="116" t="s">
        <v>106</v>
      </c>
      <c r="D50" s="117" t="s">
        <v>106</v>
      </c>
      <c r="E50" s="118" t="s">
        <v>106</v>
      </c>
      <c r="F50" s="119" t="s">
        <v>106</v>
      </c>
      <c r="G50" s="120">
        <v>5122</v>
      </c>
      <c r="H50" s="24"/>
      <c r="I50" s="24"/>
      <c r="J50" s="25"/>
      <c r="K50" s="25"/>
      <c r="L50" s="28" t="s">
        <v>135</v>
      </c>
      <c r="M50" s="11">
        <v>5121</v>
      </c>
      <c r="N50" s="182">
        <f t="shared" si="1"/>
        <v>0</v>
      </c>
      <c r="O50" s="182"/>
      <c r="P50" s="182"/>
      <c r="Q50" s="160"/>
      <c r="R50" s="160"/>
      <c r="S50" s="343"/>
      <c r="T50" s="160"/>
      <c r="U50" s="160"/>
      <c r="V50" s="160"/>
    </row>
    <row r="51" spans="1:22">
      <c r="A51" s="121" t="str">
        <f t="shared" si="0"/>
        <v>71010101015129</v>
      </c>
      <c r="B51" s="123" t="s">
        <v>439</v>
      </c>
      <c r="C51" s="116" t="s">
        <v>106</v>
      </c>
      <c r="D51" s="117" t="s">
        <v>106</v>
      </c>
      <c r="E51" s="118" t="s">
        <v>106</v>
      </c>
      <c r="F51" s="119" t="s">
        <v>106</v>
      </c>
      <c r="G51" s="120">
        <v>5129</v>
      </c>
      <c r="H51" s="24"/>
      <c r="I51" s="24"/>
      <c r="J51" s="25"/>
      <c r="K51" s="25"/>
      <c r="L51" s="28" t="s">
        <v>136</v>
      </c>
      <c r="M51" s="11">
        <v>5122</v>
      </c>
      <c r="N51" s="182">
        <f t="shared" si="1"/>
        <v>0</v>
      </c>
      <c r="O51" s="182"/>
      <c r="P51" s="182"/>
      <c r="Q51" s="160"/>
      <c r="R51" s="160"/>
      <c r="S51" s="343"/>
      <c r="T51" s="160"/>
      <c r="U51" s="160"/>
      <c r="V51" s="160"/>
    </row>
    <row r="52" spans="1:22">
      <c r="A52" s="121" t="str">
        <f t="shared" si="0"/>
        <v>71010101015132</v>
      </c>
      <c r="B52" s="123" t="s">
        <v>439</v>
      </c>
      <c r="C52" s="116" t="s">
        <v>106</v>
      </c>
      <c r="D52" s="117" t="s">
        <v>106</v>
      </c>
      <c r="E52" s="118" t="s">
        <v>106</v>
      </c>
      <c r="F52" s="119" t="s">
        <v>106</v>
      </c>
      <c r="G52" s="120">
        <v>5132</v>
      </c>
      <c r="H52" s="24"/>
      <c r="I52" s="24"/>
      <c r="J52" s="25"/>
      <c r="K52" s="25"/>
      <c r="L52" s="28" t="s">
        <v>137</v>
      </c>
      <c r="M52" s="11">
        <v>5129</v>
      </c>
      <c r="N52" s="182">
        <f t="shared" si="1"/>
        <v>0</v>
      </c>
      <c r="O52" s="182"/>
      <c r="P52" s="182"/>
      <c r="Q52" s="160"/>
      <c r="R52" s="160"/>
      <c r="S52" s="343"/>
      <c r="T52" s="160"/>
      <c r="U52" s="160"/>
      <c r="V52" s="160"/>
    </row>
    <row r="53" spans="1:22">
      <c r="A53" s="121" t="str">
        <f t="shared" si="0"/>
        <v>71010101015134</v>
      </c>
      <c r="B53" s="123" t="s">
        <v>439</v>
      </c>
      <c r="C53" s="116" t="s">
        <v>106</v>
      </c>
      <c r="D53" s="117" t="s">
        <v>106</v>
      </c>
      <c r="E53" s="118" t="s">
        <v>106</v>
      </c>
      <c r="F53" s="127" t="s">
        <v>106</v>
      </c>
      <c r="G53" s="128">
        <v>5134</v>
      </c>
      <c r="H53" s="24"/>
      <c r="I53" s="24"/>
      <c r="J53" s="25"/>
      <c r="K53" s="25"/>
      <c r="L53" s="28" t="s">
        <v>138</v>
      </c>
      <c r="M53" s="11">
        <v>5132</v>
      </c>
      <c r="N53" s="182">
        <f t="shared" si="1"/>
        <v>0</v>
      </c>
      <c r="O53" s="182"/>
      <c r="P53" s="182"/>
      <c r="Q53" s="160"/>
      <c r="R53" s="160"/>
      <c r="S53" s="343"/>
      <c r="T53" s="160"/>
      <c r="U53" s="160"/>
      <c r="V53" s="160"/>
    </row>
    <row r="54" spans="1:22" s="114" customFormat="1">
      <c r="A54" s="121" t="str">
        <f t="shared" si="0"/>
        <v>71010101020000</v>
      </c>
      <c r="B54" s="123" t="s">
        <v>439</v>
      </c>
      <c r="C54" s="116" t="s">
        <v>106</v>
      </c>
      <c r="D54" s="117" t="s">
        <v>106</v>
      </c>
      <c r="E54" s="118" t="s">
        <v>106</v>
      </c>
      <c r="F54" s="127" t="s">
        <v>140</v>
      </c>
      <c r="G54" s="128" t="s">
        <v>440</v>
      </c>
      <c r="H54" s="24"/>
      <c r="I54" s="24"/>
      <c r="J54" s="25"/>
      <c r="K54" s="25"/>
      <c r="L54" s="28" t="s">
        <v>139</v>
      </c>
      <c r="M54" s="11">
        <v>5134</v>
      </c>
      <c r="N54" s="182">
        <f t="shared" si="1"/>
        <v>0</v>
      </c>
      <c r="O54" s="182"/>
      <c r="P54" s="182"/>
      <c r="Q54" s="160"/>
      <c r="R54" s="160"/>
      <c r="S54" s="343"/>
      <c r="T54" s="160"/>
      <c r="U54" s="160"/>
      <c r="V54" s="160"/>
    </row>
    <row r="55" spans="1:22" ht="25.5" customHeight="1">
      <c r="A55" s="121" t="str">
        <f t="shared" si="0"/>
        <v>71010101024251</v>
      </c>
      <c r="B55" s="123" t="s">
        <v>439</v>
      </c>
      <c r="C55" s="116" t="s">
        <v>106</v>
      </c>
      <c r="D55" s="117" t="s">
        <v>106</v>
      </c>
      <c r="E55" s="118" t="s">
        <v>106</v>
      </c>
      <c r="F55" s="119" t="s">
        <v>140</v>
      </c>
      <c r="G55" s="120">
        <v>4251</v>
      </c>
      <c r="H55" s="44"/>
      <c r="I55" s="146"/>
      <c r="J55" s="147"/>
      <c r="K55" s="147"/>
      <c r="L55" s="26" t="s">
        <v>765</v>
      </c>
      <c r="M55" s="27"/>
      <c r="N55" s="196">
        <f>O55+P55</f>
        <v>0</v>
      </c>
      <c r="O55" s="196">
        <f>SUM(O56:O59)</f>
        <v>0</v>
      </c>
      <c r="P55" s="196">
        <f>SUM(P56:P59)</f>
        <v>0</v>
      </c>
      <c r="Q55" s="160"/>
      <c r="R55" s="160"/>
      <c r="S55" s="343"/>
      <c r="T55" s="160"/>
      <c r="U55" s="160"/>
      <c r="V55" s="160"/>
    </row>
    <row r="56" spans="1:22" ht="25.5">
      <c r="A56" s="121" t="str">
        <f t="shared" si="0"/>
        <v>71010101025113</v>
      </c>
      <c r="B56" s="123" t="s">
        <v>439</v>
      </c>
      <c r="C56" s="116" t="s">
        <v>106</v>
      </c>
      <c r="D56" s="117" t="s">
        <v>106</v>
      </c>
      <c r="E56" s="118" t="s">
        <v>106</v>
      </c>
      <c r="F56" s="119" t="s">
        <v>140</v>
      </c>
      <c r="G56" s="120">
        <v>5113</v>
      </c>
      <c r="H56" s="16"/>
      <c r="I56" s="24"/>
      <c r="J56" s="25"/>
      <c r="K56" s="25"/>
      <c r="L56" s="29" t="s">
        <v>142</v>
      </c>
      <c r="M56" s="12">
        <v>4251</v>
      </c>
      <c r="N56" s="182">
        <f t="shared" si="1"/>
        <v>0</v>
      </c>
      <c r="O56" s="182"/>
      <c r="P56" s="182"/>
      <c r="Q56" s="160"/>
      <c r="R56" s="160"/>
      <c r="S56" s="343"/>
      <c r="T56" s="160"/>
      <c r="U56" s="160"/>
      <c r="V56" s="160"/>
    </row>
    <row r="57" spans="1:22" s="155" customFormat="1">
      <c r="A57" s="121" t="str">
        <f>CONCATENATE(B57,C57,D57,E57,F57,G57)</f>
        <v>71010103000000</v>
      </c>
      <c r="B57" s="123" t="s">
        <v>439</v>
      </c>
      <c r="C57" s="116" t="s">
        <v>106</v>
      </c>
      <c r="D57" s="117" t="s">
        <v>106</v>
      </c>
      <c r="E57" s="118" t="s">
        <v>442</v>
      </c>
      <c r="F57" s="127" t="s">
        <v>441</v>
      </c>
      <c r="G57" s="128" t="s">
        <v>440</v>
      </c>
      <c r="H57" s="16"/>
      <c r="I57" s="24"/>
      <c r="J57" s="25"/>
      <c r="K57" s="25"/>
      <c r="L57" s="29" t="s">
        <v>173</v>
      </c>
      <c r="M57" s="30">
        <v>5112</v>
      </c>
      <c r="N57" s="182">
        <f t="shared" si="1"/>
        <v>0</v>
      </c>
      <c r="O57" s="182"/>
      <c r="P57" s="182"/>
      <c r="Q57" s="160"/>
      <c r="R57" s="160"/>
      <c r="S57" s="343"/>
      <c r="T57" s="160"/>
      <c r="U57" s="160"/>
      <c r="V57" s="160"/>
    </row>
    <row r="58" spans="1:22" ht="24" customHeight="1">
      <c r="A58" s="121" t="str">
        <f>CONCATENATE(B58,C58,D58,E58,F58,G58)</f>
        <v>71010103000001</v>
      </c>
      <c r="B58" s="123" t="s">
        <v>439</v>
      </c>
      <c r="C58" s="116" t="s">
        <v>106</v>
      </c>
      <c r="D58" s="117" t="s">
        <v>106</v>
      </c>
      <c r="E58" s="118" t="s">
        <v>442</v>
      </c>
      <c r="F58" s="127" t="s">
        <v>441</v>
      </c>
      <c r="G58" s="128" t="s">
        <v>96</v>
      </c>
      <c r="H58" s="24"/>
      <c r="I58" s="24"/>
      <c r="J58" s="25"/>
      <c r="K58" s="25"/>
      <c r="L58" s="29" t="s">
        <v>174</v>
      </c>
      <c r="M58" s="12">
        <v>5113</v>
      </c>
      <c r="N58" s="182">
        <f t="shared" si="1"/>
        <v>0</v>
      </c>
      <c r="O58" s="182"/>
      <c r="P58" s="182"/>
      <c r="Q58" s="160"/>
      <c r="R58" s="160"/>
      <c r="S58" s="343"/>
      <c r="T58" s="160"/>
      <c r="U58" s="160"/>
      <c r="V58" s="160"/>
    </row>
    <row r="59" spans="1:22">
      <c r="B59" s="123"/>
      <c r="F59" s="127"/>
      <c r="G59" s="128"/>
      <c r="H59" s="24"/>
      <c r="I59" s="24"/>
      <c r="J59" s="25"/>
      <c r="K59" s="25"/>
      <c r="L59" s="28" t="s">
        <v>137</v>
      </c>
      <c r="M59" s="11">
        <v>5129</v>
      </c>
      <c r="N59" s="182">
        <f t="shared" si="1"/>
        <v>0</v>
      </c>
      <c r="O59" s="182"/>
      <c r="P59" s="182"/>
      <c r="Q59" s="160"/>
      <c r="R59" s="160"/>
      <c r="S59" s="343"/>
      <c r="T59" s="160"/>
      <c r="U59" s="160"/>
      <c r="V59" s="160"/>
    </row>
    <row r="60" spans="1:22" s="114" customFormat="1">
      <c r="A60" s="121" t="str">
        <f>CONCATENATE(B60,C60,D60,E60,F60,G60)</f>
        <v>71010103010000</v>
      </c>
      <c r="B60" s="123" t="s">
        <v>439</v>
      </c>
      <c r="C60" s="116" t="s">
        <v>106</v>
      </c>
      <c r="D60" s="117" t="s">
        <v>106</v>
      </c>
      <c r="E60" s="118" t="s">
        <v>442</v>
      </c>
      <c r="F60" s="127" t="s">
        <v>106</v>
      </c>
      <c r="G60" s="128" t="s">
        <v>440</v>
      </c>
      <c r="H60" s="150">
        <v>2113</v>
      </c>
      <c r="I60" s="151" t="s">
        <v>106</v>
      </c>
      <c r="J60" s="152">
        <v>1</v>
      </c>
      <c r="K60" s="152">
        <v>3</v>
      </c>
      <c r="L60" s="153" t="s">
        <v>581</v>
      </c>
      <c r="M60" s="154"/>
      <c r="N60" s="191">
        <f>+N62+N64</f>
        <v>0</v>
      </c>
      <c r="O60" s="191">
        <f t="shared" ref="O60:P60" si="3">+O62+O64</f>
        <v>0</v>
      </c>
      <c r="P60" s="191">
        <f t="shared" si="3"/>
        <v>0</v>
      </c>
      <c r="Q60" s="160"/>
      <c r="R60" s="160"/>
      <c r="S60" s="343"/>
      <c r="T60" s="160"/>
      <c r="U60" s="160"/>
      <c r="V60" s="160"/>
    </row>
    <row r="61" spans="1:22">
      <c r="A61" s="121" t="str">
        <f>CONCATENATE(B61,C61,D61,E61,F61,G61)</f>
        <v>71010103014239</v>
      </c>
      <c r="B61" s="123" t="s">
        <v>439</v>
      </c>
      <c r="C61" s="116" t="s">
        <v>106</v>
      </c>
      <c r="D61" s="117" t="s">
        <v>106</v>
      </c>
      <c r="E61" s="118" t="s">
        <v>442</v>
      </c>
      <c r="F61" s="119" t="s">
        <v>106</v>
      </c>
      <c r="G61" s="120">
        <v>4239</v>
      </c>
      <c r="H61" s="16"/>
      <c r="I61" s="24"/>
      <c r="J61" s="25"/>
      <c r="K61" s="25"/>
      <c r="L61" s="19" t="s">
        <v>108</v>
      </c>
      <c r="M61" s="43"/>
      <c r="N61" s="342">
        <f>+N63</f>
        <v>0</v>
      </c>
      <c r="O61" s="189"/>
      <c r="P61" s="189"/>
      <c r="Q61" s="160"/>
      <c r="R61" s="160"/>
      <c r="S61" s="343"/>
      <c r="T61" s="160"/>
      <c r="U61" s="160"/>
      <c r="V61" s="160"/>
    </row>
    <row r="62" spans="1:22" s="169" customFormat="1" ht="27">
      <c r="A62" s="121" t="str">
        <f t="shared" si="0"/>
        <v>71010300000000</v>
      </c>
      <c r="B62" s="123" t="s">
        <v>439</v>
      </c>
      <c r="C62" s="116" t="s">
        <v>106</v>
      </c>
      <c r="D62" s="117" t="s">
        <v>442</v>
      </c>
      <c r="E62" s="118" t="s">
        <v>441</v>
      </c>
      <c r="F62" s="127" t="s">
        <v>441</v>
      </c>
      <c r="G62" s="128" t="s">
        <v>440</v>
      </c>
      <c r="H62" s="44"/>
      <c r="I62" s="146"/>
      <c r="J62" s="147"/>
      <c r="K62" s="147"/>
      <c r="L62" s="26" t="s">
        <v>583</v>
      </c>
      <c r="M62" s="27"/>
      <c r="N62" s="196">
        <f>O62+P62</f>
        <v>0</v>
      </c>
      <c r="O62" s="196">
        <f>SUM(O63)</f>
        <v>0</v>
      </c>
      <c r="P62" s="196">
        <f>SUM(P63)</f>
        <v>0</v>
      </c>
      <c r="Q62" s="160"/>
      <c r="R62" s="160"/>
      <c r="S62" s="343"/>
      <c r="T62" s="160"/>
      <c r="U62" s="160"/>
      <c r="V62" s="160"/>
    </row>
    <row r="63" spans="1:22">
      <c r="A63" s="121" t="str">
        <f t="shared" si="0"/>
        <v>71010300000001</v>
      </c>
      <c r="B63" s="123" t="s">
        <v>439</v>
      </c>
      <c r="C63" s="116" t="s">
        <v>106</v>
      </c>
      <c r="D63" s="117" t="s">
        <v>442</v>
      </c>
      <c r="E63" s="118" t="s">
        <v>441</v>
      </c>
      <c r="F63" s="127" t="s">
        <v>441</v>
      </c>
      <c r="G63" s="128" t="s">
        <v>96</v>
      </c>
      <c r="H63" s="24"/>
      <c r="I63" s="24"/>
      <c r="J63" s="25"/>
      <c r="K63" s="25"/>
      <c r="L63" s="28" t="s">
        <v>125</v>
      </c>
      <c r="M63" s="11">
        <v>4239</v>
      </c>
      <c r="N63" s="182">
        <f t="shared" ref="N63" si="4">O63+P63</f>
        <v>0</v>
      </c>
      <c r="O63" s="182"/>
      <c r="P63" s="182"/>
      <c r="Q63" s="160"/>
      <c r="R63" s="160"/>
      <c r="S63" s="343"/>
      <c r="T63" s="160"/>
      <c r="U63" s="160"/>
      <c r="V63" s="160"/>
    </row>
    <row r="64" spans="1:22">
      <c r="A64" s="121" t="str">
        <f>CONCATENATE(B64,C64,D64,E64,F64,G64)</f>
        <v>71100701044819</v>
      </c>
      <c r="B64" s="123" t="s">
        <v>439</v>
      </c>
      <c r="C64" s="116" t="s">
        <v>189</v>
      </c>
      <c r="D64" s="117" t="s">
        <v>183</v>
      </c>
      <c r="E64" s="118" t="s">
        <v>106</v>
      </c>
      <c r="F64" s="119" t="s">
        <v>155</v>
      </c>
      <c r="G64" s="120">
        <v>4819</v>
      </c>
      <c r="H64" s="44"/>
      <c r="I64" s="146"/>
      <c r="J64" s="147"/>
      <c r="K64" s="147"/>
      <c r="L64" s="26" t="s">
        <v>799</v>
      </c>
      <c r="M64" s="27"/>
      <c r="N64" s="196">
        <f>SUM(N65)</f>
        <v>0</v>
      </c>
      <c r="O64" s="196">
        <f>SUM(O65)</f>
        <v>0</v>
      </c>
      <c r="P64" s="196">
        <f>SUM(P65)</f>
        <v>0</v>
      </c>
      <c r="Q64" s="160"/>
      <c r="R64" s="160"/>
      <c r="S64" s="343"/>
      <c r="T64" s="160"/>
      <c r="U64" s="160"/>
      <c r="V64" s="160"/>
    </row>
    <row r="65" spans="1:22" s="114" customFormat="1" ht="25.5">
      <c r="A65" s="121" t="str">
        <f>CONCATENATE(B65,C65,D65,E65,F65,G65)</f>
        <v>71100701050000</v>
      </c>
      <c r="B65" s="123" t="s">
        <v>439</v>
      </c>
      <c r="C65" s="116" t="s">
        <v>189</v>
      </c>
      <c r="D65" s="117" t="s">
        <v>183</v>
      </c>
      <c r="E65" s="118" t="s">
        <v>106</v>
      </c>
      <c r="F65" s="119" t="s">
        <v>149</v>
      </c>
      <c r="G65" s="128" t="s">
        <v>440</v>
      </c>
      <c r="H65" s="24"/>
      <c r="I65" s="24"/>
      <c r="J65" s="25"/>
      <c r="K65" s="25"/>
      <c r="L65" s="29" t="s">
        <v>219</v>
      </c>
      <c r="M65" s="30">
        <v>4819</v>
      </c>
      <c r="N65" s="182">
        <f t="shared" ref="N65" si="5">O65+P65</f>
        <v>0</v>
      </c>
      <c r="O65" s="182"/>
      <c r="P65" s="182"/>
      <c r="Q65" s="160"/>
      <c r="R65" s="160"/>
      <c r="S65" s="343"/>
      <c r="T65" s="160"/>
      <c r="U65" s="160"/>
      <c r="V65" s="160"/>
    </row>
    <row r="66" spans="1:22" s="155" customFormat="1">
      <c r="A66" s="121" t="str">
        <f t="shared" si="0"/>
        <v>71010301000000</v>
      </c>
      <c r="B66" s="123" t="s">
        <v>439</v>
      </c>
      <c r="C66" s="116" t="s">
        <v>106</v>
      </c>
      <c r="D66" s="117" t="s">
        <v>442</v>
      </c>
      <c r="E66" s="118" t="s">
        <v>106</v>
      </c>
      <c r="F66" s="127" t="s">
        <v>441</v>
      </c>
      <c r="G66" s="128" t="s">
        <v>440</v>
      </c>
      <c r="H66" s="164">
        <v>2130</v>
      </c>
      <c r="I66" s="165" t="s">
        <v>106</v>
      </c>
      <c r="J66" s="166">
        <v>3</v>
      </c>
      <c r="K66" s="166">
        <v>0</v>
      </c>
      <c r="L66" s="167" t="s">
        <v>144</v>
      </c>
      <c r="M66" s="175"/>
      <c r="N66" s="187">
        <f>+N68</f>
        <v>0</v>
      </c>
      <c r="O66" s="187">
        <f>+O68</f>
        <v>0</v>
      </c>
      <c r="P66" s="187">
        <f>+P68</f>
        <v>0</v>
      </c>
      <c r="Q66" s="160"/>
      <c r="R66" s="160"/>
      <c r="S66" s="343"/>
      <c r="T66" s="160"/>
      <c r="U66" s="160"/>
      <c r="V66" s="160"/>
    </row>
    <row r="67" spans="1:22">
      <c r="A67" s="121" t="str">
        <f t="shared" si="0"/>
        <v>71010301000001</v>
      </c>
      <c r="B67" s="123" t="s">
        <v>439</v>
      </c>
      <c r="C67" s="116" t="s">
        <v>106</v>
      </c>
      <c r="D67" s="117" t="s">
        <v>442</v>
      </c>
      <c r="E67" s="118" t="s">
        <v>106</v>
      </c>
      <c r="F67" s="127" t="s">
        <v>441</v>
      </c>
      <c r="G67" s="128" t="s">
        <v>96</v>
      </c>
      <c r="H67" s="16"/>
      <c r="I67" s="17"/>
      <c r="J67" s="18"/>
      <c r="K67" s="18"/>
      <c r="L67" s="29" t="s">
        <v>110</v>
      </c>
      <c r="M67" s="48"/>
      <c r="N67" s="189"/>
      <c r="O67" s="189"/>
      <c r="P67" s="189"/>
      <c r="Q67" s="160"/>
      <c r="R67" s="160"/>
      <c r="S67" s="343"/>
      <c r="T67" s="160"/>
      <c r="U67" s="160"/>
      <c r="V67" s="160"/>
    </row>
    <row r="68" spans="1:22" s="114" customFormat="1" ht="25.5">
      <c r="A68" s="121" t="str">
        <f t="shared" si="0"/>
        <v>71010301010000</v>
      </c>
      <c r="B68" s="123" t="s">
        <v>439</v>
      </c>
      <c r="C68" s="116" t="s">
        <v>106</v>
      </c>
      <c r="D68" s="117" t="s">
        <v>442</v>
      </c>
      <c r="E68" s="118" t="s">
        <v>106</v>
      </c>
      <c r="F68" s="127" t="s">
        <v>106</v>
      </c>
      <c r="G68" s="128" t="s">
        <v>440</v>
      </c>
      <c r="H68" s="150">
        <v>2133</v>
      </c>
      <c r="I68" s="151" t="s">
        <v>106</v>
      </c>
      <c r="J68" s="152">
        <v>3</v>
      </c>
      <c r="K68" s="152">
        <v>1</v>
      </c>
      <c r="L68" s="153" t="s">
        <v>145</v>
      </c>
      <c r="M68" s="154"/>
      <c r="N68" s="191">
        <f>+N70</f>
        <v>0</v>
      </c>
      <c r="O68" s="191">
        <f>+O70</f>
        <v>0</v>
      </c>
      <c r="P68" s="191">
        <f>+P70</f>
        <v>0</v>
      </c>
      <c r="Q68" s="160"/>
      <c r="R68" s="160"/>
      <c r="S68" s="343"/>
      <c r="T68" s="160"/>
      <c r="U68" s="160"/>
      <c r="V68" s="160"/>
    </row>
    <row r="69" spans="1:22">
      <c r="A69" s="121" t="str">
        <f t="shared" si="0"/>
        <v>71010301014111</v>
      </c>
      <c r="B69" s="123" t="s">
        <v>439</v>
      </c>
      <c r="C69" s="116" t="s">
        <v>106</v>
      </c>
      <c r="D69" s="117" t="s">
        <v>442</v>
      </c>
      <c r="E69" s="118" t="s">
        <v>106</v>
      </c>
      <c r="F69" s="119" t="s">
        <v>106</v>
      </c>
      <c r="G69" s="120">
        <v>4111</v>
      </c>
      <c r="H69" s="16"/>
      <c r="I69" s="24"/>
      <c r="J69" s="25"/>
      <c r="K69" s="25"/>
      <c r="L69" s="19" t="s">
        <v>108</v>
      </c>
      <c r="M69" s="43"/>
      <c r="N69" s="189"/>
      <c r="O69" s="189"/>
      <c r="P69" s="189"/>
      <c r="Q69" s="160"/>
      <c r="R69" s="160"/>
      <c r="S69" s="343"/>
      <c r="T69" s="160"/>
      <c r="U69" s="160"/>
      <c r="V69" s="160"/>
    </row>
    <row r="70" spans="1:22" ht="40.5">
      <c r="A70" s="121" t="str">
        <f t="shared" si="0"/>
        <v>71010301014212</v>
      </c>
      <c r="B70" s="123" t="s">
        <v>439</v>
      </c>
      <c r="C70" s="116" t="s">
        <v>106</v>
      </c>
      <c r="D70" s="117" t="s">
        <v>442</v>
      </c>
      <c r="E70" s="118" t="s">
        <v>106</v>
      </c>
      <c r="F70" s="119" t="s">
        <v>106</v>
      </c>
      <c r="G70" s="120">
        <v>4212</v>
      </c>
      <c r="H70" s="44"/>
      <c r="I70" s="146"/>
      <c r="J70" s="147"/>
      <c r="K70" s="147"/>
      <c r="L70" s="26" t="s">
        <v>146</v>
      </c>
      <c r="M70" s="27"/>
      <c r="N70" s="196">
        <f>O70+P70</f>
        <v>0</v>
      </c>
      <c r="O70" s="196">
        <f>SUM(O71:O83)</f>
        <v>0</v>
      </c>
      <c r="P70" s="196">
        <f>SUM(P71:P83)</f>
        <v>0</v>
      </c>
      <c r="Q70" s="160"/>
      <c r="R70" s="160"/>
      <c r="S70" s="343"/>
      <c r="T70" s="160"/>
      <c r="U70" s="160"/>
      <c r="V70" s="160"/>
    </row>
    <row r="71" spans="1:22">
      <c r="A71" s="121" t="str">
        <f t="shared" si="0"/>
        <v>71010301014213</v>
      </c>
      <c r="B71" s="123" t="s">
        <v>439</v>
      </c>
      <c r="C71" s="116" t="s">
        <v>106</v>
      </c>
      <c r="D71" s="117" t="s">
        <v>442</v>
      </c>
      <c r="E71" s="118" t="s">
        <v>106</v>
      </c>
      <c r="F71" s="119" t="s">
        <v>106</v>
      </c>
      <c r="G71" s="120">
        <v>4213</v>
      </c>
      <c r="H71" s="16"/>
      <c r="I71" s="24"/>
      <c r="J71" s="25"/>
      <c r="K71" s="25"/>
      <c r="L71" s="28" t="s">
        <v>112</v>
      </c>
      <c r="M71" s="12">
        <v>4111</v>
      </c>
      <c r="N71" s="182">
        <f t="shared" ref="N71:N83" si="6">O71+P71</f>
        <v>0</v>
      </c>
      <c r="O71" s="182"/>
      <c r="P71" s="182"/>
      <c r="Q71" s="160"/>
      <c r="R71" s="160"/>
      <c r="S71" s="343"/>
      <c r="T71" s="160"/>
      <c r="U71" s="160"/>
      <c r="V71" s="160"/>
    </row>
    <row r="72" spans="1:22">
      <c r="A72" s="121" t="str">
        <f t="shared" si="0"/>
        <v>71010301014214</v>
      </c>
      <c r="B72" s="123" t="s">
        <v>439</v>
      </c>
      <c r="C72" s="116" t="s">
        <v>106</v>
      </c>
      <c r="D72" s="117" t="s">
        <v>442</v>
      </c>
      <c r="E72" s="118" t="s">
        <v>106</v>
      </c>
      <c r="F72" s="119" t="s">
        <v>106</v>
      </c>
      <c r="G72" s="120">
        <v>4214</v>
      </c>
      <c r="H72" s="16"/>
      <c r="I72" s="24"/>
      <c r="J72" s="25"/>
      <c r="K72" s="25"/>
      <c r="L72" s="28" t="s">
        <v>114</v>
      </c>
      <c r="M72" s="32">
        <v>4212</v>
      </c>
      <c r="N72" s="182">
        <f t="shared" si="6"/>
        <v>0</v>
      </c>
      <c r="O72" s="182"/>
      <c r="P72" s="182"/>
      <c r="Q72" s="160"/>
      <c r="R72" s="160"/>
      <c r="S72" s="343"/>
      <c r="T72" s="160"/>
      <c r="U72" s="160"/>
      <c r="V72" s="160"/>
    </row>
    <row r="73" spans="1:22">
      <c r="A73" s="121" t="str">
        <f t="shared" si="0"/>
        <v>71010301014216</v>
      </c>
      <c r="B73" s="123" t="s">
        <v>439</v>
      </c>
      <c r="C73" s="116" t="s">
        <v>106</v>
      </c>
      <c r="D73" s="117" t="s">
        <v>442</v>
      </c>
      <c r="E73" s="118" t="s">
        <v>106</v>
      </c>
      <c r="F73" s="119" t="s">
        <v>106</v>
      </c>
      <c r="G73" s="120">
        <v>4216</v>
      </c>
      <c r="H73" s="16"/>
      <c r="I73" s="24"/>
      <c r="J73" s="25"/>
      <c r="K73" s="25"/>
      <c r="L73" s="28" t="s">
        <v>115</v>
      </c>
      <c r="M73" s="32">
        <v>4213</v>
      </c>
      <c r="N73" s="182">
        <f t="shared" si="6"/>
        <v>0</v>
      </c>
      <c r="O73" s="182"/>
      <c r="P73" s="182"/>
      <c r="Q73" s="160"/>
      <c r="R73" s="160"/>
      <c r="S73" s="343"/>
      <c r="T73" s="160"/>
      <c r="U73" s="160"/>
      <c r="V73" s="160"/>
    </row>
    <row r="74" spans="1:22">
      <c r="A74" s="121" t="str">
        <f t="shared" si="0"/>
        <v>71010301014231</v>
      </c>
      <c r="B74" s="123" t="s">
        <v>439</v>
      </c>
      <c r="C74" s="116" t="s">
        <v>106</v>
      </c>
      <c r="D74" s="117" t="s">
        <v>442</v>
      </c>
      <c r="E74" s="118" t="s">
        <v>106</v>
      </c>
      <c r="F74" s="119" t="s">
        <v>106</v>
      </c>
      <c r="G74" s="120">
        <v>4231</v>
      </c>
      <c r="H74" s="16"/>
      <c r="I74" s="24"/>
      <c r="J74" s="25"/>
      <c r="K74" s="25"/>
      <c r="L74" s="28" t="s">
        <v>116</v>
      </c>
      <c r="M74" s="32">
        <v>4214</v>
      </c>
      <c r="N74" s="182">
        <f t="shared" si="6"/>
        <v>0</v>
      </c>
      <c r="O74" s="182"/>
      <c r="P74" s="182"/>
      <c r="Q74" s="160"/>
      <c r="R74" s="160"/>
      <c r="S74" s="343"/>
      <c r="T74" s="160"/>
      <c r="U74" s="160"/>
      <c r="V74" s="160"/>
    </row>
    <row r="75" spans="1:22">
      <c r="A75" s="121" t="str">
        <f t="shared" si="0"/>
        <v>71010301014252</v>
      </c>
      <c r="B75" s="123" t="s">
        <v>439</v>
      </c>
      <c r="C75" s="116" t="s">
        <v>106</v>
      </c>
      <c r="D75" s="117" t="s">
        <v>442</v>
      </c>
      <c r="E75" s="118" t="s">
        <v>106</v>
      </c>
      <c r="F75" s="119" t="s">
        <v>106</v>
      </c>
      <c r="G75" s="120">
        <v>4252</v>
      </c>
      <c r="H75" s="16"/>
      <c r="I75" s="24"/>
      <c r="J75" s="25"/>
      <c r="K75" s="25"/>
      <c r="L75" s="28" t="s">
        <v>147</v>
      </c>
      <c r="M75" s="32">
        <v>4216</v>
      </c>
      <c r="N75" s="182">
        <f t="shared" si="6"/>
        <v>0</v>
      </c>
      <c r="O75" s="182"/>
      <c r="P75" s="182"/>
      <c r="Q75" s="160"/>
      <c r="R75" s="160"/>
      <c r="S75" s="343"/>
      <c r="T75" s="160"/>
      <c r="U75" s="160"/>
      <c r="V75" s="160"/>
    </row>
    <row r="76" spans="1:22">
      <c r="A76" s="121" t="str">
        <f t="shared" si="0"/>
        <v>71010301014261</v>
      </c>
      <c r="B76" s="123" t="s">
        <v>439</v>
      </c>
      <c r="C76" s="116" t="s">
        <v>106</v>
      </c>
      <c r="D76" s="117" t="s">
        <v>442</v>
      </c>
      <c r="E76" s="118" t="s">
        <v>106</v>
      </c>
      <c r="F76" s="119" t="s">
        <v>106</v>
      </c>
      <c r="G76" s="120">
        <v>4261</v>
      </c>
      <c r="H76" s="16"/>
      <c r="I76" s="24"/>
      <c r="J76" s="25"/>
      <c r="K76" s="25"/>
      <c r="L76" s="28" t="s">
        <v>148</v>
      </c>
      <c r="M76" s="32">
        <v>4231</v>
      </c>
      <c r="N76" s="182">
        <f t="shared" si="6"/>
        <v>0</v>
      </c>
      <c r="O76" s="182"/>
      <c r="P76" s="182"/>
      <c r="Q76" s="160"/>
      <c r="R76" s="160"/>
      <c r="S76" s="343"/>
      <c r="T76" s="160"/>
      <c r="U76" s="160"/>
      <c r="V76" s="160"/>
    </row>
    <row r="77" spans="1:22">
      <c r="A77" s="121" t="str">
        <f t="shared" si="0"/>
        <v>71010301014267</v>
      </c>
      <c r="B77" s="123" t="s">
        <v>439</v>
      </c>
      <c r="C77" s="116" t="s">
        <v>106</v>
      </c>
      <c r="D77" s="117" t="s">
        <v>442</v>
      </c>
      <c r="E77" s="118" t="s">
        <v>106</v>
      </c>
      <c r="F77" s="119" t="s">
        <v>106</v>
      </c>
      <c r="G77" s="120">
        <v>4267</v>
      </c>
      <c r="H77" s="16"/>
      <c r="I77" s="24"/>
      <c r="J77" s="25"/>
      <c r="K77" s="25"/>
      <c r="L77" s="28" t="s">
        <v>126</v>
      </c>
      <c r="M77" s="11">
        <v>4241</v>
      </c>
      <c r="N77" s="182">
        <f t="shared" si="6"/>
        <v>0</v>
      </c>
      <c r="O77" s="182"/>
      <c r="P77" s="182"/>
      <c r="Q77" s="160"/>
      <c r="R77" s="160"/>
      <c r="S77" s="343"/>
      <c r="T77" s="160"/>
      <c r="U77" s="160"/>
      <c r="V77" s="160"/>
    </row>
    <row r="78" spans="1:22" ht="25.5">
      <c r="A78" s="121" t="str">
        <f t="shared" si="0"/>
        <v>71010301014823</v>
      </c>
      <c r="B78" s="123" t="s">
        <v>439</v>
      </c>
      <c r="C78" s="116" t="s">
        <v>106</v>
      </c>
      <c r="D78" s="117" t="s">
        <v>442</v>
      </c>
      <c r="E78" s="118" t="s">
        <v>106</v>
      </c>
      <c r="F78" s="119" t="s">
        <v>106</v>
      </c>
      <c r="G78" s="120">
        <v>4823</v>
      </c>
      <c r="H78" s="16"/>
      <c r="I78" s="24"/>
      <c r="J78" s="25"/>
      <c r="K78" s="25"/>
      <c r="L78" s="28" t="s">
        <v>127</v>
      </c>
      <c r="M78" s="32">
        <v>4252</v>
      </c>
      <c r="N78" s="182">
        <f t="shared" si="6"/>
        <v>0</v>
      </c>
      <c r="O78" s="182"/>
      <c r="P78" s="182"/>
      <c r="Q78" s="160"/>
      <c r="R78" s="160"/>
      <c r="S78" s="343"/>
      <c r="T78" s="160"/>
      <c r="U78" s="160"/>
      <c r="V78" s="160"/>
    </row>
    <row r="79" spans="1:22">
      <c r="A79" s="121" t="str">
        <f t="shared" si="0"/>
        <v>71010301015122</v>
      </c>
      <c r="B79" s="123" t="s">
        <v>439</v>
      </c>
      <c r="C79" s="116" t="s">
        <v>106</v>
      </c>
      <c r="D79" s="117" t="s">
        <v>442</v>
      </c>
      <c r="E79" s="118" t="s">
        <v>106</v>
      </c>
      <c r="F79" s="119" t="s">
        <v>106</v>
      </c>
      <c r="G79" s="120">
        <v>5122</v>
      </c>
      <c r="H79" s="16"/>
      <c r="I79" s="24"/>
      <c r="J79" s="25"/>
      <c r="K79" s="25"/>
      <c r="L79" s="28" t="s">
        <v>128</v>
      </c>
      <c r="M79" s="32">
        <v>4261</v>
      </c>
      <c r="N79" s="182">
        <f t="shared" si="6"/>
        <v>0</v>
      </c>
      <c r="O79" s="182"/>
      <c r="P79" s="182"/>
      <c r="Q79" s="160"/>
      <c r="R79" s="160"/>
      <c r="S79" s="343"/>
      <c r="T79" s="160"/>
      <c r="U79" s="160"/>
      <c r="V79" s="160"/>
    </row>
    <row r="80" spans="1:22" s="169" customFormat="1">
      <c r="A80" s="121" t="str">
        <f t="shared" si="0"/>
        <v>71010500000000</v>
      </c>
      <c r="B80" s="123" t="s">
        <v>439</v>
      </c>
      <c r="C80" s="116" t="s">
        <v>106</v>
      </c>
      <c r="D80" s="117" t="s">
        <v>149</v>
      </c>
      <c r="E80" s="118" t="s">
        <v>441</v>
      </c>
      <c r="F80" s="127" t="s">
        <v>441</v>
      </c>
      <c r="G80" s="128" t="s">
        <v>440</v>
      </c>
      <c r="H80" s="16"/>
      <c r="I80" s="24"/>
      <c r="J80" s="25"/>
      <c r="K80" s="25"/>
      <c r="L80" s="28" t="s">
        <v>130</v>
      </c>
      <c r="M80" s="32">
        <v>4267</v>
      </c>
      <c r="N80" s="182">
        <f t="shared" si="6"/>
        <v>0</v>
      </c>
      <c r="O80" s="182"/>
      <c r="P80" s="182"/>
      <c r="Q80" s="160"/>
      <c r="R80" s="160"/>
      <c r="S80" s="343"/>
      <c r="T80" s="160"/>
      <c r="U80" s="160"/>
      <c r="V80" s="160"/>
    </row>
    <row r="81" spans="1:22">
      <c r="A81" s="121" t="str">
        <f t="shared" si="0"/>
        <v>71010500000001</v>
      </c>
      <c r="B81" s="123" t="s">
        <v>439</v>
      </c>
      <c r="C81" s="116" t="s">
        <v>106</v>
      </c>
      <c r="D81" s="117" t="s">
        <v>149</v>
      </c>
      <c r="E81" s="118" t="s">
        <v>441</v>
      </c>
      <c r="F81" s="127" t="s">
        <v>441</v>
      </c>
      <c r="G81" s="128" t="s">
        <v>96</v>
      </c>
      <c r="H81" s="16"/>
      <c r="I81" s="24"/>
      <c r="J81" s="25"/>
      <c r="K81" s="25"/>
      <c r="L81" s="31" t="s">
        <v>133</v>
      </c>
      <c r="M81" s="32">
        <v>4823</v>
      </c>
      <c r="N81" s="182">
        <f t="shared" si="6"/>
        <v>0</v>
      </c>
      <c r="O81" s="182"/>
      <c r="P81" s="182"/>
      <c r="Q81" s="160"/>
      <c r="R81" s="160"/>
      <c r="S81" s="343"/>
      <c r="T81" s="160"/>
      <c r="U81" s="160"/>
      <c r="V81" s="160"/>
    </row>
    <row r="82" spans="1:22" s="155" customFormat="1">
      <c r="A82" s="121" t="str">
        <f t="shared" si="0"/>
        <v>71010501000000</v>
      </c>
      <c r="B82" s="123" t="s">
        <v>439</v>
      </c>
      <c r="C82" s="116" t="s">
        <v>106</v>
      </c>
      <c r="D82" s="117" t="s">
        <v>149</v>
      </c>
      <c r="E82" s="118" t="s">
        <v>106</v>
      </c>
      <c r="F82" s="127" t="s">
        <v>441</v>
      </c>
      <c r="G82" s="128" t="s">
        <v>440</v>
      </c>
      <c r="H82" s="16"/>
      <c r="I82" s="24"/>
      <c r="J82" s="25"/>
      <c r="K82" s="25"/>
      <c r="L82" s="31" t="s">
        <v>134</v>
      </c>
      <c r="M82" s="47">
        <v>4861</v>
      </c>
      <c r="N82" s="182">
        <f t="shared" si="6"/>
        <v>0</v>
      </c>
      <c r="O82" s="182"/>
      <c r="P82" s="182"/>
      <c r="Q82" s="160"/>
      <c r="R82" s="160"/>
      <c r="S82" s="343"/>
      <c r="T82" s="160"/>
      <c r="U82" s="160"/>
      <c r="V82" s="160"/>
    </row>
    <row r="83" spans="1:22">
      <c r="A83" s="121" t="str">
        <f t="shared" si="0"/>
        <v>71010501000001</v>
      </c>
      <c r="B83" s="123" t="s">
        <v>439</v>
      </c>
      <c r="C83" s="116" t="s">
        <v>106</v>
      </c>
      <c r="D83" s="117" t="s">
        <v>149</v>
      </c>
      <c r="E83" s="118" t="s">
        <v>106</v>
      </c>
      <c r="F83" s="127" t="s">
        <v>441</v>
      </c>
      <c r="G83" s="128" t="s">
        <v>96</v>
      </c>
      <c r="H83" s="16"/>
      <c r="I83" s="24"/>
      <c r="J83" s="25"/>
      <c r="K83" s="25"/>
      <c r="L83" s="28" t="s">
        <v>136</v>
      </c>
      <c r="M83" s="11">
        <v>5122</v>
      </c>
      <c r="N83" s="182">
        <f t="shared" si="6"/>
        <v>0</v>
      </c>
      <c r="O83" s="182"/>
      <c r="P83" s="182"/>
      <c r="Q83" s="160"/>
      <c r="R83" s="160"/>
      <c r="S83" s="343"/>
      <c r="T83" s="160"/>
      <c r="U83" s="160"/>
      <c r="V83" s="160"/>
    </row>
    <row r="84" spans="1:22" s="114" customFormat="1" ht="27">
      <c r="A84" s="121" t="str">
        <f t="shared" si="0"/>
        <v>71010501010000</v>
      </c>
      <c r="B84" s="123" t="s">
        <v>439</v>
      </c>
      <c r="C84" s="116" t="s">
        <v>106</v>
      </c>
      <c r="D84" s="117" t="s">
        <v>149</v>
      </c>
      <c r="E84" s="118" t="s">
        <v>106</v>
      </c>
      <c r="F84" s="127" t="s">
        <v>106</v>
      </c>
      <c r="G84" s="128" t="s">
        <v>440</v>
      </c>
      <c r="H84" s="164">
        <v>2150</v>
      </c>
      <c r="I84" s="165" t="s">
        <v>106</v>
      </c>
      <c r="J84" s="166">
        <v>5</v>
      </c>
      <c r="K84" s="166">
        <v>0</v>
      </c>
      <c r="L84" s="167" t="s">
        <v>150</v>
      </c>
      <c r="M84" s="175"/>
      <c r="N84" s="187">
        <f>+N86</f>
        <v>0</v>
      </c>
      <c r="O84" s="187">
        <f>+O86</f>
        <v>0</v>
      </c>
      <c r="P84" s="187">
        <f>+P86</f>
        <v>0</v>
      </c>
      <c r="Q84" s="160"/>
      <c r="R84" s="160"/>
      <c r="S84" s="343"/>
      <c r="T84" s="160"/>
      <c r="U84" s="160"/>
      <c r="V84" s="160"/>
    </row>
    <row r="85" spans="1:22">
      <c r="A85" s="121" t="str">
        <f t="shared" si="0"/>
        <v>71010501015134</v>
      </c>
      <c r="B85" s="123" t="s">
        <v>439</v>
      </c>
      <c r="C85" s="116" t="s">
        <v>106</v>
      </c>
      <c r="D85" s="117" t="s">
        <v>149</v>
      </c>
      <c r="E85" s="118" t="s">
        <v>106</v>
      </c>
      <c r="F85" s="119" t="s">
        <v>106</v>
      </c>
      <c r="G85" s="120">
        <v>5134</v>
      </c>
      <c r="H85" s="24"/>
      <c r="I85" s="17"/>
      <c r="J85" s="18"/>
      <c r="K85" s="18"/>
      <c r="L85" s="29" t="s">
        <v>110</v>
      </c>
      <c r="M85" s="30"/>
      <c r="N85" s="189"/>
      <c r="O85" s="189"/>
      <c r="P85" s="189"/>
      <c r="Q85" s="160"/>
      <c r="R85" s="160"/>
      <c r="S85" s="343"/>
      <c r="T85" s="160"/>
      <c r="U85" s="160"/>
      <c r="V85" s="160"/>
    </row>
    <row r="86" spans="1:22" s="114" customFormat="1" ht="25.5">
      <c r="A86" s="121" t="str">
        <f t="shared" si="0"/>
        <v>71010501020000</v>
      </c>
      <c r="B86" s="123" t="s">
        <v>439</v>
      </c>
      <c r="C86" s="116" t="s">
        <v>106</v>
      </c>
      <c r="D86" s="117" t="s">
        <v>149</v>
      </c>
      <c r="E86" s="118" t="s">
        <v>106</v>
      </c>
      <c r="F86" s="127" t="s">
        <v>140</v>
      </c>
      <c r="G86" s="128" t="s">
        <v>440</v>
      </c>
      <c r="H86" s="150">
        <v>2151</v>
      </c>
      <c r="I86" s="151" t="s">
        <v>106</v>
      </c>
      <c r="J86" s="152" t="s">
        <v>151</v>
      </c>
      <c r="K86" s="152">
        <v>1</v>
      </c>
      <c r="L86" s="153" t="s">
        <v>150</v>
      </c>
      <c r="M86" s="154"/>
      <c r="N86" s="191">
        <f>+N88+N91+N93+N95+N97</f>
        <v>0</v>
      </c>
      <c r="O86" s="191">
        <f t="shared" ref="O86:P86" si="7">+O88+O91+O93+O95+O97</f>
        <v>0</v>
      </c>
      <c r="P86" s="191">
        <f t="shared" si="7"/>
        <v>0</v>
      </c>
      <c r="Q86" s="160"/>
      <c r="R86" s="160"/>
      <c r="S86" s="343"/>
      <c r="T86" s="160"/>
      <c r="U86" s="160"/>
      <c r="V86" s="160"/>
    </row>
    <row r="87" spans="1:22">
      <c r="A87" s="121" t="str">
        <f t="shared" ref="A87:A169" si="8">CONCATENATE(B87,C87,D87,E87,F87,G87)</f>
        <v>71010501025134</v>
      </c>
      <c r="B87" s="123" t="s">
        <v>439</v>
      </c>
      <c r="C87" s="116" t="s">
        <v>106</v>
      </c>
      <c r="D87" s="117" t="s">
        <v>149</v>
      </c>
      <c r="E87" s="118" t="s">
        <v>106</v>
      </c>
      <c r="F87" s="119" t="s">
        <v>140</v>
      </c>
      <c r="G87" s="120">
        <v>5134</v>
      </c>
      <c r="H87" s="24"/>
      <c r="I87" s="24"/>
      <c r="J87" s="25"/>
      <c r="K87" s="25"/>
      <c r="L87" s="29" t="s">
        <v>108</v>
      </c>
      <c r="M87" s="30"/>
      <c r="N87" s="189"/>
      <c r="O87" s="189"/>
      <c r="P87" s="189"/>
      <c r="Q87" s="160"/>
      <c r="R87" s="160"/>
      <c r="S87" s="343"/>
      <c r="T87" s="160"/>
      <c r="U87" s="160"/>
      <c r="V87" s="160"/>
    </row>
    <row r="88" spans="1:22" s="114" customFormat="1">
      <c r="A88" s="121" t="str">
        <f t="shared" si="8"/>
        <v>71010501030000</v>
      </c>
      <c r="B88" s="123" t="s">
        <v>439</v>
      </c>
      <c r="C88" s="116" t="s">
        <v>106</v>
      </c>
      <c r="D88" s="117" t="s">
        <v>149</v>
      </c>
      <c r="E88" s="118" t="s">
        <v>106</v>
      </c>
      <c r="F88" s="127" t="s">
        <v>442</v>
      </c>
      <c r="G88" s="128" t="s">
        <v>440</v>
      </c>
      <c r="H88" s="44"/>
      <c r="I88" s="146"/>
      <c r="J88" s="147"/>
      <c r="K88" s="147"/>
      <c r="L88" s="26" t="s">
        <v>152</v>
      </c>
      <c r="M88" s="27"/>
      <c r="N88" s="196">
        <f>O88+P88</f>
        <v>0</v>
      </c>
      <c r="O88" s="196">
        <f>SUM(O89:O90)</f>
        <v>0</v>
      </c>
      <c r="P88" s="196">
        <f>SUM(P90)</f>
        <v>0</v>
      </c>
      <c r="Q88" s="160"/>
      <c r="R88" s="160"/>
      <c r="S88" s="343"/>
      <c r="T88" s="160"/>
      <c r="U88" s="160"/>
      <c r="V88" s="160"/>
    </row>
    <row r="89" spans="1:22">
      <c r="B89" s="123"/>
      <c r="H89" s="24"/>
      <c r="I89" s="24"/>
      <c r="J89" s="25"/>
      <c r="K89" s="25"/>
      <c r="L89" s="31" t="s">
        <v>134</v>
      </c>
      <c r="M89" s="47">
        <v>4861</v>
      </c>
      <c r="N89" s="182">
        <f t="shared" ref="N89:N98" si="9">O89+P89</f>
        <v>0</v>
      </c>
      <c r="O89" s="182"/>
      <c r="P89" s="182">
        <v>0</v>
      </c>
      <c r="Q89" s="160"/>
      <c r="R89" s="160"/>
      <c r="S89" s="343"/>
      <c r="T89" s="160"/>
      <c r="U89" s="160"/>
      <c r="V89" s="160"/>
    </row>
    <row r="90" spans="1:22">
      <c r="A90" s="121" t="str">
        <f t="shared" si="8"/>
        <v>71010501035134</v>
      </c>
      <c r="B90" s="123" t="s">
        <v>439</v>
      </c>
      <c r="C90" s="116" t="s">
        <v>106</v>
      </c>
      <c r="D90" s="117" t="s">
        <v>149</v>
      </c>
      <c r="E90" s="118" t="s">
        <v>106</v>
      </c>
      <c r="F90" s="119" t="s">
        <v>442</v>
      </c>
      <c r="G90" s="120">
        <v>5134</v>
      </c>
      <c r="H90" s="24"/>
      <c r="I90" s="24"/>
      <c r="J90" s="25"/>
      <c r="K90" s="25"/>
      <c r="L90" s="31" t="s">
        <v>139</v>
      </c>
      <c r="M90" s="47">
        <v>5134</v>
      </c>
      <c r="N90" s="182">
        <f t="shared" si="9"/>
        <v>0</v>
      </c>
      <c r="O90" s="182">
        <v>0</v>
      </c>
      <c r="P90" s="182"/>
      <c r="Q90" s="160"/>
      <c r="R90" s="160"/>
      <c r="S90" s="343"/>
      <c r="T90" s="160"/>
      <c r="U90" s="160"/>
      <c r="V90" s="160"/>
    </row>
    <row r="91" spans="1:22" s="114" customFormat="1" ht="27">
      <c r="A91" s="121" t="str">
        <f t="shared" si="8"/>
        <v>71010501040000</v>
      </c>
      <c r="B91" s="123" t="s">
        <v>439</v>
      </c>
      <c r="C91" s="116" t="s">
        <v>106</v>
      </c>
      <c r="D91" s="117" t="s">
        <v>149</v>
      </c>
      <c r="E91" s="118" t="s">
        <v>106</v>
      </c>
      <c r="F91" s="127" t="s">
        <v>155</v>
      </c>
      <c r="G91" s="128" t="s">
        <v>440</v>
      </c>
      <c r="H91" s="44"/>
      <c r="I91" s="146"/>
      <c r="J91" s="147"/>
      <c r="K91" s="147"/>
      <c r="L91" s="26" t="s">
        <v>153</v>
      </c>
      <c r="M91" s="27"/>
      <c r="N91" s="196">
        <f>O91+P91</f>
        <v>0</v>
      </c>
      <c r="O91" s="196">
        <f>SUM(O92)</f>
        <v>0</v>
      </c>
      <c r="P91" s="196">
        <f>SUM(P92)</f>
        <v>0</v>
      </c>
      <c r="Q91" s="160"/>
      <c r="R91" s="160"/>
      <c r="S91" s="343"/>
      <c r="T91" s="160"/>
      <c r="U91" s="160"/>
      <c r="V91" s="160"/>
    </row>
    <row r="92" spans="1:22">
      <c r="A92" s="121" t="str">
        <f t="shared" si="8"/>
        <v>71010501045134</v>
      </c>
      <c r="B92" s="123" t="s">
        <v>439</v>
      </c>
      <c r="C92" s="116" t="s">
        <v>106</v>
      </c>
      <c r="D92" s="117" t="s">
        <v>149</v>
      </c>
      <c r="E92" s="118" t="s">
        <v>106</v>
      </c>
      <c r="F92" s="119" t="s">
        <v>155</v>
      </c>
      <c r="G92" s="120">
        <v>5134</v>
      </c>
      <c r="H92" s="24"/>
      <c r="I92" s="24"/>
      <c r="J92" s="25"/>
      <c r="K92" s="25"/>
      <c r="L92" s="31" t="s">
        <v>139</v>
      </c>
      <c r="M92" s="47">
        <v>5134</v>
      </c>
      <c r="N92" s="182">
        <f t="shared" si="9"/>
        <v>0</v>
      </c>
      <c r="O92" s="182"/>
      <c r="P92" s="182"/>
      <c r="Q92" s="160"/>
      <c r="R92" s="160"/>
      <c r="S92" s="343"/>
      <c r="T92" s="160"/>
      <c r="U92" s="160"/>
      <c r="V92" s="160"/>
    </row>
    <row r="93" spans="1:22" ht="27">
      <c r="A93" s="121" t="str">
        <f>CONCATENATE(B93,C93,D93,E93,F93,G93)</f>
        <v>71080202000001</v>
      </c>
      <c r="B93" s="123" t="s">
        <v>439</v>
      </c>
      <c r="C93" s="116" t="s">
        <v>185</v>
      </c>
      <c r="D93" s="117" t="s">
        <v>140</v>
      </c>
      <c r="E93" s="118" t="s">
        <v>140</v>
      </c>
      <c r="F93" s="119" t="s">
        <v>441</v>
      </c>
      <c r="G93" s="128" t="s">
        <v>96</v>
      </c>
      <c r="H93" s="44"/>
      <c r="I93" s="146"/>
      <c r="J93" s="147"/>
      <c r="K93" s="147"/>
      <c r="L93" s="26" t="s">
        <v>800</v>
      </c>
      <c r="M93" s="27"/>
      <c r="N93" s="196">
        <f>O93+P93</f>
        <v>0</v>
      </c>
      <c r="O93" s="196">
        <f>SUM(O94)</f>
        <v>0</v>
      </c>
      <c r="P93" s="196">
        <f>SUM(P94)</f>
        <v>0</v>
      </c>
      <c r="Q93" s="160"/>
      <c r="R93" s="160"/>
      <c r="S93" s="343"/>
      <c r="T93" s="160"/>
      <c r="U93" s="160"/>
      <c r="V93" s="160"/>
    </row>
    <row r="94" spans="1:22" s="114" customFormat="1">
      <c r="A94" s="121" t="str">
        <f>CONCATENATE(B94,C94,D94,E94,F94,G94)</f>
        <v>71080202010000</v>
      </c>
      <c r="B94" s="123" t="s">
        <v>439</v>
      </c>
      <c r="C94" s="116" t="s">
        <v>185</v>
      </c>
      <c r="D94" s="117" t="s">
        <v>140</v>
      </c>
      <c r="E94" s="118" t="s">
        <v>140</v>
      </c>
      <c r="F94" s="119" t="s">
        <v>106</v>
      </c>
      <c r="G94" s="128" t="s">
        <v>440</v>
      </c>
      <c r="H94" s="24"/>
      <c r="I94" s="24"/>
      <c r="J94" s="25"/>
      <c r="K94" s="25"/>
      <c r="L94" s="31" t="s">
        <v>139</v>
      </c>
      <c r="M94" s="47">
        <v>5134</v>
      </c>
      <c r="N94" s="182">
        <f t="shared" ref="N94" si="10">O94+P94</f>
        <v>0</v>
      </c>
      <c r="O94" s="182"/>
      <c r="P94" s="182"/>
      <c r="Q94" s="160"/>
      <c r="R94" s="160"/>
      <c r="S94" s="343"/>
      <c r="T94" s="160"/>
      <c r="U94" s="160"/>
      <c r="V94" s="160"/>
    </row>
    <row r="95" spans="1:22" s="169" customFormat="1" ht="27">
      <c r="A95" s="121" t="str">
        <f t="shared" si="8"/>
        <v>71010600000000</v>
      </c>
      <c r="B95" s="123" t="s">
        <v>439</v>
      </c>
      <c r="C95" s="116" t="s">
        <v>106</v>
      </c>
      <c r="D95" s="117" t="s">
        <v>157</v>
      </c>
      <c r="E95" s="118" t="s">
        <v>441</v>
      </c>
      <c r="F95" s="127" t="s">
        <v>441</v>
      </c>
      <c r="G95" s="128" t="s">
        <v>440</v>
      </c>
      <c r="H95" s="44"/>
      <c r="I95" s="146"/>
      <c r="J95" s="147"/>
      <c r="K95" s="147"/>
      <c r="L95" s="26" t="s">
        <v>154</v>
      </c>
      <c r="M95" s="27"/>
      <c r="N95" s="196">
        <f>O95+P95</f>
        <v>0</v>
      </c>
      <c r="O95" s="196">
        <f>SUM(O96)</f>
        <v>0</v>
      </c>
      <c r="P95" s="196">
        <f>SUM(P96)</f>
        <v>0</v>
      </c>
      <c r="Q95" s="160"/>
      <c r="R95" s="160"/>
      <c r="S95" s="343"/>
      <c r="T95" s="160"/>
      <c r="U95" s="160"/>
      <c r="V95" s="160"/>
    </row>
    <row r="96" spans="1:22">
      <c r="A96" s="121" t="str">
        <f t="shared" si="8"/>
        <v>71010600000001</v>
      </c>
      <c r="B96" s="123" t="s">
        <v>439</v>
      </c>
      <c r="C96" s="116" t="s">
        <v>106</v>
      </c>
      <c r="D96" s="117" t="s">
        <v>157</v>
      </c>
      <c r="E96" s="118" t="s">
        <v>441</v>
      </c>
      <c r="F96" s="127" t="s">
        <v>441</v>
      </c>
      <c r="G96" s="128" t="s">
        <v>96</v>
      </c>
      <c r="H96" s="24"/>
      <c r="I96" s="24"/>
      <c r="J96" s="25"/>
      <c r="K96" s="25"/>
      <c r="L96" s="31" t="s">
        <v>139</v>
      </c>
      <c r="M96" s="47">
        <v>5134</v>
      </c>
      <c r="N96" s="182">
        <f t="shared" si="9"/>
        <v>0</v>
      </c>
      <c r="O96" s="182"/>
      <c r="P96" s="182"/>
      <c r="Q96" s="160"/>
      <c r="R96" s="160"/>
      <c r="S96" s="343"/>
      <c r="T96" s="160"/>
      <c r="U96" s="160"/>
      <c r="V96" s="160"/>
    </row>
    <row r="97" spans="1:22" s="155" customFormat="1">
      <c r="A97" s="121" t="str">
        <f t="shared" si="8"/>
        <v>71010601000000</v>
      </c>
      <c r="B97" s="123" t="s">
        <v>439</v>
      </c>
      <c r="C97" s="116" t="s">
        <v>106</v>
      </c>
      <c r="D97" s="117" t="s">
        <v>157</v>
      </c>
      <c r="E97" s="118" t="s">
        <v>106</v>
      </c>
      <c r="F97" s="127" t="s">
        <v>441</v>
      </c>
      <c r="G97" s="128" t="s">
        <v>440</v>
      </c>
      <c r="H97" s="44"/>
      <c r="I97" s="146"/>
      <c r="J97" s="147"/>
      <c r="K97" s="147"/>
      <c r="L97" s="26" t="s">
        <v>773</v>
      </c>
      <c r="M97" s="27"/>
      <c r="N97" s="196">
        <f>O97+P97</f>
        <v>0</v>
      </c>
      <c r="O97" s="196">
        <f>SUM(O98)</f>
        <v>0</v>
      </c>
      <c r="P97" s="196">
        <f>SUM(P98)</f>
        <v>0</v>
      </c>
      <c r="Q97" s="160"/>
      <c r="R97" s="160"/>
      <c r="S97" s="343"/>
      <c r="T97" s="160"/>
      <c r="U97" s="160"/>
      <c r="V97" s="160"/>
    </row>
    <row r="98" spans="1:22">
      <c r="A98" s="121" t="str">
        <f t="shared" si="8"/>
        <v>71010601000001</v>
      </c>
      <c r="B98" s="123" t="s">
        <v>439</v>
      </c>
      <c r="C98" s="116" t="s">
        <v>106</v>
      </c>
      <c r="D98" s="117" t="s">
        <v>157</v>
      </c>
      <c r="E98" s="118" t="s">
        <v>106</v>
      </c>
      <c r="F98" s="127" t="s">
        <v>441</v>
      </c>
      <c r="G98" s="128" t="s">
        <v>96</v>
      </c>
      <c r="H98" s="24"/>
      <c r="I98" s="24"/>
      <c r="J98" s="25"/>
      <c r="K98" s="25"/>
      <c r="L98" s="31" t="s">
        <v>139</v>
      </c>
      <c r="M98" s="47">
        <v>5134</v>
      </c>
      <c r="N98" s="182">
        <f t="shared" si="9"/>
        <v>0</v>
      </c>
      <c r="O98" s="182"/>
      <c r="P98" s="182"/>
      <c r="Q98" s="160"/>
      <c r="R98" s="160"/>
      <c r="S98" s="343"/>
      <c r="T98" s="160"/>
      <c r="U98" s="160"/>
      <c r="V98" s="160"/>
    </row>
    <row r="99" spans="1:22" s="114" customFormat="1" ht="27">
      <c r="A99" s="121" t="str">
        <f t="shared" si="8"/>
        <v>71010601010000</v>
      </c>
      <c r="B99" s="123" t="s">
        <v>439</v>
      </c>
      <c r="C99" s="116" t="s">
        <v>106</v>
      </c>
      <c r="D99" s="117" t="s">
        <v>157</v>
      </c>
      <c r="E99" s="118" t="s">
        <v>106</v>
      </c>
      <c r="F99" s="127" t="s">
        <v>106</v>
      </c>
      <c r="G99" s="128" t="s">
        <v>440</v>
      </c>
      <c r="H99" s="164">
        <v>2160</v>
      </c>
      <c r="I99" s="165" t="s">
        <v>106</v>
      </c>
      <c r="J99" s="166">
        <v>6</v>
      </c>
      <c r="K99" s="166">
        <v>0</v>
      </c>
      <c r="L99" s="167" t="s">
        <v>158</v>
      </c>
      <c r="M99" s="175"/>
      <c r="N99" s="187">
        <f>+N101</f>
        <v>0</v>
      </c>
      <c r="O99" s="187">
        <f>+O101</f>
        <v>0</v>
      </c>
      <c r="P99" s="187">
        <f>+P101</f>
        <v>0</v>
      </c>
      <c r="Q99" s="160"/>
      <c r="R99" s="160"/>
      <c r="S99" s="343"/>
      <c r="T99" s="160"/>
      <c r="U99" s="160"/>
      <c r="V99" s="160"/>
    </row>
    <row r="100" spans="1:22">
      <c r="A100" s="121" t="str">
        <f t="shared" si="8"/>
        <v>71010601014729</v>
      </c>
      <c r="B100" s="123" t="s">
        <v>439</v>
      </c>
      <c r="C100" s="116" t="s">
        <v>106</v>
      </c>
      <c r="D100" s="117" t="s">
        <v>157</v>
      </c>
      <c r="E100" s="118" t="s">
        <v>106</v>
      </c>
      <c r="F100" s="119" t="s">
        <v>106</v>
      </c>
      <c r="G100" s="120">
        <v>4729</v>
      </c>
      <c r="H100" s="24"/>
      <c r="I100" s="17"/>
      <c r="J100" s="18"/>
      <c r="K100" s="18"/>
      <c r="L100" s="29" t="s">
        <v>110</v>
      </c>
      <c r="M100" s="30"/>
      <c r="N100" s="189"/>
      <c r="O100" s="189"/>
      <c r="P100" s="189"/>
      <c r="Q100" s="160"/>
      <c r="R100" s="160"/>
      <c r="S100" s="343"/>
      <c r="T100" s="160"/>
      <c r="U100" s="160"/>
      <c r="V100" s="160"/>
    </row>
    <row r="101" spans="1:22" ht="25.5">
      <c r="A101" s="121" t="str">
        <f t="shared" si="8"/>
        <v>71010601014823</v>
      </c>
      <c r="B101" s="123" t="s">
        <v>439</v>
      </c>
      <c r="C101" s="116" t="s">
        <v>106</v>
      </c>
      <c r="D101" s="117" t="s">
        <v>157</v>
      </c>
      <c r="E101" s="118" t="s">
        <v>106</v>
      </c>
      <c r="F101" s="119" t="s">
        <v>106</v>
      </c>
      <c r="G101" s="120">
        <v>4823</v>
      </c>
      <c r="H101" s="150">
        <v>2161</v>
      </c>
      <c r="I101" s="151" t="s">
        <v>106</v>
      </c>
      <c r="J101" s="152">
        <v>6</v>
      </c>
      <c r="K101" s="152">
        <v>1</v>
      </c>
      <c r="L101" s="153" t="s">
        <v>159</v>
      </c>
      <c r="M101" s="154"/>
      <c r="N101" s="191">
        <f>+N103+N106</f>
        <v>0</v>
      </c>
      <c r="O101" s="191">
        <f>+O103+O106</f>
        <v>0</v>
      </c>
      <c r="P101" s="191">
        <f>+P103+P106</f>
        <v>0</v>
      </c>
      <c r="Q101" s="160"/>
      <c r="R101" s="160"/>
      <c r="S101" s="343"/>
      <c r="T101" s="160"/>
      <c r="U101" s="160"/>
      <c r="V101" s="160"/>
    </row>
    <row r="102" spans="1:22" s="114" customFormat="1">
      <c r="A102" s="121" t="str">
        <f t="shared" si="8"/>
        <v>71010601020000</v>
      </c>
      <c r="B102" s="123" t="s">
        <v>439</v>
      </c>
      <c r="C102" s="116" t="s">
        <v>106</v>
      </c>
      <c r="D102" s="117" t="s">
        <v>157</v>
      </c>
      <c r="E102" s="118" t="s">
        <v>106</v>
      </c>
      <c r="F102" s="127" t="s">
        <v>140</v>
      </c>
      <c r="G102" s="128" t="s">
        <v>440</v>
      </c>
      <c r="H102" s="24"/>
      <c r="I102" s="24"/>
      <c r="J102" s="25"/>
      <c r="K102" s="25"/>
      <c r="L102" s="29" t="s">
        <v>108</v>
      </c>
      <c r="M102" s="30"/>
      <c r="N102" s="189"/>
      <c r="O102" s="189"/>
      <c r="P102" s="189"/>
      <c r="Q102" s="160"/>
      <c r="R102" s="160"/>
      <c r="S102" s="343"/>
      <c r="T102" s="160"/>
      <c r="U102" s="160"/>
      <c r="V102" s="160"/>
    </row>
    <row r="103" spans="1:22" ht="40.5">
      <c r="A103" s="121" t="str">
        <f t="shared" si="8"/>
        <v>71010601024241</v>
      </c>
      <c r="B103" s="123" t="s">
        <v>439</v>
      </c>
      <c r="C103" s="116" t="s">
        <v>106</v>
      </c>
      <c r="D103" s="117" t="s">
        <v>157</v>
      </c>
      <c r="E103" s="118" t="s">
        <v>106</v>
      </c>
      <c r="F103" s="119" t="s">
        <v>140</v>
      </c>
      <c r="G103" s="120">
        <v>4241</v>
      </c>
      <c r="H103" s="44"/>
      <c r="I103" s="146"/>
      <c r="J103" s="147"/>
      <c r="K103" s="147"/>
      <c r="L103" s="26" t="s">
        <v>160</v>
      </c>
      <c r="M103" s="27"/>
      <c r="N103" s="196">
        <f>O103+P103</f>
        <v>0</v>
      </c>
      <c r="O103" s="196">
        <f>SUM(O104:O105)</f>
        <v>0</v>
      </c>
      <c r="P103" s="196">
        <f>SUM(P104:P105)</f>
        <v>0</v>
      </c>
      <c r="Q103" s="160"/>
      <c r="R103" s="160"/>
      <c r="S103" s="343"/>
      <c r="T103" s="160"/>
      <c r="U103" s="160"/>
      <c r="V103" s="160"/>
    </row>
    <row r="104" spans="1:22">
      <c r="A104" s="121" t="str">
        <f t="shared" si="8"/>
        <v>71010601024823</v>
      </c>
      <c r="B104" s="123" t="s">
        <v>439</v>
      </c>
      <c r="C104" s="116" t="s">
        <v>106</v>
      </c>
      <c r="D104" s="117" t="s">
        <v>157</v>
      </c>
      <c r="E104" s="118" t="s">
        <v>106</v>
      </c>
      <c r="F104" s="119" t="s">
        <v>140</v>
      </c>
      <c r="G104" s="120">
        <v>4823</v>
      </c>
      <c r="H104" s="24"/>
      <c r="I104" s="24"/>
      <c r="J104" s="25"/>
      <c r="K104" s="25"/>
      <c r="L104" s="28" t="s">
        <v>161</v>
      </c>
      <c r="M104" s="11">
        <v>4729</v>
      </c>
      <c r="N104" s="182">
        <f t="shared" ref="N104:N108" si="11">O104+P104</f>
        <v>0</v>
      </c>
      <c r="O104" s="182"/>
      <c r="P104" s="182"/>
      <c r="Q104" s="160"/>
      <c r="R104" s="160"/>
      <c r="S104" s="343"/>
      <c r="T104" s="160"/>
      <c r="U104" s="160"/>
      <c r="V104" s="160"/>
    </row>
    <row r="105" spans="1:22" s="181" customFormat="1">
      <c r="A105" s="121" t="str">
        <f t="shared" si="8"/>
        <v>71020000000000</v>
      </c>
      <c r="B105" s="123" t="s">
        <v>439</v>
      </c>
      <c r="C105" s="116" t="s">
        <v>140</v>
      </c>
      <c r="D105" s="117" t="s">
        <v>441</v>
      </c>
      <c r="E105" s="118" t="s">
        <v>441</v>
      </c>
      <c r="F105" s="127" t="s">
        <v>441</v>
      </c>
      <c r="G105" s="128" t="s">
        <v>440</v>
      </c>
      <c r="H105" s="24"/>
      <c r="I105" s="24"/>
      <c r="J105" s="25"/>
      <c r="K105" s="25"/>
      <c r="L105" s="28" t="s">
        <v>133</v>
      </c>
      <c r="M105" s="11">
        <v>4823</v>
      </c>
      <c r="N105" s="182">
        <f t="shared" si="11"/>
        <v>0</v>
      </c>
      <c r="O105" s="182"/>
      <c r="P105" s="182"/>
      <c r="Q105" s="160"/>
      <c r="R105" s="160"/>
      <c r="S105" s="343"/>
      <c r="T105" s="160"/>
      <c r="U105" s="160"/>
      <c r="V105" s="160"/>
    </row>
    <row r="106" spans="1:22" ht="40.5">
      <c r="A106" s="121" t="str">
        <f t="shared" si="8"/>
        <v>71020000000001</v>
      </c>
      <c r="B106" s="123" t="s">
        <v>439</v>
      </c>
      <c r="C106" s="116" t="s">
        <v>140</v>
      </c>
      <c r="D106" s="117" t="s">
        <v>441</v>
      </c>
      <c r="E106" s="118" t="s">
        <v>441</v>
      </c>
      <c r="F106" s="119" t="s">
        <v>441</v>
      </c>
      <c r="G106" s="128" t="s">
        <v>96</v>
      </c>
      <c r="H106" s="44"/>
      <c r="I106" s="146"/>
      <c r="J106" s="147"/>
      <c r="K106" s="147"/>
      <c r="L106" s="26" t="s">
        <v>162</v>
      </c>
      <c r="M106" s="27"/>
      <c r="N106" s="196">
        <f>O106+P106</f>
        <v>0</v>
      </c>
      <c r="O106" s="196">
        <f>SUM(O107:O108)</f>
        <v>0</v>
      </c>
      <c r="P106" s="196">
        <f>SUM(P107:P108)</f>
        <v>0</v>
      </c>
      <c r="Q106" s="160"/>
      <c r="R106" s="160"/>
      <c r="S106" s="343"/>
      <c r="T106" s="160"/>
      <c r="U106" s="160"/>
      <c r="V106" s="160"/>
    </row>
    <row r="107" spans="1:22" s="169" customFormat="1">
      <c r="A107" s="121" t="str">
        <f t="shared" si="8"/>
        <v>71020200000000</v>
      </c>
      <c r="B107" s="123" t="s">
        <v>439</v>
      </c>
      <c r="C107" s="116" t="s">
        <v>140</v>
      </c>
      <c r="D107" s="117" t="s">
        <v>140</v>
      </c>
      <c r="E107" s="118" t="s">
        <v>441</v>
      </c>
      <c r="F107" s="119" t="s">
        <v>441</v>
      </c>
      <c r="G107" s="128" t="s">
        <v>440</v>
      </c>
      <c r="H107" s="24"/>
      <c r="I107" s="24"/>
      <c r="J107" s="25"/>
      <c r="K107" s="25"/>
      <c r="L107" s="28" t="s">
        <v>126</v>
      </c>
      <c r="M107" s="11">
        <v>4241</v>
      </c>
      <c r="N107" s="182">
        <f t="shared" si="11"/>
        <v>0</v>
      </c>
      <c r="O107" s="182"/>
      <c r="P107" s="182"/>
      <c r="Q107" s="160"/>
      <c r="R107" s="160"/>
      <c r="S107" s="343"/>
      <c r="T107" s="160"/>
      <c r="U107" s="160"/>
      <c r="V107" s="160"/>
    </row>
    <row r="108" spans="1:22">
      <c r="A108" s="121" t="str">
        <f t="shared" si="8"/>
        <v>71020200000001</v>
      </c>
      <c r="B108" s="123" t="s">
        <v>439</v>
      </c>
      <c r="C108" s="116" t="s">
        <v>140</v>
      </c>
      <c r="D108" s="117" t="s">
        <v>140</v>
      </c>
      <c r="E108" s="118" t="s">
        <v>441</v>
      </c>
      <c r="F108" s="119" t="s">
        <v>441</v>
      </c>
      <c r="G108" s="128" t="s">
        <v>96</v>
      </c>
      <c r="H108" s="24"/>
      <c r="I108" s="24"/>
      <c r="J108" s="25"/>
      <c r="K108" s="25"/>
      <c r="L108" s="28" t="s">
        <v>133</v>
      </c>
      <c r="M108" s="11">
        <v>4823</v>
      </c>
      <c r="N108" s="182">
        <f t="shared" si="11"/>
        <v>0</v>
      </c>
      <c r="O108" s="182"/>
      <c r="P108" s="182"/>
      <c r="Q108" s="160"/>
      <c r="R108" s="160"/>
      <c r="S108" s="343"/>
      <c r="T108" s="160"/>
      <c r="U108" s="160"/>
      <c r="V108" s="160"/>
    </row>
    <row r="109" spans="1:22" s="155" customFormat="1">
      <c r="A109" s="121" t="str">
        <f t="shared" si="8"/>
        <v>71020201000000</v>
      </c>
      <c r="B109" s="123" t="s">
        <v>439</v>
      </c>
      <c r="C109" s="116" t="s">
        <v>140</v>
      </c>
      <c r="D109" s="117" t="s">
        <v>140</v>
      </c>
      <c r="E109" s="118" t="s">
        <v>106</v>
      </c>
      <c r="F109" s="119" t="s">
        <v>441</v>
      </c>
      <c r="G109" s="128" t="s">
        <v>440</v>
      </c>
      <c r="H109" s="179">
        <v>2200</v>
      </c>
      <c r="I109" s="211" t="s">
        <v>140</v>
      </c>
      <c r="J109" s="212">
        <v>0</v>
      </c>
      <c r="K109" s="212">
        <v>0</v>
      </c>
      <c r="L109" s="161" t="s">
        <v>163</v>
      </c>
      <c r="M109" s="173"/>
      <c r="N109" s="162">
        <f>+N111+N128</f>
        <v>0</v>
      </c>
      <c r="O109" s="162">
        <f>+O111+O128</f>
        <v>0</v>
      </c>
      <c r="P109" s="162">
        <f>+P111+P128</f>
        <v>0</v>
      </c>
      <c r="Q109" s="160"/>
      <c r="R109" s="160"/>
      <c r="S109" s="343"/>
      <c r="T109" s="160"/>
      <c r="U109" s="160"/>
      <c r="V109" s="160"/>
    </row>
    <row r="110" spans="1:22">
      <c r="A110" s="121" t="str">
        <f t="shared" si="8"/>
        <v>71020201000001</v>
      </c>
      <c r="B110" s="123" t="s">
        <v>439</v>
      </c>
      <c r="C110" s="116" t="s">
        <v>140</v>
      </c>
      <c r="D110" s="117" t="s">
        <v>140</v>
      </c>
      <c r="E110" s="118" t="s">
        <v>106</v>
      </c>
      <c r="F110" s="119" t="s">
        <v>441</v>
      </c>
      <c r="G110" s="128" t="s">
        <v>96</v>
      </c>
      <c r="H110" s="24"/>
      <c r="I110" s="17"/>
      <c r="J110" s="18"/>
      <c r="K110" s="18"/>
      <c r="L110" s="29" t="s">
        <v>108</v>
      </c>
      <c r="M110" s="30"/>
      <c r="N110" s="189"/>
      <c r="O110" s="189"/>
      <c r="P110" s="189"/>
      <c r="Q110" s="160"/>
      <c r="R110" s="160"/>
      <c r="S110" s="343"/>
      <c r="T110" s="160"/>
      <c r="U110" s="160"/>
      <c r="V110" s="160"/>
    </row>
    <row r="111" spans="1:22" s="114" customFormat="1">
      <c r="A111" s="121" t="str">
        <f t="shared" si="8"/>
        <v>71020201010000</v>
      </c>
      <c r="B111" s="123" t="s">
        <v>439</v>
      </c>
      <c r="C111" s="116" t="s">
        <v>140</v>
      </c>
      <c r="D111" s="117" t="s">
        <v>140</v>
      </c>
      <c r="E111" s="118" t="s">
        <v>106</v>
      </c>
      <c r="F111" s="119" t="s">
        <v>106</v>
      </c>
      <c r="G111" s="128" t="s">
        <v>440</v>
      </c>
      <c r="H111" s="164">
        <v>2220</v>
      </c>
      <c r="I111" s="165" t="s">
        <v>140</v>
      </c>
      <c r="J111" s="166">
        <v>2</v>
      </c>
      <c r="K111" s="166">
        <v>0</v>
      </c>
      <c r="L111" s="167" t="s">
        <v>164</v>
      </c>
      <c r="M111" s="175"/>
      <c r="N111" s="187">
        <f>+N113</f>
        <v>0</v>
      </c>
      <c r="O111" s="187">
        <f>+O113</f>
        <v>0</v>
      </c>
      <c r="P111" s="187">
        <f>+P113</f>
        <v>0</v>
      </c>
      <c r="Q111" s="160"/>
      <c r="R111" s="160"/>
      <c r="S111" s="343"/>
      <c r="T111" s="160"/>
      <c r="U111" s="160"/>
      <c r="V111" s="160"/>
    </row>
    <row r="112" spans="1:22">
      <c r="A112" s="121" t="str">
        <f t="shared" si="8"/>
        <v>71020201014239</v>
      </c>
      <c r="B112" s="123" t="s">
        <v>439</v>
      </c>
      <c r="C112" s="116" t="s">
        <v>140</v>
      </c>
      <c r="D112" s="117" t="s">
        <v>140</v>
      </c>
      <c r="E112" s="118" t="s">
        <v>106</v>
      </c>
      <c r="F112" s="119" t="s">
        <v>106</v>
      </c>
      <c r="G112" s="120">
        <v>4239</v>
      </c>
      <c r="H112" s="24"/>
      <c r="I112" s="17"/>
      <c r="J112" s="18"/>
      <c r="K112" s="18"/>
      <c r="L112" s="29" t="s">
        <v>110</v>
      </c>
      <c r="M112" s="30"/>
      <c r="N112" s="189"/>
      <c r="O112" s="189"/>
      <c r="P112" s="189"/>
      <c r="Q112" s="160"/>
      <c r="R112" s="160"/>
      <c r="S112" s="343"/>
      <c r="T112" s="160"/>
      <c r="U112" s="160"/>
      <c r="V112" s="160"/>
    </row>
    <row r="113" spans="1:22">
      <c r="A113" s="121" t="str">
        <f t="shared" si="8"/>
        <v>71020201014261</v>
      </c>
      <c r="B113" s="123" t="s">
        <v>439</v>
      </c>
      <c r="C113" s="116" t="s">
        <v>140</v>
      </c>
      <c r="D113" s="117" t="s">
        <v>140</v>
      </c>
      <c r="E113" s="118" t="s">
        <v>106</v>
      </c>
      <c r="F113" s="119" t="s">
        <v>106</v>
      </c>
      <c r="G113" s="120">
        <v>4261</v>
      </c>
      <c r="H113" s="150">
        <v>2221</v>
      </c>
      <c r="I113" s="151" t="s">
        <v>140</v>
      </c>
      <c r="J113" s="152">
        <v>2</v>
      </c>
      <c r="K113" s="152">
        <v>1</v>
      </c>
      <c r="L113" s="153" t="s">
        <v>165</v>
      </c>
      <c r="M113" s="154"/>
      <c r="N113" s="191">
        <f>+N115</f>
        <v>0</v>
      </c>
      <c r="O113" s="191">
        <f>+O115</f>
        <v>0</v>
      </c>
      <c r="P113" s="191">
        <f>+P115</f>
        <v>0</v>
      </c>
      <c r="Q113" s="160"/>
      <c r="R113" s="160"/>
      <c r="S113" s="343"/>
      <c r="T113" s="160"/>
      <c r="U113" s="160"/>
      <c r="V113" s="160"/>
    </row>
    <row r="114" spans="1:22">
      <c r="A114" s="121" t="str">
        <f t="shared" si="8"/>
        <v>71020201014264</v>
      </c>
      <c r="B114" s="115" t="s">
        <v>439</v>
      </c>
      <c r="C114" s="116" t="s">
        <v>140</v>
      </c>
      <c r="D114" s="117" t="s">
        <v>140</v>
      </c>
      <c r="E114" s="118" t="s">
        <v>106</v>
      </c>
      <c r="F114" s="119" t="s">
        <v>106</v>
      </c>
      <c r="G114" s="120">
        <v>4264</v>
      </c>
      <c r="H114" s="24"/>
      <c r="I114" s="24"/>
      <c r="J114" s="25"/>
      <c r="K114" s="25"/>
      <c r="L114" s="29" t="s">
        <v>108</v>
      </c>
      <c r="M114" s="30"/>
      <c r="N114" s="189"/>
      <c r="O114" s="189"/>
      <c r="P114" s="189"/>
      <c r="Q114" s="160"/>
      <c r="R114" s="160"/>
      <c r="S114" s="343"/>
      <c r="T114" s="160"/>
      <c r="U114" s="160"/>
      <c r="V114" s="160"/>
    </row>
    <row r="115" spans="1:22">
      <c r="A115" s="121" t="str">
        <f t="shared" si="8"/>
        <v>71020201014639</v>
      </c>
      <c r="B115" s="123" t="s">
        <v>439</v>
      </c>
      <c r="C115" s="116" t="s">
        <v>140</v>
      </c>
      <c r="D115" s="117" t="s">
        <v>140</v>
      </c>
      <c r="E115" s="118" t="s">
        <v>106</v>
      </c>
      <c r="F115" s="119" t="s">
        <v>106</v>
      </c>
      <c r="G115" s="120">
        <v>4639</v>
      </c>
      <c r="H115" s="44"/>
      <c r="I115" s="146"/>
      <c r="J115" s="147"/>
      <c r="K115" s="147"/>
      <c r="L115" s="26" t="s">
        <v>166</v>
      </c>
      <c r="M115" s="27"/>
      <c r="N115" s="196">
        <f>O115+P115</f>
        <v>0</v>
      </c>
      <c r="O115" s="196">
        <f>SUM(O116:O127)</f>
        <v>0</v>
      </c>
      <c r="P115" s="196">
        <f>SUM(P116:P127)</f>
        <v>0</v>
      </c>
      <c r="Q115" s="160"/>
      <c r="R115" s="160"/>
      <c r="S115" s="343"/>
      <c r="T115" s="160"/>
      <c r="U115" s="160"/>
      <c r="V115" s="160"/>
    </row>
    <row r="116" spans="1:22" s="169" customFormat="1">
      <c r="A116" s="121" t="str">
        <f t="shared" si="8"/>
        <v>71020500000000</v>
      </c>
      <c r="B116" s="123" t="s">
        <v>439</v>
      </c>
      <c r="C116" s="116" t="s">
        <v>140</v>
      </c>
      <c r="D116" s="117" t="s">
        <v>149</v>
      </c>
      <c r="E116" s="118" t="s">
        <v>441</v>
      </c>
      <c r="F116" s="119" t="s">
        <v>441</v>
      </c>
      <c r="G116" s="128" t="s">
        <v>440</v>
      </c>
      <c r="H116" s="16"/>
      <c r="I116" s="24"/>
      <c r="J116" s="25"/>
      <c r="K116" s="25"/>
      <c r="L116" s="29" t="s">
        <v>116</v>
      </c>
      <c r="M116" s="12">
        <v>4214</v>
      </c>
      <c r="N116" s="182">
        <f t="shared" ref="N116:N127" si="12">O116+P116</f>
        <v>0</v>
      </c>
      <c r="O116" s="182"/>
      <c r="P116" s="182"/>
      <c r="Q116" s="160"/>
      <c r="R116" s="160"/>
      <c r="S116" s="343"/>
      <c r="T116" s="160"/>
      <c r="U116" s="160"/>
      <c r="V116" s="160"/>
    </row>
    <row r="117" spans="1:22" s="169" customFormat="1">
      <c r="A117" s="121"/>
      <c r="B117" s="123"/>
      <c r="C117" s="116"/>
      <c r="D117" s="117"/>
      <c r="E117" s="118"/>
      <c r="F117" s="119"/>
      <c r="G117" s="128"/>
      <c r="H117" s="16"/>
      <c r="I117" s="24"/>
      <c r="J117" s="25"/>
      <c r="K117" s="25"/>
      <c r="L117" s="338" t="s">
        <v>802</v>
      </c>
      <c r="M117" s="12">
        <v>4234</v>
      </c>
      <c r="N117" s="182">
        <f t="shared" si="12"/>
        <v>0</v>
      </c>
      <c r="O117" s="182"/>
      <c r="P117" s="182"/>
      <c r="Q117" s="160"/>
      <c r="R117" s="160"/>
      <c r="S117" s="343"/>
      <c r="T117" s="160"/>
      <c r="U117" s="160"/>
      <c r="V117" s="160"/>
    </row>
    <row r="118" spans="1:22">
      <c r="A118" s="121" t="str">
        <f t="shared" si="8"/>
        <v>71020500000001</v>
      </c>
      <c r="B118" s="123" t="s">
        <v>439</v>
      </c>
      <c r="C118" s="116" t="s">
        <v>140</v>
      </c>
      <c r="D118" s="117" t="s">
        <v>149</v>
      </c>
      <c r="E118" s="118" t="s">
        <v>441</v>
      </c>
      <c r="F118" s="119" t="s">
        <v>441</v>
      </c>
      <c r="G118" s="128" t="s">
        <v>96</v>
      </c>
      <c r="H118" s="16"/>
      <c r="I118" s="24"/>
      <c r="J118" s="25"/>
      <c r="K118" s="25"/>
      <c r="L118" s="31" t="s">
        <v>125</v>
      </c>
      <c r="M118" s="32">
        <v>4239</v>
      </c>
      <c r="N118" s="182">
        <f t="shared" si="12"/>
        <v>0</v>
      </c>
      <c r="O118" s="182"/>
      <c r="P118" s="182"/>
      <c r="Q118" s="160"/>
      <c r="R118" s="160"/>
      <c r="S118" s="343"/>
      <c r="T118" s="160"/>
      <c r="U118" s="160"/>
      <c r="V118" s="160"/>
    </row>
    <row r="119" spans="1:22" s="155" customFormat="1">
      <c r="A119" s="121" t="str">
        <f t="shared" si="8"/>
        <v>71020501000000</v>
      </c>
      <c r="B119" s="123" t="s">
        <v>439</v>
      </c>
      <c r="C119" s="116" t="s">
        <v>140</v>
      </c>
      <c r="D119" s="117" t="s">
        <v>149</v>
      </c>
      <c r="E119" s="118" t="s">
        <v>106</v>
      </c>
      <c r="F119" s="119" t="s">
        <v>441</v>
      </c>
      <c r="G119" s="128" t="s">
        <v>440</v>
      </c>
      <c r="H119" s="16"/>
      <c r="I119" s="24"/>
      <c r="J119" s="25"/>
      <c r="K119" s="25"/>
      <c r="L119" s="28" t="s">
        <v>126</v>
      </c>
      <c r="M119" s="11">
        <v>4241</v>
      </c>
      <c r="N119" s="182">
        <f t="shared" si="12"/>
        <v>0</v>
      </c>
      <c r="O119" s="182"/>
      <c r="P119" s="182"/>
      <c r="Q119" s="160"/>
      <c r="R119" s="160"/>
      <c r="S119" s="343"/>
      <c r="T119" s="160"/>
      <c r="U119" s="160"/>
      <c r="V119" s="160"/>
    </row>
    <row r="120" spans="1:22" ht="25.5" customHeight="1">
      <c r="A120" s="121" t="str">
        <f t="shared" si="8"/>
        <v>71020501000001</v>
      </c>
      <c r="B120" s="123" t="s">
        <v>439</v>
      </c>
      <c r="C120" s="116" t="s">
        <v>140</v>
      </c>
      <c r="D120" s="117" t="s">
        <v>149</v>
      </c>
      <c r="E120" s="118" t="s">
        <v>106</v>
      </c>
      <c r="F120" s="119" t="s">
        <v>441</v>
      </c>
      <c r="G120" s="128" t="s">
        <v>96</v>
      </c>
      <c r="H120" s="16"/>
      <c r="I120" s="24"/>
      <c r="J120" s="25"/>
      <c r="K120" s="25"/>
      <c r="L120" s="28" t="s">
        <v>127</v>
      </c>
      <c r="M120" s="32">
        <v>4252</v>
      </c>
      <c r="N120" s="182">
        <f t="shared" si="12"/>
        <v>0</v>
      </c>
      <c r="O120" s="182"/>
      <c r="P120" s="182"/>
      <c r="Q120" s="160"/>
      <c r="R120" s="160"/>
      <c r="S120" s="343"/>
      <c r="T120" s="160"/>
      <c r="U120" s="160"/>
      <c r="V120" s="160"/>
    </row>
    <row r="121" spans="1:22" s="114" customFormat="1">
      <c r="A121" s="121" t="str">
        <f t="shared" si="8"/>
        <v>71020501010000</v>
      </c>
      <c r="B121" s="123" t="s">
        <v>439</v>
      </c>
      <c r="C121" s="116" t="s">
        <v>140</v>
      </c>
      <c r="D121" s="117" t="s">
        <v>149</v>
      </c>
      <c r="E121" s="118" t="s">
        <v>106</v>
      </c>
      <c r="F121" s="119" t="s">
        <v>106</v>
      </c>
      <c r="G121" s="128" t="s">
        <v>440</v>
      </c>
      <c r="H121" s="16"/>
      <c r="I121" s="24"/>
      <c r="J121" s="25"/>
      <c r="K121" s="25"/>
      <c r="L121" s="28" t="s">
        <v>128</v>
      </c>
      <c r="M121" s="32">
        <v>4261</v>
      </c>
      <c r="N121" s="182">
        <f t="shared" si="12"/>
        <v>0</v>
      </c>
      <c r="O121" s="182"/>
      <c r="P121" s="182"/>
      <c r="Q121" s="160"/>
      <c r="R121" s="160"/>
      <c r="S121" s="343"/>
      <c r="T121" s="160"/>
      <c r="U121" s="160"/>
      <c r="V121" s="160"/>
    </row>
    <row r="122" spans="1:22">
      <c r="A122" s="121" t="str">
        <f t="shared" si="8"/>
        <v>71020501014216</v>
      </c>
      <c r="B122" s="123" t="s">
        <v>439</v>
      </c>
      <c r="C122" s="116" t="s">
        <v>140</v>
      </c>
      <c r="D122" s="117" t="s">
        <v>149</v>
      </c>
      <c r="E122" s="118" t="s">
        <v>106</v>
      </c>
      <c r="F122" s="119" t="s">
        <v>106</v>
      </c>
      <c r="G122" s="120">
        <v>4216</v>
      </c>
      <c r="H122" s="176"/>
      <c r="I122" s="193"/>
      <c r="J122" s="200"/>
      <c r="K122" s="201"/>
      <c r="L122" s="202" t="s">
        <v>129</v>
      </c>
      <c r="M122" s="12">
        <v>4264</v>
      </c>
      <c r="N122" s="182">
        <f t="shared" si="12"/>
        <v>0</v>
      </c>
      <c r="O122" s="182"/>
      <c r="P122" s="182"/>
      <c r="Q122" s="160"/>
      <c r="R122" s="160"/>
      <c r="S122" s="343"/>
      <c r="T122" s="160"/>
      <c r="U122" s="160"/>
      <c r="V122" s="160"/>
    </row>
    <row r="123" spans="1:22">
      <c r="A123" s="121" t="str">
        <f t="shared" si="8"/>
        <v>71020501014239</v>
      </c>
      <c r="B123" s="123" t="s">
        <v>439</v>
      </c>
      <c r="C123" s="116" t="s">
        <v>140</v>
      </c>
      <c r="D123" s="117" t="s">
        <v>149</v>
      </c>
      <c r="E123" s="118" t="s">
        <v>106</v>
      </c>
      <c r="F123" s="119" t="s">
        <v>106</v>
      </c>
      <c r="G123" s="120">
        <v>4239</v>
      </c>
      <c r="H123" s="16"/>
      <c r="I123" s="24"/>
      <c r="J123" s="25"/>
      <c r="K123" s="25"/>
      <c r="L123" s="31" t="s">
        <v>364</v>
      </c>
      <c r="M123" s="47">
        <v>4269</v>
      </c>
      <c r="N123" s="182">
        <f t="shared" si="12"/>
        <v>0</v>
      </c>
      <c r="O123" s="182"/>
      <c r="P123" s="182"/>
      <c r="Q123" s="160"/>
      <c r="R123" s="160"/>
      <c r="S123" s="343"/>
      <c r="T123" s="160"/>
      <c r="U123" s="160"/>
      <c r="V123" s="160"/>
    </row>
    <row r="124" spans="1:22">
      <c r="A124" s="121" t="str">
        <f t="shared" si="8"/>
        <v>71020501014264</v>
      </c>
      <c r="B124" s="123" t="s">
        <v>439</v>
      </c>
      <c r="C124" s="116" t="s">
        <v>140</v>
      </c>
      <c r="D124" s="117" t="s">
        <v>149</v>
      </c>
      <c r="E124" s="118" t="s">
        <v>106</v>
      </c>
      <c r="F124" s="119" t="s">
        <v>106</v>
      </c>
      <c r="G124" s="120">
        <v>4264</v>
      </c>
      <c r="H124" s="16"/>
      <c r="I124" s="24"/>
      <c r="J124" s="25"/>
      <c r="K124" s="25"/>
      <c r="L124" s="29" t="s">
        <v>173</v>
      </c>
      <c r="M124" s="30">
        <v>5112</v>
      </c>
      <c r="N124" s="182">
        <f t="shared" si="12"/>
        <v>0</v>
      </c>
      <c r="O124" s="182"/>
      <c r="P124" s="182"/>
      <c r="Q124" s="160"/>
      <c r="R124" s="160"/>
      <c r="S124" s="343"/>
      <c r="T124" s="160"/>
      <c r="U124" s="160"/>
      <c r="V124" s="160"/>
    </row>
    <row r="125" spans="1:22">
      <c r="A125" s="121" t="str">
        <f t="shared" si="8"/>
        <v>71020501014639</v>
      </c>
      <c r="B125" s="123" t="s">
        <v>439</v>
      </c>
      <c r="C125" s="116" t="s">
        <v>140</v>
      </c>
      <c r="D125" s="117" t="s">
        <v>149</v>
      </c>
      <c r="E125" s="118" t="s">
        <v>106</v>
      </c>
      <c r="F125" s="119" t="s">
        <v>106</v>
      </c>
      <c r="G125" s="120">
        <v>4639</v>
      </c>
      <c r="H125" s="16"/>
      <c r="I125" s="24"/>
      <c r="J125" s="25"/>
      <c r="K125" s="25"/>
      <c r="L125" s="29" t="s">
        <v>174</v>
      </c>
      <c r="M125" s="12">
        <v>5113</v>
      </c>
      <c r="N125" s="182">
        <f t="shared" si="12"/>
        <v>0</v>
      </c>
      <c r="O125" s="182"/>
      <c r="P125" s="182"/>
      <c r="Q125" s="160"/>
      <c r="R125" s="160"/>
      <c r="S125" s="343"/>
      <c r="T125" s="160"/>
      <c r="U125" s="160"/>
      <c r="V125" s="160"/>
    </row>
    <row r="126" spans="1:22" s="114" customFormat="1">
      <c r="A126" s="214" t="str">
        <f t="shared" si="8"/>
        <v>71020501020000</v>
      </c>
      <c r="B126" s="123" t="s">
        <v>439</v>
      </c>
      <c r="C126" s="116" t="s">
        <v>140</v>
      </c>
      <c r="D126" s="117" t="s">
        <v>149</v>
      </c>
      <c r="E126" s="118" t="s">
        <v>106</v>
      </c>
      <c r="F126" s="215" t="s">
        <v>140</v>
      </c>
      <c r="G126" s="128" t="s">
        <v>440</v>
      </c>
      <c r="H126" s="16"/>
      <c r="I126" s="24"/>
      <c r="J126" s="25"/>
      <c r="K126" s="25"/>
      <c r="L126" s="28" t="s">
        <v>136</v>
      </c>
      <c r="M126" s="11">
        <v>5122</v>
      </c>
      <c r="N126" s="182">
        <f t="shared" si="12"/>
        <v>0</v>
      </c>
      <c r="O126" s="182"/>
      <c r="P126" s="182"/>
      <c r="Q126" s="160"/>
      <c r="R126" s="160"/>
      <c r="S126" s="343"/>
      <c r="T126" s="160"/>
      <c r="U126" s="160"/>
      <c r="V126" s="160"/>
    </row>
    <row r="127" spans="1:22">
      <c r="A127" s="214" t="str">
        <f t="shared" si="8"/>
        <v>71020501024512</v>
      </c>
      <c r="B127" s="123" t="s">
        <v>439</v>
      </c>
      <c r="C127" s="116" t="s">
        <v>140</v>
      </c>
      <c r="D127" s="117" t="s">
        <v>149</v>
      </c>
      <c r="E127" s="118" t="s">
        <v>106</v>
      </c>
      <c r="F127" s="215" t="s">
        <v>140</v>
      </c>
      <c r="G127" s="120" t="s">
        <v>229</v>
      </c>
      <c r="H127" s="16"/>
      <c r="I127" s="24"/>
      <c r="J127" s="25"/>
      <c r="K127" s="25"/>
      <c r="L127" s="28" t="s">
        <v>137</v>
      </c>
      <c r="M127" s="11">
        <v>5129</v>
      </c>
      <c r="N127" s="182">
        <f t="shared" si="12"/>
        <v>0</v>
      </c>
      <c r="O127" s="182"/>
      <c r="P127" s="182"/>
      <c r="Q127" s="160"/>
      <c r="R127" s="160"/>
      <c r="S127" s="343"/>
      <c r="T127" s="160"/>
      <c r="U127" s="160"/>
      <c r="V127" s="160"/>
    </row>
    <row r="128" spans="1:22" s="181" customFormat="1">
      <c r="A128" s="121" t="str">
        <f t="shared" si="8"/>
        <v>71040000000000</v>
      </c>
      <c r="B128" s="123" t="s">
        <v>439</v>
      </c>
      <c r="C128" s="116" t="s">
        <v>155</v>
      </c>
      <c r="D128" s="117" t="s">
        <v>441</v>
      </c>
      <c r="E128" s="118" t="s">
        <v>441</v>
      </c>
      <c r="F128" s="119" t="s">
        <v>441</v>
      </c>
      <c r="G128" s="128" t="s">
        <v>440</v>
      </c>
      <c r="H128" s="164">
        <v>2250</v>
      </c>
      <c r="I128" s="165" t="s">
        <v>140</v>
      </c>
      <c r="J128" s="166">
        <v>5</v>
      </c>
      <c r="K128" s="166">
        <v>0</v>
      </c>
      <c r="L128" s="167" t="s">
        <v>168</v>
      </c>
      <c r="M128" s="175"/>
      <c r="N128" s="187">
        <f>+N130</f>
        <v>0</v>
      </c>
      <c r="O128" s="187">
        <f>+O130</f>
        <v>0</v>
      </c>
      <c r="P128" s="187">
        <f>+P130</f>
        <v>0</v>
      </c>
      <c r="Q128" s="160"/>
      <c r="R128" s="160"/>
      <c r="S128" s="343"/>
      <c r="T128" s="160"/>
      <c r="U128" s="160"/>
      <c r="V128" s="160"/>
    </row>
    <row r="129" spans="1:22">
      <c r="A129" s="121" t="str">
        <f t="shared" si="8"/>
        <v>71040000000001</v>
      </c>
      <c r="B129" s="123" t="s">
        <v>439</v>
      </c>
      <c r="C129" s="116" t="s">
        <v>155</v>
      </c>
      <c r="D129" s="117" t="s">
        <v>441</v>
      </c>
      <c r="E129" s="118" t="s">
        <v>441</v>
      </c>
      <c r="F129" s="119" t="s">
        <v>441</v>
      </c>
      <c r="G129" s="128" t="s">
        <v>96</v>
      </c>
      <c r="H129" s="24"/>
      <c r="I129" s="17"/>
      <c r="J129" s="18"/>
      <c r="K129" s="18"/>
      <c r="L129" s="29" t="s">
        <v>110</v>
      </c>
      <c r="M129" s="30"/>
      <c r="N129" s="189"/>
      <c r="O129" s="189"/>
      <c r="P129" s="189"/>
      <c r="Q129" s="160"/>
      <c r="R129" s="160"/>
      <c r="S129" s="343"/>
      <c r="T129" s="160"/>
      <c r="U129" s="160"/>
      <c r="V129" s="160"/>
    </row>
    <row r="130" spans="1:22" s="169" customFormat="1">
      <c r="A130" s="121" t="str">
        <f t="shared" si="8"/>
        <v>71040200000000</v>
      </c>
      <c r="B130" s="123" t="s">
        <v>439</v>
      </c>
      <c r="C130" s="116" t="s">
        <v>155</v>
      </c>
      <c r="D130" s="117" t="s">
        <v>140</v>
      </c>
      <c r="E130" s="118" t="s">
        <v>441</v>
      </c>
      <c r="F130" s="119" t="s">
        <v>441</v>
      </c>
      <c r="G130" s="128" t="s">
        <v>440</v>
      </c>
      <c r="H130" s="150">
        <v>2251</v>
      </c>
      <c r="I130" s="151" t="s">
        <v>140</v>
      </c>
      <c r="J130" s="152">
        <v>5</v>
      </c>
      <c r="K130" s="152">
        <v>1</v>
      </c>
      <c r="L130" s="153" t="s">
        <v>168</v>
      </c>
      <c r="M130" s="154"/>
      <c r="N130" s="191">
        <f t="shared" ref="N130:P130" si="13">+N132+N138</f>
        <v>0</v>
      </c>
      <c r="O130" s="191">
        <f t="shared" si="13"/>
        <v>0</v>
      </c>
      <c r="P130" s="191">
        <f t="shared" si="13"/>
        <v>0</v>
      </c>
      <c r="Q130" s="160"/>
      <c r="R130" s="160"/>
      <c r="S130" s="343"/>
      <c r="T130" s="160"/>
      <c r="U130" s="160"/>
      <c r="V130" s="160"/>
    </row>
    <row r="131" spans="1:22">
      <c r="A131" s="121" t="str">
        <f t="shared" si="8"/>
        <v>71040200000001</v>
      </c>
      <c r="B131" s="123" t="s">
        <v>439</v>
      </c>
      <c r="C131" s="116" t="s">
        <v>155</v>
      </c>
      <c r="D131" s="117" t="s">
        <v>140</v>
      </c>
      <c r="E131" s="118" t="s">
        <v>441</v>
      </c>
      <c r="F131" s="119" t="s">
        <v>441</v>
      </c>
      <c r="G131" s="128" t="s">
        <v>96</v>
      </c>
      <c r="H131" s="24"/>
      <c r="I131" s="24"/>
      <c r="J131" s="25"/>
      <c r="K131" s="25"/>
      <c r="L131" s="29" t="s">
        <v>108</v>
      </c>
      <c r="M131" s="30"/>
      <c r="N131" s="189"/>
      <c r="O131" s="189"/>
      <c r="P131" s="189"/>
      <c r="Q131" s="160"/>
      <c r="R131" s="160"/>
      <c r="S131" s="343"/>
      <c r="T131" s="160"/>
      <c r="U131" s="160"/>
      <c r="V131" s="160"/>
    </row>
    <row r="132" spans="1:22" s="155" customFormat="1" ht="28.9" customHeight="1">
      <c r="A132" s="121" t="str">
        <f t="shared" si="8"/>
        <v>71040204000000</v>
      </c>
      <c r="B132" s="123" t="s">
        <v>439</v>
      </c>
      <c r="C132" s="116" t="s">
        <v>155</v>
      </c>
      <c r="D132" s="117" t="s">
        <v>140</v>
      </c>
      <c r="E132" s="118" t="s">
        <v>155</v>
      </c>
      <c r="F132" s="119" t="s">
        <v>441</v>
      </c>
      <c r="G132" s="128" t="s">
        <v>440</v>
      </c>
      <c r="H132" s="44"/>
      <c r="I132" s="146"/>
      <c r="J132" s="147"/>
      <c r="K132" s="147"/>
      <c r="L132" s="26" t="s">
        <v>576</v>
      </c>
      <c r="M132" s="27"/>
      <c r="N132" s="196">
        <f>O132+P132</f>
        <v>0</v>
      </c>
      <c r="O132" s="196">
        <f>SUM(O133:O137)</f>
        <v>0</v>
      </c>
      <c r="P132" s="196">
        <f>SUM(P133:P137)</f>
        <v>0</v>
      </c>
      <c r="Q132" s="160"/>
      <c r="R132" s="160"/>
      <c r="S132" s="343"/>
      <c r="T132" s="160"/>
      <c r="U132" s="160"/>
      <c r="V132" s="160"/>
    </row>
    <row r="133" spans="1:22">
      <c r="A133" s="121" t="str">
        <f t="shared" si="8"/>
        <v>71040204000001</v>
      </c>
      <c r="B133" s="123" t="s">
        <v>439</v>
      </c>
      <c r="C133" s="116" t="s">
        <v>155</v>
      </c>
      <c r="D133" s="117" t="s">
        <v>140</v>
      </c>
      <c r="E133" s="118" t="s">
        <v>155</v>
      </c>
      <c r="F133" s="119" t="s">
        <v>441</v>
      </c>
      <c r="G133" s="128" t="s">
        <v>96</v>
      </c>
      <c r="H133" s="16"/>
      <c r="I133" s="24"/>
      <c r="J133" s="25"/>
      <c r="K133" s="25"/>
      <c r="L133" s="31" t="s">
        <v>118</v>
      </c>
      <c r="M133" s="32">
        <v>4216</v>
      </c>
      <c r="N133" s="182">
        <f t="shared" ref="N133:N140" si="14">O133+P133</f>
        <v>0</v>
      </c>
      <c r="O133" s="182"/>
      <c r="P133" s="182"/>
      <c r="Q133" s="160"/>
      <c r="R133" s="160"/>
      <c r="S133" s="343"/>
      <c r="T133" s="160"/>
      <c r="U133" s="160"/>
      <c r="V133" s="160"/>
    </row>
    <row r="134" spans="1:22" s="114" customFormat="1">
      <c r="A134" s="121" t="str">
        <f t="shared" si="8"/>
        <v>71040204010000</v>
      </c>
      <c r="B134" s="123" t="s">
        <v>439</v>
      </c>
      <c r="C134" s="116" t="s">
        <v>155</v>
      </c>
      <c r="D134" s="117" t="s">
        <v>140</v>
      </c>
      <c r="E134" s="118" t="s">
        <v>155</v>
      </c>
      <c r="F134" s="119" t="s">
        <v>106</v>
      </c>
      <c r="G134" s="128" t="s">
        <v>440</v>
      </c>
      <c r="H134" s="16"/>
      <c r="I134" s="24"/>
      <c r="J134" s="25"/>
      <c r="K134" s="25"/>
      <c r="L134" s="31" t="s">
        <v>125</v>
      </c>
      <c r="M134" s="32">
        <v>4239</v>
      </c>
      <c r="N134" s="182">
        <f t="shared" si="14"/>
        <v>0</v>
      </c>
      <c r="O134" s="182"/>
      <c r="P134" s="182"/>
      <c r="Q134" s="160"/>
      <c r="R134" s="160"/>
      <c r="S134" s="343"/>
      <c r="T134" s="160"/>
      <c r="U134" s="160"/>
      <c r="V134" s="160"/>
    </row>
    <row r="135" spans="1:22" ht="25.5">
      <c r="A135" s="121" t="str">
        <f t="shared" si="8"/>
        <v>71040204015112</v>
      </c>
      <c r="B135" s="123" t="s">
        <v>439</v>
      </c>
      <c r="C135" s="116" t="s">
        <v>155</v>
      </c>
      <c r="D135" s="117" t="s">
        <v>140</v>
      </c>
      <c r="E135" s="118" t="s">
        <v>155</v>
      </c>
      <c r="F135" s="119" t="s">
        <v>106</v>
      </c>
      <c r="G135" s="120">
        <v>5112</v>
      </c>
      <c r="H135" s="16"/>
      <c r="I135" s="24"/>
      <c r="J135" s="25"/>
      <c r="K135" s="25"/>
      <c r="L135" s="29" t="s">
        <v>142</v>
      </c>
      <c r="M135" s="12">
        <v>4251</v>
      </c>
      <c r="N135" s="182">
        <f t="shared" si="14"/>
        <v>0</v>
      </c>
      <c r="O135" s="182"/>
      <c r="P135" s="182"/>
      <c r="Q135" s="160"/>
      <c r="R135" s="160"/>
      <c r="S135" s="343"/>
      <c r="T135" s="160"/>
      <c r="U135" s="160"/>
      <c r="V135" s="160"/>
    </row>
    <row r="136" spans="1:22">
      <c r="A136" s="121" t="str">
        <f t="shared" si="8"/>
        <v>71040204015113</v>
      </c>
      <c r="B136" s="123" t="s">
        <v>439</v>
      </c>
      <c r="C136" s="116" t="s">
        <v>155</v>
      </c>
      <c r="D136" s="117" t="s">
        <v>140</v>
      </c>
      <c r="E136" s="118" t="s">
        <v>155</v>
      </c>
      <c r="F136" s="119" t="s">
        <v>106</v>
      </c>
      <c r="G136" s="120">
        <v>5113</v>
      </c>
      <c r="H136" s="16"/>
      <c r="I136" s="24"/>
      <c r="J136" s="25"/>
      <c r="K136" s="25"/>
      <c r="L136" s="31" t="s">
        <v>129</v>
      </c>
      <c r="M136" s="32">
        <v>4264</v>
      </c>
      <c r="N136" s="182">
        <f t="shared" si="14"/>
        <v>0</v>
      </c>
      <c r="O136" s="182"/>
      <c r="P136" s="182"/>
      <c r="Q136" s="160"/>
      <c r="R136" s="160"/>
      <c r="S136" s="343"/>
      <c r="T136" s="160"/>
      <c r="U136" s="160"/>
      <c r="V136" s="160"/>
    </row>
    <row r="137" spans="1:22" s="169" customFormat="1">
      <c r="A137" s="121" t="str">
        <f t="shared" si="8"/>
        <v>71040500000000</v>
      </c>
      <c r="B137" s="123" t="s">
        <v>439</v>
      </c>
      <c r="C137" s="116" t="s">
        <v>155</v>
      </c>
      <c r="D137" s="117" t="s">
        <v>149</v>
      </c>
      <c r="E137" s="118" t="s">
        <v>441</v>
      </c>
      <c r="F137" s="119" t="s">
        <v>441</v>
      </c>
      <c r="G137" s="128" t="s">
        <v>440</v>
      </c>
      <c r="H137" s="16"/>
      <c r="I137" s="24"/>
      <c r="J137" s="25"/>
      <c r="K137" s="25"/>
      <c r="L137" s="31" t="s">
        <v>167</v>
      </c>
      <c r="M137" s="32">
        <v>4639</v>
      </c>
      <c r="N137" s="182">
        <f t="shared" si="14"/>
        <v>0</v>
      </c>
      <c r="O137" s="182"/>
      <c r="P137" s="182"/>
      <c r="Q137" s="160"/>
      <c r="R137" s="160"/>
      <c r="S137" s="343"/>
      <c r="T137" s="160"/>
      <c r="U137" s="160"/>
      <c r="V137" s="160"/>
    </row>
    <row r="138" spans="1:22" ht="37.15" customHeight="1">
      <c r="A138" s="121" t="str">
        <f t="shared" si="8"/>
        <v>71040500000001</v>
      </c>
      <c r="B138" s="123" t="s">
        <v>439</v>
      </c>
      <c r="C138" s="116" t="s">
        <v>155</v>
      </c>
      <c r="D138" s="117" t="s">
        <v>149</v>
      </c>
      <c r="E138" s="118" t="s">
        <v>441</v>
      </c>
      <c r="F138" s="119" t="s">
        <v>441</v>
      </c>
      <c r="G138" s="128" t="s">
        <v>96</v>
      </c>
      <c r="H138" s="44"/>
      <c r="I138" s="146"/>
      <c r="J138" s="147"/>
      <c r="K138" s="147"/>
      <c r="L138" s="26" t="s">
        <v>728</v>
      </c>
      <c r="M138" s="27"/>
      <c r="N138" s="196">
        <f>O138+P138</f>
        <v>0</v>
      </c>
      <c r="O138" s="196">
        <f>SUM(O139:O140)</f>
        <v>0</v>
      </c>
      <c r="P138" s="196">
        <f>SUM(P139:P140)</f>
        <v>0</v>
      </c>
      <c r="Q138" s="160"/>
      <c r="R138" s="160"/>
      <c r="S138" s="343"/>
      <c r="T138" s="160"/>
      <c r="U138" s="160"/>
      <c r="V138" s="160"/>
    </row>
    <row r="139" spans="1:22" s="155" customFormat="1" ht="25.5">
      <c r="A139" s="121" t="str">
        <f t="shared" si="8"/>
        <v>71040501000000</v>
      </c>
      <c r="B139" s="123" t="s">
        <v>439</v>
      </c>
      <c r="C139" s="116" t="s">
        <v>155</v>
      </c>
      <c r="D139" s="117" t="s">
        <v>149</v>
      </c>
      <c r="E139" s="118" t="s">
        <v>106</v>
      </c>
      <c r="F139" s="119" t="s">
        <v>441</v>
      </c>
      <c r="G139" s="128" t="s">
        <v>440</v>
      </c>
      <c r="H139" s="16"/>
      <c r="I139" s="24"/>
      <c r="J139" s="25"/>
      <c r="K139" s="25"/>
      <c r="L139" s="28" t="s">
        <v>780</v>
      </c>
      <c r="M139" s="11" t="s">
        <v>83</v>
      </c>
      <c r="N139" s="182">
        <f t="shared" si="14"/>
        <v>0</v>
      </c>
      <c r="O139" s="182"/>
      <c r="P139" s="182">
        <v>0</v>
      </c>
      <c r="Q139" s="160"/>
      <c r="R139" s="160"/>
      <c r="S139" s="343"/>
      <c r="T139" s="160"/>
      <c r="U139" s="160"/>
      <c r="V139" s="160"/>
    </row>
    <row r="140" spans="1:22" ht="25.5">
      <c r="A140" s="121" t="str">
        <f t="shared" si="8"/>
        <v>71040501000001</v>
      </c>
      <c r="B140" s="123" t="s">
        <v>439</v>
      </c>
      <c r="C140" s="116" t="s">
        <v>155</v>
      </c>
      <c r="D140" s="117" t="s">
        <v>149</v>
      </c>
      <c r="E140" s="118" t="s">
        <v>106</v>
      </c>
      <c r="F140" s="119" t="s">
        <v>441</v>
      </c>
      <c r="G140" s="128" t="s">
        <v>96</v>
      </c>
      <c r="H140" s="16"/>
      <c r="I140" s="24"/>
      <c r="J140" s="25"/>
      <c r="K140" s="25"/>
      <c r="L140" s="28" t="s">
        <v>230</v>
      </c>
      <c r="M140" s="11" t="s">
        <v>229</v>
      </c>
      <c r="N140" s="182">
        <f t="shared" si="14"/>
        <v>0</v>
      </c>
      <c r="O140" s="182"/>
      <c r="P140" s="182"/>
      <c r="Q140" s="160"/>
      <c r="R140" s="160"/>
      <c r="S140" s="343"/>
      <c r="T140" s="160"/>
      <c r="U140" s="160"/>
      <c r="V140" s="160"/>
    </row>
    <row r="141" spans="1:22" s="114" customFormat="1" ht="24.75" customHeight="1">
      <c r="A141" s="121" t="str">
        <f t="shared" si="8"/>
        <v>71040501010000</v>
      </c>
      <c r="B141" s="123" t="s">
        <v>439</v>
      </c>
      <c r="C141" s="116" t="s">
        <v>155</v>
      </c>
      <c r="D141" s="117" t="s">
        <v>149</v>
      </c>
      <c r="E141" s="118" t="s">
        <v>106</v>
      </c>
      <c r="F141" s="119" t="s">
        <v>106</v>
      </c>
      <c r="G141" s="128" t="s">
        <v>440</v>
      </c>
      <c r="H141" s="179">
        <v>2400</v>
      </c>
      <c r="I141" s="211" t="s">
        <v>155</v>
      </c>
      <c r="J141" s="212">
        <v>0</v>
      </c>
      <c r="K141" s="212">
        <v>0</v>
      </c>
      <c r="L141" s="161" t="s">
        <v>169</v>
      </c>
      <c r="M141" s="173"/>
      <c r="N141" s="162">
        <f>+N143+N165+N172+N260+N272</f>
        <v>0</v>
      </c>
      <c r="O141" s="162">
        <f t="shared" ref="O141:P141" si="15">+O143+O165+O172+O260+O272</f>
        <v>0</v>
      </c>
      <c r="P141" s="162">
        <f t="shared" si="15"/>
        <v>0</v>
      </c>
      <c r="Q141" s="160"/>
      <c r="R141" s="160"/>
      <c r="S141" s="343"/>
      <c r="T141" s="160"/>
      <c r="U141" s="160"/>
      <c r="V141" s="160"/>
    </row>
    <row r="142" spans="1:22">
      <c r="A142" s="121" t="str">
        <f t="shared" si="8"/>
        <v>71040501014251</v>
      </c>
      <c r="B142" s="123" t="s">
        <v>439</v>
      </c>
      <c r="C142" s="116" t="s">
        <v>155</v>
      </c>
      <c r="D142" s="117" t="s">
        <v>149</v>
      </c>
      <c r="E142" s="118" t="s">
        <v>106</v>
      </c>
      <c r="F142" s="119" t="s">
        <v>106</v>
      </c>
      <c r="G142" s="120">
        <v>4251</v>
      </c>
      <c r="H142" s="24"/>
      <c r="I142" s="17"/>
      <c r="J142" s="18"/>
      <c r="K142" s="18"/>
      <c r="L142" s="29" t="s">
        <v>108</v>
      </c>
      <c r="M142" s="30"/>
      <c r="N142" s="189"/>
      <c r="O142" s="189"/>
      <c r="P142" s="189"/>
      <c r="Q142" s="160"/>
      <c r="R142" s="160"/>
      <c r="S142" s="343"/>
      <c r="T142" s="160"/>
      <c r="U142" s="160"/>
      <c r="V142" s="160"/>
    </row>
    <row r="143" spans="1:22" ht="27">
      <c r="B143" s="123"/>
      <c r="H143" s="164">
        <v>2410</v>
      </c>
      <c r="I143" s="165" t="s">
        <v>155</v>
      </c>
      <c r="J143" s="166">
        <v>1</v>
      </c>
      <c r="K143" s="166">
        <v>0</v>
      </c>
      <c r="L143" s="167" t="s">
        <v>729</v>
      </c>
      <c r="M143" s="175"/>
      <c r="N143" s="187">
        <f>N145</f>
        <v>0</v>
      </c>
      <c r="O143" s="187">
        <f>O145</f>
        <v>0</v>
      </c>
      <c r="P143" s="187">
        <f>+P145</f>
        <v>0</v>
      </c>
      <c r="Q143" s="160"/>
      <c r="R143" s="160"/>
      <c r="S143" s="343"/>
      <c r="T143" s="160"/>
      <c r="U143" s="160"/>
      <c r="V143" s="160"/>
    </row>
    <row r="144" spans="1:22" s="114" customFormat="1">
      <c r="A144" s="121" t="str">
        <f t="shared" si="8"/>
        <v>71040501020000</v>
      </c>
      <c r="B144" s="123" t="s">
        <v>439</v>
      </c>
      <c r="C144" s="116" t="s">
        <v>155</v>
      </c>
      <c r="D144" s="117" t="s">
        <v>149</v>
      </c>
      <c r="E144" s="118" t="s">
        <v>106</v>
      </c>
      <c r="F144" s="119" t="s">
        <v>140</v>
      </c>
      <c r="G144" s="128" t="s">
        <v>440</v>
      </c>
      <c r="H144" s="24"/>
      <c r="I144" s="17"/>
      <c r="J144" s="18"/>
      <c r="K144" s="18"/>
      <c r="L144" s="29" t="s">
        <v>730</v>
      </c>
      <c r="M144" s="30"/>
      <c r="N144" s="189"/>
      <c r="O144" s="189"/>
      <c r="P144" s="189"/>
      <c r="Q144" s="160"/>
      <c r="R144" s="160"/>
      <c r="S144" s="343"/>
      <c r="T144" s="160"/>
      <c r="U144" s="160"/>
      <c r="V144" s="160"/>
    </row>
    <row r="145" spans="1:22" ht="25.5">
      <c r="A145" s="121" t="str">
        <f t="shared" si="8"/>
        <v>71040501025113</v>
      </c>
      <c r="B145" s="123" t="s">
        <v>439</v>
      </c>
      <c r="C145" s="116" t="s">
        <v>155</v>
      </c>
      <c r="D145" s="117" t="s">
        <v>149</v>
      </c>
      <c r="E145" s="118" t="s">
        <v>106</v>
      </c>
      <c r="F145" s="119" t="s">
        <v>140</v>
      </c>
      <c r="G145" s="120">
        <v>5113</v>
      </c>
      <c r="H145" s="150">
        <v>2411</v>
      </c>
      <c r="I145" s="151" t="s">
        <v>155</v>
      </c>
      <c r="J145" s="152">
        <v>1</v>
      </c>
      <c r="K145" s="152">
        <v>1</v>
      </c>
      <c r="L145" s="153" t="s">
        <v>731</v>
      </c>
      <c r="M145" s="154"/>
      <c r="N145" s="191">
        <f>+N147+N149+N151+N154+N157+N159+N161+N163</f>
        <v>0</v>
      </c>
      <c r="O145" s="191">
        <f t="shared" ref="O145:P145" si="16">+O147+O149+O151+O154+O157+O159+O161+O163</f>
        <v>0</v>
      </c>
      <c r="P145" s="191">
        <f t="shared" si="16"/>
        <v>0</v>
      </c>
      <c r="Q145" s="160"/>
      <c r="R145" s="160"/>
      <c r="S145" s="343"/>
      <c r="T145" s="160"/>
      <c r="U145" s="160"/>
      <c r="V145" s="160"/>
    </row>
    <row r="146" spans="1:22" s="114" customFormat="1">
      <c r="A146" s="121" t="str">
        <f t="shared" si="8"/>
        <v>71040501030000</v>
      </c>
      <c r="B146" s="123" t="s">
        <v>439</v>
      </c>
      <c r="C146" s="116" t="s">
        <v>155</v>
      </c>
      <c r="D146" s="117" t="s">
        <v>149</v>
      </c>
      <c r="E146" s="118" t="s">
        <v>106</v>
      </c>
      <c r="F146" s="119" t="s">
        <v>442</v>
      </c>
      <c r="G146" s="128" t="s">
        <v>440</v>
      </c>
      <c r="H146" s="24"/>
      <c r="I146" s="17"/>
      <c r="J146" s="18"/>
      <c r="K146" s="18"/>
      <c r="L146" s="29" t="s">
        <v>108</v>
      </c>
      <c r="M146" s="30"/>
      <c r="N146" s="189"/>
      <c r="O146" s="189"/>
      <c r="P146" s="189"/>
      <c r="Q146" s="160"/>
      <c r="R146" s="160"/>
      <c r="S146" s="343"/>
      <c r="T146" s="160"/>
      <c r="U146" s="160"/>
      <c r="V146" s="160"/>
    </row>
    <row r="147" spans="1:22" ht="47.45" customHeight="1">
      <c r="A147" s="121" t="str">
        <f t="shared" si="8"/>
        <v>71040501034251</v>
      </c>
      <c r="B147" s="123" t="s">
        <v>439</v>
      </c>
      <c r="C147" s="116" t="s">
        <v>155</v>
      </c>
      <c r="D147" s="117" t="s">
        <v>149</v>
      </c>
      <c r="E147" s="118" t="s">
        <v>106</v>
      </c>
      <c r="F147" s="119" t="s">
        <v>442</v>
      </c>
      <c r="G147" s="120">
        <v>4251</v>
      </c>
      <c r="H147" s="44"/>
      <c r="I147" s="146"/>
      <c r="J147" s="147"/>
      <c r="K147" s="147"/>
      <c r="L147" s="26" t="s">
        <v>732</v>
      </c>
      <c r="M147" s="27"/>
      <c r="N147" s="196">
        <f>O147+P147</f>
        <v>0</v>
      </c>
      <c r="O147" s="196">
        <f>SUM(O148)</f>
        <v>0</v>
      </c>
      <c r="P147" s="196">
        <f>SUM(P148)</f>
        <v>0</v>
      </c>
      <c r="Q147" s="160"/>
      <c r="R147" s="160"/>
      <c r="S147" s="343"/>
      <c r="T147" s="160"/>
      <c r="U147" s="160"/>
      <c r="V147" s="160"/>
    </row>
    <row r="148" spans="1:22">
      <c r="A148" s="121" t="str">
        <f t="shared" si="8"/>
        <v>71040501035113</v>
      </c>
      <c r="B148" s="123" t="s">
        <v>439</v>
      </c>
      <c r="C148" s="116" t="s">
        <v>155</v>
      </c>
      <c r="D148" s="117" t="s">
        <v>149</v>
      </c>
      <c r="E148" s="118" t="s">
        <v>106</v>
      </c>
      <c r="F148" s="119" t="s">
        <v>442</v>
      </c>
      <c r="G148" s="120">
        <v>5113</v>
      </c>
      <c r="H148" s="24"/>
      <c r="I148" s="17"/>
      <c r="J148" s="18"/>
      <c r="K148" s="18"/>
      <c r="L148" s="31" t="s">
        <v>125</v>
      </c>
      <c r="M148" s="32">
        <v>4239</v>
      </c>
      <c r="N148" s="182">
        <f t="shared" ref="N148:N150" si="17">O148+P148</f>
        <v>0</v>
      </c>
      <c r="O148" s="189"/>
      <c r="P148" s="189">
        <v>0</v>
      </c>
      <c r="Q148" s="160"/>
      <c r="R148" s="160"/>
      <c r="S148" s="343"/>
      <c r="T148" s="160"/>
      <c r="U148" s="160"/>
      <c r="V148" s="160"/>
    </row>
    <row r="149" spans="1:22" s="114" customFormat="1" ht="43.9" customHeight="1">
      <c r="A149" s="121" t="str">
        <f t="shared" si="8"/>
        <v>71040501040000</v>
      </c>
      <c r="B149" s="123" t="s">
        <v>439</v>
      </c>
      <c r="C149" s="116" t="s">
        <v>155</v>
      </c>
      <c r="D149" s="117" t="s">
        <v>149</v>
      </c>
      <c r="E149" s="118" t="s">
        <v>106</v>
      </c>
      <c r="F149" s="119" t="s">
        <v>155</v>
      </c>
      <c r="G149" s="128" t="s">
        <v>440</v>
      </c>
      <c r="H149" s="44"/>
      <c r="I149" s="146"/>
      <c r="J149" s="147"/>
      <c r="K149" s="147"/>
      <c r="L149" s="26" t="s">
        <v>733</v>
      </c>
      <c r="M149" s="27"/>
      <c r="N149" s="196">
        <f>O149+P149</f>
        <v>0</v>
      </c>
      <c r="O149" s="196">
        <f>SUM(O150)</f>
        <v>0</v>
      </c>
      <c r="P149" s="196">
        <f>SUM(P150)</f>
        <v>0</v>
      </c>
      <c r="Q149" s="160"/>
      <c r="R149" s="160"/>
      <c r="S149" s="343"/>
      <c r="T149" s="160"/>
      <c r="U149" s="160"/>
      <c r="V149" s="160"/>
    </row>
    <row r="150" spans="1:22">
      <c r="A150" s="121" t="str">
        <f t="shared" si="8"/>
        <v>71040501044251</v>
      </c>
      <c r="B150" s="123" t="s">
        <v>439</v>
      </c>
      <c r="C150" s="116" t="s">
        <v>155</v>
      </c>
      <c r="D150" s="117" t="s">
        <v>149</v>
      </c>
      <c r="E150" s="118" t="s">
        <v>106</v>
      </c>
      <c r="F150" s="119" t="s">
        <v>155</v>
      </c>
      <c r="G150" s="120">
        <v>4251</v>
      </c>
      <c r="H150" s="24"/>
      <c r="I150" s="17"/>
      <c r="J150" s="18"/>
      <c r="K150" s="18"/>
      <c r="L150" s="31" t="s">
        <v>125</v>
      </c>
      <c r="M150" s="32">
        <v>4239</v>
      </c>
      <c r="N150" s="182">
        <f t="shared" si="17"/>
        <v>0</v>
      </c>
      <c r="O150" s="189"/>
      <c r="P150" s="189"/>
      <c r="Q150" s="160"/>
      <c r="R150" s="160"/>
      <c r="S150" s="343"/>
      <c r="T150" s="160"/>
      <c r="U150" s="160"/>
      <c r="V150" s="160"/>
    </row>
    <row r="151" spans="1:22" ht="37.15" customHeight="1">
      <c r="B151" s="123"/>
      <c r="H151" s="44"/>
      <c r="I151" s="146"/>
      <c r="J151" s="147"/>
      <c r="K151" s="147"/>
      <c r="L151" s="26" t="s">
        <v>803</v>
      </c>
      <c r="M151" s="27"/>
      <c r="N151" s="196">
        <f>O151+P151</f>
        <v>0</v>
      </c>
      <c r="O151" s="196">
        <f>SUM(O152:O153)</f>
        <v>0</v>
      </c>
      <c r="P151" s="196">
        <f>SUM(P152:P153)</f>
        <v>0</v>
      </c>
      <c r="Q151" s="160"/>
      <c r="R151" s="160"/>
      <c r="S151" s="343"/>
      <c r="T151" s="160"/>
      <c r="U151" s="160"/>
      <c r="V151" s="160"/>
    </row>
    <row r="152" spans="1:22" s="114" customFormat="1">
      <c r="A152" s="121" t="str">
        <f>CONCATENATE(B152,C152,D152,E152,F152,G152)</f>
        <v>71040501080000</v>
      </c>
      <c r="B152" s="123" t="s">
        <v>439</v>
      </c>
      <c r="C152" s="116" t="s">
        <v>155</v>
      </c>
      <c r="D152" s="117" t="s">
        <v>149</v>
      </c>
      <c r="E152" s="118" t="s">
        <v>106</v>
      </c>
      <c r="F152" s="119" t="s">
        <v>185</v>
      </c>
      <c r="G152" s="128" t="s">
        <v>440</v>
      </c>
      <c r="H152" s="16"/>
      <c r="I152" s="24"/>
      <c r="J152" s="25"/>
      <c r="K152" s="25"/>
      <c r="L152" s="29" t="s">
        <v>734</v>
      </c>
      <c r="M152" s="30">
        <v>4422</v>
      </c>
      <c r="N152" s="182">
        <f t="shared" ref="N152:N153" si="18">O152+P152</f>
        <v>0</v>
      </c>
      <c r="O152" s="182"/>
      <c r="P152" s="182"/>
      <c r="Q152" s="160"/>
      <c r="R152" s="160"/>
      <c r="S152" s="343"/>
      <c r="T152" s="160"/>
      <c r="U152" s="160"/>
      <c r="V152" s="160"/>
    </row>
    <row r="153" spans="1:22" s="114" customFormat="1">
      <c r="A153" s="121"/>
      <c r="B153" s="123"/>
      <c r="C153" s="116"/>
      <c r="D153" s="117"/>
      <c r="E153" s="118"/>
      <c r="F153" s="119"/>
      <c r="G153" s="128"/>
      <c r="H153" s="16"/>
      <c r="I153" s="24"/>
      <c r="J153" s="25"/>
      <c r="K153" s="25"/>
      <c r="L153" s="29" t="s">
        <v>174</v>
      </c>
      <c r="M153" s="12">
        <v>5113</v>
      </c>
      <c r="N153" s="182">
        <f t="shared" si="18"/>
        <v>0</v>
      </c>
      <c r="O153" s="182"/>
      <c r="P153" s="182"/>
      <c r="Q153" s="160"/>
      <c r="R153" s="160"/>
      <c r="S153" s="343"/>
      <c r="T153" s="160"/>
      <c r="U153" s="160"/>
      <c r="V153" s="160"/>
    </row>
    <row r="154" spans="1:22" ht="60.6" customHeight="1">
      <c r="A154" s="121" t="str">
        <f t="shared" ref="A154:A164" si="19">CONCATENATE(B154,C154,D154,E154,F154,G154)</f>
        <v>71040501085113</v>
      </c>
      <c r="B154" s="123" t="s">
        <v>439</v>
      </c>
      <c r="C154" s="116" t="s">
        <v>155</v>
      </c>
      <c r="D154" s="117" t="s">
        <v>149</v>
      </c>
      <c r="E154" s="118" t="s">
        <v>106</v>
      </c>
      <c r="F154" s="119" t="s">
        <v>185</v>
      </c>
      <c r="G154" s="120">
        <v>5113</v>
      </c>
      <c r="H154" s="44"/>
      <c r="I154" s="146"/>
      <c r="J154" s="147"/>
      <c r="K154" s="147"/>
      <c r="L154" s="26" t="s">
        <v>807</v>
      </c>
      <c r="M154" s="27"/>
      <c r="N154" s="196">
        <f>O154+P154</f>
        <v>0</v>
      </c>
      <c r="O154" s="196">
        <f>SUM(O155:O156)</f>
        <v>0</v>
      </c>
      <c r="P154" s="196">
        <f>SUM(P155:P156)</f>
        <v>0</v>
      </c>
      <c r="Q154" s="160"/>
      <c r="R154" s="160"/>
      <c r="S154" s="343"/>
      <c r="T154" s="160"/>
      <c r="U154" s="160"/>
      <c r="V154" s="160"/>
    </row>
    <row r="155" spans="1:22" s="114" customFormat="1">
      <c r="A155" s="121" t="str">
        <f t="shared" si="19"/>
        <v>71040501090000</v>
      </c>
      <c r="B155" s="123" t="s">
        <v>439</v>
      </c>
      <c r="C155" s="116" t="s">
        <v>155</v>
      </c>
      <c r="D155" s="117" t="s">
        <v>149</v>
      </c>
      <c r="E155" s="118" t="s">
        <v>106</v>
      </c>
      <c r="F155" s="119" t="s">
        <v>187</v>
      </c>
      <c r="G155" s="128" t="s">
        <v>440</v>
      </c>
      <c r="H155" s="16"/>
      <c r="I155" s="24"/>
      <c r="J155" s="25"/>
      <c r="K155" s="25"/>
      <c r="L155" s="31" t="s">
        <v>134</v>
      </c>
      <c r="M155" s="47">
        <v>4861</v>
      </c>
      <c r="N155" s="182">
        <f t="shared" ref="N155:N158" si="20">O155+P155</f>
        <v>0</v>
      </c>
      <c r="O155" s="182"/>
      <c r="P155" s="182"/>
      <c r="Q155" s="160"/>
      <c r="R155" s="160"/>
      <c r="S155" s="343"/>
      <c r="T155" s="160"/>
      <c r="U155" s="160"/>
      <c r="V155" s="160"/>
    </row>
    <row r="156" spans="1:22">
      <c r="A156" s="121" t="str">
        <f t="shared" si="19"/>
        <v>71040501094251</v>
      </c>
      <c r="B156" s="123" t="s">
        <v>439</v>
      </c>
      <c r="C156" s="116" t="s">
        <v>155</v>
      </c>
      <c r="D156" s="117" t="s">
        <v>149</v>
      </c>
      <c r="E156" s="118" t="s">
        <v>106</v>
      </c>
      <c r="F156" s="119" t="s">
        <v>187</v>
      </c>
      <c r="G156" s="120">
        <v>4251</v>
      </c>
      <c r="H156" s="16"/>
      <c r="I156" s="24"/>
      <c r="J156" s="25"/>
      <c r="K156" s="25"/>
      <c r="L156" s="29" t="s">
        <v>174</v>
      </c>
      <c r="M156" s="12">
        <v>5113</v>
      </c>
      <c r="N156" s="182">
        <f t="shared" si="20"/>
        <v>0</v>
      </c>
      <c r="O156" s="182"/>
      <c r="P156" s="182"/>
      <c r="Q156" s="160"/>
      <c r="R156" s="160"/>
      <c r="S156" s="343"/>
      <c r="T156" s="160"/>
      <c r="U156" s="160"/>
      <c r="V156" s="160"/>
    </row>
    <row r="157" spans="1:22" ht="37.9" customHeight="1">
      <c r="A157" s="121" t="str">
        <f t="shared" si="19"/>
        <v>71040501094639</v>
      </c>
      <c r="B157" s="123" t="s">
        <v>439</v>
      </c>
      <c r="C157" s="116" t="s">
        <v>155</v>
      </c>
      <c r="D157" s="117" t="s">
        <v>149</v>
      </c>
      <c r="E157" s="118" t="s">
        <v>106</v>
      </c>
      <c r="F157" s="119" t="s">
        <v>187</v>
      </c>
      <c r="G157" s="120">
        <v>4639</v>
      </c>
      <c r="H157" s="44"/>
      <c r="I157" s="146"/>
      <c r="J157" s="147"/>
      <c r="K157" s="147"/>
      <c r="L157" s="26" t="s">
        <v>804</v>
      </c>
      <c r="M157" s="27"/>
      <c r="N157" s="196">
        <f>O157+P157</f>
        <v>0</v>
      </c>
      <c r="O157" s="196">
        <f>SUM(O158)</f>
        <v>0</v>
      </c>
      <c r="P157" s="196">
        <f>SUM(P158)</f>
        <v>0</v>
      </c>
      <c r="Q157" s="160"/>
      <c r="R157" s="160"/>
      <c r="S157" s="343"/>
      <c r="T157" s="160"/>
      <c r="U157" s="160"/>
      <c r="V157" s="160"/>
    </row>
    <row r="158" spans="1:22" s="114" customFormat="1">
      <c r="A158" s="121" t="str">
        <f t="shared" si="19"/>
        <v>71040501100000</v>
      </c>
      <c r="B158" s="123" t="s">
        <v>439</v>
      </c>
      <c r="C158" s="116" t="s">
        <v>155</v>
      </c>
      <c r="D158" s="117" t="s">
        <v>149</v>
      </c>
      <c r="E158" s="118" t="s">
        <v>106</v>
      </c>
      <c r="F158" s="119" t="s">
        <v>189</v>
      </c>
      <c r="G158" s="128" t="s">
        <v>440</v>
      </c>
      <c r="H158" s="16"/>
      <c r="I158" s="24"/>
      <c r="J158" s="25"/>
      <c r="K158" s="25"/>
      <c r="L158" s="29" t="s">
        <v>174</v>
      </c>
      <c r="M158" s="12">
        <v>5113</v>
      </c>
      <c r="N158" s="182">
        <f t="shared" si="20"/>
        <v>0</v>
      </c>
      <c r="O158" s="182">
        <v>0</v>
      </c>
      <c r="P158" s="182"/>
      <c r="Q158" s="160"/>
      <c r="R158" s="160"/>
      <c r="S158" s="343"/>
      <c r="T158" s="160"/>
      <c r="U158" s="160"/>
      <c r="V158" s="160"/>
    </row>
    <row r="159" spans="1:22" ht="73.900000000000006" customHeight="1">
      <c r="A159" s="121" t="str">
        <f t="shared" si="19"/>
        <v>71040501104861</v>
      </c>
      <c r="B159" s="123" t="s">
        <v>439</v>
      </c>
      <c r="C159" s="116" t="s">
        <v>155</v>
      </c>
      <c r="D159" s="117" t="s">
        <v>149</v>
      </c>
      <c r="E159" s="118" t="s">
        <v>106</v>
      </c>
      <c r="F159" s="119" t="s">
        <v>189</v>
      </c>
      <c r="G159" s="120">
        <v>4861</v>
      </c>
      <c r="H159" s="44"/>
      <c r="I159" s="146"/>
      <c r="J159" s="147"/>
      <c r="K159" s="147"/>
      <c r="L159" s="26" t="s">
        <v>808</v>
      </c>
      <c r="M159" s="27"/>
      <c r="N159" s="196">
        <f>O159+P159</f>
        <v>0</v>
      </c>
      <c r="O159" s="196">
        <f>SUM(O160:O160)</f>
        <v>0</v>
      </c>
      <c r="P159" s="196">
        <f>SUM(P160:P160)</f>
        <v>0</v>
      </c>
      <c r="Q159" s="160"/>
      <c r="R159" s="160"/>
      <c r="S159" s="343"/>
      <c r="T159" s="160"/>
      <c r="U159" s="160"/>
      <c r="V159" s="160"/>
    </row>
    <row r="160" spans="1:22" s="114" customFormat="1">
      <c r="A160" s="121" t="str">
        <f t="shared" si="19"/>
        <v>71040501110000</v>
      </c>
      <c r="B160" s="123" t="s">
        <v>439</v>
      </c>
      <c r="C160" s="116" t="s">
        <v>155</v>
      </c>
      <c r="D160" s="117" t="s">
        <v>149</v>
      </c>
      <c r="E160" s="118" t="s">
        <v>106</v>
      </c>
      <c r="F160" s="119" t="s">
        <v>104</v>
      </c>
      <c r="G160" s="128" t="s">
        <v>440</v>
      </c>
      <c r="H160" s="16"/>
      <c r="I160" s="24"/>
      <c r="J160" s="25"/>
      <c r="K160" s="25"/>
      <c r="L160" s="31" t="s">
        <v>134</v>
      </c>
      <c r="M160" s="47">
        <v>4861</v>
      </c>
      <c r="N160" s="182">
        <f t="shared" ref="N160:N162" si="21">O160+P160</f>
        <v>0</v>
      </c>
      <c r="O160" s="307"/>
      <c r="P160" s="307">
        <v>0</v>
      </c>
      <c r="Q160" s="160"/>
      <c r="R160" s="160"/>
      <c r="S160" s="343"/>
      <c r="T160" s="160"/>
      <c r="U160" s="160"/>
      <c r="V160" s="160"/>
    </row>
    <row r="161" spans="1:22" s="114" customFormat="1" ht="84.6" customHeight="1">
      <c r="A161" s="121" t="str">
        <f t="shared" si="19"/>
        <v>71040501120000</v>
      </c>
      <c r="B161" s="123" t="s">
        <v>439</v>
      </c>
      <c r="C161" s="116" t="s">
        <v>155</v>
      </c>
      <c r="D161" s="117" t="s">
        <v>149</v>
      </c>
      <c r="E161" s="118" t="s">
        <v>106</v>
      </c>
      <c r="F161" s="119" t="s">
        <v>443</v>
      </c>
      <c r="G161" s="128" t="s">
        <v>440</v>
      </c>
      <c r="H161" s="44"/>
      <c r="I161" s="146"/>
      <c r="J161" s="147"/>
      <c r="K161" s="147"/>
      <c r="L161" s="347" t="s">
        <v>809</v>
      </c>
      <c r="M161" s="27"/>
      <c r="N161" s="196">
        <f>O161+P161</f>
        <v>0</v>
      </c>
      <c r="O161" s="196">
        <f>SUM(O162:O162)</f>
        <v>0</v>
      </c>
      <c r="P161" s="196">
        <f>SUM(P162:P162)</f>
        <v>0</v>
      </c>
      <c r="Q161" s="160"/>
      <c r="R161" s="160"/>
      <c r="S161" s="343"/>
      <c r="T161" s="160"/>
      <c r="U161" s="160"/>
      <c r="V161" s="160"/>
    </row>
    <row r="162" spans="1:22">
      <c r="A162" s="121" t="str">
        <f t="shared" si="19"/>
        <v>71040501125129</v>
      </c>
      <c r="B162" s="123" t="s">
        <v>439</v>
      </c>
      <c r="C162" s="116" t="s">
        <v>155</v>
      </c>
      <c r="D162" s="117" t="s">
        <v>149</v>
      </c>
      <c r="E162" s="118" t="s">
        <v>106</v>
      </c>
      <c r="F162" s="119" t="s">
        <v>443</v>
      </c>
      <c r="G162" s="120">
        <v>5129</v>
      </c>
      <c r="H162" s="16"/>
      <c r="I162" s="24"/>
      <c r="J162" s="25"/>
      <c r="K162" s="25"/>
      <c r="L162" s="31" t="s">
        <v>134</v>
      </c>
      <c r="M162" s="47">
        <v>4861</v>
      </c>
      <c r="N162" s="182">
        <f t="shared" si="21"/>
        <v>0</v>
      </c>
      <c r="O162" s="307"/>
      <c r="P162" s="307">
        <v>0</v>
      </c>
      <c r="Q162" s="160"/>
      <c r="R162" s="160"/>
      <c r="S162" s="343"/>
      <c r="T162" s="160"/>
      <c r="U162" s="160"/>
      <c r="V162" s="160"/>
    </row>
    <row r="163" spans="1:22" ht="42.6" customHeight="1">
      <c r="A163" s="121" t="str">
        <f t="shared" si="19"/>
        <v>71040501094639</v>
      </c>
      <c r="B163" s="123" t="s">
        <v>439</v>
      </c>
      <c r="C163" s="116" t="s">
        <v>155</v>
      </c>
      <c r="D163" s="117" t="s">
        <v>149</v>
      </c>
      <c r="E163" s="118" t="s">
        <v>106</v>
      </c>
      <c r="F163" s="119" t="s">
        <v>187</v>
      </c>
      <c r="G163" s="120">
        <v>4639</v>
      </c>
      <c r="H163" s="44"/>
      <c r="I163" s="146"/>
      <c r="J163" s="147"/>
      <c r="K163" s="147"/>
      <c r="L163" s="26" t="s">
        <v>805</v>
      </c>
      <c r="M163" s="27"/>
      <c r="N163" s="196">
        <f>O163+P163</f>
        <v>0</v>
      </c>
      <c r="O163" s="196">
        <f>SUM(O164)</f>
        <v>0</v>
      </c>
      <c r="P163" s="196">
        <f>SUM(P164)</f>
        <v>0</v>
      </c>
      <c r="Q163" s="160"/>
      <c r="R163" s="160"/>
      <c r="S163" s="343"/>
      <c r="T163" s="160"/>
      <c r="U163" s="160"/>
      <c r="V163" s="160"/>
    </row>
    <row r="164" spans="1:22" s="114" customFormat="1" ht="25.5">
      <c r="A164" s="121" t="str">
        <f t="shared" si="19"/>
        <v>71040501100000</v>
      </c>
      <c r="B164" s="123" t="s">
        <v>439</v>
      </c>
      <c r="C164" s="116" t="s">
        <v>155</v>
      </c>
      <c r="D164" s="117" t="s">
        <v>149</v>
      </c>
      <c r="E164" s="118" t="s">
        <v>106</v>
      </c>
      <c r="F164" s="119" t="s">
        <v>189</v>
      </c>
      <c r="G164" s="128" t="s">
        <v>440</v>
      </c>
      <c r="H164" s="16"/>
      <c r="I164" s="24"/>
      <c r="J164" s="25"/>
      <c r="K164" s="25"/>
      <c r="L164" s="29" t="s">
        <v>806</v>
      </c>
      <c r="M164" s="12">
        <v>5511</v>
      </c>
      <c r="N164" s="182">
        <f t="shared" ref="N164" si="22">O164+P164</f>
        <v>0</v>
      </c>
      <c r="O164" s="182">
        <v>0</v>
      </c>
      <c r="P164" s="182"/>
      <c r="Q164" s="160"/>
      <c r="R164" s="160"/>
      <c r="S164" s="343"/>
      <c r="T164" s="160"/>
      <c r="U164" s="160"/>
      <c r="V164" s="160"/>
    </row>
    <row r="165" spans="1:22" ht="27">
      <c r="A165" s="121" t="str">
        <f t="shared" si="8"/>
        <v>71040501045112</v>
      </c>
      <c r="B165" s="123" t="s">
        <v>439</v>
      </c>
      <c r="C165" s="116" t="s">
        <v>155</v>
      </c>
      <c r="D165" s="117" t="s">
        <v>149</v>
      </c>
      <c r="E165" s="118" t="s">
        <v>106</v>
      </c>
      <c r="F165" s="119" t="s">
        <v>155</v>
      </c>
      <c r="G165" s="120">
        <v>5112</v>
      </c>
      <c r="H165" s="164">
        <v>2420</v>
      </c>
      <c r="I165" s="165" t="s">
        <v>155</v>
      </c>
      <c r="J165" s="166">
        <v>2</v>
      </c>
      <c r="K165" s="166">
        <v>0</v>
      </c>
      <c r="L165" s="167" t="s">
        <v>170</v>
      </c>
      <c r="M165" s="175"/>
      <c r="N165" s="187">
        <f>+N167</f>
        <v>0</v>
      </c>
      <c r="O165" s="187">
        <f>+O167</f>
        <v>0</v>
      </c>
      <c r="P165" s="187">
        <f>+P167</f>
        <v>0</v>
      </c>
      <c r="Q165" s="160"/>
      <c r="R165" s="160"/>
      <c r="S165" s="343"/>
      <c r="T165" s="160"/>
      <c r="U165" s="160"/>
      <c r="V165" s="160"/>
    </row>
    <row r="166" spans="1:22">
      <c r="A166" s="121" t="str">
        <f t="shared" si="8"/>
        <v>71040501045113</v>
      </c>
      <c r="B166" s="123" t="s">
        <v>439</v>
      </c>
      <c r="C166" s="116" t="s">
        <v>155</v>
      </c>
      <c r="D166" s="117" t="s">
        <v>149</v>
      </c>
      <c r="E166" s="118" t="s">
        <v>106</v>
      </c>
      <c r="F166" s="119" t="s">
        <v>155</v>
      </c>
      <c r="G166" s="120">
        <v>5113</v>
      </c>
      <c r="H166" s="24"/>
      <c r="I166" s="17"/>
      <c r="J166" s="18"/>
      <c r="K166" s="18"/>
      <c r="L166" s="29" t="s">
        <v>110</v>
      </c>
      <c r="M166" s="30"/>
      <c r="N166" s="189"/>
      <c r="O166" s="189"/>
      <c r="P166" s="189"/>
      <c r="Q166" s="160"/>
      <c r="R166" s="160"/>
      <c r="S166" s="343"/>
      <c r="T166" s="160"/>
      <c r="U166" s="160"/>
      <c r="V166" s="160"/>
    </row>
    <row r="167" spans="1:22" s="114" customFormat="1">
      <c r="A167" s="121" t="str">
        <f t="shared" si="8"/>
        <v>71040501050000</v>
      </c>
      <c r="B167" s="123" t="s">
        <v>439</v>
      </c>
      <c r="C167" s="116" t="s">
        <v>155</v>
      </c>
      <c r="D167" s="117" t="s">
        <v>149</v>
      </c>
      <c r="E167" s="118" t="s">
        <v>106</v>
      </c>
      <c r="F167" s="119" t="s">
        <v>149</v>
      </c>
      <c r="G167" s="128" t="s">
        <v>440</v>
      </c>
      <c r="H167" s="150">
        <v>2424</v>
      </c>
      <c r="I167" s="151" t="s">
        <v>155</v>
      </c>
      <c r="J167" s="152">
        <v>2</v>
      </c>
      <c r="K167" s="152">
        <v>4</v>
      </c>
      <c r="L167" s="153" t="s">
        <v>171</v>
      </c>
      <c r="M167" s="154"/>
      <c r="N167" s="191">
        <f>+N169</f>
        <v>0</v>
      </c>
      <c r="O167" s="191">
        <f>+O169</f>
        <v>0</v>
      </c>
      <c r="P167" s="191">
        <f>+P169</f>
        <v>0</v>
      </c>
      <c r="Q167" s="160"/>
      <c r="R167" s="160"/>
      <c r="S167" s="343"/>
      <c r="T167" s="160"/>
      <c r="U167" s="160"/>
      <c r="V167" s="160"/>
    </row>
    <row r="168" spans="1:22">
      <c r="A168" s="121" t="str">
        <f t="shared" si="8"/>
        <v>71040501054251</v>
      </c>
      <c r="B168" s="123" t="s">
        <v>439</v>
      </c>
      <c r="C168" s="116" t="s">
        <v>155</v>
      </c>
      <c r="D168" s="117" t="s">
        <v>149</v>
      </c>
      <c r="E168" s="118" t="s">
        <v>106</v>
      </c>
      <c r="F168" s="119" t="s">
        <v>149</v>
      </c>
      <c r="G168" s="120">
        <v>4251</v>
      </c>
      <c r="H168" s="24"/>
      <c r="I168" s="24"/>
      <c r="J168" s="25"/>
      <c r="K168" s="25"/>
      <c r="L168" s="29" t="s">
        <v>108</v>
      </c>
      <c r="M168" s="30"/>
      <c r="N168" s="189"/>
      <c r="O168" s="189"/>
      <c r="P168" s="189"/>
      <c r="Q168" s="160"/>
      <c r="R168" s="160"/>
      <c r="S168" s="343"/>
      <c r="T168" s="160"/>
      <c r="U168" s="160"/>
      <c r="V168" s="160"/>
    </row>
    <row r="169" spans="1:22">
      <c r="A169" s="121" t="str">
        <f t="shared" si="8"/>
        <v>71040501055112</v>
      </c>
      <c r="B169" s="123" t="s">
        <v>439</v>
      </c>
      <c r="C169" s="116" t="s">
        <v>155</v>
      </c>
      <c r="D169" s="117" t="s">
        <v>149</v>
      </c>
      <c r="E169" s="118" t="s">
        <v>106</v>
      </c>
      <c r="F169" s="119" t="s">
        <v>149</v>
      </c>
      <c r="G169" s="120">
        <v>5112</v>
      </c>
      <c r="H169" s="44"/>
      <c r="I169" s="146"/>
      <c r="J169" s="147"/>
      <c r="K169" s="147"/>
      <c r="L169" s="26" t="s">
        <v>172</v>
      </c>
      <c r="M169" s="27"/>
      <c r="N169" s="196">
        <f>O169+P169</f>
        <v>0</v>
      </c>
      <c r="O169" s="196">
        <f>SUM(O170:O171)</f>
        <v>0</v>
      </c>
      <c r="P169" s="196">
        <f>SUM(P170:P171)</f>
        <v>0</v>
      </c>
      <c r="Q169" s="160"/>
      <c r="R169" s="160"/>
      <c r="S169" s="343"/>
      <c r="T169" s="160"/>
      <c r="U169" s="160"/>
      <c r="V169" s="160"/>
    </row>
    <row r="170" spans="1:22">
      <c r="A170" s="121" t="str">
        <f t="shared" ref="A170:A220" si="23">CONCATENATE(B170,C170,D170,E170,F170,G170)</f>
        <v>71040501055113</v>
      </c>
      <c r="B170" s="123" t="s">
        <v>439</v>
      </c>
      <c r="C170" s="116" t="s">
        <v>155</v>
      </c>
      <c r="D170" s="117" t="s">
        <v>149</v>
      </c>
      <c r="E170" s="118" t="s">
        <v>106</v>
      </c>
      <c r="F170" s="119" t="s">
        <v>149</v>
      </c>
      <c r="G170" s="120">
        <v>5113</v>
      </c>
      <c r="H170" s="24"/>
      <c r="I170" s="17"/>
      <c r="J170" s="18"/>
      <c r="K170" s="18"/>
      <c r="L170" s="29" t="s">
        <v>173</v>
      </c>
      <c r="M170" s="30">
        <v>5112</v>
      </c>
      <c r="N170" s="182">
        <f t="shared" ref="N170:N171" si="24">O170+P170</f>
        <v>0</v>
      </c>
      <c r="O170" s="182">
        <v>0</v>
      </c>
      <c r="P170" s="182"/>
      <c r="Q170" s="160"/>
      <c r="R170" s="160"/>
      <c r="S170" s="343"/>
      <c r="T170" s="160"/>
      <c r="U170" s="160"/>
      <c r="V170" s="160"/>
    </row>
    <row r="171" spans="1:22" s="114" customFormat="1">
      <c r="A171" s="121" t="str">
        <f t="shared" si="23"/>
        <v>71040501060000</v>
      </c>
      <c r="B171" s="123" t="s">
        <v>439</v>
      </c>
      <c r="C171" s="116" t="s">
        <v>155</v>
      </c>
      <c r="D171" s="117" t="s">
        <v>149</v>
      </c>
      <c r="E171" s="118" t="s">
        <v>106</v>
      </c>
      <c r="F171" s="119" t="s">
        <v>157</v>
      </c>
      <c r="G171" s="128" t="s">
        <v>440</v>
      </c>
      <c r="H171" s="16"/>
      <c r="I171" s="24"/>
      <c r="J171" s="25"/>
      <c r="K171" s="25"/>
      <c r="L171" s="29" t="s">
        <v>174</v>
      </c>
      <c r="M171" s="12">
        <v>5113</v>
      </c>
      <c r="N171" s="182">
        <f t="shared" si="24"/>
        <v>0</v>
      </c>
      <c r="O171" s="182"/>
      <c r="P171" s="182"/>
      <c r="Q171" s="160"/>
      <c r="R171" s="160"/>
      <c r="S171" s="343"/>
      <c r="T171" s="160"/>
      <c r="U171" s="160"/>
      <c r="V171" s="160"/>
    </row>
    <row r="172" spans="1:22">
      <c r="A172" s="121" t="str">
        <f t="shared" si="23"/>
        <v>71040501134251</v>
      </c>
      <c r="B172" s="123" t="s">
        <v>439</v>
      </c>
      <c r="C172" s="116" t="s">
        <v>155</v>
      </c>
      <c r="D172" s="117" t="s">
        <v>149</v>
      </c>
      <c r="E172" s="118" t="s">
        <v>106</v>
      </c>
      <c r="F172" s="119" t="s">
        <v>444</v>
      </c>
      <c r="G172" s="120">
        <v>4251</v>
      </c>
      <c r="H172" s="164">
        <v>2450</v>
      </c>
      <c r="I172" s="165" t="s">
        <v>155</v>
      </c>
      <c r="J172" s="166">
        <v>5</v>
      </c>
      <c r="K172" s="166">
        <v>0</v>
      </c>
      <c r="L172" s="167" t="s">
        <v>175</v>
      </c>
      <c r="M172" s="175"/>
      <c r="N172" s="187">
        <f>+N174+N246</f>
        <v>0</v>
      </c>
      <c r="O172" s="187">
        <f>+O174+O246</f>
        <v>0</v>
      </c>
      <c r="P172" s="187">
        <f>+P174+P246</f>
        <v>0</v>
      </c>
      <c r="Q172" s="160"/>
      <c r="R172" s="160"/>
      <c r="S172" s="343"/>
      <c r="T172" s="160"/>
      <c r="U172" s="160"/>
      <c r="V172" s="160"/>
    </row>
    <row r="173" spans="1:22">
      <c r="A173" s="121" t="str">
        <f t="shared" si="23"/>
        <v>71040501135129</v>
      </c>
      <c r="B173" s="123" t="s">
        <v>439</v>
      </c>
      <c r="C173" s="116" t="s">
        <v>155</v>
      </c>
      <c r="D173" s="117" t="s">
        <v>149</v>
      </c>
      <c r="E173" s="118" t="s">
        <v>106</v>
      </c>
      <c r="F173" s="119" t="s">
        <v>444</v>
      </c>
      <c r="G173" s="120">
        <v>5129</v>
      </c>
      <c r="H173" s="24"/>
      <c r="I173" s="17"/>
      <c r="J173" s="18"/>
      <c r="K173" s="18"/>
      <c r="L173" s="29" t="s">
        <v>110</v>
      </c>
      <c r="M173" s="30"/>
      <c r="N173" s="189"/>
      <c r="O173" s="189"/>
      <c r="P173" s="189"/>
      <c r="Q173" s="160"/>
      <c r="R173" s="160"/>
      <c r="S173" s="343"/>
      <c r="T173" s="160"/>
      <c r="U173" s="160"/>
      <c r="V173" s="160"/>
    </row>
    <row r="174" spans="1:22">
      <c r="A174" s="121" t="str">
        <f t="shared" si="23"/>
        <v>71040501135221</v>
      </c>
      <c r="B174" s="123" t="s">
        <v>439</v>
      </c>
      <c r="C174" s="116" t="s">
        <v>155</v>
      </c>
      <c r="D174" s="117" t="s">
        <v>149</v>
      </c>
      <c r="E174" s="118" t="s">
        <v>106</v>
      </c>
      <c r="F174" s="119" t="s">
        <v>444</v>
      </c>
      <c r="G174" s="120">
        <v>5221</v>
      </c>
      <c r="H174" s="150">
        <v>2451</v>
      </c>
      <c r="I174" s="151" t="s">
        <v>155</v>
      </c>
      <c r="J174" s="152">
        <v>5</v>
      </c>
      <c r="K174" s="152">
        <v>1</v>
      </c>
      <c r="L174" s="153" t="s">
        <v>176</v>
      </c>
      <c r="M174" s="154"/>
      <c r="N174" s="191">
        <f>+N176+N179+N181+N185+N189+N194+N198+N200+N206+N213+N217+N220+N224+N231+N234+N236+N238+N244</f>
        <v>0</v>
      </c>
      <c r="O174" s="191">
        <f>+O176+O179+O181+O185+O189+O194+O198+O200+O206+O213+O217+O220+O224+O231+O234+O236+O238+O244</f>
        <v>0</v>
      </c>
      <c r="P174" s="191">
        <f t="shared" ref="P174" si="25">+P176+P179+P181+P185+P189+P194+P198+P200+P206+P213+P217+P220+P224+P231+P234+P236+P238+P244</f>
        <v>0</v>
      </c>
      <c r="Q174" s="160"/>
      <c r="R174" s="160"/>
      <c r="S174" s="343"/>
      <c r="T174" s="160"/>
      <c r="U174" s="160"/>
      <c r="V174" s="160"/>
    </row>
    <row r="175" spans="1:22" s="114" customFormat="1">
      <c r="A175" s="121" t="str">
        <f t="shared" si="23"/>
        <v>71040501140000</v>
      </c>
      <c r="B175" s="123" t="s">
        <v>439</v>
      </c>
      <c r="C175" s="116" t="s">
        <v>155</v>
      </c>
      <c r="D175" s="117" t="s">
        <v>149</v>
      </c>
      <c r="E175" s="118" t="s">
        <v>106</v>
      </c>
      <c r="F175" s="119" t="s">
        <v>445</v>
      </c>
      <c r="G175" s="128" t="s">
        <v>440</v>
      </c>
      <c r="H175" s="24"/>
      <c r="I175" s="24"/>
      <c r="J175" s="25"/>
      <c r="K175" s="25"/>
      <c r="L175" s="29" t="s">
        <v>108</v>
      </c>
      <c r="M175" s="30"/>
      <c r="N175" s="189"/>
      <c r="O175" s="189"/>
      <c r="P175" s="189"/>
      <c r="Q175" s="160"/>
      <c r="R175" s="160"/>
      <c r="S175" s="343"/>
      <c r="T175" s="160"/>
      <c r="U175" s="160"/>
      <c r="V175" s="160"/>
    </row>
    <row r="176" spans="1:22" ht="28.5" customHeight="1">
      <c r="A176" s="121" t="str">
        <f t="shared" si="23"/>
        <v>71040501144729</v>
      </c>
      <c r="B176" s="123" t="s">
        <v>439</v>
      </c>
      <c r="C176" s="116" t="s">
        <v>155</v>
      </c>
      <c r="D176" s="117" t="s">
        <v>149</v>
      </c>
      <c r="E176" s="118" t="s">
        <v>106</v>
      </c>
      <c r="F176" s="119" t="s">
        <v>445</v>
      </c>
      <c r="G176" s="120">
        <v>4729</v>
      </c>
      <c r="H176" s="44"/>
      <c r="I176" s="146"/>
      <c r="J176" s="147"/>
      <c r="K176" s="147"/>
      <c r="L176" s="26" t="s">
        <v>177</v>
      </c>
      <c r="M176" s="27"/>
      <c r="N176" s="196">
        <f>O176+P176</f>
        <v>0</v>
      </c>
      <c r="O176" s="196">
        <f>SUM(O177:O178)</f>
        <v>0</v>
      </c>
      <c r="P176" s="196">
        <f>SUM(P177:P178)</f>
        <v>0</v>
      </c>
      <c r="Q176" s="160"/>
      <c r="R176" s="160"/>
      <c r="S176" s="343"/>
      <c r="T176" s="160"/>
      <c r="U176" s="160"/>
      <c r="V176" s="160"/>
    </row>
    <row r="177" spans="1:22" s="114" customFormat="1" ht="27" customHeight="1">
      <c r="A177" s="121" t="str">
        <f t="shared" si="23"/>
        <v>71040501150000</v>
      </c>
      <c r="B177" s="123" t="s">
        <v>439</v>
      </c>
      <c r="C177" s="116" t="s">
        <v>155</v>
      </c>
      <c r="D177" s="117" t="s">
        <v>149</v>
      </c>
      <c r="E177" s="118" t="s">
        <v>106</v>
      </c>
      <c r="F177" s="119" t="s">
        <v>446</v>
      </c>
      <c r="G177" s="128" t="s">
        <v>440</v>
      </c>
      <c r="H177" s="24"/>
      <c r="I177" s="24"/>
      <c r="J177" s="25"/>
      <c r="K177" s="25"/>
      <c r="L177" s="28" t="s">
        <v>142</v>
      </c>
      <c r="M177" s="11">
        <v>4251</v>
      </c>
      <c r="N177" s="182">
        <f t="shared" ref="N177:N243" si="26">O177+P177</f>
        <v>0</v>
      </c>
      <c r="O177" s="303"/>
      <c r="P177" s="303">
        <v>0</v>
      </c>
      <c r="Q177" s="160"/>
      <c r="R177" s="160"/>
      <c r="S177" s="343"/>
      <c r="T177" s="160"/>
      <c r="U177" s="160"/>
      <c r="V177" s="160"/>
    </row>
    <row r="178" spans="1:22" ht="21" customHeight="1">
      <c r="A178" s="121" t="str">
        <f t="shared" si="23"/>
        <v>71040501155112</v>
      </c>
      <c r="B178" s="123" t="s">
        <v>439</v>
      </c>
      <c r="C178" s="116" t="s">
        <v>155</v>
      </c>
      <c r="D178" s="117" t="s">
        <v>149</v>
      </c>
      <c r="E178" s="118" t="s">
        <v>106</v>
      </c>
      <c r="F178" s="119" t="s">
        <v>446</v>
      </c>
      <c r="G178" s="120">
        <v>5112</v>
      </c>
      <c r="H178" s="24"/>
      <c r="I178" s="24"/>
      <c r="J178" s="25"/>
      <c r="K178" s="25"/>
      <c r="L178" s="31" t="s">
        <v>174</v>
      </c>
      <c r="M178" s="47">
        <v>5113</v>
      </c>
      <c r="N178" s="182">
        <f t="shared" si="26"/>
        <v>0</v>
      </c>
      <c r="O178" s="182"/>
      <c r="P178" s="182"/>
      <c r="Q178" s="160"/>
      <c r="R178" s="160"/>
      <c r="S178" s="343"/>
      <c r="T178" s="160"/>
      <c r="U178" s="160"/>
      <c r="V178" s="160"/>
    </row>
    <row r="179" spans="1:22" ht="44.45" customHeight="1">
      <c r="A179" s="121" t="str">
        <f t="shared" si="23"/>
        <v>71040501155133</v>
      </c>
      <c r="B179" s="123" t="s">
        <v>439</v>
      </c>
      <c r="C179" s="116" t="s">
        <v>155</v>
      </c>
      <c r="D179" s="117" t="s">
        <v>149</v>
      </c>
      <c r="E179" s="118" t="s">
        <v>106</v>
      </c>
      <c r="F179" s="119" t="s">
        <v>446</v>
      </c>
      <c r="G179" s="120">
        <v>5133</v>
      </c>
      <c r="H179" s="44"/>
      <c r="I179" s="146"/>
      <c r="J179" s="147"/>
      <c r="K179" s="147"/>
      <c r="L179" s="348" t="s">
        <v>796</v>
      </c>
      <c r="M179" s="27"/>
      <c r="N179" s="196">
        <f>O179+P179</f>
        <v>0</v>
      </c>
      <c r="O179" s="196">
        <f>SUM(O180)</f>
        <v>0</v>
      </c>
      <c r="P179" s="196">
        <f>SUM(P180)</f>
        <v>0</v>
      </c>
      <c r="Q179" s="160"/>
      <c r="R179" s="160"/>
      <c r="S179" s="343"/>
      <c r="T179" s="160"/>
      <c r="U179" s="160"/>
      <c r="V179" s="160"/>
    </row>
    <row r="180" spans="1:22">
      <c r="A180" s="121" t="str">
        <f t="shared" si="23"/>
        <v>71040501155134</v>
      </c>
      <c r="B180" s="123" t="s">
        <v>439</v>
      </c>
      <c r="C180" s="116" t="s">
        <v>155</v>
      </c>
      <c r="D180" s="117" t="s">
        <v>149</v>
      </c>
      <c r="E180" s="118" t="s">
        <v>106</v>
      </c>
      <c r="F180" s="119" t="s">
        <v>446</v>
      </c>
      <c r="G180" s="120">
        <v>5134</v>
      </c>
      <c r="H180" s="24"/>
      <c r="I180" s="24"/>
      <c r="J180" s="25"/>
      <c r="K180" s="25"/>
      <c r="L180" s="346" t="s">
        <v>134</v>
      </c>
      <c r="M180" s="327">
        <v>4861</v>
      </c>
      <c r="N180" s="182">
        <f t="shared" si="26"/>
        <v>0</v>
      </c>
      <c r="O180" s="307"/>
      <c r="P180" s="307"/>
      <c r="Q180" s="160"/>
      <c r="R180" s="160"/>
      <c r="S180" s="343"/>
      <c r="T180" s="160"/>
      <c r="U180" s="160"/>
      <c r="V180" s="160"/>
    </row>
    <row r="181" spans="1:22" s="155" customFormat="1">
      <c r="A181" s="121" t="str">
        <f t="shared" si="23"/>
        <v>71040505000000</v>
      </c>
      <c r="B181" s="123" t="s">
        <v>439</v>
      </c>
      <c r="C181" s="116" t="s">
        <v>155</v>
      </c>
      <c r="D181" s="117" t="s">
        <v>149</v>
      </c>
      <c r="E181" s="118" t="s">
        <v>149</v>
      </c>
      <c r="F181" s="119" t="s">
        <v>441</v>
      </c>
      <c r="G181" s="128" t="s">
        <v>440</v>
      </c>
      <c r="H181" s="44"/>
      <c r="I181" s="146"/>
      <c r="J181" s="147"/>
      <c r="K181" s="147"/>
      <c r="L181" s="26" t="s">
        <v>179</v>
      </c>
      <c r="M181" s="27"/>
      <c r="N181" s="196">
        <f>O181+P181</f>
        <v>0</v>
      </c>
      <c r="O181" s="196">
        <f>SUM(O182:O184)</f>
        <v>0</v>
      </c>
      <c r="P181" s="196">
        <f>SUM(P182:P184)</f>
        <v>0</v>
      </c>
      <c r="Q181" s="160"/>
      <c r="R181" s="160"/>
      <c r="S181" s="343"/>
      <c r="T181" s="160"/>
      <c r="U181" s="160"/>
      <c r="V181" s="160"/>
    </row>
    <row r="182" spans="1:22" ht="31.5" customHeight="1">
      <c r="A182" s="121" t="str">
        <f t="shared" si="23"/>
        <v>71040505000001</v>
      </c>
      <c r="B182" s="123" t="s">
        <v>439</v>
      </c>
      <c r="C182" s="116" t="s">
        <v>155</v>
      </c>
      <c r="D182" s="117" t="s">
        <v>149</v>
      </c>
      <c r="E182" s="118" t="s">
        <v>149</v>
      </c>
      <c r="F182" s="119" t="s">
        <v>441</v>
      </c>
      <c r="G182" s="128" t="s">
        <v>96</v>
      </c>
      <c r="H182" s="16"/>
      <c r="I182" s="24"/>
      <c r="J182" s="25"/>
      <c r="K182" s="25"/>
      <c r="L182" s="29" t="s">
        <v>142</v>
      </c>
      <c r="M182" s="12">
        <v>4251</v>
      </c>
      <c r="N182" s="182">
        <f t="shared" si="26"/>
        <v>0</v>
      </c>
      <c r="O182" s="182"/>
      <c r="P182" s="182">
        <v>0</v>
      </c>
      <c r="Q182" s="160"/>
      <c r="R182" s="160"/>
      <c r="S182" s="343"/>
      <c r="T182" s="160"/>
      <c r="U182" s="160"/>
      <c r="V182" s="160"/>
    </row>
    <row r="183" spans="1:22" s="114" customFormat="1">
      <c r="A183" s="121" t="str">
        <f t="shared" si="23"/>
        <v>71040505010000</v>
      </c>
      <c r="B183" s="123" t="s">
        <v>439</v>
      </c>
      <c r="C183" s="116" t="s">
        <v>155</v>
      </c>
      <c r="D183" s="117" t="s">
        <v>149</v>
      </c>
      <c r="E183" s="118" t="s">
        <v>149</v>
      </c>
      <c r="F183" s="119" t="s">
        <v>106</v>
      </c>
      <c r="G183" s="128" t="s">
        <v>440</v>
      </c>
      <c r="H183" s="16"/>
      <c r="I183" s="24"/>
      <c r="J183" s="25"/>
      <c r="K183" s="25"/>
      <c r="L183" s="29" t="s">
        <v>173</v>
      </c>
      <c r="M183" s="299">
        <v>5112</v>
      </c>
      <c r="N183" s="182">
        <f t="shared" si="26"/>
        <v>0</v>
      </c>
      <c r="O183" s="182"/>
      <c r="P183" s="182"/>
      <c r="Q183" s="160"/>
      <c r="R183" s="160"/>
      <c r="S183" s="343"/>
      <c r="T183" s="160"/>
      <c r="U183" s="160"/>
      <c r="V183" s="160"/>
    </row>
    <row r="184" spans="1:22">
      <c r="A184" s="121" t="str">
        <f t="shared" si="23"/>
        <v>71040505015129</v>
      </c>
      <c r="B184" s="123" t="s">
        <v>439</v>
      </c>
      <c r="C184" s="116" t="s">
        <v>155</v>
      </c>
      <c r="D184" s="117" t="s">
        <v>149</v>
      </c>
      <c r="E184" s="118" t="s">
        <v>149</v>
      </c>
      <c r="F184" s="119" t="s">
        <v>106</v>
      </c>
      <c r="G184" s="120">
        <v>5129</v>
      </c>
      <c r="H184" s="24"/>
      <c r="I184" s="24"/>
      <c r="J184" s="25"/>
      <c r="K184" s="25"/>
      <c r="L184" s="31" t="s">
        <v>174</v>
      </c>
      <c r="M184" s="47">
        <v>5113</v>
      </c>
      <c r="N184" s="182">
        <f t="shared" si="26"/>
        <v>0</v>
      </c>
      <c r="O184" s="182"/>
      <c r="P184" s="182"/>
      <c r="Q184" s="160"/>
      <c r="R184" s="160"/>
      <c r="S184" s="343"/>
      <c r="T184" s="160"/>
      <c r="U184" s="160"/>
      <c r="V184" s="160"/>
    </row>
    <row r="185" spans="1:22" s="114" customFormat="1">
      <c r="A185" s="121" t="str">
        <f t="shared" si="23"/>
        <v>71040505020000</v>
      </c>
      <c r="B185" s="123" t="s">
        <v>439</v>
      </c>
      <c r="C185" s="116" t="s">
        <v>155</v>
      </c>
      <c r="D185" s="117" t="s">
        <v>149</v>
      </c>
      <c r="E185" s="118" t="s">
        <v>149</v>
      </c>
      <c r="F185" s="119" t="s">
        <v>140</v>
      </c>
      <c r="G185" s="128" t="s">
        <v>440</v>
      </c>
      <c r="H185" s="44"/>
      <c r="I185" s="146"/>
      <c r="J185" s="147"/>
      <c r="K185" s="147"/>
      <c r="L185" s="26" t="s">
        <v>180</v>
      </c>
      <c r="M185" s="27"/>
      <c r="N185" s="196">
        <f>O185+P185</f>
        <v>0</v>
      </c>
      <c r="O185" s="196">
        <f>SUM(O186:O188)</f>
        <v>0</v>
      </c>
      <c r="P185" s="196">
        <f>SUM(P186:P188)</f>
        <v>0</v>
      </c>
      <c r="Q185" s="160"/>
      <c r="R185" s="160"/>
      <c r="S185" s="343"/>
      <c r="T185" s="160"/>
      <c r="U185" s="160"/>
      <c r="V185" s="160"/>
    </row>
    <row r="186" spans="1:22" ht="29.25" customHeight="1">
      <c r="A186" s="121" t="str">
        <f t="shared" si="23"/>
        <v>71040505024511</v>
      </c>
      <c r="B186" s="123" t="s">
        <v>439</v>
      </c>
      <c r="C186" s="116" t="s">
        <v>155</v>
      </c>
      <c r="D186" s="117" t="s">
        <v>149</v>
      </c>
      <c r="E186" s="118" t="s">
        <v>149</v>
      </c>
      <c r="F186" s="119" t="s">
        <v>140</v>
      </c>
      <c r="G186" s="120">
        <v>4511</v>
      </c>
      <c r="H186" s="24"/>
      <c r="I186" s="24"/>
      <c r="J186" s="25"/>
      <c r="K186" s="25"/>
      <c r="L186" s="29" t="s">
        <v>142</v>
      </c>
      <c r="M186" s="12">
        <v>4251</v>
      </c>
      <c r="N186" s="182">
        <f t="shared" si="26"/>
        <v>0</v>
      </c>
      <c r="O186" s="182"/>
      <c r="P186" s="182">
        <v>0</v>
      </c>
      <c r="Q186" s="160"/>
      <c r="R186" s="160"/>
      <c r="S186" s="343"/>
      <c r="T186" s="160"/>
      <c r="U186" s="160"/>
      <c r="V186" s="160"/>
    </row>
    <row r="187" spans="1:22" s="114" customFormat="1">
      <c r="A187" s="121" t="str">
        <f t="shared" si="23"/>
        <v>71040505030000</v>
      </c>
      <c r="B187" s="123" t="s">
        <v>439</v>
      </c>
      <c r="C187" s="116" t="s">
        <v>155</v>
      </c>
      <c r="D187" s="117" t="s">
        <v>149</v>
      </c>
      <c r="E187" s="118" t="s">
        <v>149</v>
      </c>
      <c r="F187" s="119" t="s">
        <v>442</v>
      </c>
      <c r="G187" s="128" t="s">
        <v>440</v>
      </c>
      <c r="H187" s="24"/>
      <c r="I187" s="24"/>
      <c r="J187" s="25"/>
      <c r="K187" s="25"/>
      <c r="L187" s="29" t="s">
        <v>173</v>
      </c>
      <c r="M187" s="30">
        <v>5112</v>
      </c>
      <c r="N187" s="182">
        <f t="shared" si="26"/>
        <v>0</v>
      </c>
      <c r="O187" s="182"/>
      <c r="P187" s="182"/>
      <c r="Q187" s="160"/>
      <c r="R187" s="160"/>
      <c r="S187" s="343"/>
      <c r="T187" s="160"/>
      <c r="U187" s="160"/>
      <c r="V187" s="160"/>
    </row>
    <row r="188" spans="1:22">
      <c r="A188" s="121" t="str">
        <f t="shared" si="23"/>
        <v>71040505034511</v>
      </c>
      <c r="B188" s="123" t="s">
        <v>439</v>
      </c>
      <c r="C188" s="116" t="s">
        <v>155</v>
      </c>
      <c r="D188" s="117" t="s">
        <v>149</v>
      </c>
      <c r="E188" s="118" t="s">
        <v>149</v>
      </c>
      <c r="F188" s="119" t="s">
        <v>442</v>
      </c>
      <c r="G188" s="120">
        <v>4511</v>
      </c>
      <c r="H188" s="24"/>
      <c r="I188" s="24"/>
      <c r="J188" s="25"/>
      <c r="K188" s="25"/>
      <c r="L188" s="31" t="s">
        <v>174</v>
      </c>
      <c r="M188" s="47">
        <v>5113</v>
      </c>
      <c r="N188" s="182">
        <f t="shared" si="26"/>
        <v>0</v>
      </c>
      <c r="O188" s="182"/>
      <c r="P188" s="182"/>
      <c r="Q188" s="160"/>
      <c r="R188" s="160"/>
      <c r="S188" s="343"/>
      <c r="T188" s="160"/>
      <c r="U188" s="160"/>
      <c r="V188" s="160"/>
    </row>
    <row r="189" spans="1:22" s="114" customFormat="1" ht="19.5" customHeight="1">
      <c r="A189" s="121" t="str">
        <f t="shared" si="23"/>
        <v>71040505040000</v>
      </c>
      <c r="B189" s="123" t="s">
        <v>439</v>
      </c>
      <c r="C189" s="116" t="s">
        <v>155</v>
      </c>
      <c r="D189" s="117" t="s">
        <v>149</v>
      </c>
      <c r="E189" s="118" t="s">
        <v>149</v>
      </c>
      <c r="F189" s="119" t="s">
        <v>155</v>
      </c>
      <c r="G189" s="128" t="s">
        <v>440</v>
      </c>
      <c r="H189" s="44"/>
      <c r="I189" s="146"/>
      <c r="J189" s="147"/>
      <c r="K189" s="147"/>
      <c r="L189" s="26" t="s">
        <v>181</v>
      </c>
      <c r="M189" s="27"/>
      <c r="N189" s="196">
        <f>O189+P189</f>
        <v>0</v>
      </c>
      <c r="O189" s="196">
        <f>SUM(O190:O193)</f>
        <v>0</v>
      </c>
      <c r="P189" s="196">
        <f>SUM(P190:P193)</f>
        <v>0</v>
      </c>
      <c r="Q189" s="160"/>
      <c r="R189" s="160"/>
      <c r="S189" s="343"/>
      <c r="T189" s="160"/>
      <c r="U189" s="160"/>
      <c r="V189" s="160"/>
    </row>
    <row r="190" spans="1:22" ht="28.5" customHeight="1">
      <c r="A190" s="121" t="str">
        <f t="shared" si="23"/>
        <v>71040505044861</v>
      </c>
      <c r="B190" s="123" t="s">
        <v>439</v>
      </c>
      <c r="C190" s="116" t="s">
        <v>155</v>
      </c>
      <c r="D190" s="117" t="s">
        <v>149</v>
      </c>
      <c r="E190" s="118" t="s">
        <v>149</v>
      </c>
      <c r="F190" s="119" t="s">
        <v>155</v>
      </c>
      <c r="G190" s="120">
        <v>4861</v>
      </c>
      <c r="H190" s="24"/>
      <c r="I190" s="24"/>
      <c r="J190" s="25"/>
      <c r="K190" s="25"/>
      <c r="L190" s="28" t="s">
        <v>142</v>
      </c>
      <c r="M190" s="11">
        <v>4251</v>
      </c>
      <c r="N190" s="182">
        <f t="shared" si="26"/>
        <v>0</v>
      </c>
      <c r="O190" s="182"/>
      <c r="P190" s="182"/>
      <c r="Q190" s="160"/>
      <c r="R190" s="160"/>
      <c r="S190" s="343"/>
      <c r="T190" s="160"/>
      <c r="U190" s="160"/>
      <c r="V190" s="160"/>
    </row>
    <row r="191" spans="1:22" s="114" customFormat="1" ht="21.6" customHeight="1">
      <c r="A191" s="121" t="str">
        <f t="shared" si="23"/>
        <v>71040505050000</v>
      </c>
      <c r="B191" s="123" t="s">
        <v>439</v>
      </c>
      <c r="C191" s="116" t="s">
        <v>155</v>
      </c>
      <c r="D191" s="117" t="s">
        <v>149</v>
      </c>
      <c r="E191" s="118" t="s">
        <v>149</v>
      </c>
      <c r="F191" s="119" t="s">
        <v>149</v>
      </c>
      <c r="G191" s="128" t="s">
        <v>440</v>
      </c>
      <c r="H191" s="24"/>
      <c r="I191" s="24"/>
      <c r="J191" s="25"/>
      <c r="K191" s="25"/>
      <c r="L191" s="29" t="s">
        <v>173</v>
      </c>
      <c r="M191" s="30">
        <v>5112</v>
      </c>
      <c r="N191" s="182">
        <f t="shared" si="26"/>
        <v>0</v>
      </c>
      <c r="O191" s="182"/>
      <c r="P191" s="182"/>
      <c r="Q191" s="160"/>
      <c r="R191" s="160"/>
      <c r="S191" s="343"/>
      <c r="T191" s="160"/>
      <c r="U191" s="160"/>
      <c r="V191" s="160"/>
    </row>
    <row r="192" spans="1:22" ht="16.5">
      <c r="A192" s="121" t="str">
        <f t="shared" si="23"/>
        <v>71040505054861</v>
      </c>
      <c r="B192" s="123" t="s">
        <v>439</v>
      </c>
      <c r="C192" s="116" t="s">
        <v>155</v>
      </c>
      <c r="D192" s="117" t="s">
        <v>149</v>
      </c>
      <c r="E192" s="118" t="s">
        <v>149</v>
      </c>
      <c r="F192" s="119" t="s">
        <v>149</v>
      </c>
      <c r="G192" s="120">
        <v>4861</v>
      </c>
      <c r="H192" s="24"/>
      <c r="I192" s="24"/>
      <c r="J192" s="25"/>
      <c r="K192" s="25"/>
      <c r="L192" s="29" t="s">
        <v>174</v>
      </c>
      <c r="M192" s="30">
        <v>5113</v>
      </c>
      <c r="N192" s="182">
        <f t="shared" si="26"/>
        <v>0</v>
      </c>
      <c r="O192" s="304"/>
      <c r="P192" s="304"/>
      <c r="Q192" s="160"/>
      <c r="R192" s="160"/>
      <c r="S192" s="343"/>
      <c r="T192" s="160"/>
      <c r="U192" s="160"/>
      <c r="V192" s="160"/>
    </row>
    <row r="193" spans="1:22">
      <c r="B193" s="123"/>
      <c r="H193" s="24"/>
      <c r="I193" s="24"/>
      <c r="J193" s="25"/>
      <c r="K193" s="25"/>
      <c r="L193" s="29" t="s">
        <v>268</v>
      </c>
      <c r="M193" s="43">
        <v>5129</v>
      </c>
      <c r="N193" s="182">
        <f t="shared" ref="N193" si="27">O193+P193</f>
        <v>0</v>
      </c>
      <c r="O193" s="182"/>
      <c r="P193" s="182"/>
      <c r="Q193" s="160"/>
      <c r="R193" s="160"/>
      <c r="S193" s="343"/>
      <c r="T193" s="160"/>
      <c r="U193" s="160"/>
      <c r="V193" s="160"/>
    </row>
    <row r="194" spans="1:22" s="114" customFormat="1" ht="35.450000000000003" customHeight="1">
      <c r="A194" s="121" t="str">
        <f t="shared" si="23"/>
        <v>71040505060000</v>
      </c>
      <c r="B194" s="123" t="s">
        <v>439</v>
      </c>
      <c r="C194" s="116" t="s">
        <v>155</v>
      </c>
      <c r="D194" s="117" t="s">
        <v>149</v>
      </c>
      <c r="E194" s="118" t="s">
        <v>149</v>
      </c>
      <c r="F194" s="119" t="s">
        <v>157</v>
      </c>
      <c r="G194" s="128" t="s">
        <v>440</v>
      </c>
      <c r="H194" s="44"/>
      <c r="I194" s="146"/>
      <c r="J194" s="147"/>
      <c r="K194" s="147"/>
      <c r="L194" s="26" t="s">
        <v>182</v>
      </c>
      <c r="M194" s="27"/>
      <c r="N194" s="196">
        <f>O194+P194</f>
        <v>0</v>
      </c>
      <c r="O194" s="196">
        <f>SUM(O195:O197)</f>
        <v>0</v>
      </c>
      <c r="P194" s="196">
        <f>SUM(P195:P197)</f>
        <v>0</v>
      </c>
      <c r="Q194" s="160"/>
      <c r="R194" s="160"/>
      <c r="S194" s="343"/>
      <c r="T194" s="160"/>
      <c r="U194" s="160"/>
      <c r="V194" s="160"/>
    </row>
    <row r="195" spans="1:22" ht="16.5">
      <c r="A195" s="121" t="str">
        <f t="shared" si="23"/>
        <v>71040505064861</v>
      </c>
      <c r="B195" s="123" t="s">
        <v>439</v>
      </c>
      <c r="C195" s="116" t="s">
        <v>155</v>
      </c>
      <c r="D195" s="117" t="s">
        <v>149</v>
      </c>
      <c r="E195" s="118" t="s">
        <v>149</v>
      </c>
      <c r="F195" s="119" t="s">
        <v>157</v>
      </c>
      <c r="G195" s="120">
        <v>4861</v>
      </c>
      <c r="H195" s="24"/>
      <c r="I195" s="24"/>
      <c r="J195" s="25"/>
      <c r="K195" s="25"/>
      <c r="L195" s="31" t="s">
        <v>134</v>
      </c>
      <c r="M195" s="47">
        <v>4861</v>
      </c>
      <c r="N195" s="182">
        <f t="shared" si="26"/>
        <v>0</v>
      </c>
      <c r="O195" s="304"/>
      <c r="P195" s="304"/>
      <c r="Q195" s="160"/>
      <c r="R195" s="160"/>
      <c r="S195" s="343"/>
      <c r="T195" s="160"/>
      <c r="U195" s="160"/>
      <c r="V195" s="160"/>
    </row>
    <row r="196" spans="1:22" s="114" customFormat="1">
      <c r="A196" s="121" t="str">
        <f t="shared" si="23"/>
        <v>71040505070000</v>
      </c>
      <c r="B196" s="123" t="s">
        <v>439</v>
      </c>
      <c r="C196" s="116" t="s">
        <v>155</v>
      </c>
      <c r="D196" s="117" t="s">
        <v>149</v>
      </c>
      <c r="E196" s="118" t="s">
        <v>149</v>
      </c>
      <c r="F196" s="119" t="s">
        <v>183</v>
      </c>
      <c r="G196" s="128" t="s">
        <v>440</v>
      </c>
      <c r="H196" s="24"/>
      <c r="I196" s="24"/>
      <c r="J196" s="25"/>
      <c r="K196" s="25"/>
      <c r="L196" s="31" t="s">
        <v>174</v>
      </c>
      <c r="M196" s="47">
        <v>5113</v>
      </c>
      <c r="N196" s="182">
        <f t="shared" si="26"/>
        <v>0</v>
      </c>
      <c r="O196" s="182"/>
      <c r="P196" s="182"/>
      <c r="Q196" s="160"/>
      <c r="R196" s="160"/>
      <c r="S196" s="343"/>
      <c r="T196" s="160"/>
      <c r="U196" s="160"/>
      <c r="V196" s="160"/>
    </row>
    <row r="197" spans="1:22" s="114" customFormat="1">
      <c r="A197" s="121"/>
      <c r="B197" s="123"/>
      <c r="C197" s="116"/>
      <c r="D197" s="117"/>
      <c r="E197" s="118"/>
      <c r="F197" s="119"/>
      <c r="G197" s="128"/>
      <c r="H197" s="24"/>
      <c r="I197" s="24"/>
      <c r="J197" s="25"/>
      <c r="K197" s="25"/>
      <c r="L197" s="29" t="s">
        <v>268</v>
      </c>
      <c r="M197" s="43">
        <v>5129</v>
      </c>
      <c r="N197" s="182">
        <f t="shared" si="26"/>
        <v>0</v>
      </c>
      <c r="O197" s="182"/>
      <c r="P197" s="182"/>
      <c r="Q197" s="160"/>
      <c r="R197" s="160"/>
      <c r="S197" s="343"/>
      <c r="T197" s="160"/>
      <c r="U197" s="160"/>
      <c r="V197" s="160"/>
    </row>
    <row r="198" spans="1:22" ht="49.15" customHeight="1">
      <c r="A198" s="121" t="str">
        <f t="shared" si="23"/>
        <v>71040505074861</v>
      </c>
      <c r="B198" s="123" t="s">
        <v>439</v>
      </c>
      <c r="C198" s="116" t="s">
        <v>155</v>
      </c>
      <c r="D198" s="117" t="s">
        <v>149</v>
      </c>
      <c r="E198" s="118" t="s">
        <v>149</v>
      </c>
      <c r="F198" s="119" t="s">
        <v>183</v>
      </c>
      <c r="G198" s="120">
        <v>4861</v>
      </c>
      <c r="H198" s="44"/>
      <c r="I198" s="146"/>
      <c r="J198" s="147"/>
      <c r="K198" s="147"/>
      <c r="L198" s="26" t="s">
        <v>810</v>
      </c>
      <c r="M198" s="27"/>
      <c r="N198" s="196">
        <f>O198+P198</f>
        <v>0</v>
      </c>
      <c r="O198" s="196">
        <f>SUM(O199:O199)</f>
        <v>0</v>
      </c>
      <c r="P198" s="196">
        <f>SUM(P199:P199)</f>
        <v>0</v>
      </c>
      <c r="Q198" s="160"/>
      <c r="R198" s="160"/>
      <c r="S198" s="343"/>
      <c r="T198" s="160"/>
      <c r="U198" s="160"/>
      <c r="V198" s="160"/>
    </row>
    <row r="199" spans="1:22" s="114" customFormat="1" ht="30" customHeight="1">
      <c r="A199" s="121" t="str">
        <f t="shared" si="23"/>
        <v>71040505080000</v>
      </c>
      <c r="B199" s="123" t="s">
        <v>439</v>
      </c>
      <c r="C199" s="116" t="s">
        <v>155</v>
      </c>
      <c r="D199" s="117" t="s">
        <v>149</v>
      </c>
      <c r="E199" s="118" t="s">
        <v>149</v>
      </c>
      <c r="F199" s="119" t="s">
        <v>185</v>
      </c>
      <c r="G199" s="128" t="s">
        <v>440</v>
      </c>
      <c r="H199" s="16"/>
      <c r="I199" s="24"/>
      <c r="J199" s="25"/>
      <c r="K199" s="25"/>
      <c r="L199" s="29" t="s">
        <v>348</v>
      </c>
      <c r="M199" s="12">
        <v>4729</v>
      </c>
      <c r="N199" s="182">
        <f t="shared" si="26"/>
        <v>0</v>
      </c>
      <c r="O199" s="182"/>
      <c r="P199" s="182"/>
      <c r="Q199" s="160"/>
      <c r="R199" s="160"/>
      <c r="S199" s="343"/>
      <c r="T199" s="160"/>
      <c r="U199" s="160"/>
      <c r="V199" s="160"/>
    </row>
    <row r="200" spans="1:22" ht="27">
      <c r="A200" s="121" t="str">
        <f t="shared" si="23"/>
        <v>71040505094861</v>
      </c>
      <c r="B200" s="123" t="s">
        <v>439</v>
      </c>
      <c r="C200" s="116" t="s">
        <v>155</v>
      </c>
      <c r="D200" s="117" t="s">
        <v>149</v>
      </c>
      <c r="E200" s="118" t="s">
        <v>149</v>
      </c>
      <c r="F200" s="119" t="s">
        <v>187</v>
      </c>
      <c r="G200" s="120">
        <v>4861</v>
      </c>
      <c r="H200" s="44"/>
      <c r="I200" s="146"/>
      <c r="J200" s="147"/>
      <c r="K200" s="147"/>
      <c r="L200" s="26" t="s">
        <v>186</v>
      </c>
      <c r="M200" s="27"/>
      <c r="N200" s="196">
        <f>O200+P200</f>
        <v>0</v>
      </c>
      <c r="O200" s="196">
        <f>SUM(O201:O205)</f>
        <v>0</v>
      </c>
      <c r="P200" s="196">
        <f>SUM(P201:P205)</f>
        <v>0</v>
      </c>
      <c r="Q200" s="160"/>
      <c r="R200" s="160"/>
      <c r="S200" s="343"/>
      <c r="T200" s="160"/>
      <c r="U200" s="160"/>
      <c r="V200" s="160"/>
    </row>
    <row r="201" spans="1:22" s="169" customFormat="1" ht="27" customHeight="1">
      <c r="A201" s="121" t="str">
        <f t="shared" si="23"/>
        <v>71040700000000</v>
      </c>
      <c r="B201" s="123" t="s">
        <v>439</v>
      </c>
      <c r="C201" s="116" t="s">
        <v>155</v>
      </c>
      <c r="D201" s="117" t="s">
        <v>183</v>
      </c>
      <c r="E201" s="118" t="s">
        <v>441</v>
      </c>
      <c r="F201" s="119" t="s">
        <v>441</v>
      </c>
      <c r="G201" s="128" t="s">
        <v>440</v>
      </c>
      <c r="H201" s="24"/>
      <c r="I201" s="24"/>
      <c r="J201" s="25"/>
      <c r="K201" s="25"/>
      <c r="L201" s="29" t="s">
        <v>142</v>
      </c>
      <c r="M201" s="12">
        <v>4251</v>
      </c>
      <c r="N201" s="182">
        <f t="shared" si="26"/>
        <v>0</v>
      </c>
      <c r="O201" s="304"/>
      <c r="P201" s="304">
        <v>0</v>
      </c>
      <c r="Q201" s="160"/>
      <c r="R201" s="160"/>
      <c r="S201" s="343"/>
      <c r="T201" s="160"/>
      <c r="U201" s="160"/>
      <c r="V201" s="160"/>
    </row>
    <row r="202" spans="1:22">
      <c r="A202" s="121" t="str">
        <f t="shared" si="23"/>
        <v>71040700000001</v>
      </c>
      <c r="B202" s="123" t="s">
        <v>439</v>
      </c>
      <c r="C202" s="116" t="s">
        <v>155</v>
      </c>
      <c r="D202" s="117" t="s">
        <v>183</v>
      </c>
      <c r="E202" s="118" t="s">
        <v>441</v>
      </c>
      <c r="F202" s="119" t="s">
        <v>441</v>
      </c>
      <c r="G202" s="128" t="s">
        <v>96</v>
      </c>
      <c r="H202" s="24"/>
      <c r="I202" s="24"/>
      <c r="J202" s="25"/>
      <c r="K202" s="25"/>
      <c r="L202" s="29" t="s">
        <v>348</v>
      </c>
      <c r="M202" s="12">
        <v>4729</v>
      </c>
      <c r="N202" s="182">
        <f t="shared" si="26"/>
        <v>0</v>
      </c>
      <c r="O202" s="182"/>
      <c r="P202" s="182">
        <v>0</v>
      </c>
      <c r="Q202" s="160"/>
      <c r="R202" s="160"/>
      <c r="S202" s="343"/>
      <c r="T202" s="160"/>
      <c r="U202" s="160"/>
      <c r="V202" s="160"/>
    </row>
    <row r="203" spans="1:22" s="155" customFormat="1">
      <c r="A203" s="121" t="str">
        <f t="shared" si="23"/>
        <v>71040703000000</v>
      </c>
      <c r="B203" s="123" t="s">
        <v>439</v>
      </c>
      <c r="C203" s="116" t="s">
        <v>155</v>
      </c>
      <c r="D203" s="117" t="s">
        <v>183</v>
      </c>
      <c r="E203" s="118" t="s">
        <v>442</v>
      </c>
      <c r="F203" s="119" t="s">
        <v>441</v>
      </c>
      <c r="G203" s="128" t="s">
        <v>440</v>
      </c>
      <c r="H203" s="24"/>
      <c r="I203" s="24"/>
      <c r="J203" s="25"/>
      <c r="K203" s="25"/>
      <c r="L203" s="29" t="s">
        <v>173</v>
      </c>
      <c r="M203" s="30">
        <v>5112</v>
      </c>
      <c r="N203" s="182">
        <f t="shared" si="26"/>
        <v>0</v>
      </c>
      <c r="O203" s="182"/>
      <c r="P203" s="182"/>
      <c r="Q203" s="160"/>
      <c r="R203" s="160"/>
      <c r="S203" s="343"/>
      <c r="T203" s="160"/>
      <c r="U203" s="160"/>
      <c r="V203" s="160"/>
    </row>
    <row r="204" spans="1:22">
      <c r="A204" s="121" t="str">
        <f t="shared" si="23"/>
        <v>71040703000001</v>
      </c>
      <c r="B204" s="123" t="s">
        <v>439</v>
      </c>
      <c r="C204" s="116" t="s">
        <v>155</v>
      </c>
      <c r="D204" s="117" t="s">
        <v>183</v>
      </c>
      <c r="E204" s="118" t="s">
        <v>442</v>
      </c>
      <c r="F204" s="119" t="s">
        <v>441</v>
      </c>
      <c r="G204" s="128" t="s">
        <v>96</v>
      </c>
      <c r="H204" s="24"/>
      <c r="I204" s="24"/>
      <c r="J204" s="25"/>
      <c r="K204" s="25"/>
      <c r="L204" s="31" t="s">
        <v>174</v>
      </c>
      <c r="M204" s="47">
        <v>5113</v>
      </c>
      <c r="N204" s="182">
        <f t="shared" si="26"/>
        <v>0</v>
      </c>
      <c r="O204" s="182"/>
      <c r="P204" s="182"/>
      <c r="Q204" s="160"/>
      <c r="R204" s="160"/>
      <c r="S204" s="343"/>
      <c r="T204" s="160"/>
      <c r="U204" s="160"/>
      <c r="V204" s="160"/>
    </row>
    <row r="205" spans="1:22">
      <c r="B205" s="123"/>
      <c r="G205" s="128"/>
      <c r="H205" s="24"/>
      <c r="I205" s="24"/>
      <c r="J205" s="25"/>
      <c r="K205" s="25"/>
      <c r="L205" s="29" t="s">
        <v>268</v>
      </c>
      <c r="M205" s="43">
        <v>5129</v>
      </c>
      <c r="N205" s="182">
        <f t="shared" ref="N205" si="28">O205+P205</f>
        <v>0</v>
      </c>
      <c r="O205" s="182"/>
      <c r="P205" s="182"/>
      <c r="Q205" s="160"/>
      <c r="R205" s="160"/>
      <c r="S205" s="343"/>
      <c r="T205" s="160"/>
      <c r="U205" s="160"/>
      <c r="V205" s="160"/>
    </row>
    <row r="206" spans="1:22" s="114" customFormat="1" ht="16.5" customHeight="1">
      <c r="A206" s="121" t="str">
        <f t="shared" si="23"/>
        <v>71040703010000</v>
      </c>
      <c r="B206" s="123" t="s">
        <v>439</v>
      </c>
      <c r="C206" s="116" t="s">
        <v>155</v>
      </c>
      <c r="D206" s="117" t="s">
        <v>183</v>
      </c>
      <c r="E206" s="118" t="s">
        <v>442</v>
      </c>
      <c r="F206" s="119" t="s">
        <v>106</v>
      </c>
      <c r="G206" s="128" t="s">
        <v>440</v>
      </c>
      <c r="H206" s="44"/>
      <c r="I206" s="146"/>
      <c r="J206" s="147"/>
      <c r="K206" s="147"/>
      <c r="L206" s="26" t="s">
        <v>188</v>
      </c>
      <c r="M206" s="27"/>
      <c r="N206" s="196">
        <f>O206+P206</f>
        <v>0</v>
      </c>
      <c r="O206" s="196">
        <f>SUM(O209:O212)</f>
        <v>0</v>
      </c>
      <c r="P206" s="196">
        <f>SUM(P209:P212)</f>
        <v>0</v>
      </c>
      <c r="Q206" s="160"/>
      <c r="R206" s="160"/>
      <c r="S206" s="343"/>
      <c r="T206" s="160"/>
      <c r="U206" s="160"/>
      <c r="V206" s="160"/>
    </row>
    <row r="207" spans="1:22" s="169" customFormat="1">
      <c r="A207" s="121" t="str">
        <f t="shared" ref="A207" si="29">CONCATENATE(B207,C207,D207,E207,F207,G207)</f>
        <v>71020500000000</v>
      </c>
      <c r="B207" s="123" t="s">
        <v>439</v>
      </c>
      <c r="C207" s="116" t="s">
        <v>140</v>
      </c>
      <c r="D207" s="117" t="s">
        <v>149</v>
      </c>
      <c r="E207" s="118" t="s">
        <v>441</v>
      </c>
      <c r="F207" s="119" t="s">
        <v>441</v>
      </c>
      <c r="G207" s="128" t="s">
        <v>440</v>
      </c>
      <c r="H207" s="16"/>
      <c r="I207" s="24"/>
      <c r="J207" s="25"/>
      <c r="K207" s="25"/>
      <c r="L207" s="29" t="s">
        <v>811</v>
      </c>
      <c r="M207" s="12">
        <v>4212</v>
      </c>
      <c r="N207" s="182" t="e">
        <f>+#REF!+'havelvac 7.2'!N208+'havelvac 7.3'!N208+'havelvac 7.4'!N208+'havelvac 7.5'!N208+'havelvac 7.6'!N208+'havelvac 7.7'!N208+'havelvac 7.9'!N208+'havelvac 7.8'!N208+'havelvac 7.10'!N208+'havelvac 7.11'!N208+'havelvac 7.12'!N208+'havelvac 7.13'!N208</f>
        <v>#REF!</v>
      </c>
      <c r="O207" s="182"/>
      <c r="P207" s="182"/>
      <c r="Q207" s="160"/>
      <c r="R207" s="160"/>
      <c r="S207" s="343"/>
      <c r="T207" s="160"/>
      <c r="U207" s="160"/>
      <c r="V207" s="160"/>
    </row>
    <row r="208" spans="1:22" s="169" customFormat="1">
      <c r="A208" s="121" t="str">
        <f t="shared" si="23"/>
        <v>71020500000000</v>
      </c>
      <c r="B208" s="123" t="s">
        <v>439</v>
      </c>
      <c r="C208" s="116" t="s">
        <v>140</v>
      </c>
      <c r="D208" s="117" t="s">
        <v>149</v>
      </c>
      <c r="E208" s="118" t="s">
        <v>441</v>
      </c>
      <c r="F208" s="119" t="s">
        <v>441</v>
      </c>
      <c r="G208" s="128" t="s">
        <v>440</v>
      </c>
      <c r="H208" s="16"/>
      <c r="I208" s="24"/>
      <c r="J208" s="25"/>
      <c r="K208" s="25"/>
      <c r="L208" s="29" t="s">
        <v>116</v>
      </c>
      <c r="M208" s="12">
        <v>4214</v>
      </c>
      <c r="N208" s="182">
        <f t="shared" ref="N208" si="30">O208+P208</f>
        <v>0</v>
      </c>
      <c r="O208" s="182"/>
      <c r="P208" s="182"/>
      <c r="Q208" s="160"/>
      <c r="R208" s="160"/>
      <c r="S208" s="343"/>
      <c r="T208" s="160"/>
      <c r="U208" s="160"/>
      <c r="V208" s="160"/>
    </row>
    <row r="209" spans="1:22">
      <c r="A209" s="121" t="str">
        <f>CONCATENATE(B209,C209,D209,E209,F209,G209)</f>
        <v>71040703014639</v>
      </c>
      <c r="B209" s="123" t="s">
        <v>439</v>
      </c>
      <c r="C209" s="116" t="s">
        <v>155</v>
      </c>
      <c r="D209" s="117" t="s">
        <v>183</v>
      </c>
      <c r="E209" s="118" t="s">
        <v>442</v>
      </c>
      <c r="F209" s="119" t="s">
        <v>106</v>
      </c>
      <c r="G209" s="120">
        <v>4639</v>
      </c>
      <c r="H209" s="24"/>
      <c r="I209" s="24"/>
      <c r="J209" s="25"/>
      <c r="K209" s="25"/>
      <c r="L209" s="31" t="s">
        <v>125</v>
      </c>
      <c r="M209" s="32">
        <v>4239</v>
      </c>
      <c r="N209" s="182">
        <f t="shared" si="26"/>
        <v>0</v>
      </c>
      <c r="O209" s="182"/>
      <c r="P209" s="182"/>
      <c r="Q209" s="160"/>
      <c r="R209" s="160"/>
      <c r="S209" s="343"/>
      <c r="T209" s="160"/>
      <c r="U209" s="160"/>
      <c r="V209" s="160"/>
    </row>
    <row r="210" spans="1:22" s="169" customFormat="1" ht="25.5">
      <c r="A210" s="121" t="str">
        <f t="shared" si="23"/>
        <v>71040900000000</v>
      </c>
      <c r="B210" s="123" t="s">
        <v>439</v>
      </c>
      <c r="C210" s="116" t="s">
        <v>155</v>
      </c>
      <c r="D210" s="117" t="s">
        <v>187</v>
      </c>
      <c r="E210" s="118" t="s">
        <v>441</v>
      </c>
      <c r="F210" s="119" t="s">
        <v>441</v>
      </c>
      <c r="G210" s="128" t="s">
        <v>440</v>
      </c>
      <c r="H210" s="24"/>
      <c r="I210" s="24"/>
      <c r="J210" s="25"/>
      <c r="K210" s="25"/>
      <c r="L210" s="28" t="s">
        <v>142</v>
      </c>
      <c r="M210" s="11">
        <v>4251</v>
      </c>
      <c r="N210" s="182">
        <f t="shared" si="26"/>
        <v>0</v>
      </c>
      <c r="O210" s="182"/>
      <c r="P210" s="182">
        <v>0</v>
      </c>
      <c r="Q210" s="160"/>
      <c r="R210" s="160"/>
      <c r="S210" s="343"/>
      <c r="T210" s="160"/>
      <c r="U210" s="160"/>
      <c r="V210" s="160"/>
    </row>
    <row r="211" spans="1:22">
      <c r="A211" s="121" t="str">
        <f t="shared" si="23"/>
        <v>71040900000001</v>
      </c>
      <c r="B211" s="123" t="s">
        <v>439</v>
      </c>
      <c r="C211" s="116" t="s">
        <v>155</v>
      </c>
      <c r="D211" s="117" t="s">
        <v>187</v>
      </c>
      <c r="E211" s="118" t="s">
        <v>441</v>
      </c>
      <c r="F211" s="119" t="s">
        <v>441</v>
      </c>
      <c r="G211" s="128" t="s">
        <v>96</v>
      </c>
      <c r="H211" s="24"/>
      <c r="I211" s="24"/>
      <c r="J211" s="25"/>
      <c r="K211" s="25"/>
      <c r="L211" s="29" t="s">
        <v>167</v>
      </c>
      <c r="M211" s="30">
        <v>4639</v>
      </c>
      <c r="N211" s="182">
        <f t="shared" si="26"/>
        <v>0</v>
      </c>
      <c r="O211" s="182"/>
      <c r="P211" s="182"/>
      <c r="Q211" s="160"/>
      <c r="R211" s="160"/>
      <c r="S211" s="343"/>
      <c r="T211" s="160"/>
      <c r="U211" s="160"/>
      <c r="V211" s="160"/>
    </row>
    <row r="212" spans="1:22" s="155" customFormat="1">
      <c r="A212" s="121" t="str">
        <f t="shared" si="23"/>
        <v>71040901000000</v>
      </c>
      <c r="B212" s="123" t="s">
        <v>439</v>
      </c>
      <c r="C212" s="116" t="s">
        <v>155</v>
      </c>
      <c r="D212" s="117" t="s">
        <v>187</v>
      </c>
      <c r="E212" s="118" t="s">
        <v>106</v>
      </c>
      <c r="F212" s="119" t="s">
        <v>441</v>
      </c>
      <c r="G212" s="128" t="s">
        <v>440</v>
      </c>
      <c r="H212" s="24"/>
      <c r="I212" s="24"/>
      <c r="J212" s="25"/>
      <c r="K212" s="25"/>
      <c r="L212" s="31" t="s">
        <v>174</v>
      </c>
      <c r="M212" s="47">
        <v>5113</v>
      </c>
      <c r="N212" s="182">
        <f t="shared" si="26"/>
        <v>0</v>
      </c>
      <c r="O212" s="182"/>
      <c r="P212" s="182"/>
      <c r="Q212" s="160"/>
      <c r="R212" s="160"/>
      <c r="S212" s="343"/>
      <c r="T212" s="160"/>
      <c r="U212" s="160"/>
      <c r="V212" s="160"/>
    </row>
    <row r="213" spans="1:22">
      <c r="A213" s="121" t="str">
        <f t="shared" si="23"/>
        <v>71040901000001</v>
      </c>
      <c r="B213" s="123" t="s">
        <v>439</v>
      </c>
      <c r="C213" s="116" t="s">
        <v>155</v>
      </c>
      <c r="D213" s="117" t="s">
        <v>187</v>
      </c>
      <c r="E213" s="118" t="s">
        <v>106</v>
      </c>
      <c r="F213" s="119" t="s">
        <v>441</v>
      </c>
      <c r="G213" s="128" t="s">
        <v>96</v>
      </c>
      <c r="H213" s="44"/>
      <c r="I213" s="146"/>
      <c r="J213" s="147"/>
      <c r="K213" s="147"/>
      <c r="L213" s="26" t="s">
        <v>190</v>
      </c>
      <c r="M213" s="27"/>
      <c r="N213" s="196">
        <f>O213+P213</f>
        <v>0</v>
      </c>
      <c r="O213" s="196">
        <f>SUM(O214:O216)</f>
        <v>0</v>
      </c>
      <c r="P213" s="196">
        <f>SUM(P214:P216)</f>
        <v>0</v>
      </c>
      <c r="Q213" s="160"/>
      <c r="R213" s="160"/>
      <c r="S213" s="343"/>
      <c r="T213" s="160"/>
      <c r="U213" s="160"/>
      <c r="V213" s="160"/>
    </row>
    <row r="214" spans="1:22" s="114" customFormat="1" ht="27" customHeight="1">
      <c r="A214" s="121" t="str">
        <f t="shared" si="23"/>
        <v>71040901010000</v>
      </c>
      <c r="B214" s="123" t="s">
        <v>439</v>
      </c>
      <c r="C214" s="116" t="s">
        <v>155</v>
      </c>
      <c r="D214" s="117" t="s">
        <v>187</v>
      </c>
      <c r="E214" s="118" t="s">
        <v>106</v>
      </c>
      <c r="F214" s="119" t="s">
        <v>106</v>
      </c>
      <c r="G214" s="128" t="s">
        <v>440</v>
      </c>
      <c r="H214" s="16"/>
      <c r="I214" s="305"/>
      <c r="J214" s="306"/>
      <c r="K214" s="306"/>
      <c r="L214" s="29" t="s">
        <v>813</v>
      </c>
      <c r="M214" s="47">
        <v>4511</v>
      </c>
      <c r="N214" s="182">
        <f t="shared" si="26"/>
        <v>0</v>
      </c>
      <c r="O214" s="304"/>
      <c r="P214" s="304"/>
      <c r="Q214" s="160"/>
      <c r="R214" s="160"/>
      <c r="S214" s="343"/>
      <c r="T214" s="160"/>
      <c r="U214" s="160"/>
      <c r="V214" s="160"/>
    </row>
    <row r="215" spans="1:22" s="114" customFormat="1" ht="27" customHeight="1">
      <c r="A215" s="121"/>
      <c r="B215" s="123"/>
      <c r="C215" s="116"/>
      <c r="D215" s="117"/>
      <c r="E215" s="118"/>
      <c r="F215" s="119"/>
      <c r="G215" s="128"/>
      <c r="H215" s="16"/>
      <c r="I215" s="305"/>
      <c r="J215" s="306"/>
      <c r="K215" s="306"/>
      <c r="L215" s="29" t="s">
        <v>851</v>
      </c>
      <c r="M215" s="47" t="s">
        <v>852</v>
      </c>
      <c r="N215" s="182">
        <f t="shared" si="26"/>
        <v>0</v>
      </c>
      <c r="O215" s="304"/>
      <c r="P215" s="304"/>
      <c r="Q215" s="160"/>
      <c r="R215" s="160"/>
      <c r="S215" s="343"/>
      <c r="T215" s="160"/>
      <c r="U215" s="160"/>
      <c r="V215" s="160"/>
    </row>
    <row r="216" spans="1:22" ht="16.5">
      <c r="A216" s="121" t="str">
        <f t="shared" si="23"/>
        <v>71040901015221</v>
      </c>
      <c r="B216" s="123" t="s">
        <v>439</v>
      </c>
      <c r="C216" s="116" t="s">
        <v>155</v>
      </c>
      <c r="D216" s="117" t="s">
        <v>187</v>
      </c>
      <c r="E216" s="118" t="s">
        <v>106</v>
      </c>
      <c r="F216" s="119" t="s">
        <v>106</v>
      </c>
      <c r="G216" s="120">
        <v>5221</v>
      </c>
      <c r="H216" s="24"/>
      <c r="I216" s="24"/>
      <c r="J216" s="25"/>
      <c r="K216" s="25"/>
      <c r="L216" s="31" t="s">
        <v>134</v>
      </c>
      <c r="M216" s="47">
        <v>4861</v>
      </c>
      <c r="N216" s="182">
        <f t="shared" si="26"/>
        <v>0</v>
      </c>
      <c r="O216" s="304"/>
      <c r="P216" s="304"/>
      <c r="Q216" s="160"/>
      <c r="R216" s="160"/>
      <c r="S216" s="343"/>
      <c r="T216" s="160"/>
      <c r="U216" s="160"/>
      <c r="V216" s="160"/>
    </row>
    <row r="217" spans="1:22" s="114" customFormat="1">
      <c r="A217" s="121" t="str">
        <f t="shared" si="23"/>
        <v>71040901020000</v>
      </c>
      <c r="B217" s="123" t="s">
        <v>439</v>
      </c>
      <c r="C217" s="116" t="s">
        <v>155</v>
      </c>
      <c r="D217" s="117" t="s">
        <v>187</v>
      </c>
      <c r="E217" s="118" t="s">
        <v>106</v>
      </c>
      <c r="F217" s="119" t="s">
        <v>140</v>
      </c>
      <c r="G217" s="128" t="s">
        <v>440</v>
      </c>
      <c r="H217" s="44"/>
      <c r="I217" s="146"/>
      <c r="J217" s="147"/>
      <c r="K217" s="147"/>
      <c r="L217" s="26" t="s">
        <v>191</v>
      </c>
      <c r="M217" s="27"/>
      <c r="N217" s="196">
        <f>O217+P217</f>
        <v>0</v>
      </c>
      <c r="O217" s="196">
        <f>SUM(O218:O219)</f>
        <v>0</v>
      </c>
      <c r="P217" s="196">
        <f>SUM(P218:P219)</f>
        <v>0</v>
      </c>
      <c r="Q217" s="160"/>
      <c r="R217" s="160"/>
      <c r="S217" s="343"/>
      <c r="T217" s="160"/>
      <c r="U217" s="160"/>
      <c r="V217" s="160"/>
    </row>
    <row r="218" spans="1:22" ht="25.5">
      <c r="A218" s="121" t="str">
        <f t="shared" si="23"/>
        <v>71040901024637</v>
      </c>
      <c r="B218" s="123" t="s">
        <v>439</v>
      </c>
      <c r="C218" s="116" t="s">
        <v>155</v>
      </c>
      <c r="D218" s="117" t="s">
        <v>187</v>
      </c>
      <c r="E218" s="118" t="s">
        <v>106</v>
      </c>
      <c r="F218" s="119" t="s">
        <v>140</v>
      </c>
      <c r="G218" s="120">
        <v>4637</v>
      </c>
      <c r="H218" s="24"/>
      <c r="I218" s="24"/>
      <c r="J218" s="25"/>
      <c r="K218" s="25"/>
      <c r="L218" s="29" t="s">
        <v>142</v>
      </c>
      <c r="M218" s="12">
        <v>4251</v>
      </c>
      <c r="N218" s="182">
        <f t="shared" si="26"/>
        <v>0</v>
      </c>
      <c r="O218" s="182"/>
      <c r="P218" s="182"/>
      <c r="Q218" s="160"/>
      <c r="R218" s="160"/>
      <c r="S218" s="343"/>
      <c r="T218" s="160"/>
      <c r="U218" s="160"/>
      <c r="V218" s="160"/>
    </row>
    <row r="219" spans="1:22" s="114" customFormat="1">
      <c r="A219" s="121" t="str">
        <f t="shared" si="23"/>
        <v>71040901030000</v>
      </c>
      <c r="B219" s="123" t="s">
        <v>439</v>
      </c>
      <c r="C219" s="116" t="s">
        <v>155</v>
      </c>
      <c r="D219" s="117" t="s">
        <v>187</v>
      </c>
      <c r="E219" s="118" t="s">
        <v>106</v>
      </c>
      <c r="F219" s="119" t="s">
        <v>442</v>
      </c>
      <c r="G219" s="128" t="s">
        <v>440</v>
      </c>
      <c r="H219" s="24"/>
      <c r="I219" s="24"/>
      <c r="J219" s="25"/>
      <c r="K219" s="25"/>
      <c r="L219" s="29" t="s">
        <v>173</v>
      </c>
      <c r="M219" s="30">
        <v>5112</v>
      </c>
      <c r="N219" s="182">
        <f t="shared" si="26"/>
        <v>0</v>
      </c>
      <c r="O219" s="182"/>
      <c r="P219" s="182"/>
      <c r="Q219" s="160"/>
      <c r="R219" s="160"/>
      <c r="S219" s="343"/>
      <c r="T219" s="160"/>
      <c r="U219" s="160"/>
      <c r="V219" s="160"/>
    </row>
    <row r="220" spans="1:22" ht="54" customHeight="1">
      <c r="A220" s="121" t="str">
        <f t="shared" si="23"/>
        <v>71040901034511</v>
      </c>
      <c r="B220" s="123" t="s">
        <v>439</v>
      </c>
      <c r="C220" s="116" t="s">
        <v>155</v>
      </c>
      <c r="D220" s="117" t="s">
        <v>187</v>
      </c>
      <c r="E220" s="118" t="s">
        <v>106</v>
      </c>
      <c r="F220" s="119" t="s">
        <v>442</v>
      </c>
      <c r="G220" s="120">
        <v>4511</v>
      </c>
      <c r="H220" s="44"/>
      <c r="I220" s="146"/>
      <c r="J220" s="147"/>
      <c r="K220" s="147"/>
      <c r="L220" s="347" t="s">
        <v>814</v>
      </c>
      <c r="M220" s="27"/>
      <c r="N220" s="196">
        <f>O220+P220</f>
        <v>0</v>
      </c>
      <c r="O220" s="196">
        <f>SUM(O221:O223)</f>
        <v>0</v>
      </c>
      <c r="P220" s="196">
        <f>SUM(P221:P223)</f>
        <v>0</v>
      </c>
      <c r="Q220" s="160"/>
      <c r="R220" s="160"/>
      <c r="S220" s="343"/>
      <c r="T220" s="160"/>
      <c r="U220" s="160"/>
      <c r="V220" s="160"/>
    </row>
    <row r="221" spans="1:22" s="114" customFormat="1">
      <c r="A221" s="121" t="str">
        <f t="shared" ref="A221:A315" si="31">CONCATENATE(B221,C221,D221,E221,F221,G221)</f>
        <v>71040901040000</v>
      </c>
      <c r="B221" s="123" t="s">
        <v>439</v>
      </c>
      <c r="C221" s="116" t="s">
        <v>155</v>
      </c>
      <c r="D221" s="117" t="s">
        <v>187</v>
      </c>
      <c r="E221" s="118" t="s">
        <v>106</v>
      </c>
      <c r="F221" s="119" t="s">
        <v>155</v>
      </c>
      <c r="G221" s="128" t="s">
        <v>440</v>
      </c>
      <c r="H221" s="24"/>
      <c r="I221" s="24"/>
      <c r="J221" s="25"/>
      <c r="K221" s="25"/>
      <c r="L221" s="31" t="s">
        <v>134</v>
      </c>
      <c r="M221" s="47">
        <v>4861</v>
      </c>
      <c r="N221" s="182">
        <f t="shared" si="26"/>
        <v>0</v>
      </c>
      <c r="O221" s="307"/>
      <c r="P221" s="307">
        <v>0</v>
      </c>
      <c r="Q221" s="160"/>
      <c r="R221" s="160"/>
      <c r="S221" s="343"/>
      <c r="T221" s="160"/>
      <c r="U221" s="160"/>
      <c r="V221" s="160"/>
    </row>
    <row r="222" spans="1:22">
      <c r="A222" s="121" t="str">
        <f t="shared" si="31"/>
        <v>71040901044639</v>
      </c>
      <c r="B222" s="123" t="s">
        <v>439</v>
      </c>
      <c r="C222" s="116" t="s">
        <v>155</v>
      </c>
      <c r="D222" s="117" t="s">
        <v>187</v>
      </c>
      <c r="E222" s="118" t="s">
        <v>106</v>
      </c>
      <c r="F222" s="119" t="s">
        <v>155</v>
      </c>
      <c r="G222" s="120">
        <v>4639</v>
      </c>
      <c r="H222" s="24"/>
      <c r="I222" s="24"/>
      <c r="J222" s="25"/>
      <c r="K222" s="25"/>
      <c r="L222" s="28" t="s">
        <v>735</v>
      </c>
      <c r="M222" s="11" t="s">
        <v>580</v>
      </c>
      <c r="N222" s="182">
        <f t="shared" si="26"/>
        <v>0</v>
      </c>
      <c r="O222" s="182"/>
      <c r="P222" s="182"/>
      <c r="Q222" s="160"/>
      <c r="R222" s="160"/>
      <c r="S222" s="343"/>
      <c r="T222" s="160"/>
      <c r="U222" s="160"/>
      <c r="V222" s="160"/>
    </row>
    <row r="223" spans="1:22">
      <c r="A223" s="121" t="str">
        <f t="shared" si="31"/>
        <v>71040901044819</v>
      </c>
      <c r="B223" s="123" t="s">
        <v>439</v>
      </c>
      <c r="C223" s="116" t="s">
        <v>155</v>
      </c>
      <c r="D223" s="117" t="s">
        <v>187</v>
      </c>
      <c r="E223" s="118" t="s">
        <v>106</v>
      </c>
      <c r="F223" s="119" t="s">
        <v>155</v>
      </c>
      <c r="G223" s="120">
        <v>4819</v>
      </c>
      <c r="H223" s="24"/>
      <c r="I223" s="24"/>
      <c r="J223" s="25"/>
      <c r="K223" s="25"/>
      <c r="L223" s="28" t="s">
        <v>138</v>
      </c>
      <c r="M223" s="11" t="s">
        <v>736</v>
      </c>
      <c r="N223" s="182">
        <f t="shared" si="26"/>
        <v>0</v>
      </c>
      <c r="O223" s="182"/>
      <c r="P223" s="182"/>
      <c r="Q223" s="160"/>
      <c r="R223" s="160"/>
      <c r="S223" s="343"/>
      <c r="T223" s="160"/>
      <c r="U223" s="160"/>
      <c r="V223" s="160"/>
    </row>
    <row r="224" spans="1:22" s="114" customFormat="1" ht="26.25" customHeight="1">
      <c r="A224" s="121" t="str">
        <f t="shared" si="31"/>
        <v>71040901050000</v>
      </c>
      <c r="B224" s="123" t="s">
        <v>439</v>
      </c>
      <c r="C224" s="116" t="s">
        <v>155</v>
      </c>
      <c r="D224" s="117" t="s">
        <v>187</v>
      </c>
      <c r="E224" s="118" t="s">
        <v>106</v>
      </c>
      <c r="F224" s="119" t="s">
        <v>149</v>
      </c>
      <c r="G224" s="128" t="s">
        <v>440</v>
      </c>
      <c r="H224" s="44"/>
      <c r="I224" s="146"/>
      <c r="J224" s="147"/>
      <c r="K224" s="147"/>
      <c r="L224" s="26" t="s">
        <v>193</v>
      </c>
      <c r="M224" s="27"/>
      <c r="N224" s="196">
        <f>O224+P224</f>
        <v>0</v>
      </c>
      <c r="O224" s="196">
        <f>SUM(O225:O230)</f>
        <v>0</v>
      </c>
      <c r="P224" s="196">
        <f>SUM(P225:P230)</f>
        <v>0</v>
      </c>
      <c r="Q224" s="160"/>
      <c r="R224" s="160"/>
      <c r="S224" s="343"/>
      <c r="T224" s="160"/>
      <c r="U224" s="160"/>
      <c r="V224" s="160"/>
    </row>
    <row r="225" spans="1:22" ht="16.5">
      <c r="A225" s="121" t="str">
        <f t="shared" si="31"/>
        <v>71040901058111</v>
      </c>
      <c r="B225" s="123" t="s">
        <v>439</v>
      </c>
      <c r="C225" s="116" t="s">
        <v>155</v>
      </c>
      <c r="D225" s="117" t="s">
        <v>187</v>
      </c>
      <c r="E225" s="118" t="s">
        <v>106</v>
      </c>
      <c r="F225" s="119" t="s">
        <v>149</v>
      </c>
      <c r="G225" s="120">
        <v>8111</v>
      </c>
      <c r="H225" s="24"/>
      <c r="I225" s="24"/>
      <c r="J225" s="25"/>
      <c r="K225" s="25"/>
      <c r="L225" s="28" t="s">
        <v>114</v>
      </c>
      <c r="M225" s="32">
        <v>4212</v>
      </c>
      <c r="N225" s="182">
        <f t="shared" si="26"/>
        <v>0</v>
      </c>
      <c r="O225" s="304"/>
      <c r="P225" s="304"/>
      <c r="Q225" s="160"/>
      <c r="R225" s="160"/>
      <c r="S225" s="343"/>
      <c r="T225" s="160"/>
      <c r="U225" s="160"/>
      <c r="V225" s="160"/>
    </row>
    <row r="226" spans="1:22" ht="16.5">
      <c r="A226" s="121" t="str">
        <f t="shared" si="31"/>
        <v>71040901058411</v>
      </c>
      <c r="B226" s="123" t="s">
        <v>439</v>
      </c>
      <c r="C226" s="116" t="s">
        <v>155</v>
      </c>
      <c r="D226" s="117" t="s">
        <v>187</v>
      </c>
      <c r="E226" s="118" t="s">
        <v>106</v>
      </c>
      <c r="F226" s="119" t="s">
        <v>149</v>
      </c>
      <c r="G226" s="120">
        <v>8411</v>
      </c>
      <c r="H226" s="24"/>
      <c r="I226" s="24"/>
      <c r="J226" s="25"/>
      <c r="K226" s="25"/>
      <c r="L226" s="31" t="s">
        <v>125</v>
      </c>
      <c r="M226" s="32">
        <v>4239</v>
      </c>
      <c r="N226" s="182">
        <f t="shared" si="26"/>
        <v>0</v>
      </c>
      <c r="O226" s="308"/>
      <c r="P226" s="308"/>
      <c r="Q226" s="160"/>
      <c r="R226" s="160"/>
      <c r="S226" s="343"/>
      <c r="T226" s="160"/>
      <c r="U226" s="160"/>
      <c r="V226" s="160"/>
    </row>
    <row r="227" spans="1:22" s="114" customFormat="1" ht="25.5">
      <c r="A227" s="121" t="str">
        <f t="shared" si="31"/>
        <v>71040901060000</v>
      </c>
      <c r="B227" s="123" t="s">
        <v>439</v>
      </c>
      <c r="C227" s="116" t="s">
        <v>155</v>
      </c>
      <c r="D227" s="117" t="s">
        <v>187</v>
      </c>
      <c r="E227" s="118" t="s">
        <v>106</v>
      </c>
      <c r="F227" s="119" t="s">
        <v>157</v>
      </c>
      <c r="G227" s="128" t="s">
        <v>440</v>
      </c>
      <c r="H227" s="24"/>
      <c r="I227" s="24"/>
      <c r="J227" s="25"/>
      <c r="K227" s="25"/>
      <c r="L227" s="28" t="s">
        <v>142</v>
      </c>
      <c r="M227" s="11">
        <v>4251</v>
      </c>
      <c r="N227" s="182">
        <f t="shared" si="26"/>
        <v>0</v>
      </c>
      <c r="O227" s="182"/>
      <c r="P227" s="182"/>
      <c r="Q227" s="160"/>
      <c r="R227" s="160"/>
      <c r="S227" s="343"/>
      <c r="T227" s="160"/>
      <c r="U227" s="160"/>
      <c r="V227" s="160"/>
    </row>
    <row r="228" spans="1:22">
      <c r="A228" s="121" t="str">
        <f t="shared" si="31"/>
        <v>71040901064819</v>
      </c>
      <c r="B228" s="123" t="s">
        <v>439</v>
      </c>
      <c r="C228" s="116" t="s">
        <v>155</v>
      </c>
      <c r="D228" s="117" t="s">
        <v>187</v>
      </c>
      <c r="E228" s="118" t="s">
        <v>106</v>
      </c>
      <c r="F228" s="119" t="s">
        <v>157</v>
      </c>
      <c r="G228" s="120">
        <v>4819</v>
      </c>
      <c r="H228" s="24"/>
      <c r="I228" s="24"/>
      <c r="J228" s="25"/>
      <c r="K228" s="25"/>
      <c r="L228" s="31" t="s">
        <v>134</v>
      </c>
      <c r="M228" s="47">
        <v>4861</v>
      </c>
      <c r="N228" s="182">
        <f t="shared" si="26"/>
        <v>0</v>
      </c>
      <c r="O228" s="309"/>
      <c r="P228" s="309"/>
      <c r="Q228" s="160"/>
      <c r="R228" s="160"/>
      <c r="S228" s="343"/>
      <c r="T228" s="160"/>
      <c r="U228" s="160"/>
      <c r="V228" s="160"/>
    </row>
    <row r="229" spans="1:22">
      <c r="A229" s="121" t="str">
        <f>CONCATENATE(B229,C229,D229,E229,F229,G229)</f>
        <v>71040901064861</v>
      </c>
      <c r="B229" s="123" t="s">
        <v>439</v>
      </c>
      <c r="C229" s="116" t="s">
        <v>155</v>
      </c>
      <c r="D229" s="117" t="s">
        <v>187</v>
      </c>
      <c r="E229" s="118" t="s">
        <v>106</v>
      </c>
      <c r="F229" s="119" t="s">
        <v>157</v>
      </c>
      <c r="G229" s="120">
        <v>4861</v>
      </c>
      <c r="H229" s="24"/>
      <c r="I229" s="24"/>
      <c r="J229" s="25"/>
      <c r="K229" s="25"/>
      <c r="L229" s="28" t="s">
        <v>137</v>
      </c>
      <c r="M229" s="11">
        <v>5129</v>
      </c>
      <c r="N229" s="182">
        <f t="shared" si="26"/>
        <v>0</v>
      </c>
      <c r="O229" s="182"/>
      <c r="P229" s="182"/>
      <c r="Q229" s="160"/>
      <c r="R229" s="160"/>
      <c r="S229" s="343"/>
      <c r="T229" s="160"/>
      <c r="U229" s="160"/>
      <c r="V229" s="160"/>
    </row>
    <row r="230" spans="1:22" s="114" customFormat="1">
      <c r="A230" s="121" t="str">
        <f t="shared" si="31"/>
        <v>71040901070000</v>
      </c>
      <c r="B230" s="123" t="s">
        <v>439</v>
      </c>
      <c r="C230" s="116" t="s">
        <v>155</v>
      </c>
      <c r="D230" s="117" t="s">
        <v>187</v>
      </c>
      <c r="E230" s="118" t="s">
        <v>106</v>
      </c>
      <c r="F230" s="119" t="s">
        <v>183</v>
      </c>
      <c r="G230" s="128" t="s">
        <v>440</v>
      </c>
      <c r="H230" s="24"/>
      <c r="I230" s="24"/>
      <c r="J230" s="25"/>
      <c r="K230" s="25"/>
      <c r="L230" s="31" t="s">
        <v>194</v>
      </c>
      <c r="M230" s="47">
        <v>5221</v>
      </c>
      <c r="N230" s="182">
        <f t="shared" si="26"/>
        <v>0</v>
      </c>
      <c r="O230" s="182"/>
      <c r="P230" s="182"/>
      <c r="Q230" s="160"/>
      <c r="R230" s="160"/>
      <c r="S230" s="343"/>
      <c r="T230" s="160"/>
      <c r="U230" s="160"/>
      <c r="V230" s="160"/>
    </row>
    <row r="231" spans="1:22" ht="54">
      <c r="A231" s="121" t="str">
        <f t="shared" si="31"/>
        <v>71040901074239</v>
      </c>
      <c r="B231" s="123" t="s">
        <v>439</v>
      </c>
      <c r="C231" s="116" t="s">
        <v>155</v>
      </c>
      <c r="D231" s="117" t="s">
        <v>187</v>
      </c>
      <c r="E231" s="118" t="s">
        <v>106</v>
      </c>
      <c r="F231" s="119" t="s">
        <v>183</v>
      </c>
      <c r="G231" s="120">
        <v>4239</v>
      </c>
      <c r="H231" s="44"/>
      <c r="I231" s="146"/>
      <c r="J231" s="147"/>
      <c r="K231" s="147"/>
      <c r="L231" s="26" t="s">
        <v>737</v>
      </c>
      <c r="M231" s="27"/>
      <c r="N231" s="196">
        <f>O231+P231</f>
        <v>0</v>
      </c>
      <c r="O231" s="196">
        <f>SUM(O232:O233)</f>
        <v>0</v>
      </c>
      <c r="P231" s="196">
        <f>SUM(P232:P233)</f>
        <v>0</v>
      </c>
      <c r="Q231" s="160"/>
      <c r="R231" s="160"/>
      <c r="S231" s="343"/>
      <c r="T231" s="160"/>
      <c r="U231" s="160"/>
      <c r="V231" s="160"/>
    </row>
    <row r="232" spans="1:22" ht="16.5">
      <c r="A232" s="121" t="str">
        <f t="shared" ref="A232" si="32">CONCATENATE(B232,C232,D232,E232,F232,G232)</f>
        <v>71040901058111</v>
      </c>
      <c r="B232" s="123" t="s">
        <v>439</v>
      </c>
      <c r="C232" s="116" t="s">
        <v>155</v>
      </c>
      <c r="D232" s="117" t="s">
        <v>187</v>
      </c>
      <c r="E232" s="118" t="s">
        <v>106</v>
      </c>
      <c r="F232" s="119" t="s">
        <v>149</v>
      </c>
      <c r="G232" s="120">
        <v>8111</v>
      </c>
      <c r="H232" s="24"/>
      <c r="I232" s="24"/>
      <c r="J232" s="25"/>
      <c r="K232" s="25"/>
      <c r="L232" s="28" t="s">
        <v>114</v>
      </c>
      <c r="M232" s="32">
        <v>4212</v>
      </c>
      <c r="N232" s="182">
        <f t="shared" ref="N232" si="33">O232+P232</f>
        <v>0</v>
      </c>
      <c r="O232" s="304"/>
      <c r="P232" s="304"/>
      <c r="Q232" s="160"/>
      <c r="R232" s="160"/>
      <c r="S232" s="343"/>
      <c r="T232" s="160"/>
      <c r="U232" s="160"/>
      <c r="V232" s="160"/>
    </row>
    <row r="233" spans="1:22" s="114" customFormat="1">
      <c r="A233" s="121" t="str">
        <f t="shared" si="31"/>
        <v>71040901080000</v>
      </c>
      <c r="B233" s="123" t="s">
        <v>439</v>
      </c>
      <c r="C233" s="116" t="s">
        <v>155</v>
      </c>
      <c r="D233" s="117" t="s">
        <v>187</v>
      </c>
      <c r="E233" s="118" t="s">
        <v>106</v>
      </c>
      <c r="F233" s="119" t="s">
        <v>185</v>
      </c>
      <c r="G233" s="128" t="s">
        <v>440</v>
      </c>
      <c r="H233" s="24"/>
      <c r="I233" s="24"/>
      <c r="J233" s="25"/>
      <c r="K233" s="25"/>
      <c r="L233" s="31" t="s">
        <v>134</v>
      </c>
      <c r="M233" s="11">
        <v>4861</v>
      </c>
      <c r="N233" s="182">
        <f t="shared" si="26"/>
        <v>0</v>
      </c>
      <c r="O233" s="307"/>
      <c r="P233" s="307"/>
      <c r="Q233" s="160"/>
      <c r="R233" s="160"/>
      <c r="S233" s="343"/>
      <c r="T233" s="160"/>
      <c r="U233" s="160"/>
      <c r="V233" s="160"/>
    </row>
    <row r="234" spans="1:22" ht="27">
      <c r="A234" s="121" t="str">
        <f t="shared" si="31"/>
        <v>71040901084234</v>
      </c>
      <c r="B234" s="123" t="s">
        <v>439</v>
      </c>
      <c r="C234" s="116" t="s">
        <v>155</v>
      </c>
      <c r="D234" s="117" t="s">
        <v>187</v>
      </c>
      <c r="E234" s="118" t="s">
        <v>106</v>
      </c>
      <c r="F234" s="119" t="s">
        <v>185</v>
      </c>
      <c r="G234" s="120">
        <v>4234</v>
      </c>
      <c r="H234" s="145"/>
      <c r="I234" s="146"/>
      <c r="J234" s="147"/>
      <c r="K234" s="147"/>
      <c r="L234" s="349" t="s">
        <v>815</v>
      </c>
      <c r="M234" s="27"/>
      <c r="N234" s="196">
        <f>O234+P234</f>
        <v>0</v>
      </c>
      <c r="O234" s="196">
        <f>SUM(O235)</f>
        <v>0</v>
      </c>
      <c r="P234" s="196">
        <f>SUM(P235)</f>
        <v>0</v>
      </c>
      <c r="Q234" s="160"/>
      <c r="R234" s="160"/>
      <c r="S234" s="343"/>
      <c r="T234" s="160"/>
      <c r="U234" s="160"/>
      <c r="V234" s="160"/>
    </row>
    <row r="235" spans="1:22" ht="25.5">
      <c r="A235" s="121" t="str">
        <f t="shared" si="31"/>
        <v>71040901084511</v>
      </c>
      <c r="B235" s="123" t="s">
        <v>439</v>
      </c>
      <c r="C235" s="116" t="s">
        <v>155</v>
      </c>
      <c r="D235" s="117" t="s">
        <v>187</v>
      </c>
      <c r="E235" s="118" t="s">
        <v>106</v>
      </c>
      <c r="F235" s="119" t="s">
        <v>185</v>
      </c>
      <c r="G235" s="120">
        <v>4511</v>
      </c>
      <c r="H235" s="24"/>
      <c r="I235" s="24"/>
      <c r="J235" s="25"/>
      <c r="K235" s="25"/>
      <c r="L235" s="31" t="s">
        <v>131</v>
      </c>
      <c r="M235" s="47">
        <v>4511</v>
      </c>
      <c r="N235" s="182">
        <f t="shared" si="26"/>
        <v>0</v>
      </c>
      <c r="O235" s="307"/>
      <c r="P235" s="307">
        <v>0</v>
      </c>
      <c r="Q235" s="160"/>
      <c r="R235" s="160"/>
      <c r="S235" s="343"/>
      <c r="T235" s="160"/>
      <c r="U235" s="160"/>
      <c r="V235" s="160"/>
    </row>
    <row r="236" spans="1:22" ht="27">
      <c r="B236" s="123"/>
      <c r="H236" s="44"/>
      <c r="I236" s="146"/>
      <c r="J236" s="147"/>
      <c r="K236" s="147"/>
      <c r="L236" s="26" t="s">
        <v>816</v>
      </c>
      <c r="M236" s="27"/>
      <c r="N236" s="196">
        <f>O236+P236</f>
        <v>0</v>
      </c>
      <c r="O236" s="196">
        <f>SUM(O237)</f>
        <v>0</v>
      </c>
      <c r="P236" s="196">
        <f>SUM(P237)</f>
        <v>0</v>
      </c>
      <c r="Q236" s="160"/>
      <c r="R236" s="160"/>
      <c r="S236" s="343"/>
      <c r="T236" s="160"/>
      <c r="U236" s="160"/>
      <c r="V236" s="160"/>
    </row>
    <row r="237" spans="1:22" s="181" customFormat="1" ht="25.5">
      <c r="A237" s="121" t="str">
        <f t="shared" ref="A237" si="34">CONCATENATE(B237,C237,D237,E237,F237,G237)</f>
        <v>71050000000000</v>
      </c>
      <c r="B237" s="123" t="s">
        <v>439</v>
      </c>
      <c r="C237" s="116" t="s">
        <v>149</v>
      </c>
      <c r="D237" s="117" t="s">
        <v>441</v>
      </c>
      <c r="E237" s="118" t="s">
        <v>441</v>
      </c>
      <c r="F237" s="119" t="s">
        <v>441</v>
      </c>
      <c r="G237" s="128" t="s">
        <v>440</v>
      </c>
      <c r="H237" s="24"/>
      <c r="I237" s="24"/>
      <c r="J237" s="25"/>
      <c r="K237" s="25"/>
      <c r="L237" s="28" t="s">
        <v>131</v>
      </c>
      <c r="M237" s="11">
        <v>4511</v>
      </c>
      <c r="N237" s="182">
        <f t="shared" ref="N237" si="35">O237+P237</f>
        <v>0</v>
      </c>
      <c r="O237" s="311"/>
      <c r="P237" s="311"/>
      <c r="Q237" s="160"/>
      <c r="R237" s="160"/>
      <c r="S237" s="343"/>
      <c r="T237" s="160"/>
      <c r="U237" s="160"/>
      <c r="V237" s="160"/>
    </row>
    <row r="238" spans="1:22" ht="24.75" customHeight="1">
      <c r="B238" s="123"/>
      <c r="H238" s="145"/>
      <c r="I238" s="146"/>
      <c r="J238" s="147"/>
      <c r="K238" s="147"/>
      <c r="L238" s="345" t="s">
        <v>817</v>
      </c>
      <c r="M238" s="27"/>
      <c r="N238" s="196">
        <f>O238+P238</f>
        <v>0</v>
      </c>
      <c r="O238" s="196">
        <f>SUM(O239:O243)</f>
        <v>0</v>
      </c>
      <c r="P238" s="196">
        <f>SUM(P239:P243)</f>
        <v>0</v>
      </c>
      <c r="Q238" s="160"/>
      <c r="R238" s="160"/>
      <c r="S238" s="343"/>
      <c r="T238" s="160"/>
      <c r="U238" s="160"/>
      <c r="V238" s="160"/>
    </row>
    <row r="239" spans="1:22" ht="25.5">
      <c r="B239" s="123"/>
      <c r="G239" s="128"/>
      <c r="H239" s="24"/>
      <c r="I239" s="24"/>
      <c r="J239" s="25"/>
      <c r="K239" s="25"/>
      <c r="L239" s="29" t="s">
        <v>851</v>
      </c>
      <c r="M239" s="47" t="s">
        <v>852</v>
      </c>
      <c r="N239" s="182">
        <f>O239+P239</f>
        <v>0</v>
      </c>
      <c r="O239" s="304"/>
      <c r="P239" s="304"/>
      <c r="Q239" s="160"/>
      <c r="R239" s="160"/>
      <c r="S239" s="343"/>
      <c r="T239" s="160"/>
      <c r="U239" s="160"/>
      <c r="V239" s="160"/>
    </row>
    <row r="240" spans="1:22">
      <c r="B240" s="123"/>
      <c r="H240" s="24"/>
      <c r="I240" s="24"/>
      <c r="J240" s="25"/>
      <c r="K240" s="25"/>
      <c r="L240" s="28" t="s">
        <v>767</v>
      </c>
      <c r="M240" s="11" t="s">
        <v>766</v>
      </c>
      <c r="N240" s="182">
        <f t="shared" si="26"/>
        <v>0</v>
      </c>
      <c r="O240" s="310"/>
      <c r="P240" s="310">
        <v>0</v>
      </c>
      <c r="Q240" s="160"/>
      <c r="R240" s="160"/>
      <c r="S240" s="343"/>
      <c r="T240" s="160"/>
      <c r="U240" s="160"/>
      <c r="V240" s="160"/>
    </row>
    <row r="241" spans="1:22">
      <c r="B241" s="123"/>
      <c r="H241" s="24"/>
      <c r="I241" s="24"/>
      <c r="J241" s="25"/>
      <c r="K241" s="25"/>
      <c r="L241" s="29" t="s">
        <v>173</v>
      </c>
      <c r="M241" s="30">
        <v>5112</v>
      </c>
      <c r="N241" s="182">
        <f t="shared" ref="N241" si="36">O241+P241</f>
        <v>0</v>
      </c>
      <c r="O241" s="310"/>
      <c r="P241" s="310"/>
      <c r="Q241" s="160"/>
      <c r="R241" s="160"/>
      <c r="S241" s="343"/>
      <c r="T241" s="160"/>
      <c r="U241" s="160"/>
      <c r="V241" s="160"/>
    </row>
    <row r="242" spans="1:22">
      <c r="B242" s="123"/>
      <c r="H242" s="24"/>
      <c r="I242" s="24"/>
      <c r="J242" s="25"/>
      <c r="K242" s="25"/>
      <c r="L242" s="322" t="s">
        <v>174</v>
      </c>
      <c r="M242" s="323">
        <v>5113</v>
      </c>
      <c r="N242" s="182">
        <f t="shared" si="26"/>
        <v>0</v>
      </c>
      <c r="O242" s="310"/>
      <c r="P242" s="310"/>
      <c r="Q242" s="160"/>
      <c r="R242" s="160"/>
      <c r="S242" s="343"/>
      <c r="T242" s="160"/>
      <c r="U242" s="160"/>
      <c r="V242" s="160"/>
    </row>
    <row r="243" spans="1:22">
      <c r="B243" s="123"/>
      <c r="H243" s="24"/>
      <c r="I243" s="24"/>
      <c r="J243" s="25"/>
      <c r="K243" s="25"/>
      <c r="L243" s="28" t="s">
        <v>135</v>
      </c>
      <c r="M243" s="11">
        <v>5121</v>
      </c>
      <c r="N243" s="182">
        <f t="shared" si="26"/>
        <v>0</v>
      </c>
      <c r="O243" s="310"/>
      <c r="P243" s="310"/>
      <c r="Q243" s="160"/>
      <c r="R243" s="160"/>
      <c r="S243" s="343"/>
      <c r="T243" s="160"/>
      <c r="U243" s="160"/>
      <c r="V243" s="160"/>
    </row>
    <row r="244" spans="1:22" ht="20.45" customHeight="1">
      <c r="B244" s="123"/>
      <c r="H244" s="145"/>
      <c r="I244" s="146"/>
      <c r="J244" s="147"/>
      <c r="K244" s="147"/>
      <c r="L244" s="345" t="s">
        <v>849</v>
      </c>
      <c r="M244" s="27"/>
      <c r="N244" s="196">
        <f>O244+P244</f>
        <v>0</v>
      </c>
      <c r="O244" s="196">
        <f>SUM(O245)</f>
        <v>0</v>
      </c>
      <c r="P244" s="196">
        <f>SUM(P245)</f>
        <v>0</v>
      </c>
      <c r="Q244" s="160"/>
      <c r="R244" s="160"/>
      <c r="S244" s="343"/>
      <c r="T244" s="160"/>
      <c r="U244" s="160"/>
      <c r="V244" s="160"/>
    </row>
    <row r="245" spans="1:22">
      <c r="B245" s="123"/>
      <c r="H245" s="24"/>
      <c r="I245" s="24"/>
      <c r="J245" s="25"/>
      <c r="K245" s="25"/>
      <c r="L245" s="29" t="s">
        <v>173</v>
      </c>
      <c r="M245" s="30">
        <v>5112</v>
      </c>
      <c r="N245" s="182">
        <f t="shared" ref="N245" si="37">O245+P245</f>
        <v>0</v>
      </c>
      <c r="O245" s="310"/>
      <c r="P245" s="310"/>
      <c r="Q245" s="160"/>
      <c r="R245" s="160"/>
      <c r="S245" s="343"/>
      <c r="T245" s="160"/>
      <c r="U245" s="160"/>
      <c r="V245" s="160"/>
    </row>
    <row r="246" spans="1:22">
      <c r="A246" s="121" t="str">
        <f t="shared" si="31"/>
        <v>71040901114512</v>
      </c>
      <c r="B246" s="123" t="s">
        <v>439</v>
      </c>
      <c r="C246" s="116" t="s">
        <v>155</v>
      </c>
      <c r="D246" s="117" t="s">
        <v>187</v>
      </c>
      <c r="E246" s="118" t="s">
        <v>106</v>
      </c>
      <c r="F246" s="119" t="s">
        <v>104</v>
      </c>
      <c r="G246" s="120" t="s">
        <v>229</v>
      </c>
      <c r="H246" s="150">
        <v>2455</v>
      </c>
      <c r="I246" s="151" t="s">
        <v>155</v>
      </c>
      <c r="J246" s="152">
        <v>5</v>
      </c>
      <c r="K246" s="152">
        <v>5</v>
      </c>
      <c r="L246" s="153" t="s">
        <v>199</v>
      </c>
      <c r="M246" s="154"/>
      <c r="N246" s="191">
        <f>+N248+N251+N253+N255+N258</f>
        <v>0</v>
      </c>
      <c r="O246" s="191">
        <f t="shared" ref="O246:P246" si="38">+O248+O251+O253+O255+O258</f>
        <v>0</v>
      </c>
      <c r="P246" s="191">
        <f t="shared" si="38"/>
        <v>0</v>
      </c>
      <c r="Q246" s="160"/>
      <c r="R246" s="160"/>
      <c r="S246" s="343"/>
      <c r="T246" s="160"/>
      <c r="U246" s="160"/>
      <c r="V246" s="160"/>
    </row>
    <row r="247" spans="1:22">
      <c r="B247" s="123"/>
      <c r="H247" s="24"/>
      <c r="I247" s="24"/>
      <c r="J247" s="25"/>
      <c r="K247" s="25"/>
      <c r="L247" s="29" t="s">
        <v>108</v>
      </c>
      <c r="M247" s="30"/>
      <c r="N247" s="189"/>
      <c r="O247" s="189"/>
      <c r="P247" s="189"/>
      <c r="Q247" s="160"/>
      <c r="R247" s="160"/>
      <c r="S247" s="343"/>
      <c r="T247" s="160"/>
      <c r="U247" s="160"/>
      <c r="V247" s="160"/>
    </row>
    <row r="248" spans="1:22">
      <c r="B248" s="123"/>
      <c r="H248" s="44"/>
      <c r="I248" s="146"/>
      <c r="J248" s="147"/>
      <c r="K248" s="147"/>
      <c r="L248" s="26" t="s">
        <v>200</v>
      </c>
      <c r="M248" s="27"/>
      <c r="N248" s="196">
        <f>O248+P248</f>
        <v>0</v>
      </c>
      <c r="O248" s="196">
        <f>SUM(O249:O250)</f>
        <v>0</v>
      </c>
      <c r="P248" s="196">
        <f>SUM(P249:P250)</f>
        <v>0</v>
      </c>
      <c r="Q248" s="160"/>
      <c r="R248" s="160"/>
      <c r="S248" s="343"/>
      <c r="T248" s="160"/>
      <c r="U248" s="160"/>
      <c r="V248" s="160"/>
    </row>
    <row r="249" spans="1:22">
      <c r="B249" s="123"/>
      <c r="H249" s="16"/>
      <c r="I249" s="24"/>
      <c r="J249" s="25"/>
      <c r="K249" s="25"/>
      <c r="L249" s="28" t="s">
        <v>126</v>
      </c>
      <c r="M249" s="11">
        <v>4241</v>
      </c>
      <c r="N249" s="182">
        <f t="shared" ref="N249:N259" si="39">O249+P249</f>
        <v>0</v>
      </c>
      <c r="O249" s="182"/>
      <c r="P249" s="182"/>
      <c r="Q249" s="160"/>
      <c r="R249" s="160"/>
      <c r="S249" s="343"/>
      <c r="T249" s="160"/>
      <c r="U249" s="160"/>
      <c r="V249" s="160"/>
    </row>
    <row r="250" spans="1:22" ht="16.5">
      <c r="B250" s="123"/>
      <c r="H250" s="16"/>
      <c r="I250" s="24"/>
      <c r="J250" s="25"/>
      <c r="K250" s="25"/>
      <c r="L250" s="29" t="s">
        <v>137</v>
      </c>
      <c r="M250" s="12">
        <v>5129</v>
      </c>
      <c r="N250" s="182">
        <f t="shared" si="39"/>
        <v>0</v>
      </c>
      <c r="O250" s="303"/>
      <c r="P250" s="303"/>
      <c r="Q250" s="160"/>
      <c r="R250" s="160"/>
      <c r="S250" s="343"/>
      <c r="T250" s="160"/>
      <c r="U250" s="160"/>
      <c r="V250" s="160"/>
    </row>
    <row r="251" spans="1:22" ht="27">
      <c r="B251" s="123"/>
      <c r="H251" s="44"/>
      <c r="I251" s="146"/>
      <c r="J251" s="147"/>
      <c r="K251" s="147"/>
      <c r="L251" s="26" t="s">
        <v>201</v>
      </c>
      <c r="M251" s="27"/>
      <c r="N251" s="196">
        <f>O251+P251</f>
        <v>0</v>
      </c>
      <c r="O251" s="196">
        <f>SUM(O252)</f>
        <v>0</v>
      </c>
      <c r="P251" s="196">
        <f>SUM(P252)</f>
        <v>0</v>
      </c>
      <c r="Q251" s="160"/>
      <c r="R251" s="160"/>
      <c r="S251" s="343"/>
      <c r="T251" s="160"/>
      <c r="U251" s="160"/>
      <c r="V251" s="160"/>
    </row>
    <row r="252" spans="1:22" ht="25.5">
      <c r="B252" s="123"/>
      <c r="H252" s="24"/>
      <c r="I252" s="24"/>
      <c r="J252" s="25"/>
      <c r="K252" s="25"/>
      <c r="L252" s="28" t="s">
        <v>131</v>
      </c>
      <c r="M252" s="11">
        <v>4511</v>
      </c>
      <c r="N252" s="182">
        <f t="shared" si="39"/>
        <v>0</v>
      </c>
      <c r="O252" s="307"/>
      <c r="P252" s="307"/>
      <c r="Q252" s="160"/>
      <c r="R252" s="160"/>
      <c r="S252" s="343"/>
      <c r="T252" s="160"/>
      <c r="U252" s="160"/>
      <c r="V252" s="160"/>
    </row>
    <row r="253" spans="1:22" ht="49.15" customHeight="1">
      <c r="A253" s="121" t="str">
        <f t="shared" si="31"/>
        <v>71050100000001</v>
      </c>
      <c r="B253" s="123" t="s">
        <v>439</v>
      </c>
      <c r="C253" s="116" t="s">
        <v>149</v>
      </c>
      <c r="D253" s="117" t="s">
        <v>106</v>
      </c>
      <c r="E253" s="118" t="s">
        <v>441</v>
      </c>
      <c r="F253" s="119" t="s">
        <v>441</v>
      </c>
      <c r="G253" s="128" t="s">
        <v>96</v>
      </c>
      <c r="H253" s="44"/>
      <c r="I253" s="146"/>
      <c r="J253" s="147"/>
      <c r="K253" s="147"/>
      <c r="L253" s="26" t="s">
        <v>818</v>
      </c>
      <c r="M253" s="27"/>
      <c r="N253" s="196">
        <f>O253+P253</f>
        <v>0</v>
      </c>
      <c r="O253" s="196">
        <f>SUM(O254)</f>
        <v>0</v>
      </c>
      <c r="P253" s="196">
        <f>SUM(P254)</f>
        <v>0</v>
      </c>
      <c r="Q253" s="160"/>
      <c r="R253" s="160"/>
      <c r="S253" s="343"/>
      <c r="T253" s="160"/>
      <c r="U253" s="160"/>
      <c r="V253" s="160"/>
    </row>
    <row r="254" spans="1:22" s="155" customFormat="1" ht="24" customHeight="1">
      <c r="A254" s="121" t="str">
        <f t="shared" si="31"/>
        <v>71050101000000</v>
      </c>
      <c r="B254" s="123" t="s">
        <v>439</v>
      </c>
      <c r="C254" s="116" t="s">
        <v>149</v>
      </c>
      <c r="D254" s="117" t="s">
        <v>106</v>
      </c>
      <c r="E254" s="118" t="s">
        <v>106</v>
      </c>
      <c r="F254" s="119" t="s">
        <v>441</v>
      </c>
      <c r="G254" s="128" t="s">
        <v>440</v>
      </c>
      <c r="H254" s="24"/>
      <c r="I254" s="24"/>
      <c r="J254" s="25"/>
      <c r="K254" s="25"/>
      <c r="L254" s="31" t="s">
        <v>134</v>
      </c>
      <c r="M254" s="47">
        <v>4861</v>
      </c>
      <c r="N254" s="182">
        <f t="shared" si="39"/>
        <v>0</v>
      </c>
      <c r="O254" s="307"/>
      <c r="P254" s="307"/>
      <c r="Q254" s="160"/>
      <c r="R254" s="160"/>
      <c r="S254" s="343"/>
      <c r="T254" s="160"/>
      <c r="U254" s="160"/>
      <c r="V254" s="160"/>
    </row>
    <row r="255" spans="1:22" ht="27">
      <c r="A255" s="121" t="str">
        <f t="shared" si="31"/>
        <v>71050101000001</v>
      </c>
      <c r="B255" s="123" t="s">
        <v>439</v>
      </c>
      <c r="C255" s="116" t="s">
        <v>149</v>
      </c>
      <c r="D255" s="117" t="s">
        <v>106</v>
      </c>
      <c r="E255" s="118" t="s">
        <v>106</v>
      </c>
      <c r="F255" s="119" t="s">
        <v>441</v>
      </c>
      <c r="G255" s="128" t="s">
        <v>96</v>
      </c>
      <c r="H255" s="312"/>
      <c r="I255" s="313"/>
      <c r="J255" s="314"/>
      <c r="K255" s="314"/>
      <c r="L255" s="348" t="s">
        <v>819</v>
      </c>
      <c r="M255" s="315"/>
      <c r="N255" s="196">
        <f>O255+P255</f>
        <v>0</v>
      </c>
      <c r="O255" s="316">
        <f>SUM(O256:O257)</f>
        <v>0</v>
      </c>
      <c r="P255" s="316">
        <f>SUM(P256:P257)</f>
        <v>0</v>
      </c>
      <c r="Q255" s="160"/>
      <c r="R255" s="160"/>
      <c r="S255" s="343"/>
      <c r="T255" s="160"/>
      <c r="U255" s="160"/>
      <c r="V255" s="160"/>
    </row>
    <row r="256" spans="1:22" s="114" customFormat="1">
      <c r="A256" s="121" t="str">
        <f t="shared" si="31"/>
        <v>71050101010000</v>
      </c>
      <c r="B256" s="123" t="s">
        <v>439</v>
      </c>
      <c r="C256" s="116" t="s">
        <v>149</v>
      </c>
      <c r="D256" s="117" t="s">
        <v>106</v>
      </c>
      <c r="E256" s="118" t="s">
        <v>106</v>
      </c>
      <c r="F256" s="119" t="s">
        <v>106</v>
      </c>
      <c r="G256" s="128" t="s">
        <v>440</v>
      </c>
      <c r="H256" s="176"/>
      <c r="I256" s="317"/>
      <c r="J256" s="318"/>
      <c r="K256" s="319"/>
      <c r="L256" s="31" t="s">
        <v>134</v>
      </c>
      <c r="M256" s="47">
        <v>4861</v>
      </c>
      <c r="N256" s="182">
        <f t="shared" si="39"/>
        <v>0</v>
      </c>
      <c r="O256" s="178"/>
      <c r="P256" s="178"/>
      <c r="Q256" s="160"/>
      <c r="R256" s="160"/>
      <c r="S256" s="343"/>
      <c r="T256" s="160"/>
      <c r="U256" s="160"/>
      <c r="V256" s="160"/>
    </row>
    <row r="257" spans="1:22">
      <c r="A257" s="121" t="str">
        <f t="shared" si="31"/>
        <v>71050101014213</v>
      </c>
      <c r="B257" s="123" t="s">
        <v>439</v>
      </c>
      <c r="C257" s="116" t="s">
        <v>149</v>
      </c>
      <c r="D257" s="117" t="s">
        <v>106</v>
      </c>
      <c r="E257" s="118" t="s">
        <v>106</v>
      </c>
      <c r="F257" s="119" t="s">
        <v>106</v>
      </c>
      <c r="G257" s="120">
        <v>4213</v>
      </c>
      <c r="H257" s="320"/>
      <c r="I257" s="320"/>
      <c r="J257" s="321"/>
      <c r="K257" s="321"/>
      <c r="L257" s="322" t="s">
        <v>174</v>
      </c>
      <c r="M257" s="323">
        <v>5113</v>
      </c>
      <c r="N257" s="182">
        <f t="shared" si="39"/>
        <v>0</v>
      </c>
      <c r="O257" s="324"/>
      <c r="P257" s="324"/>
      <c r="Q257" s="160"/>
      <c r="R257" s="160"/>
      <c r="S257" s="343"/>
      <c r="T257" s="160"/>
      <c r="U257" s="160"/>
      <c r="V257" s="160"/>
    </row>
    <row r="258" spans="1:22" s="114" customFormat="1" ht="27">
      <c r="A258" s="121" t="str">
        <f t="shared" si="31"/>
        <v>71050101030000</v>
      </c>
      <c r="B258" s="123" t="s">
        <v>439</v>
      </c>
      <c r="C258" s="116" t="s">
        <v>149</v>
      </c>
      <c r="D258" s="117" t="s">
        <v>106</v>
      </c>
      <c r="E258" s="118" t="s">
        <v>106</v>
      </c>
      <c r="F258" s="119" t="s">
        <v>442</v>
      </c>
      <c r="G258" s="128" t="s">
        <v>440</v>
      </c>
      <c r="H258" s="44"/>
      <c r="I258" s="146"/>
      <c r="J258" s="147"/>
      <c r="K258" s="147"/>
      <c r="L258" s="26" t="s">
        <v>820</v>
      </c>
      <c r="M258" s="27"/>
      <c r="N258" s="196">
        <f>O258+P258</f>
        <v>0</v>
      </c>
      <c r="O258" s="196">
        <f>SUM(O259)</f>
        <v>0</v>
      </c>
      <c r="P258" s="196">
        <f>SUM(P259)</f>
        <v>0</v>
      </c>
      <c r="Q258" s="160"/>
      <c r="R258" s="160"/>
      <c r="S258" s="343"/>
      <c r="T258" s="160"/>
      <c r="U258" s="160"/>
      <c r="V258" s="160"/>
    </row>
    <row r="259" spans="1:22">
      <c r="A259" s="121" t="str">
        <f t="shared" si="31"/>
        <v>71050101034861</v>
      </c>
      <c r="B259" s="123" t="s">
        <v>439</v>
      </c>
      <c r="C259" s="116" t="s">
        <v>149</v>
      </c>
      <c r="D259" s="117" t="s">
        <v>106</v>
      </c>
      <c r="E259" s="118" t="s">
        <v>106</v>
      </c>
      <c r="F259" s="119" t="s">
        <v>442</v>
      </c>
      <c r="G259" s="128" t="s">
        <v>84</v>
      </c>
      <c r="H259" s="24"/>
      <c r="I259" s="24"/>
      <c r="J259" s="25"/>
      <c r="K259" s="25"/>
      <c r="L259" s="31" t="s">
        <v>134</v>
      </c>
      <c r="M259" s="300">
        <v>4861</v>
      </c>
      <c r="N259" s="182">
        <f t="shared" si="39"/>
        <v>0</v>
      </c>
      <c r="O259" s="307"/>
      <c r="P259" s="307">
        <v>0</v>
      </c>
      <c r="Q259" s="160"/>
      <c r="R259" s="160"/>
      <c r="S259" s="343"/>
      <c r="T259" s="160"/>
      <c r="U259" s="160"/>
      <c r="V259" s="160"/>
    </row>
    <row r="260" spans="1:22" s="114" customFormat="1">
      <c r="A260" s="121" t="str">
        <f t="shared" si="31"/>
        <v>71050101040000</v>
      </c>
      <c r="B260" s="123" t="s">
        <v>439</v>
      </c>
      <c r="C260" s="116" t="s">
        <v>149</v>
      </c>
      <c r="D260" s="117" t="s">
        <v>106</v>
      </c>
      <c r="E260" s="118" t="s">
        <v>106</v>
      </c>
      <c r="F260" s="119" t="s">
        <v>155</v>
      </c>
      <c r="G260" s="128" t="s">
        <v>440</v>
      </c>
      <c r="H260" s="164" t="s">
        <v>206</v>
      </c>
      <c r="I260" s="165" t="s">
        <v>155</v>
      </c>
      <c r="J260" s="166">
        <v>7</v>
      </c>
      <c r="K260" s="166">
        <v>0</v>
      </c>
      <c r="L260" s="167" t="s">
        <v>207</v>
      </c>
      <c r="M260" s="175"/>
      <c r="N260" s="187">
        <f>+N262</f>
        <v>0</v>
      </c>
      <c r="O260" s="187">
        <f>+O262</f>
        <v>0</v>
      </c>
      <c r="P260" s="187">
        <f>+P262</f>
        <v>0</v>
      </c>
      <c r="Q260" s="160"/>
      <c r="R260" s="160"/>
      <c r="S260" s="343"/>
      <c r="T260" s="160"/>
      <c r="U260" s="160"/>
      <c r="V260" s="160"/>
    </row>
    <row r="261" spans="1:22">
      <c r="A261" s="121" t="str">
        <f t="shared" si="31"/>
        <v>71050101044861</v>
      </c>
      <c r="B261" s="123" t="s">
        <v>439</v>
      </c>
      <c r="C261" s="116" t="s">
        <v>149</v>
      </c>
      <c r="D261" s="117" t="s">
        <v>106</v>
      </c>
      <c r="E261" s="118" t="s">
        <v>106</v>
      </c>
      <c r="F261" s="119" t="s">
        <v>155</v>
      </c>
      <c r="G261" s="128">
        <v>4861</v>
      </c>
      <c r="H261" s="24"/>
      <c r="I261" s="17"/>
      <c r="J261" s="18"/>
      <c r="K261" s="18"/>
      <c r="L261" s="29" t="s">
        <v>110</v>
      </c>
      <c r="M261" s="30"/>
      <c r="N261" s="189"/>
      <c r="O261" s="189"/>
      <c r="P261" s="189"/>
      <c r="Q261" s="160"/>
      <c r="R261" s="160"/>
      <c r="S261" s="343"/>
      <c r="T261" s="160"/>
      <c r="U261" s="160"/>
      <c r="V261" s="160"/>
    </row>
    <row r="262" spans="1:22" s="114" customFormat="1">
      <c r="A262" s="121" t="str">
        <f t="shared" si="31"/>
        <v>71050101050000</v>
      </c>
      <c r="B262" s="123" t="s">
        <v>439</v>
      </c>
      <c r="C262" s="116" t="s">
        <v>149</v>
      </c>
      <c r="D262" s="117" t="s">
        <v>106</v>
      </c>
      <c r="E262" s="118" t="s">
        <v>106</v>
      </c>
      <c r="F262" s="119" t="s">
        <v>149</v>
      </c>
      <c r="G262" s="128" t="s">
        <v>440</v>
      </c>
      <c r="H262" s="150" t="s">
        <v>208</v>
      </c>
      <c r="I262" s="151" t="s">
        <v>155</v>
      </c>
      <c r="J262" s="152">
        <v>7</v>
      </c>
      <c r="K262" s="152">
        <v>3</v>
      </c>
      <c r="L262" s="153" t="s">
        <v>209</v>
      </c>
      <c r="M262" s="154"/>
      <c r="N262" s="191">
        <f>+N264</f>
        <v>0</v>
      </c>
      <c r="O262" s="191">
        <f>+O264</f>
        <v>0</v>
      </c>
      <c r="P262" s="191">
        <f>+P264</f>
        <v>0</v>
      </c>
      <c r="Q262" s="160"/>
      <c r="R262" s="160"/>
      <c r="S262" s="343"/>
      <c r="T262" s="160"/>
      <c r="U262" s="160"/>
      <c r="V262" s="160"/>
    </row>
    <row r="263" spans="1:22">
      <c r="A263" s="121" t="str">
        <f t="shared" si="31"/>
        <v>71050101054861</v>
      </c>
      <c r="B263" s="123" t="s">
        <v>439</v>
      </c>
      <c r="C263" s="116" t="s">
        <v>149</v>
      </c>
      <c r="D263" s="117" t="s">
        <v>106</v>
      </c>
      <c r="E263" s="118" t="s">
        <v>106</v>
      </c>
      <c r="F263" s="119" t="s">
        <v>149</v>
      </c>
      <c r="G263" s="128">
        <v>4861</v>
      </c>
      <c r="H263" s="24"/>
      <c r="I263" s="24"/>
      <c r="J263" s="25"/>
      <c r="K263" s="25"/>
      <c r="L263" s="29" t="s">
        <v>108</v>
      </c>
      <c r="M263" s="30"/>
      <c r="N263" s="189"/>
      <c r="O263" s="189"/>
      <c r="P263" s="189"/>
      <c r="Q263" s="160"/>
      <c r="R263" s="160"/>
      <c r="S263" s="343"/>
      <c r="T263" s="160"/>
      <c r="U263" s="160"/>
      <c r="V263" s="160"/>
    </row>
    <row r="264" spans="1:22" s="114" customFormat="1">
      <c r="A264" s="121" t="str">
        <f t="shared" si="31"/>
        <v>71050101060000</v>
      </c>
      <c r="B264" s="123" t="s">
        <v>439</v>
      </c>
      <c r="C264" s="116" t="s">
        <v>149</v>
      </c>
      <c r="D264" s="117" t="s">
        <v>106</v>
      </c>
      <c r="E264" s="118" t="s">
        <v>106</v>
      </c>
      <c r="F264" s="119" t="s">
        <v>157</v>
      </c>
      <c r="G264" s="128" t="s">
        <v>440</v>
      </c>
      <c r="H264" s="44"/>
      <c r="I264" s="146"/>
      <c r="J264" s="147"/>
      <c r="K264" s="147"/>
      <c r="L264" s="26" t="s">
        <v>210</v>
      </c>
      <c r="M264" s="27"/>
      <c r="N264" s="196">
        <f>O264+P264</f>
        <v>0</v>
      </c>
      <c r="O264" s="196">
        <f>SUM(O265:O271)</f>
        <v>0</v>
      </c>
      <c r="P264" s="196">
        <f>SUM(P265:P271)</f>
        <v>0</v>
      </c>
      <c r="Q264" s="160"/>
      <c r="R264" s="160"/>
      <c r="S264" s="343"/>
      <c r="T264" s="160"/>
      <c r="U264" s="160"/>
      <c r="V264" s="160"/>
    </row>
    <row r="265" spans="1:22">
      <c r="A265" s="121" t="str">
        <f t="shared" si="31"/>
        <v>71050101064861</v>
      </c>
      <c r="B265" s="123" t="s">
        <v>439</v>
      </c>
      <c r="C265" s="116" t="s">
        <v>149</v>
      </c>
      <c r="D265" s="117" t="s">
        <v>106</v>
      </c>
      <c r="E265" s="118" t="s">
        <v>106</v>
      </c>
      <c r="F265" s="119" t="s">
        <v>157</v>
      </c>
      <c r="G265" s="128">
        <v>4861</v>
      </c>
      <c r="H265" s="24"/>
      <c r="I265" s="24"/>
      <c r="J265" s="25"/>
      <c r="K265" s="25"/>
      <c r="L265" s="31" t="s">
        <v>122</v>
      </c>
      <c r="M265" s="47">
        <v>4234</v>
      </c>
      <c r="N265" s="182">
        <f t="shared" ref="N265:N271" si="40">O265+P265</f>
        <v>0</v>
      </c>
      <c r="O265" s="325"/>
      <c r="P265" s="325"/>
      <c r="Q265" s="160"/>
      <c r="R265" s="160"/>
      <c r="S265" s="343"/>
      <c r="T265" s="160"/>
      <c r="U265" s="160"/>
      <c r="V265" s="160"/>
    </row>
    <row r="266" spans="1:22" s="114" customFormat="1">
      <c r="A266" s="121" t="str">
        <f t="shared" si="31"/>
        <v>71050101070000</v>
      </c>
      <c r="B266" s="123" t="s">
        <v>439</v>
      </c>
      <c r="C266" s="116" t="s">
        <v>149</v>
      </c>
      <c r="D266" s="117" t="s">
        <v>106</v>
      </c>
      <c r="E266" s="118" t="s">
        <v>106</v>
      </c>
      <c r="F266" s="119" t="s">
        <v>183</v>
      </c>
      <c r="G266" s="128" t="s">
        <v>440</v>
      </c>
      <c r="H266" s="24"/>
      <c r="I266" s="24"/>
      <c r="J266" s="25"/>
      <c r="K266" s="25"/>
      <c r="L266" s="31" t="s">
        <v>125</v>
      </c>
      <c r="M266" s="32">
        <v>4239</v>
      </c>
      <c r="N266" s="182">
        <f t="shared" si="40"/>
        <v>0</v>
      </c>
      <c r="O266" s="325"/>
      <c r="P266" s="325"/>
      <c r="Q266" s="160"/>
      <c r="R266" s="160"/>
      <c r="S266" s="343"/>
      <c r="T266" s="160"/>
      <c r="U266" s="160"/>
      <c r="V266" s="160"/>
    </row>
    <row r="267" spans="1:22">
      <c r="A267" s="121" t="str">
        <f t="shared" si="31"/>
        <v>71050101074861</v>
      </c>
      <c r="B267" s="123" t="s">
        <v>439</v>
      </c>
      <c r="C267" s="116" t="s">
        <v>149</v>
      </c>
      <c r="D267" s="117" t="s">
        <v>106</v>
      </c>
      <c r="E267" s="118" t="s">
        <v>106</v>
      </c>
      <c r="F267" s="119" t="s">
        <v>183</v>
      </c>
      <c r="G267" s="128">
        <v>4861</v>
      </c>
      <c r="H267" s="24"/>
      <c r="I267" s="24"/>
      <c r="J267" s="25"/>
      <c r="K267" s="25"/>
      <c r="L267" s="31" t="s">
        <v>364</v>
      </c>
      <c r="M267" s="47">
        <v>4269</v>
      </c>
      <c r="N267" s="182">
        <f t="shared" si="40"/>
        <v>0</v>
      </c>
      <c r="O267" s="325"/>
      <c r="P267" s="325"/>
      <c r="Q267" s="160"/>
      <c r="R267" s="160"/>
      <c r="S267" s="343"/>
      <c r="T267" s="160"/>
      <c r="U267" s="160"/>
      <c r="V267" s="160"/>
    </row>
    <row r="268" spans="1:22" s="114" customFormat="1">
      <c r="A268" s="121"/>
      <c r="B268" s="123"/>
      <c r="C268" s="116"/>
      <c r="D268" s="117"/>
      <c r="E268" s="118"/>
      <c r="F268" s="119"/>
      <c r="G268" s="128"/>
      <c r="H268" s="24"/>
      <c r="I268" s="24"/>
      <c r="J268" s="25"/>
      <c r="K268" s="25"/>
      <c r="L268" s="31" t="s">
        <v>211</v>
      </c>
      <c r="M268" s="47">
        <v>4639</v>
      </c>
      <c r="N268" s="182">
        <f t="shared" si="40"/>
        <v>0</v>
      </c>
      <c r="O268" s="182"/>
      <c r="P268" s="182"/>
      <c r="Q268" s="160"/>
      <c r="R268" s="160"/>
      <c r="S268" s="343"/>
      <c r="T268" s="160"/>
      <c r="U268" s="160"/>
      <c r="V268" s="160"/>
    </row>
    <row r="269" spans="1:22">
      <c r="B269" s="123"/>
      <c r="G269" s="128"/>
      <c r="H269" s="24"/>
      <c r="I269" s="24"/>
      <c r="J269" s="25"/>
      <c r="K269" s="25"/>
      <c r="L269" s="31" t="s">
        <v>134</v>
      </c>
      <c r="M269" s="47">
        <v>4861</v>
      </c>
      <c r="N269" s="182">
        <f t="shared" si="40"/>
        <v>0</v>
      </c>
      <c r="O269" s="182"/>
      <c r="P269" s="182"/>
      <c r="Q269" s="160"/>
      <c r="R269" s="160"/>
      <c r="S269" s="343"/>
      <c r="T269" s="160"/>
      <c r="U269" s="160"/>
      <c r="V269" s="160"/>
    </row>
    <row r="270" spans="1:22">
      <c r="B270" s="123"/>
      <c r="G270" s="128"/>
      <c r="H270" s="24"/>
      <c r="I270" s="24"/>
      <c r="J270" s="25"/>
      <c r="K270" s="25"/>
      <c r="L270" s="29" t="s">
        <v>173</v>
      </c>
      <c r="M270" s="30">
        <v>5112</v>
      </c>
      <c r="N270" s="182">
        <f t="shared" si="40"/>
        <v>0</v>
      </c>
      <c r="O270" s="325"/>
      <c r="P270" s="325"/>
      <c r="Q270" s="160"/>
      <c r="R270" s="160"/>
      <c r="S270" s="343"/>
      <c r="T270" s="160"/>
      <c r="U270" s="160"/>
      <c r="V270" s="160"/>
    </row>
    <row r="271" spans="1:22">
      <c r="B271" s="123"/>
      <c r="G271" s="128"/>
      <c r="H271" s="24"/>
      <c r="I271" s="24"/>
      <c r="J271" s="25"/>
      <c r="K271" s="25"/>
      <c r="L271" s="28" t="s">
        <v>138</v>
      </c>
      <c r="M271" s="11">
        <v>5132</v>
      </c>
      <c r="N271" s="182">
        <f t="shared" si="40"/>
        <v>0</v>
      </c>
      <c r="O271" s="182">
        <v>0</v>
      </c>
      <c r="P271" s="182"/>
      <c r="Q271" s="160"/>
      <c r="R271" s="160"/>
      <c r="S271" s="343"/>
      <c r="T271" s="160"/>
      <c r="U271" s="160"/>
      <c r="V271" s="160"/>
    </row>
    <row r="272" spans="1:22" ht="27">
      <c r="B272" s="123"/>
      <c r="G272" s="128"/>
      <c r="H272" s="164">
        <v>2490</v>
      </c>
      <c r="I272" s="165" t="s">
        <v>155</v>
      </c>
      <c r="J272" s="166">
        <v>9</v>
      </c>
      <c r="K272" s="166">
        <v>0</v>
      </c>
      <c r="L272" s="167" t="s">
        <v>212</v>
      </c>
      <c r="M272" s="175"/>
      <c r="N272" s="187">
        <f>+N274</f>
        <v>0</v>
      </c>
      <c r="O272" s="187">
        <f>+O274</f>
        <v>0</v>
      </c>
      <c r="P272" s="187">
        <f>+P274</f>
        <v>0</v>
      </c>
      <c r="Q272" s="160"/>
      <c r="R272" s="160"/>
      <c r="S272" s="343"/>
      <c r="T272" s="160"/>
      <c r="U272" s="160"/>
      <c r="V272" s="160"/>
    </row>
    <row r="273" spans="2:22">
      <c r="B273" s="123"/>
      <c r="G273" s="128"/>
      <c r="H273" s="24"/>
      <c r="I273" s="17"/>
      <c r="J273" s="18"/>
      <c r="K273" s="18"/>
      <c r="L273" s="29" t="s">
        <v>110</v>
      </c>
      <c r="M273" s="30"/>
      <c r="N273" s="189"/>
      <c r="O273" s="189"/>
      <c r="P273" s="189"/>
      <c r="Q273" s="160"/>
      <c r="R273" s="160"/>
      <c r="S273" s="343"/>
      <c r="T273" s="160"/>
      <c r="U273" s="160"/>
      <c r="V273" s="160"/>
    </row>
    <row r="274" spans="2:22" ht="25.5">
      <c r="B274" s="123"/>
      <c r="G274" s="128"/>
      <c r="H274" s="150">
        <v>2491</v>
      </c>
      <c r="I274" s="151" t="s">
        <v>155</v>
      </c>
      <c r="J274" s="152">
        <v>9</v>
      </c>
      <c r="K274" s="152">
        <v>1</v>
      </c>
      <c r="L274" s="153" t="s">
        <v>212</v>
      </c>
      <c r="M274" s="154"/>
      <c r="N274" s="191">
        <f>+N276+N279+N283+N285+N291+N295+N300+N303+N307+N311+N314+N317</f>
        <v>0</v>
      </c>
      <c r="O274" s="191">
        <f t="shared" ref="O274:P274" si="41">+O276+O279+O283+O285+O291+O295+O300+O303+O307+O311+O314+O317</f>
        <v>0</v>
      </c>
      <c r="P274" s="191">
        <f t="shared" si="41"/>
        <v>0</v>
      </c>
      <c r="Q274" s="160"/>
      <c r="R274" s="160"/>
      <c r="S274" s="343"/>
      <c r="T274" s="160"/>
      <c r="U274" s="160"/>
      <c r="V274" s="160"/>
    </row>
    <row r="275" spans="2:22">
      <c r="B275" s="123"/>
      <c r="G275" s="128"/>
      <c r="H275" s="24"/>
      <c r="I275" s="24"/>
      <c r="J275" s="25"/>
      <c r="K275" s="25"/>
      <c r="L275" s="29" t="s">
        <v>108</v>
      </c>
      <c r="M275" s="30"/>
      <c r="N275" s="189"/>
      <c r="O275" s="189"/>
      <c r="P275" s="189"/>
      <c r="Q275" s="160"/>
      <c r="R275" s="160"/>
      <c r="S275" s="343"/>
      <c r="T275" s="160"/>
      <c r="U275" s="160"/>
      <c r="V275" s="160"/>
    </row>
    <row r="276" spans="2:22">
      <c r="B276" s="123"/>
      <c r="G276" s="128"/>
      <c r="H276" s="44"/>
      <c r="I276" s="146"/>
      <c r="J276" s="147"/>
      <c r="K276" s="147"/>
      <c r="L276" s="26" t="s">
        <v>213</v>
      </c>
      <c r="M276" s="27"/>
      <c r="N276" s="196">
        <f>O276+P276</f>
        <v>0</v>
      </c>
      <c r="O276" s="196">
        <f>SUM(O277:O278)</f>
        <v>0</v>
      </c>
      <c r="P276" s="196">
        <f>SUM(P277:P278)</f>
        <v>0</v>
      </c>
      <c r="Q276" s="160"/>
      <c r="R276" s="160"/>
      <c r="S276" s="343"/>
      <c r="T276" s="160"/>
      <c r="U276" s="160"/>
      <c r="V276" s="160"/>
    </row>
    <row r="277" spans="2:22">
      <c r="B277" s="123"/>
      <c r="G277" s="128"/>
      <c r="H277" s="16"/>
      <c r="I277" s="24"/>
      <c r="J277" s="25"/>
      <c r="K277" s="25"/>
      <c r="L277" s="31" t="s">
        <v>364</v>
      </c>
      <c r="M277" s="47">
        <v>4269</v>
      </c>
      <c r="N277" s="182">
        <f t="shared" ref="N277:N313" si="42">O277+P277</f>
        <v>0</v>
      </c>
      <c r="O277" s="182"/>
      <c r="P277" s="182"/>
      <c r="Q277" s="160"/>
      <c r="R277" s="160"/>
      <c r="S277" s="343"/>
      <c r="T277" s="160"/>
      <c r="U277" s="160"/>
      <c r="V277" s="160"/>
    </row>
    <row r="278" spans="2:22">
      <c r="B278" s="123"/>
      <c r="G278" s="128"/>
      <c r="H278" s="24"/>
      <c r="I278" s="24"/>
      <c r="J278" s="25"/>
      <c r="K278" s="25"/>
      <c r="L278" s="28" t="s">
        <v>137</v>
      </c>
      <c r="M278" s="11">
        <v>5129</v>
      </c>
      <c r="N278" s="182">
        <f t="shared" si="42"/>
        <v>0</v>
      </c>
      <c r="O278" s="182"/>
      <c r="P278" s="182"/>
      <c r="Q278" s="160"/>
      <c r="R278" s="160"/>
      <c r="S278" s="343"/>
      <c r="T278" s="160"/>
      <c r="U278" s="160"/>
      <c r="V278" s="160"/>
    </row>
    <row r="279" spans="2:22" ht="54">
      <c r="B279" s="123"/>
      <c r="G279" s="128"/>
      <c r="H279" s="44"/>
      <c r="I279" s="146"/>
      <c r="J279" s="147"/>
      <c r="K279" s="147"/>
      <c r="L279" s="26" t="s">
        <v>214</v>
      </c>
      <c r="M279" s="27"/>
      <c r="N279" s="196">
        <f>O279+P279</f>
        <v>0</v>
      </c>
      <c r="O279" s="196">
        <f>SUM(O280:O282)</f>
        <v>0</v>
      </c>
      <c r="P279" s="196">
        <f>SUM(P280:P282)</f>
        <v>0</v>
      </c>
      <c r="Q279" s="160"/>
      <c r="R279" s="160"/>
      <c r="S279" s="343"/>
      <c r="T279" s="160"/>
      <c r="U279" s="160"/>
      <c r="V279" s="160"/>
    </row>
    <row r="280" spans="2:22" ht="25.5">
      <c r="B280" s="123"/>
      <c r="G280" s="128"/>
      <c r="H280" s="24"/>
      <c r="I280" s="24"/>
      <c r="J280" s="25"/>
      <c r="K280" s="25"/>
      <c r="L280" s="28" t="s">
        <v>217</v>
      </c>
      <c r="M280" s="11">
        <v>4511</v>
      </c>
      <c r="N280" s="182">
        <f t="shared" ref="N280" si="43">O280+P280</f>
        <v>0</v>
      </c>
      <c r="O280" s="303"/>
      <c r="P280" s="303">
        <v>0</v>
      </c>
      <c r="Q280" s="160"/>
      <c r="R280" s="160"/>
      <c r="S280" s="343"/>
      <c r="T280" s="160"/>
      <c r="U280" s="160"/>
      <c r="V280" s="160"/>
    </row>
    <row r="281" spans="2:22" ht="25.5">
      <c r="B281" s="123"/>
      <c r="G281" s="128"/>
      <c r="H281" s="24"/>
      <c r="I281" s="24"/>
      <c r="J281" s="25"/>
      <c r="K281" s="25"/>
      <c r="L281" s="31" t="s">
        <v>215</v>
      </c>
      <c r="M281" s="47">
        <v>4637</v>
      </c>
      <c r="N281" s="182">
        <f t="shared" si="42"/>
        <v>0</v>
      </c>
      <c r="O281" s="182"/>
      <c r="P281" s="182"/>
      <c r="Q281" s="160"/>
      <c r="R281" s="160"/>
      <c r="S281" s="343"/>
      <c r="T281" s="160"/>
      <c r="U281" s="160"/>
      <c r="V281" s="160"/>
    </row>
    <row r="282" spans="2:22">
      <c r="B282" s="123"/>
      <c r="G282" s="128"/>
      <c r="H282" s="24"/>
      <c r="I282" s="24"/>
      <c r="J282" s="25"/>
      <c r="K282" s="25"/>
      <c r="L282" s="31" t="s">
        <v>738</v>
      </c>
      <c r="M282" s="47" t="s">
        <v>739</v>
      </c>
      <c r="N282" s="182">
        <f t="shared" ref="N282" si="44">O282+P282</f>
        <v>0</v>
      </c>
      <c r="O282" s="182"/>
      <c r="P282" s="182"/>
      <c r="Q282" s="160"/>
      <c r="R282" s="160"/>
      <c r="S282" s="343"/>
      <c r="T282" s="160"/>
      <c r="U282" s="160"/>
      <c r="V282" s="160"/>
    </row>
    <row r="283" spans="2:22" ht="27">
      <c r="B283" s="123"/>
      <c r="G283" s="128"/>
      <c r="H283" s="44"/>
      <c r="I283" s="146"/>
      <c r="J283" s="147"/>
      <c r="K283" s="147"/>
      <c r="L283" s="26" t="s">
        <v>216</v>
      </c>
      <c r="M283" s="27"/>
      <c r="N283" s="196">
        <f>O283+P283</f>
        <v>0</v>
      </c>
      <c r="O283" s="196">
        <f>SUM(O284)</f>
        <v>0</v>
      </c>
      <c r="P283" s="196">
        <f>SUM(P284)</f>
        <v>0</v>
      </c>
      <c r="Q283" s="160"/>
      <c r="R283" s="160"/>
      <c r="S283" s="343"/>
      <c r="T283" s="160"/>
      <c r="U283" s="160"/>
      <c r="V283" s="160"/>
    </row>
    <row r="284" spans="2:22" ht="25.5">
      <c r="B284" s="123"/>
      <c r="G284" s="128"/>
      <c r="H284" s="24"/>
      <c r="I284" s="24"/>
      <c r="J284" s="25"/>
      <c r="K284" s="25"/>
      <c r="L284" s="28" t="s">
        <v>217</v>
      </c>
      <c r="M284" s="11">
        <v>4511</v>
      </c>
      <c r="N284" s="182">
        <f t="shared" si="42"/>
        <v>0</v>
      </c>
      <c r="O284" s="303"/>
      <c r="P284" s="303"/>
      <c r="Q284" s="160"/>
      <c r="R284" s="160"/>
      <c r="S284" s="343"/>
      <c r="T284" s="160"/>
      <c r="U284" s="160"/>
      <c r="V284" s="160"/>
    </row>
    <row r="285" spans="2:22" ht="27">
      <c r="B285" s="123"/>
      <c r="G285" s="128"/>
      <c r="H285" s="44"/>
      <c r="I285" s="146"/>
      <c r="J285" s="147"/>
      <c r="K285" s="147"/>
      <c r="L285" s="26" t="s">
        <v>218</v>
      </c>
      <c r="M285" s="27"/>
      <c r="N285" s="196">
        <f>O285+P285</f>
        <v>0</v>
      </c>
      <c r="O285" s="196">
        <f>SUM(O286:O290)</f>
        <v>0</v>
      </c>
      <c r="P285" s="196">
        <f>SUM(P286:P290)</f>
        <v>0</v>
      </c>
      <c r="Q285" s="160"/>
      <c r="R285" s="160"/>
      <c r="S285" s="343"/>
      <c r="T285" s="160"/>
      <c r="U285" s="160"/>
      <c r="V285" s="160"/>
    </row>
    <row r="286" spans="2:22" ht="25.5">
      <c r="B286" s="123"/>
      <c r="G286" s="128"/>
      <c r="H286" s="24"/>
      <c r="I286" s="24"/>
      <c r="J286" s="25"/>
      <c r="K286" s="25"/>
      <c r="L286" s="29" t="s">
        <v>241</v>
      </c>
      <c r="M286" s="30">
        <v>4638</v>
      </c>
      <c r="N286" s="182">
        <f t="shared" si="42"/>
        <v>0</v>
      </c>
      <c r="O286" s="182"/>
      <c r="P286" s="182"/>
      <c r="Q286" s="160"/>
      <c r="R286" s="160"/>
      <c r="S286" s="343"/>
      <c r="T286" s="160"/>
      <c r="U286" s="160"/>
      <c r="V286" s="160"/>
    </row>
    <row r="287" spans="2:22" ht="16.5">
      <c r="B287" s="123"/>
      <c r="G287" s="128"/>
      <c r="H287" s="24"/>
      <c r="I287" s="24"/>
      <c r="J287" s="25"/>
      <c r="K287" s="25"/>
      <c r="L287" s="31" t="s">
        <v>211</v>
      </c>
      <c r="M287" s="47">
        <v>4639</v>
      </c>
      <c r="N287" s="182">
        <f t="shared" si="42"/>
        <v>0</v>
      </c>
      <c r="O287" s="304"/>
      <c r="P287" s="304">
        <v>0</v>
      </c>
      <c r="Q287" s="160"/>
      <c r="R287" s="160"/>
      <c r="S287" s="343"/>
      <c r="T287" s="160"/>
      <c r="U287" s="160"/>
      <c r="V287" s="160"/>
    </row>
    <row r="288" spans="2:22" ht="16.5">
      <c r="B288" s="123"/>
      <c r="G288" s="128"/>
      <c r="H288" s="24"/>
      <c r="I288" s="24"/>
      <c r="J288" s="25"/>
      <c r="K288" s="25"/>
      <c r="L288" s="31" t="s">
        <v>738</v>
      </c>
      <c r="M288" s="47" t="s">
        <v>739</v>
      </c>
      <c r="N288" s="182">
        <f t="shared" si="42"/>
        <v>0</v>
      </c>
      <c r="O288" s="304"/>
      <c r="P288" s="304"/>
      <c r="Q288" s="160"/>
      <c r="R288" s="160"/>
      <c r="S288" s="343"/>
      <c r="T288" s="160"/>
      <c r="U288" s="160"/>
      <c r="V288" s="160"/>
    </row>
    <row r="289" spans="1:22">
      <c r="B289" s="123"/>
      <c r="G289" s="128"/>
      <c r="H289" s="24"/>
      <c r="I289" s="24"/>
      <c r="J289" s="25"/>
      <c r="K289" s="25"/>
      <c r="L289" s="28" t="s">
        <v>348</v>
      </c>
      <c r="M289" s="30">
        <v>4729</v>
      </c>
      <c r="N289" s="182">
        <f t="shared" si="42"/>
        <v>0</v>
      </c>
      <c r="O289" s="182"/>
      <c r="P289" s="182"/>
      <c r="Q289" s="160"/>
      <c r="R289" s="160"/>
      <c r="S289" s="343"/>
      <c r="T289" s="160"/>
      <c r="U289" s="160"/>
      <c r="V289" s="160"/>
    </row>
    <row r="290" spans="1:22" ht="25.5">
      <c r="B290" s="123"/>
      <c r="G290" s="128"/>
      <c r="H290" s="24"/>
      <c r="I290" s="24"/>
      <c r="J290" s="25"/>
      <c r="K290" s="25"/>
      <c r="L290" s="29" t="s">
        <v>219</v>
      </c>
      <c r="M290" s="30">
        <v>4819</v>
      </c>
      <c r="N290" s="182">
        <f t="shared" si="42"/>
        <v>0</v>
      </c>
      <c r="O290" s="304"/>
      <c r="P290" s="304"/>
      <c r="Q290" s="160"/>
      <c r="R290" s="160"/>
      <c r="S290" s="343"/>
      <c r="T290" s="160"/>
      <c r="U290" s="160"/>
      <c r="V290" s="160"/>
    </row>
    <row r="291" spans="1:22">
      <c r="B291" s="123"/>
      <c r="G291" s="128"/>
      <c r="H291" s="44"/>
      <c r="I291" s="146"/>
      <c r="J291" s="147"/>
      <c r="K291" s="147"/>
      <c r="L291" s="26" t="s">
        <v>220</v>
      </c>
      <c r="M291" s="27"/>
      <c r="N291" s="196">
        <f>O291+P291</f>
        <v>0</v>
      </c>
      <c r="O291" s="196">
        <f>SUM(O292:O294)</f>
        <v>0</v>
      </c>
      <c r="P291" s="196">
        <f>SUM(P292:P294)</f>
        <v>0</v>
      </c>
      <c r="Q291" s="160"/>
      <c r="R291" s="160"/>
      <c r="S291" s="343"/>
      <c r="T291" s="160"/>
      <c r="U291" s="160"/>
      <c r="V291" s="160"/>
    </row>
    <row r="292" spans="1:22">
      <c r="B292" s="123"/>
      <c r="G292" s="128"/>
      <c r="H292" s="24"/>
      <c r="I292" s="24"/>
      <c r="J292" s="25"/>
      <c r="K292" s="25"/>
      <c r="L292" s="29" t="s">
        <v>221</v>
      </c>
      <c r="M292" s="30">
        <v>8111</v>
      </c>
      <c r="N292" s="182">
        <f t="shared" si="42"/>
        <v>0</v>
      </c>
      <c r="O292" s="310">
        <v>0</v>
      </c>
      <c r="P292" s="310"/>
      <c r="Q292" s="160"/>
      <c r="R292" s="160"/>
      <c r="S292" s="343"/>
      <c r="T292" s="160"/>
      <c r="U292" s="160"/>
      <c r="V292" s="160"/>
    </row>
    <row r="293" spans="1:22">
      <c r="B293" s="123"/>
      <c r="G293" s="128"/>
      <c r="H293" s="24"/>
      <c r="I293" s="24"/>
      <c r="J293" s="25"/>
      <c r="K293" s="25"/>
      <c r="L293" s="29" t="s">
        <v>740</v>
      </c>
      <c r="M293" s="30">
        <v>8121</v>
      </c>
      <c r="N293" s="182">
        <f t="shared" si="42"/>
        <v>0</v>
      </c>
      <c r="O293" s="310"/>
      <c r="P293" s="310"/>
      <c r="Q293" s="160"/>
      <c r="R293" s="160"/>
      <c r="S293" s="343"/>
      <c r="T293" s="160"/>
      <c r="U293" s="160"/>
      <c r="V293" s="160"/>
    </row>
    <row r="294" spans="1:22">
      <c r="B294" s="123"/>
      <c r="G294" s="128"/>
      <c r="H294" s="24"/>
      <c r="I294" s="24"/>
      <c r="J294" s="25"/>
      <c r="K294" s="25"/>
      <c r="L294" s="28" t="s">
        <v>222</v>
      </c>
      <c r="M294" s="11">
        <v>8411</v>
      </c>
      <c r="N294" s="182">
        <f t="shared" si="42"/>
        <v>0</v>
      </c>
      <c r="O294" s="310"/>
      <c r="P294" s="310"/>
      <c r="Q294" s="160"/>
      <c r="R294" s="160"/>
      <c r="S294" s="343"/>
      <c r="T294" s="160"/>
      <c r="U294" s="160"/>
      <c r="V294" s="160"/>
    </row>
    <row r="295" spans="1:22" s="169" customFormat="1">
      <c r="A295" s="121" t="str">
        <f t="shared" si="31"/>
        <v>71050300000000</v>
      </c>
      <c r="B295" s="123" t="s">
        <v>439</v>
      </c>
      <c r="C295" s="116" t="s">
        <v>149</v>
      </c>
      <c r="D295" s="117" t="s">
        <v>442</v>
      </c>
      <c r="E295" s="118" t="s">
        <v>441</v>
      </c>
      <c r="F295" s="119" t="s">
        <v>441</v>
      </c>
      <c r="G295" s="128" t="s">
        <v>440</v>
      </c>
      <c r="H295" s="44"/>
      <c r="I295" s="146"/>
      <c r="J295" s="147"/>
      <c r="K295" s="147"/>
      <c r="L295" s="26" t="s">
        <v>821</v>
      </c>
      <c r="M295" s="27"/>
      <c r="N295" s="196">
        <f>O295+P295</f>
        <v>0</v>
      </c>
      <c r="O295" s="196">
        <f>SUM(O296:O299)</f>
        <v>0</v>
      </c>
      <c r="P295" s="196">
        <f>SUM(P296:P299)</f>
        <v>0</v>
      </c>
      <c r="Q295" s="160"/>
      <c r="R295" s="160"/>
      <c r="S295" s="343"/>
      <c r="T295" s="160"/>
      <c r="U295" s="160"/>
      <c r="V295" s="160"/>
    </row>
    <row r="296" spans="1:22">
      <c r="A296" s="121" t="str">
        <f t="shared" si="31"/>
        <v>71050300000001</v>
      </c>
      <c r="B296" s="123" t="s">
        <v>439</v>
      </c>
      <c r="C296" s="116" t="s">
        <v>149</v>
      </c>
      <c r="D296" s="117" t="s">
        <v>442</v>
      </c>
      <c r="E296" s="118" t="s">
        <v>441</v>
      </c>
      <c r="F296" s="119" t="s">
        <v>441</v>
      </c>
      <c r="G296" s="128" t="s">
        <v>96</v>
      </c>
      <c r="H296" s="24"/>
      <c r="I296" s="24"/>
      <c r="J296" s="25"/>
      <c r="K296" s="25"/>
      <c r="L296" s="28" t="s">
        <v>125</v>
      </c>
      <c r="M296" s="32">
        <v>4239</v>
      </c>
      <c r="N296" s="182">
        <f t="shared" si="42"/>
        <v>0</v>
      </c>
      <c r="O296" s="182"/>
      <c r="P296" s="182"/>
      <c r="Q296" s="160"/>
      <c r="R296" s="160"/>
      <c r="S296" s="343"/>
      <c r="T296" s="160"/>
      <c r="U296" s="160"/>
      <c r="V296" s="160"/>
    </row>
    <row r="297" spans="1:22" ht="25.5">
      <c r="A297" s="121" t="str">
        <f t="shared" ref="A297" si="45">CONCATENATE(B297,C297,D297,E297,F297,G297)</f>
        <v>71050601014213</v>
      </c>
      <c r="B297" s="123" t="s">
        <v>439</v>
      </c>
      <c r="C297" s="116" t="s">
        <v>149</v>
      </c>
      <c r="D297" s="117" t="s">
        <v>157</v>
      </c>
      <c r="E297" s="118" t="s">
        <v>106</v>
      </c>
      <c r="F297" s="119" t="s">
        <v>106</v>
      </c>
      <c r="G297" s="120">
        <v>4213</v>
      </c>
      <c r="H297" s="24"/>
      <c r="I297" s="24"/>
      <c r="J297" s="25"/>
      <c r="K297" s="25"/>
      <c r="L297" s="28" t="s">
        <v>142</v>
      </c>
      <c r="M297" s="11">
        <v>4251</v>
      </c>
      <c r="N297" s="182">
        <f t="shared" ref="N297" si="46">O297+P297</f>
        <v>0</v>
      </c>
      <c r="O297" s="182"/>
      <c r="P297" s="182"/>
      <c r="Q297" s="160"/>
      <c r="R297" s="160"/>
      <c r="S297" s="343"/>
      <c r="T297" s="160"/>
      <c r="U297" s="160"/>
      <c r="V297" s="160"/>
    </row>
    <row r="298" spans="1:22" s="155" customFormat="1" ht="25.5">
      <c r="A298" s="121" t="str">
        <f t="shared" ref="A298" si="47">CONCATENATE(B298,C298,D298,E298,F298,G298)</f>
        <v>71050601000000</v>
      </c>
      <c r="B298" s="123" t="s">
        <v>439</v>
      </c>
      <c r="C298" s="116" t="s">
        <v>149</v>
      </c>
      <c r="D298" s="117" t="s">
        <v>157</v>
      </c>
      <c r="E298" s="118" t="s">
        <v>106</v>
      </c>
      <c r="F298" s="119" t="s">
        <v>441</v>
      </c>
      <c r="G298" s="128" t="s">
        <v>440</v>
      </c>
      <c r="H298" s="24"/>
      <c r="I298" s="24"/>
      <c r="J298" s="25"/>
      <c r="K298" s="25"/>
      <c r="L298" s="28" t="s">
        <v>217</v>
      </c>
      <c r="M298" s="11">
        <v>4511</v>
      </c>
      <c r="N298" s="182">
        <f t="shared" ref="N298" si="48">O298+P298</f>
        <v>0</v>
      </c>
      <c r="O298" s="303"/>
      <c r="P298" s="303"/>
      <c r="Q298" s="160"/>
      <c r="R298" s="160"/>
      <c r="S298" s="343"/>
      <c r="T298" s="160"/>
      <c r="U298" s="160"/>
      <c r="V298" s="160"/>
    </row>
    <row r="299" spans="1:22" s="155" customFormat="1">
      <c r="A299" s="121" t="str">
        <f t="shared" si="31"/>
        <v>71050301000000</v>
      </c>
      <c r="B299" s="123" t="s">
        <v>439</v>
      </c>
      <c r="C299" s="116" t="s">
        <v>149</v>
      </c>
      <c r="D299" s="117" t="s">
        <v>442</v>
      </c>
      <c r="E299" s="118" t="s">
        <v>106</v>
      </c>
      <c r="F299" s="119" t="s">
        <v>441</v>
      </c>
      <c r="G299" s="128" t="s">
        <v>440</v>
      </c>
      <c r="H299" s="24"/>
      <c r="I299" s="24"/>
      <c r="J299" s="25"/>
      <c r="K299" s="25"/>
      <c r="L299" s="35" t="s">
        <v>134</v>
      </c>
      <c r="M299" s="30" t="s">
        <v>84</v>
      </c>
      <c r="N299" s="182">
        <f t="shared" si="42"/>
        <v>0</v>
      </c>
      <c r="O299" s="182"/>
      <c r="P299" s="182"/>
      <c r="Q299" s="160"/>
      <c r="R299" s="160"/>
      <c r="S299" s="343"/>
      <c r="T299" s="160"/>
      <c r="U299" s="160"/>
      <c r="V299" s="160"/>
    </row>
    <row r="300" spans="1:22">
      <c r="A300" s="121" t="str">
        <f>CONCATENATE(B300,C300,D300,E300,F300,G300)</f>
        <v>71060601074251</v>
      </c>
      <c r="B300" s="123" t="s">
        <v>439</v>
      </c>
      <c r="C300" s="116" t="s">
        <v>157</v>
      </c>
      <c r="D300" s="117" t="s">
        <v>157</v>
      </c>
      <c r="E300" s="118" t="s">
        <v>106</v>
      </c>
      <c r="F300" s="119" t="s">
        <v>183</v>
      </c>
      <c r="G300" s="120">
        <v>4251</v>
      </c>
      <c r="H300" s="44"/>
      <c r="I300" s="146"/>
      <c r="J300" s="147"/>
      <c r="K300" s="147"/>
      <c r="L300" s="26" t="s">
        <v>822</v>
      </c>
      <c r="M300" s="27"/>
      <c r="N300" s="196">
        <f>O300+P300</f>
        <v>0</v>
      </c>
      <c r="O300" s="196">
        <f t="shared" ref="O300:P300" si="49">P300+Q300</f>
        <v>0</v>
      </c>
      <c r="P300" s="196">
        <f t="shared" si="49"/>
        <v>0</v>
      </c>
      <c r="Q300" s="160"/>
      <c r="R300" s="160"/>
      <c r="S300" s="343"/>
      <c r="T300" s="160"/>
      <c r="U300" s="160"/>
      <c r="V300" s="160"/>
    </row>
    <row r="301" spans="1:22" s="114" customFormat="1">
      <c r="A301" s="121" t="str">
        <f>CONCATENATE(B301,C301,D301,E301,F301,G301)</f>
        <v>71060601080000</v>
      </c>
      <c r="B301" s="123" t="s">
        <v>439</v>
      </c>
      <c r="C301" s="116" t="s">
        <v>157</v>
      </c>
      <c r="D301" s="117" t="s">
        <v>157</v>
      </c>
      <c r="E301" s="118" t="s">
        <v>106</v>
      </c>
      <c r="F301" s="119" t="s">
        <v>185</v>
      </c>
      <c r="G301" s="128" t="s">
        <v>440</v>
      </c>
      <c r="H301" s="24"/>
      <c r="I301" s="24"/>
      <c r="J301" s="25"/>
      <c r="K301" s="25"/>
      <c r="L301" s="28" t="s">
        <v>125</v>
      </c>
      <c r="M301" s="30">
        <v>4239</v>
      </c>
      <c r="N301" s="182">
        <f>O301+P301</f>
        <v>0</v>
      </c>
      <c r="O301" s="182"/>
      <c r="P301" s="182"/>
      <c r="Q301" s="160"/>
      <c r="R301" s="160"/>
      <c r="S301" s="343"/>
      <c r="T301" s="160"/>
      <c r="U301" s="160"/>
      <c r="V301" s="160"/>
    </row>
    <row r="302" spans="1:22" ht="16.5">
      <c r="A302" s="121" t="str">
        <f>CONCATENATE(B302,C302,D302,E302,F302,G302)</f>
        <v>71060601084251</v>
      </c>
      <c r="B302" s="123" t="s">
        <v>439</v>
      </c>
      <c r="C302" s="116" t="s">
        <v>157</v>
      </c>
      <c r="D302" s="117" t="s">
        <v>157</v>
      </c>
      <c r="E302" s="118" t="s">
        <v>106</v>
      </c>
      <c r="F302" s="119" t="s">
        <v>185</v>
      </c>
      <c r="G302" s="120">
        <v>4251</v>
      </c>
      <c r="H302" s="24"/>
      <c r="I302" s="24"/>
      <c r="J302" s="25"/>
      <c r="K302" s="25"/>
      <c r="L302" s="28" t="s">
        <v>134</v>
      </c>
      <c r="M302" s="11">
        <v>4861</v>
      </c>
      <c r="N302" s="182">
        <f>O302+P302</f>
        <v>0</v>
      </c>
      <c r="O302" s="303"/>
      <c r="P302" s="303"/>
      <c r="Q302" s="160"/>
      <c r="R302" s="160"/>
      <c r="S302" s="343"/>
      <c r="T302" s="160"/>
      <c r="U302" s="160"/>
      <c r="V302" s="160"/>
    </row>
    <row r="303" spans="1:22">
      <c r="A303" s="121" t="str">
        <f t="shared" si="31"/>
        <v>71050301014213</v>
      </c>
      <c r="B303" s="123" t="s">
        <v>439</v>
      </c>
      <c r="C303" s="116" t="s">
        <v>149</v>
      </c>
      <c r="D303" s="117" t="s">
        <v>442</v>
      </c>
      <c r="E303" s="118" t="s">
        <v>106</v>
      </c>
      <c r="F303" s="119" t="s">
        <v>106</v>
      </c>
      <c r="G303" s="120">
        <v>4213</v>
      </c>
      <c r="H303" s="44"/>
      <c r="I303" s="146"/>
      <c r="J303" s="147"/>
      <c r="K303" s="147"/>
      <c r="L303" s="26" t="s">
        <v>225</v>
      </c>
      <c r="M303" s="27"/>
      <c r="N303" s="196">
        <f>O303+P303</f>
        <v>0</v>
      </c>
      <c r="O303" s="196">
        <f>SUM(O304:O306)</f>
        <v>0</v>
      </c>
      <c r="P303" s="196">
        <f>SUM(P304:P306)</f>
        <v>0</v>
      </c>
      <c r="Q303" s="160"/>
      <c r="R303" s="160"/>
      <c r="S303" s="343"/>
      <c r="T303" s="160"/>
      <c r="U303" s="160"/>
      <c r="V303" s="160"/>
    </row>
    <row r="304" spans="1:22" s="169" customFormat="1">
      <c r="A304" s="121" t="str">
        <f t="shared" si="31"/>
        <v>71050600000000</v>
      </c>
      <c r="B304" s="123" t="s">
        <v>439</v>
      </c>
      <c r="C304" s="116" t="s">
        <v>149</v>
      </c>
      <c r="D304" s="117" t="s">
        <v>157</v>
      </c>
      <c r="E304" s="118" t="s">
        <v>441</v>
      </c>
      <c r="F304" s="119" t="s">
        <v>441</v>
      </c>
      <c r="G304" s="128" t="s">
        <v>440</v>
      </c>
      <c r="H304" s="24"/>
      <c r="I304" s="24"/>
      <c r="J304" s="25"/>
      <c r="K304" s="25"/>
      <c r="L304" s="28" t="s">
        <v>122</v>
      </c>
      <c r="M304" s="11">
        <v>4234</v>
      </c>
      <c r="N304" s="182">
        <f t="shared" si="42"/>
        <v>0</v>
      </c>
      <c r="O304" s="182"/>
      <c r="P304" s="182"/>
      <c r="Q304" s="160"/>
      <c r="R304" s="160"/>
      <c r="S304" s="343"/>
      <c r="T304" s="160"/>
      <c r="U304" s="160"/>
      <c r="V304" s="160"/>
    </row>
    <row r="305" spans="1:22">
      <c r="A305" s="121" t="str">
        <f t="shared" si="31"/>
        <v>71050600000001</v>
      </c>
      <c r="B305" s="123" t="s">
        <v>439</v>
      </c>
      <c r="C305" s="116" t="s">
        <v>149</v>
      </c>
      <c r="D305" s="117" t="s">
        <v>157</v>
      </c>
      <c r="E305" s="118" t="s">
        <v>441</v>
      </c>
      <c r="F305" s="119" t="s">
        <v>441</v>
      </c>
      <c r="G305" s="128" t="s">
        <v>96</v>
      </c>
      <c r="H305" s="24"/>
      <c r="I305" s="24"/>
      <c r="J305" s="25"/>
      <c r="K305" s="25"/>
      <c r="L305" s="28" t="s">
        <v>125</v>
      </c>
      <c r="M305" s="11">
        <v>4239</v>
      </c>
      <c r="N305" s="182">
        <f t="shared" si="42"/>
        <v>0</v>
      </c>
      <c r="O305" s="182"/>
      <c r="P305" s="182"/>
      <c r="Q305" s="160"/>
      <c r="R305" s="160"/>
      <c r="S305" s="343"/>
      <c r="T305" s="160"/>
      <c r="U305" s="160"/>
      <c r="V305" s="160"/>
    </row>
    <row r="306" spans="1:22" s="155" customFormat="1" ht="25.5">
      <c r="A306" s="121" t="str">
        <f t="shared" si="31"/>
        <v>71050601000000</v>
      </c>
      <c r="B306" s="123" t="s">
        <v>439</v>
      </c>
      <c r="C306" s="116" t="s">
        <v>149</v>
      </c>
      <c r="D306" s="117" t="s">
        <v>157</v>
      </c>
      <c r="E306" s="118" t="s">
        <v>106</v>
      </c>
      <c r="F306" s="119" t="s">
        <v>441</v>
      </c>
      <c r="G306" s="128" t="s">
        <v>440</v>
      </c>
      <c r="H306" s="24"/>
      <c r="I306" s="24"/>
      <c r="J306" s="25"/>
      <c r="K306" s="25"/>
      <c r="L306" s="28" t="s">
        <v>217</v>
      </c>
      <c r="M306" s="11">
        <v>4511</v>
      </c>
      <c r="N306" s="182">
        <f t="shared" si="42"/>
        <v>0</v>
      </c>
      <c r="O306" s="303"/>
      <c r="P306" s="303"/>
      <c r="Q306" s="160"/>
      <c r="R306" s="160"/>
      <c r="S306" s="343"/>
      <c r="T306" s="160"/>
      <c r="U306" s="160"/>
      <c r="V306" s="160"/>
    </row>
    <row r="307" spans="1:22" ht="36.75" customHeight="1">
      <c r="A307" s="121" t="str">
        <f t="shared" si="31"/>
        <v>71050601000001</v>
      </c>
      <c r="B307" s="123" t="s">
        <v>439</v>
      </c>
      <c r="C307" s="116" t="s">
        <v>149</v>
      </c>
      <c r="D307" s="117" t="s">
        <v>157</v>
      </c>
      <c r="E307" s="118" t="s">
        <v>106</v>
      </c>
      <c r="F307" s="119" t="s">
        <v>441</v>
      </c>
      <c r="G307" s="128" t="s">
        <v>96</v>
      </c>
      <c r="H307" s="44"/>
      <c r="I307" s="146"/>
      <c r="J307" s="147"/>
      <c r="K307" s="147"/>
      <c r="L307" s="26" t="s">
        <v>772</v>
      </c>
      <c r="M307" s="27"/>
      <c r="N307" s="196">
        <f>O307+P307</f>
        <v>0</v>
      </c>
      <c r="O307" s="196">
        <f>SUM(O308:O310)</f>
        <v>0</v>
      </c>
      <c r="P307" s="196">
        <f>SUM(P308:P310)</f>
        <v>0</v>
      </c>
      <c r="Q307" s="160"/>
      <c r="R307" s="160"/>
      <c r="S307" s="343"/>
      <c r="T307" s="160"/>
      <c r="U307" s="160"/>
      <c r="V307" s="160"/>
    </row>
    <row r="308" spans="1:22" s="114" customFormat="1">
      <c r="A308" s="121" t="str">
        <f t="shared" si="31"/>
        <v>71050601010000</v>
      </c>
      <c r="B308" s="123" t="s">
        <v>439</v>
      </c>
      <c r="C308" s="116" t="s">
        <v>149</v>
      </c>
      <c r="D308" s="117" t="s">
        <v>157</v>
      </c>
      <c r="E308" s="118" t="s">
        <v>106</v>
      </c>
      <c r="F308" s="119" t="s">
        <v>106</v>
      </c>
      <c r="G308" s="128" t="s">
        <v>440</v>
      </c>
      <c r="H308" s="24"/>
      <c r="I308" s="24"/>
      <c r="J308" s="25"/>
      <c r="K308" s="25"/>
      <c r="L308" s="28" t="s">
        <v>125</v>
      </c>
      <c r="M308" s="32">
        <v>4239</v>
      </c>
      <c r="N308" s="182">
        <f t="shared" si="42"/>
        <v>0</v>
      </c>
      <c r="O308" s="182"/>
      <c r="P308" s="182">
        <v>0</v>
      </c>
      <c r="Q308" s="160"/>
      <c r="R308" s="160"/>
      <c r="S308" s="343"/>
      <c r="T308" s="160"/>
      <c r="U308" s="160"/>
      <c r="V308" s="160"/>
    </row>
    <row r="309" spans="1:22" ht="25.5">
      <c r="A309" s="121" t="str">
        <f t="shared" si="31"/>
        <v>71050601014213</v>
      </c>
      <c r="B309" s="123" t="s">
        <v>439</v>
      </c>
      <c r="C309" s="116" t="s">
        <v>149</v>
      </c>
      <c r="D309" s="117" t="s">
        <v>157</v>
      </c>
      <c r="E309" s="118" t="s">
        <v>106</v>
      </c>
      <c r="F309" s="119" t="s">
        <v>106</v>
      </c>
      <c r="G309" s="120">
        <v>4213</v>
      </c>
      <c r="H309" s="24"/>
      <c r="I309" s="24"/>
      <c r="J309" s="25"/>
      <c r="K309" s="25"/>
      <c r="L309" s="28" t="s">
        <v>142</v>
      </c>
      <c r="M309" s="11">
        <v>4251</v>
      </c>
      <c r="N309" s="182">
        <f t="shared" si="42"/>
        <v>0</v>
      </c>
      <c r="O309" s="182"/>
      <c r="P309" s="182"/>
      <c r="Q309" s="160"/>
      <c r="R309" s="160"/>
      <c r="S309" s="343"/>
      <c r="T309" s="160"/>
      <c r="U309" s="160"/>
      <c r="V309" s="160"/>
    </row>
    <row r="310" spans="1:22">
      <c r="A310" s="121" t="str">
        <f t="shared" si="31"/>
        <v>71050601014269</v>
      </c>
      <c r="B310" s="123" t="s">
        <v>439</v>
      </c>
      <c r="C310" s="116" t="s">
        <v>149</v>
      </c>
      <c r="D310" s="117" t="s">
        <v>157</v>
      </c>
      <c r="E310" s="118" t="s">
        <v>106</v>
      </c>
      <c r="F310" s="119" t="s">
        <v>106</v>
      </c>
      <c r="G310" s="120">
        <v>4269</v>
      </c>
      <c r="H310" s="24"/>
      <c r="I310" s="24"/>
      <c r="J310" s="25"/>
      <c r="K310" s="25"/>
      <c r="L310" s="28" t="s">
        <v>134</v>
      </c>
      <c r="M310" s="11">
        <v>4861</v>
      </c>
      <c r="N310" s="182">
        <f t="shared" si="42"/>
        <v>0</v>
      </c>
      <c r="O310" s="182"/>
      <c r="P310" s="182">
        <v>0</v>
      </c>
      <c r="Q310" s="160"/>
      <c r="R310" s="160"/>
      <c r="S310" s="343"/>
      <c r="T310" s="160"/>
      <c r="U310" s="160"/>
      <c r="V310" s="160"/>
    </row>
    <row r="311" spans="1:22" ht="24" customHeight="1">
      <c r="A311" s="121" t="str">
        <f t="shared" si="31"/>
        <v>71050601014638</v>
      </c>
      <c r="B311" s="123" t="s">
        <v>439</v>
      </c>
      <c r="C311" s="116" t="s">
        <v>149</v>
      </c>
      <c r="D311" s="117" t="s">
        <v>157</v>
      </c>
      <c r="E311" s="118" t="s">
        <v>106</v>
      </c>
      <c r="F311" s="119" t="s">
        <v>106</v>
      </c>
      <c r="G311" s="120">
        <v>4638</v>
      </c>
      <c r="H311" s="44"/>
      <c r="I311" s="146"/>
      <c r="J311" s="147"/>
      <c r="K311" s="147"/>
      <c r="L311" s="26" t="s">
        <v>823</v>
      </c>
      <c r="M311" s="27"/>
      <c r="N311" s="196">
        <f>O311+P311</f>
        <v>0</v>
      </c>
      <c r="O311" s="196">
        <f>SUM(O312:O313)</f>
        <v>0</v>
      </c>
      <c r="P311" s="196">
        <f>SUM(P312:P313)</f>
        <v>0</v>
      </c>
      <c r="Q311" s="160"/>
      <c r="R311" s="160"/>
      <c r="S311" s="343"/>
      <c r="T311" s="160"/>
      <c r="U311" s="160"/>
      <c r="V311" s="160"/>
    </row>
    <row r="312" spans="1:22" ht="16.5">
      <c r="A312" s="121" t="str">
        <f t="shared" si="31"/>
        <v>71040901058111</v>
      </c>
      <c r="B312" s="123" t="s">
        <v>439</v>
      </c>
      <c r="C312" s="116" t="s">
        <v>155</v>
      </c>
      <c r="D312" s="117" t="s">
        <v>187</v>
      </c>
      <c r="E312" s="118" t="s">
        <v>106</v>
      </c>
      <c r="F312" s="119" t="s">
        <v>149</v>
      </c>
      <c r="G312" s="120">
        <v>8111</v>
      </c>
      <c r="H312" s="24"/>
      <c r="I312" s="24"/>
      <c r="J312" s="25"/>
      <c r="K312" s="25"/>
      <c r="L312" s="28" t="s">
        <v>114</v>
      </c>
      <c r="M312" s="32">
        <v>4212</v>
      </c>
      <c r="N312" s="182">
        <f t="shared" ref="N312" si="50">O312+P312</f>
        <v>0</v>
      </c>
      <c r="O312" s="304"/>
      <c r="P312" s="304"/>
      <c r="Q312" s="160"/>
      <c r="R312" s="160"/>
      <c r="S312" s="343"/>
      <c r="T312" s="160"/>
      <c r="U312" s="160"/>
      <c r="V312" s="160"/>
    </row>
    <row r="313" spans="1:22" ht="16.5">
      <c r="A313" s="121" t="str">
        <f t="shared" si="31"/>
        <v>71050601015113</v>
      </c>
      <c r="B313" s="123" t="s">
        <v>439</v>
      </c>
      <c r="C313" s="116" t="s">
        <v>149</v>
      </c>
      <c r="D313" s="117" t="s">
        <v>157</v>
      </c>
      <c r="E313" s="118" t="s">
        <v>106</v>
      </c>
      <c r="F313" s="119" t="s">
        <v>106</v>
      </c>
      <c r="G313" s="120">
        <v>5113</v>
      </c>
      <c r="H313" s="24"/>
      <c r="I313" s="24"/>
      <c r="J313" s="25"/>
      <c r="K313" s="25"/>
      <c r="L313" s="28" t="s">
        <v>137</v>
      </c>
      <c r="M313" s="11">
        <v>5129</v>
      </c>
      <c r="N313" s="182">
        <f t="shared" si="42"/>
        <v>0</v>
      </c>
      <c r="O313" s="304"/>
      <c r="P313" s="304"/>
      <c r="Q313" s="160"/>
      <c r="R313" s="160"/>
      <c r="S313" s="343"/>
      <c r="T313" s="160"/>
      <c r="U313" s="160"/>
      <c r="V313" s="160"/>
    </row>
    <row r="314" spans="1:22" s="114" customFormat="1">
      <c r="A314" s="121" t="str">
        <f t="shared" si="31"/>
        <v>71050601020000</v>
      </c>
      <c r="B314" s="123" t="s">
        <v>439</v>
      </c>
      <c r="C314" s="116" t="s">
        <v>149</v>
      </c>
      <c r="D314" s="117" t="s">
        <v>157</v>
      </c>
      <c r="E314" s="118" t="s">
        <v>106</v>
      </c>
      <c r="F314" s="119" t="s">
        <v>140</v>
      </c>
      <c r="G314" s="128" t="s">
        <v>440</v>
      </c>
      <c r="H314" s="44"/>
      <c r="I314" s="146"/>
      <c r="J314" s="147"/>
      <c r="K314" s="147"/>
      <c r="L314" s="26" t="s">
        <v>824</v>
      </c>
      <c r="M314" s="27"/>
      <c r="N314" s="196">
        <f>O314+P314</f>
        <v>0</v>
      </c>
      <c r="O314" s="196">
        <f>SUM(O315:O316)</f>
        <v>0</v>
      </c>
      <c r="P314" s="196">
        <f>SUM(P315:P316)</f>
        <v>0</v>
      </c>
      <c r="Q314" s="160"/>
      <c r="R314" s="160"/>
      <c r="S314" s="343"/>
      <c r="T314" s="160"/>
      <c r="U314" s="160"/>
      <c r="V314" s="160"/>
    </row>
    <row r="315" spans="1:22" s="114" customFormat="1" ht="25.5">
      <c r="A315" s="121" t="str">
        <f t="shared" si="31"/>
        <v>71050601050000</v>
      </c>
      <c r="B315" s="123" t="s">
        <v>439</v>
      </c>
      <c r="C315" s="116" t="s">
        <v>149</v>
      </c>
      <c r="D315" s="117" t="s">
        <v>157</v>
      </c>
      <c r="E315" s="118" t="s">
        <v>106</v>
      </c>
      <c r="F315" s="119" t="s">
        <v>149</v>
      </c>
      <c r="G315" s="128" t="s">
        <v>440</v>
      </c>
      <c r="H315" s="24"/>
      <c r="I315" s="24"/>
      <c r="J315" s="25"/>
      <c r="K315" s="25"/>
      <c r="L315" s="28" t="s">
        <v>142</v>
      </c>
      <c r="M315" s="11">
        <v>4251</v>
      </c>
      <c r="N315" s="182">
        <f t="shared" ref="N315" si="51">O315+P315</f>
        <v>0</v>
      </c>
      <c r="O315" s="182"/>
      <c r="P315" s="182"/>
      <c r="Q315" s="160"/>
      <c r="R315" s="160"/>
      <c r="S315" s="343"/>
      <c r="T315" s="160"/>
      <c r="U315" s="160"/>
      <c r="V315" s="160"/>
    </row>
    <row r="316" spans="1:22">
      <c r="B316" s="123"/>
      <c r="G316" s="128"/>
      <c r="H316" s="24"/>
      <c r="I316" s="24"/>
      <c r="J316" s="25"/>
      <c r="K316" s="25"/>
      <c r="L316" s="29" t="s">
        <v>173</v>
      </c>
      <c r="M316" s="30">
        <v>5112</v>
      </c>
      <c r="N316" s="182">
        <f t="shared" ref="N316" si="52">O316+P316</f>
        <v>0</v>
      </c>
      <c r="O316" s="182"/>
      <c r="P316" s="182"/>
      <c r="Q316" s="160"/>
      <c r="R316" s="160"/>
      <c r="S316" s="343"/>
      <c r="T316" s="160"/>
      <c r="U316" s="160"/>
      <c r="V316" s="160"/>
    </row>
    <row r="317" spans="1:22" s="114" customFormat="1" ht="27">
      <c r="A317" s="121" t="str">
        <f t="shared" ref="A317:A318" si="53">CONCATENATE(B317,C317,D317,E317,F317,G317)</f>
        <v>71050601020000</v>
      </c>
      <c r="B317" s="123" t="s">
        <v>439</v>
      </c>
      <c r="C317" s="116" t="s">
        <v>149</v>
      </c>
      <c r="D317" s="117" t="s">
        <v>157</v>
      </c>
      <c r="E317" s="118" t="s">
        <v>106</v>
      </c>
      <c r="F317" s="119" t="s">
        <v>140</v>
      </c>
      <c r="G317" s="128" t="s">
        <v>440</v>
      </c>
      <c r="H317" s="44"/>
      <c r="I317" s="146"/>
      <c r="J317" s="147"/>
      <c r="K317" s="147"/>
      <c r="L317" s="26" t="s">
        <v>850</v>
      </c>
      <c r="M317" s="27"/>
      <c r="N317" s="196">
        <f>O317+P317</f>
        <v>0</v>
      </c>
      <c r="O317" s="196">
        <f>SUM(O318)</f>
        <v>0</v>
      </c>
      <c r="P317" s="196">
        <f>SUM(P318)</f>
        <v>0</v>
      </c>
      <c r="Q317" s="160"/>
      <c r="R317" s="160"/>
      <c r="S317" s="343"/>
      <c r="T317" s="160"/>
      <c r="U317" s="160"/>
      <c r="V317" s="160"/>
    </row>
    <row r="318" spans="1:22" s="114" customFormat="1" ht="25.5">
      <c r="A318" s="121" t="str">
        <f t="shared" si="53"/>
        <v>71050601050000</v>
      </c>
      <c r="B318" s="123" t="s">
        <v>439</v>
      </c>
      <c r="C318" s="116" t="s">
        <v>149</v>
      </c>
      <c r="D318" s="117" t="s">
        <v>157</v>
      </c>
      <c r="E318" s="118" t="s">
        <v>106</v>
      </c>
      <c r="F318" s="119" t="s">
        <v>149</v>
      </c>
      <c r="G318" s="128" t="s">
        <v>440</v>
      </c>
      <c r="H318" s="24"/>
      <c r="I318" s="24"/>
      <c r="J318" s="25"/>
      <c r="K318" s="25"/>
      <c r="L318" s="28" t="s">
        <v>217</v>
      </c>
      <c r="M318" s="11">
        <v>4511</v>
      </c>
      <c r="N318" s="182">
        <f t="shared" ref="N318" si="54">O318+P318</f>
        <v>0</v>
      </c>
      <c r="O318" s="182"/>
      <c r="P318" s="182"/>
      <c r="Q318" s="160"/>
      <c r="R318" s="160"/>
      <c r="S318" s="343"/>
      <c r="T318" s="160"/>
      <c r="U318" s="160"/>
      <c r="V318" s="160"/>
    </row>
    <row r="319" spans="1:22" s="114" customFormat="1">
      <c r="A319" s="121" t="str">
        <f t="shared" ref="A319:A361" si="55">CONCATENATE(B319,C319,D319,E319,F319,G319)</f>
        <v>71050601050000</v>
      </c>
      <c r="B319" s="123" t="s">
        <v>439</v>
      </c>
      <c r="C319" s="116" t="s">
        <v>149</v>
      </c>
      <c r="D319" s="117" t="s">
        <v>157</v>
      </c>
      <c r="E319" s="118" t="s">
        <v>106</v>
      </c>
      <c r="F319" s="119" t="s">
        <v>149</v>
      </c>
      <c r="G319" s="128" t="s">
        <v>440</v>
      </c>
      <c r="H319" s="179">
        <v>2500</v>
      </c>
      <c r="I319" s="211" t="s">
        <v>149</v>
      </c>
      <c r="J319" s="212">
        <v>0</v>
      </c>
      <c r="K319" s="212">
        <v>0</v>
      </c>
      <c r="L319" s="161" t="s">
        <v>231</v>
      </c>
      <c r="M319" s="173"/>
      <c r="N319" s="162">
        <f>+N321+N362+N370+N377</f>
        <v>0</v>
      </c>
      <c r="O319" s="162">
        <f>+O321+O362+O370+O377</f>
        <v>0</v>
      </c>
      <c r="P319" s="162">
        <f>+P321+P362+P370+P377</f>
        <v>0</v>
      </c>
      <c r="Q319" s="160"/>
      <c r="R319" s="160"/>
      <c r="S319" s="343"/>
      <c r="T319" s="160"/>
      <c r="U319" s="160"/>
      <c r="V319" s="160"/>
    </row>
    <row r="320" spans="1:22">
      <c r="A320" s="121" t="str">
        <f t="shared" si="55"/>
        <v>71050601054861</v>
      </c>
      <c r="B320" s="123" t="s">
        <v>439</v>
      </c>
      <c r="C320" s="116" t="s">
        <v>149</v>
      </c>
      <c r="D320" s="117" t="s">
        <v>157</v>
      </c>
      <c r="E320" s="118" t="s">
        <v>106</v>
      </c>
      <c r="F320" s="119" t="s">
        <v>149</v>
      </c>
      <c r="G320" s="120">
        <v>4861</v>
      </c>
      <c r="H320" s="24"/>
      <c r="I320" s="17"/>
      <c r="J320" s="18"/>
      <c r="K320" s="18"/>
      <c r="L320" s="29" t="s">
        <v>108</v>
      </c>
      <c r="M320" s="30"/>
      <c r="N320" s="189"/>
      <c r="O320" s="189"/>
      <c r="P320" s="189"/>
      <c r="Q320" s="160"/>
      <c r="R320" s="160"/>
      <c r="S320" s="343"/>
      <c r="T320" s="160"/>
      <c r="U320" s="160"/>
      <c r="V320" s="160"/>
    </row>
    <row r="321" spans="1:231" s="181" customFormat="1">
      <c r="A321" s="121" t="str">
        <f t="shared" si="55"/>
        <v>71060000000000</v>
      </c>
      <c r="B321" s="123" t="s">
        <v>439</v>
      </c>
      <c r="C321" s="116" t="s">
        <v>157</v>
      </c>
      <c r="D321" s="117" t="s">
        <v>441</v>
      </c>
      <c r="E321" s="118" t="s">
        <v>441</v>
      </c>
      <c r="F321" s="119" t="s">
        <v>441</v>
      </c>
      <c r="G321" s="128" t="s">
        <v>440</v>
      </c>
      <c r="H321" s="164">
        <v>2510</v>
      </c>
      <c r="I321" s="165" t="s">
        <v>149</v>
      </c>
      <c r="J321" s="166">
        <v>1</v>
      </c>
      <c r="K321" s="166">
        <v>0</v>
      </c>
      <c r="L321" s="167" t="s">
        <v>232</v>
      </c>
      <c r="M321" s="175"/>
      <c r="N321" s="187">
        <f>+N323</f>
        <v>0</v>
      </c>
      <c r="O321" s="187">
        <f>+O323</f>
        <v>0</v>
      </c>
      <c r="P321" s="187">
        <f>+P323</f>
        <v>0</v>
      </c>
      <c r="Q321" s="160"/>
      <c r="R321" s="160"/>
      <c r="S321" s="343"/>
      <c r="T321" s="160"/>
      <c r="U321" s="160"/>
      <c r="V321" s="160"/>
    </row>
    <row r="322" spans="1:231">
      <c r="A322" s="121" t="str">
        <f t="shared" si="55"/>
        <v>71060000000001</v>
      </c>
      <c r="B322" s="123" t="s">
        <v>439</v>
      </c>
      <c r="C322" s="116" t="s">
        <v>157</v>
      </c>
      <c r="D322" s="117" t="s">
        <v>441</v>
      </c>
      <c r="E322" s="118" t="s">
        <v>441</v>
      </c>
      <c r="F322" s="119" t="s">
        <v>441</v>
      </c>
      <c r="G322" s="128" t="s">
        <v>96</v>
      </c>
      <c r="H322" s="16"/>
      <c r="I322" s="17"/>
      <c r="J322" s="18"/>
      <c r="K322" s="18"/>
      <c r="L322" s="29" t="s">
        <v>110</v>
      </c>
      <c r="M322" s="30"/>
      <c r="N322" s="189"/>
      <c r="O322" s="189"/>
      <c r="P322" s="189"/>
      <c r="Q322" s="160"/>
      <c r="R322" s="160"/>
      <c r="S322" s="343"/>
      <c r="T322" s="160"/>
      <c r="U322" s="160"/>
      <c r="V322" s="160"/>
      <c r="DC322" s="178"/>
      <c r="DD322" s="178"/>
      <c r="DE322" s="178"/>
      <c r="DF322" s="178"/>
      <c r="DG322" s="178"/>
      <c r="DO322" s="178"/>
      <c r="DP322" s="178"/>
      <c r="DQ322" s="178"/>
      <c r="DR322" s="178"/>
      <c r="DS322" s="178"/>
      <c r="EA322" s="178"/>
      <c r="EB322" s="178"/>
      <c r="EC322" s="178"/>
      <c r="ED322" s="178"/>
      <c r="EE322" s="178"/>
      <c r="EM322" s="178"/>
      <c r="EN322" s="178"/>
      <c r="EO322" s="178"/>
      <c r="EP322" s="178"/>
      <c r="EQ322" s="178"/>
      <c r="EY322" s="178"/>
      <c r="EZ322" s="178"/>
      <c r="FA322" s="178"/>
      <c r="FB322" s="178"/>
      <c r="FC322" s="178"/>
      <c r="FK322" s="178"/>
      <c r="FL322" s="178"/>
      <c r="FM322" s="178"/>
      <c r="FN322" s="178"/>
      <c r="FO322" s="178"/>
      <c r="FW322" s="178"/>
      <c r="FX322" s="178"/>
      <c r="FY322" s="178"/>
      <c r="FZ322" s="178"/>
      <c r="GA322" s="178"/>
      <c r="GI322" s="178"/>
      <c r="GJ322" s="178"/>
      <c r="GK322" s="178"/>
      <c r="GL322" s="178"/>
      <c r="GM322" s="178"/>
      <c r="GU322" s="178"/>
      <c r="GV322" s="178"/>
      <c r="GW322" s="178"/>
      <c r="GX322" s="178"/>
      <c r="GY322" s="178"/>
      <c r="HG322" s="178"/>
      <c r="HH322" s="178"/>
      <c r="HI322" s="178"/>
      <c r="HJ322" s="178"/>
      <c r="HK322" s="178"/>
      <c r="HS322" s="178"/>
      <c r="HT322" s="178"/>
      <c r="HU322" s="178"/>
      <c r="HV322" s="178"/>
      <c r="HW322" s="178"/>
    </row>
    <row r="323" spans="1:231" s="169" customFormat="1">
      <c r="A323" s="121" t="str">
        <f t="shared" si="55"/>
        <v>71060100000000</v>
      </c>
      <c r="B323" s="123" t="s">
        <v>439</v>
      </c>
      <c r="C323" s="116" t="s">
        <v>157</v>
      </c>
      <c r="D323" s="117" t="s">
        <v>106</v>
      </c>
      <c r="E323" s="118" t="s">
        <v>441</v>
      </c>
      <c r="F323" s="119" t="s">
        <v>441</v>
      </c>
      <c r="G323" s="128" t="s">
        <v>440</v>
      </c>
      <c r="H323" s="150">
        <v>2511</v>
      </c>
      <c r="I323" s="151" t="s">
        <v>149</v>
      </c>
      <c r="J323" s="152">
        <v>1</v>
      </c>
      <c r="K323" s="152">
        <v>1</v>
      </c>
      <c r="L323" s="153" t="s">
        <v>232</v>
      </c>
      <c r="M323" s="154"/>
      <c r="N323" s="191">
        <f>+N325+N335+N337+N360</f>
        <v>0</v>
      </c>
      <c r="O323" s="191">
        <f t="shared" ref="O323:P323" si="56">+O325+O335+O337+O360</f>
        <v>0</v>
      </c>
      <c r="P323" s="191">
        <f t="shared" si="56"/>
        <v>0</v>
      </c>
      <c r="Q323" s="160"/>
      <c r="R323" s="160"/>
      <c r="S323" s="343"/>
      <c r="T323" s="160"/>
      <c r="U323" s="160"/>
      <c r="V323" s="160"/>
    </row>
    <row r="324" spans="1:231">
      <c r="A324" s="121" t="str">
        <f t="shared" si="55"/>
        <v>71060100000001</v>
      </c>
      <c r="B324" s="123" t="s">
        <v>439</v>
      </c>
      <c r="C324" s="116" t="s">
        <v>157</v>
      </c>
      <c r="D324" s="117" t="s">
        <v>106</v>
      </c>
      <c r="E324" s="118" t="s">
        <v>441</v>
      </c>
      <c r="F324" s="119" t="s">
        <v>441</v>
      </c>
      <c r="G324" s="128" t="s">
        <v>96</v>
      </c>
      <c r="H324" s="16"/>
      <c r="I324" s="24"/>
      <c r="J324" s="25"/>
      <c r="K324" s="25"/>
      <c r="L324" s="29" t="s">
        <v>108</v>
      </c>
      <c r="M324" s="30"/>
      <c r="N324" s="189"/>
      <c r="O324" s="189"/>
      <c r="P324" s="189"/>
      <c r="Q324" s="160"/>
      <c r="R324" s="160"/>
      <c r="S324" s="343"/>
      <c r="T324" s="160"/>
      <c r="U324" s="160"/>
      <c r="V324" s="160"/>
    </row>
    <row r="325" spans="1:231" s="155" customFormat="1">
      <c r="A325" s="121" t="str">
        <f t="shared" si="55"/>
        <v>71060101000000</v>
      </c>
      <c r="B325" s="123" t="s">
        <v>439</v>
      </c>
      <c r="C325" s="116" t="s">
        <v>157</v>
      </c>
      <c r="D325" s="117" t="s">
        <v>106</v>
      </c>
      <c r="E325" s="118" t="s">
        <v>106</v>
      </c>
      <c r="F325" s="119" t="s">
        <v>441</v>
      </c>
      <c r="G325" s="128" t="s">
        <v>440</v>
      </c>
      <c r="H325" s="44"/>
      <c r="I325" s="146"/>
      <c r="J325" s="147"/>
      <c r="K325" s="147"/>
      <c r="L325" s="26" t="s">
        <v>233</v>
      </c>
      <c r="M325" s="27"/>
      <c r="N325" s="196">
        <f>O325+P325</f>
        <v>0</v>
      </c>
      <c r="O325" s="196">
        <f>SUM(O326:O334)</f>
        <v>0</v>
      </c>
      <c r="P325" s="196">
        <f>SUM(P326:P334)</f>
        <v>0</v>
      </c>
      <c r="Q325" s="160"/>
      <c r="R325" s="160"/>
      <c r="S325" s="343"/>
      <c r="T325" s="160"/>
      <c r="U325" s="160"/>
      <c r="V325" s="160"/>
    </row>
    <row r="326" spans="1:231">
      <c r="A326" s="121" t="str">
        <f t="shared" si="55"/>
        <v>71060101000001</v>
      </c>
      <c r="B326" s="123" t="s">
        <v>439</v>
      </c>
      <c r="C326" s="116" t="s">
        <v>157</v>
      </c>
      <c r="D326" s="117" t="s">
        <v>106</v>
      </c>
      <c r="E326" s="118" t="s">
        <v>106</v>
      </c>
      <c r="F326" s="119" t="s">
        <v>441</v>
      </c>
      <c r="G326" s="128" t="s">
        <v>96</v>
      </c>
      <c r="H326" s="24"/>
      <c r="I326" s="24"/>
      <c r="J326" s="25"/>
      <c r="K326" s="25"/>
      <c r="L326" s="29" t="s">
        <v>115</v>
      </c>
      <c r="M326" s="30">
        <v>4213</v>
      </c>
      <c r="N326" s="182">
        <f t="shared" ref="N326:N336" si="57">O326+P326</f>
        <v>0</v>
      </c>
      <c r="O326" s="182"/>
      <c r="P326" s="182">
        <v>0</v>
      </c>
      <c r="Q326" s="160"/>
      <c r="R326" s="160"/>
      <c r="S326" s="343"/>
      <c r="T326" s="160"/>
      <c r="U326" s="160"/>
      <c r="V326" s="160"/>
    </row>
    <row r="327" spans="1:231" ht="25.5">
      <c r="A327" s="121" t="str">
        <f t="shared" si="55"/>
        <v>71050601014213</v>
      </c>
      <c r="B327" s="123" t="s">
        <v>439</v>
      </c>
      <c r="C327" s="116" t="s">
        <v>149</v>
      </c>
      <c r="D327" s="117" t="s">
        <v>157</v>
      </c>
      <c r="E327" s="118" t="s">
        <v>106</v>
      </c>
      <c r="F327" s="119" t="s">
        <v>106</v>
      </c>
      <c r="G327" s="120">
        <v>4213</v>
      </c>
      <c r="H327" s="24"/>
      <c r="I327" s="24"/>
      <c r="J327" s="25"/>
      <c r="K327" s="25"/>
      <c r="L327" s="28" t="s">
        <v>142</v>
      </c>
      <c r="M327" s="11">
        <v>4251</v>
      </c>
      <c r="N327" s="182">
        <f t="shared" si="57"/>
        <v>0</v>
      </c>
      <c r="O327" s="182"/>
      <c r="P327" s="182"/>
      <c r="Q327" s="160"/>
      <c r="R327" s="160"/>
      <c r="S327" s="343"/>
      <c r="T327" s="160"/>
      <c r="U327" s="160"/>
      <c r="V327" s="160"/>
    </row>
    <row r="328" spans="1:231" s="114" customFormat="1">
      <c r="A328" s="121" t="str">
        <f t="shared" si="55"/>
        <v>71060101010000</v>
      </c>
      <c r="B328" s="123" t="s">
        <v>439</v>
      </c>
      <c r="C328" s="116" t="s">
        <v>157</v>
      </c>
      <c r="D328" s="117" t="s">
        <v>106</v>
      </c>
      <c r="E328" s="118" t="s">
        <v>106</v>
      </c>
      <c r="F328" s="119" t="s">
        <v>106</v>
      </c>
      <c r="G328" s="128" t="s">
        <v>440</v>
      </c>
      <c r="H328" s="24"/>
      <c r="I328" s="24"/>
      <c r="J328" s="25"/>
      <c r="K328" s="25"/>
      <c r="L328" s="31" t="s">
        <v>130</v>
      </c>
      <c r="M328" s="47">
        <v>4267</v>
      </c>
      <c r="N328" s="182">
        <f t="shared" si="57"/>
        <v>0</v>
      </c>
      <c r="O328" s="182"/>
      <c r="P328" s="182"/>
      <c r="Q328" s="160"/>
      <c r="R328" s="160"/>
      <c r="S328" s="343"/>
      <c r="T328" s="160"/>
      <c r="U328" s="160"/>
      <c r="V328" s="160"/>
    </row>
    <row r="329" spans="1:231">
      <c r="A329" s="121" t="str">
        <f t="shared" si="55"/>
        <v>71060101014639</v>
      </c>
      <c r="B329" s="123" t="s">
        <v>439</v>
      </c>
      <c r="C329" s="116" t="s">
        <v>157</v>
      </c>
      <c r="D329" s="117" t="s">
        <v>106</v>
      </c>
      <c r="E329" s="118" t="s">
        <v>106</v>
      </c>
      <c r="F329" s="119" t="s">
        <v>106</v>
      </c>
      <c r="G329" s="120">
        <v>4639</v>
      </c>
      <c r="H329" s="24"/>
      <c r="I329" s="24"/>
      <c r="J329" s="25"/>
      <c r="K329" s="25"/>
      <c r="L329" s="31" t="s">
        <v>364</v>
      </c>
      <c r="M329" s="47">
        <v>4269</v>
      </c>
      <c r="N329" s="182">
        <f t="shared" si="57"/>
        <v>0</v>
      </c>
      <c r="O329" s="182"/>
      <c r="P329" s="182"/>
      <c r="Q329" s="160"/>
      <c r="R329" s="160"/>
      <c r="S329" s="343"/>
      <c r="T329" s="160"/>
      <c r="U329" s="160"/>
      <c r="V329" s="160"/>
    </row>
    <row r="330" spans="1:231">
      <c r="A330" s="121" t="str">
        <f t="shared" si="55"/>
        <v>71060101014861</v>
      </c>
      <c r="B330" s="123" t="s">
        <v>439</v>
      </c>
      <c r="C330" s="116" t="s">
        <v>157</v>
      </c>
      <c r="D330" s="117" t="s">
        <v>106</v>
      </c>
      <c r="E330" s="118" t="s">
        <v>106</v>
      </c>
      <c r="F330" s="119" t="s">
        <v>106</v>
      </c>
      <c r="G330" s="120">
        <v>4861</v>
      </c>
      <c r="H330" s="24"/>
      <c r="I330" s="24"/>
      <c r="J330" s="25"/>
      <c r="K330" s="25"/>
      <c r="L330" s="28" t="s">
        <v>348</v>
      </c>
      <c r="M330" s="30">
        <v>4729</v>
      </c>
      <c r="N330" s="182">
        <f t="shared" si="57"/>
        <v>0</v>
      </c>
      <c r="O330" s="182"/>
      <c r="P330" s="182"/>
      <c r="Q330" s="160"/>
      <c r="R330" s="160"/>
      <c r="S330" s="343"/>
      <c r="T330" s="160"/>
      <c r="U330" s="160"/>
      <c r="V330" s="160"/>
    </row>
    <row r="331" spans="1:231" ht="16.5">
      <c r="B331" s="123"/>
      <c r="H331" s="24"/>
      <c r="I331" s="24"/>
      <c r="J331" s="25"/>
      <c r="K331" s="25"/>
      <c r="L331" s="29" t="s">
        <v>173</v>
      </c>
      <c r="M331" s="30">
        <v>5112</v>
      </c>
      <c r="N331" s="182">
        <f t="shared" si="57"/>
        <v>0</v>
      </c>
      <c r="O331" s="304">
        <v>0</v>
      </c>
      <c r="P331" s="304"/>
      <c r="Q331" s="160"/>
      <c r="R331" s="160"/>
      <c r="S331" s="343"/>
      <c r="T331" s="160"/>
      <c r="U331" s="160"/>
      <c r="V331" s="160"/>
    </row>
    <row r="332" spans="1:231" s="114" customFormat="1">
      <c r="A332" s="121" t="str">
        <f t="shared" si="55"/>
        <v>71060101020000</v>
      </c>
      <c r="B332" s="123" t="s">
        <v>439</v>
      </c>
      <c r="C332" s="116" t="s">
        <v>157</v>
      </c>
      <c r="D332" s="117" t="s">
        <v>106</v>
      </c>
      <c r="E332" s="118" t="s">
        <v>106</v>
      </c>
      <c r="F332" s="119" t="s">
        <v>140</v>
      </c>
      <c r="G332" s="128" t="s">
        <v>440</v>
      </c>
      <c r="H332" s="24"/>
      <c r="I332" s="24"/>
      <c r="J332" s="25"/>
      <c r="K332" s="25"/>
      <c r="L332" s="28" t="s">
        <v>174</v>
      </c>
      <c r="M332" s="11">
        <v>5113</v>
      </c>
      <c r="N332" s="182">
        <f t="shared" si="57"/>
        <v>0</v>
      </c>
      <c r="O332" s="182"/>
      <c r="P332" s="182"/>
      <c r="Q332" s="160"/>
      <c r="R332" s="160"/>
      <c r="S332" s="343"/>
      <c r="T332" s="160"/>
      <c r="U332" s="160"/>
      <c r="V332" s="160"/>
    </row>
    <row r="333" spans="1:231" ht="16.5">
      <c r="A333" s="121" t="str">
        <f t="shared" si="55"/>
        <v>71060101024819</v>
      </c>
      <c r="B333" s="123" t="s">
        <v>439</v>
      </c>
      <c r="C333" s="116" t="s">
        <v>157</v>
      </c>
      <c r="D333" s="117" t="s">
        <v>106</v>
      </c>
      <c r="E333" s="118" t="s">
        <v>106</v>
      </c>
      <c r="F333" s="119" t="s">
        <v>140</v>
      </c>
      <c r="G333" s="120">
        <v>4819</v>
      </c>
      <c r="H333" s="24"/>
      <c r="I333" s="24"/>
      <c r="J333" s="25"/>
      <c r="K333" s="25"/>
      <c r="L333" s="28" t="s">
        <v>135</v>
      </c>
      <c r="M333" s="11">
        <v>5121</v>
      </c>
      <c r="N333" s="182">
        <f t="shared" si="57"/>
        <v>0</v>
      </c>
      <c r="O333" s="304">
        <v>0</v>
      </c>
      <c r="P333" s="304"/>
      <c r="Q333" s="160"/>
      <c r="R333" s="160"/>
      <c r="S333" s="343"/>
      <c r="T333" s="160"/>
      <c r="U333" s="160"/>
      <c r="V333" s="160"/>
    </row>
    <row r="334" spans="1:231">
      <c r="A334" s="121" t="str">
        <f t="shared" si="55"/>
        <v>71060101025111</v>
      </c>
      <c r="B334" s="123" t="s">
        <v>439</v>
      </c>
      <c r="C334" s="116" t="s">
        <v>157</v>
      </c>
      <c r="D334" s="117" t="s">
        <v>106</v>
      </c>
      <c r="E334" s="118" t="s">
        <v>106</v>
      </c>
      <c r="F334" s="119" t="s">
        <v>140</v>
      </c>
      <c r="G334" s="120">
        <v>5111</v>
      </c>
      <c r="H334" s="24"/>
      <c r="I334" s="24"/>
      <c r="J334" s="25"/>
      <c r="K334" s="25"/>
      <c r="L334" s="28" t="s">
        <v>137</v>
      </c>
      <c r="M334" s="11">
        <v>5129</v>
      </c>
      <c r="N334" s="182">
        <f t="shared" si="57"/>
        <v>0</v>
      </c>
      <c r="O334" s="182">
        <v>0</v>
      </c>
      <c r="P334" s="182"/>
      <c r="Q334" s="160"/>
      <c r="R334" s="160"/>
      <c r="S334" s="343"/>
      <c r="T334" s="160"/>
      <c r="U334" s="160"/>
      <c r="V334" s="160"/>
    </row>
    <row r="335" spans="1:231" ht="27">
      <c r="A335" s="121" t="str">
        <f t="shared" si="55"/>
        <v>71060101025112</v>
      </c>
      <c r="B335" s="123" t="s">
        <v>439</v>
      </c>
      <c r="C335" s="116" t="s">
        <v>157</v>
      </c>
      <c r="D335" s="117" t="s">
        <v>106</v>
      </c>
      <c r="E335" s="118" t="s">
        <v>106</v>
      </c>
      <c r="F335" s="119" t="s">
        <v>140</v>
      </c>
      <c r="G335" s="120">
        <v>5112</v>
      </c>
      <c r="H335" s="44"/>
      <c r="I335" s="146"/>
      <c r="J335" s="147"/>
      <c r="K335" s="147"/>
      <c r="L335" s="26" t="s">
        <v>234</v>
      </c>
      <c r="M335" s="27"/>
      <c r="N335" s="196">
        <f>O335+P335</f>
        <v>0</v>
      </c>
      <c r="O335" s="196">
        <f>SUM(O336)</f>
        <v>0</v>
      </c>
      <c r="P335" s="196">
        <f>SUM(P336)</f>
        <v>0</v>
      </c>
      <c r="Q335" s="160"/>
      <c r="R335" s="160"/>
      <c r="S335" s="343"/>
      <c r="T335" s="160"/>
      <c r="U335" s="160"/>
      <c r="V335" s="160"/>
    </row>
    <row r="336" spans="1:231" ht="16.5">
      <c r="A336" s="121" t="str">
        <f t="shared" si="55"/>
        <v>71060101025113</v>
      </c>
      <c r="B336" s="123" t="s">
        <v>439</v>
      </c>
      <c r="C336" s="116" t="s">
        <v>157</v>
      </c>
      <c r="D336" s="117" t="s">
        <v>106</v>
      </c>
      <c r="E336" s="118" t="s">
        <v>106</v>
      </c>
      <c r="F336" s="119" t="s">
        <v>140</v>
      </c>
      <c r="G336" s="120">
        <v>5113</v>
      </c>
      <c r="H336" s="24"/>
      <c r="I336" s="24"/>
      <c r="J336" s="25"/>
      <c r="K336" s="25"/>
      <c r="L336" s="29" t="s">
        <v>115</v>
      </c>
      <c r="M336" s="30">
        <v>4213</v>
      </c>
      <c r="N336" s="182">
        <f t="shared" si="57"/>
        <v>0</v>
      </c>
      <c r="O336" s="304"/>
      <c r="P336" s="304">
        <v>0</v>
      </c>
      <c r="Q336" s="160"/>
      <c r="R336" s="160"/>
      <c r="S336" s="343"/>
      <c r="T336" s="160"/>
      <c r="U336" s="160"/>
      <c r="V336" s="160"/>
    </row>
    <row r="337" spans="1:22" ht="32.25" customHeight="1">
      <c r="A337" s="121" t="str">
        <f t="shared" si="55"/>
        <v>71060301014861</v>
      </c>
      <c r="B337" s="123" t="s">
        <v>439</v>
      </c>
      <c r="C337" s="116" t="s">
        <v>157</v>
      </c>
      <c r="D337" s="117" t="s">
        <v>442</v>
      </c>
      <c r="E337" s="118" t="s">
        <v>106</v>
      </c>
      <c r="F337" s="119" t="s">
        <v>106</v>
      </c>
      <c r="G337" s="120">
        <v>4861</v>
      </c>
      <c r="H337" s="44"/>
      <c r="I337" s="44"/>
      <c r="J337" s="44"/>
      <c r="K337" s="44"/>
      <c r="L337" s="26" t="s">
        <v>774</v>
      </c>
      <c r="M337" s="27"/>
      <c r="N337" s="196">
        <f>O337+P337</f>
        <v>0</v>
      </c>
      <c r="O337" s="196">
        <f>SUM(O338:O359)</f>
        <v>0</v>
      </c>
      <c r="P337" s="196">
        <f>SUM(P338:P359)</f>
        <v>0</v>
      </c>
      <c r="Q337" s="160"/>
      <c r="R337" s="160"/>
      <c r="S337" s="343"/>
      <c r="T337" s="160"/>
      <c r="U337" s="160"/>
      <c r="V337" s="160"/>
    </row>
    <row r="338" spans="1:22" ht="16.5">
      <c r="A338" s="121" t="str">
        <f t="shared" si="55"/>
        <v>71060301015112</v>
      </c>
      <c r="B338" s="123" t="s">
        <v>439</v>
      </c>
      <c r="C338" s="116" t="s">
        <v>157</v>
      </c>
      <c r="D338" s="117" t="s">
        <v>442</v>
      </c>
      <c r="E338" s="118" t="s">
        <v>106</v>
      </c>
      <c r="F338" s="119" t="s">
        <v>106</v>
      </c>
      <c r="G338" s="128" t="s">
        <v>87</v>
      </c>
      <c r="H338" s="36"/>
      <c r="I338" s="193"/>
      <c r="J338" s="194"/>
      <c r="K338" s="195"/>
      <c r="L338" s="35" t="s">
        <v>112</v>
      </c>
      <c r="M338" s="11">
        <v>4111</v>
      </c>
      <c r="N338" s="182">
        <f t="shared" ref="N338:N359" si="58">O338+P338</f>
        <v>0</v>
      </c>
      <c r="O338" s="304"/>
      <c r="P338" s="304"/>
      <c r="Q338" s="160"/>
      <c r="R338" s="160"/>
      <c r="S338" s="343"/>
      <c r="T338" s="160"/>
      <c r="U338" s="160"/>
      <c r="V338" s="160"/>
    </row>
    <row r="339" spans="1:22" ht="25.5">
      <c r="A339" s="121" t="str">
        <f t="shared" si="55"/>
        <v>71060301015113</v>
      </c>
      <c r="B339" s="123" t="s">
        <v>439</v>
      </c>
      <c r="C339" s="116" t="s">
        <v>157</v>
      </c>
      <c r="D339" s="117" t="s">
        <v>442</v>
      </c>
      <c r="E339" s="118" t="s">
        <v>106</v>
      </c>
      <c r="F339" s="119" t="s">
        <v>106</v>
      </c>
      <c r="G339" s="128" t="s">
        <v>85</v>
      </c>
      <c r="H339" s="36"/>
      <c r="I339" s="193"/>
      <c r="J339" s="194"/>
      <c r="K339" s="195"/>
      <c r="L339" s="35" t="s">
        <v>113</v>
      </c>
      <c r="M339" s="11">
        <v>4112</v>
      </c>
      <c r="N339" s="182">
        <f t="shared" si="58"/>
        <v>0</v>
      </c>
      <c r="O339" s="304"/>
      <c r="P339" s="304"/>
      <c r="Q339" s="160"/>
      <c r="R339" s="160"/>
      <c r="S339" s="343"/>
      <c r="T339" s="160"/>
      <c r="U339" s="160"/>
      <c r="V339" s="160"/>
    </row>
    <row r="340" spans="1:22" s="114" customFormat="1" ht="16.5">
      <c r="A340" s="121" t="str">
        <f t="shared" si="55"/>
        <v>71060301020000</v>
      </c>
      <c r="B340" s="123" t="s">
        <v>439</v>
      </c>
      <c r="C340" s="116" t="s">
        <v>157</v>
      </c>
      <c r="D340" s="117" t="s">
        <v>442</v>
      </c>
      <c r="E340" s="118" t="s">
        <v>106</v>
      </c>
      <c r="F340" s="119" t="s">
        <v>140</v>
      </c>
      <c r="G340" s="128" t="s">
        <v>440</v>
      </c>
      <c r="H340" s="36"/>
      <c r="I340" s="193"/>
      <c r="J340" s="194"/>
      <c r="K340" s="195"/>
      <c r="L340" s="28" t="s">
        <v>114</v>
      </c>
      <c r="M340" s="11">
        <v>4212</v>
      </c>
      <c r="N340" s="182">
        <f t="shared" si="58"/>
        <v>0</v>
      </c>
      <c r="O340" s="304"/>
      <c r="P340" s="304"/>
      <c r="Q340" s="160"/>
      <c r="R340" s="160"/>
      <c r="S340" s="343"/>
      <c r="T340" s="160"/>
      <c r="U340" s="160"/>
      <c r="V340" s="160"/>
    </row>
    <row r="341" spans="1:22" ht="16.5">
      <c r="A341" s="121" t="str">
        <f t="shared" si="55"/>
        <v>71060301024861</v>
      </c>
      <c r="B341" s="123" t="s">
        <v>439</v>
      </c>
      <c r="C341" s="116" t="s">
        <v>157</v>
      </c>
      <c r="D341" s="117" t="s">
        <v>442</v>
      </c>
      <c r="E341" s="118" t="s">
        <v>106</v>
      </c>
      <c r="F341" s="119" t="s">
        <v>140</v>
      </c>
      <c r="G341" s="120">
        <v>4861</v>
      </c>
      <c r="H341" s="36"/>
      <c r="I341" s="193"/>
      <c r="J341" s="194"/>
      <c r="K341" s="195"/>
      <c r="L341" s="29" t="s">
        <v>115</v>
      </c>
      <c r="M341" s="30">
        <v>4213</v>
      </c>
      <c r="N341" s="182">
        <f t="shared" si="58"/>
        <v>0</v>
      </c>
      <c r="O341" s="304"/>
      <c r="P341" s="304"/>
      <c r="Q341" s="160"/>
      <c r="R341" s="160"/>
      <c r="S341" s="343"/>
      <c r="T341" s="160"/>
      <c r="U341" s="160"/>
      <c r="V341" s="160"/>
    </row>
    <row r="342" spans="1:22" s="114" customFormat="1" ht="16.5">
      <c r="A342" s="121" t="str">
        <f t="shared" si="55"/>
        <v>71060301030000</v>
      </c>
      <c r="B342" s="123" t="s">
        <v>439</v>
      </c>
      <c r="C342" s="116" t="s">
        <v>157</v>
      </c>
      <c r="D342" s="117" t="s">
        <v>442</v>
      </c>
      <c r="E342" s="118" t="s">
        <v>106</v>
      </c>
      <c r="F342" s="119" t="s">
        <v>442</v>
      </c>
      <c r="G342" s="128" t="s">
        <v>440</v>
      </c>
      <c r="H342" s="36"/>
      <c r="I342" s="193"/>
      <c r="J342" s="194"/>
      <c r="K342" s="195"/>
      <c r="L342" s="29" t="s">
        <v>116</v>
      </c>
      <c r="M342" s="30">
        <v>4214</v>
      </c>
      <c r="N342" s="182">
        <f t="shared" si="58"/>
        <v>0</v>
      </c>
      <c r="O342" s="304"/>
      <c r="P342" s="304"/>
      <c r="Q342" s="160"/>
      <c r="R342" s="160"/>
      <c r="S342" s="343"/>
      <c r="T342" s="160"/>
      <c r="U342" s="160"/>
      <c r="V342" s="160"/>
    </row>
    <row r="343" spans="1:22" ht="16.5">
      <c r="A343" s="121" t="str">
        <f t="shared" si="55"/>
        <v>71060301034861</v>
      </c>
      <c r="B343" s="123" t="s">
        <v>439</v>
      </c>
      <c r="C343" s="116" t="s">
        <v>157</v>
      </c>
      <c r="D343" s="117" t="s">
        <v>442</v>
      </c>
      <c r="E343" s="118" t="s">
        <v>106</v>
      </c>
      <c r="F343" s="119" t="s">
        <v>442</v>
      </c>
      <c r="G343" s="120">
        <v>4861</v>
      </c>
      <c r="H343" s="36"/>
      <c r="I343" s="193"/>
      <c r="J343" s="194"/>
      <c r="K343" s="195"/>
      <c r="L343" s="28" t="s">
        <v>117</v>
      </c>
      <c r="M343" s="11">
        <v>4215</v>
      </c>
      <c r="N343" s="182">
        <f t="shared" si="58"/>
        <v>0</v>
      </c>
      <c r="O343" s="303"/>
      <c r="P343" s="303"/>
      <c r="Q343" s="160"/>
      <c r="R343" s="160"/>
      <c r="S343" s="343"/>
      <c r="T343" s="160"/>
      <c r="U343" s="160"/>
      <c r="V343" s="160"/>
    </row>
    <row r="344" spans="1:22" s="114" customFormat="1" ht="16.5">
      <c r="A344" s="121" t="str">
        <f t="shared" si="55"/>
        <v>71060301040000</v>
      </c>
      <c r="B344" s="123" t="s">
        <v>439</v>
      </c>
      <c r="C344" s="116" t="s">
        <v>157</v>
      </c>
      <c r="D344" s="117" t="s">
        <v>442</v>
      </c>
      <c r="E344" s="118" t="s">
        <v>106</v>
      </c>
      <c r="F344" s="119" t="s">
        <v>155</v>
      </c>
      <c r="G344" s="128" t="s">
        <v>440</v>
      </c>
      <c r="H344" s="36"/>
      <c r="I344" s="193"/>
      <c r="J344" s="194"/>
      <c r="K344" s="195"/>
      <c r="L344" s="29" t="s">
        <v>118</v>
      </c>
      <c r="M344" s="43">
        <v>4216</v>
      </c>
      <c r="N344" s="182">
        <f t="shared" si="58"/>
        <v>0</v>
      </c>
      <c r="O344" s="304"/>
      <c r="P344" s="304"/>
      <c r="Q344" s="160"/>
      <c r="R344" s="160"/>
      <c r="S344" s="343"/>
      <c r="T344" s="160"/>
      <c r="U344" s="160"/>
      <c r="V344" s="160"/>
    </row>
    <row r="345" spans="1:22" ht="16.5">
      <c r="A345" s="121" t="str">
        <f t="shared" si="55"/>
        <v>71060301044861</v>
      </c>
      <c r="B345" s="123" t="s">
        <v>439</v>
      </c>
      <c r="C345" s="116" t="s">
        <v>157</v>
      </c>
      <c r="D345" s="117" t="s">
        <v>442</v>
      </c>
      <c r="E345" s="118" t="s">
        <v>106</v>
      </c>
      <c r="F345" s="119" t="s">
        <v>155</v>
      </c>
      <c r="G345" s="120">
        <v>4861</v>
      </c>
      <c r="H345" s="36"/>
      <c r="I345" s="193"/>
      <c r="J345" s="194"/>
      <c r="K345" s="195"/>
      <c r="L345" s="28" t="s">
        <v>121</v>
      </c>
      <c r="M345" s="11">
        <v>4232</v>
      </c>
      <c r="N345" s="182">
        <f t="shared" si="58"/>
        <v>0</v>
      </c>
      <c r="O345" s="304"/>
      <c r="P345" s="304"/>
      <c r="Q345" s="160"/>
      <c r="R345" s="160"/>
      <c r="S345" s="343"/>
      <c r="T345" s="160"/>
      <c r="U345" s="160"/>
      <c r="V345" s="160"/>
    </row>
    <row r="346" spans="1:22" s="114" customFormat="1" ht="16.5">
      <c r="A346" s="121" t="str">
        <f t="shared" si="55"/>
        <v>71060301050000</v>
      </c>
      <c r="B346" s="123" t="s">
        <v>439</v>
      </c>
      <c r="C346" s="116" t="s">
        <v>157</v>
      </c>
      <c r="D346" s="117" t="s">
        <v>442</v>
      </c>
      <c r="E346" s="118" t="s">
        <v>106</v>
      </c>
      <c r="F346" s="119" t="s">
        <v>149</v>
      </c>
      <c r="G346" s="128" t="s">
        <v>440</v>
      </c>
      <c r="H346" s="36"/>
      <c r="I346" s="193"/>
      <c r="J346" s="194"/>
      <c r="K346" s="195"/>
      <c r="L346" s="28" t="s">
        <v>125</v>
      </c>
      <c r="M346" s="11">
        <v>4239</v>
      </c>
      <c r="N346" s="182">
        <f t="shared" si="58"/>
        <v>0</v>
      </c>
      <c r="O346" s="304"/>
      <c r="P346" s="304"/>
      <c r="Q346" s="160"/>
      <c r="R346" s="160"/>
      <c r="S346" s="343"/>
      <c r="T346" s="160"/>
      <c r="U346" s="160"/>
      <c r="V346" s="160"/>
    </row>
    <row r="347" spans="1:22" ht="16.5">
      <c r="A347" s="121" t="str">
        <f t="shared" si="55"/>
        <v>71060301054861</v>
      </c>
      <c r="B347" s="123" t="s">
        <v>439</v>
      </c>
      <c r="C347" s="116" t="s">
        <v>157</v>
      </c>
      <c r="D347" s="117" t="s">
        <v>442</v>
      </c>
      <c r="E347" s="118" t="s">
        <v>106</v>
      </c>
      <c r="F347" s="119" t="s">
        <v>149</v>
      </c>
      <c r="G347" s="120">
        <v>4861</v>
      </c>
      <c r="H347" s="36"/>
      <c r="I347" s="193"/>
      <c r="J347" s="194"/>
      <c r="K347" s="195"/>
      <c r="L347" s="28" t="s">
        <v>126</v>
      </c>
      <c r="M347" s="11">
        <v>4241</v>
      </c>
      <c r="N347" s="182">
        <f t="shared" si="58"/>
        <v>0</v>
      </c>
      <c r="O347" s="304"/>
      <c r="P347" s="304"/>
      <c r="Q347" s="160"/>
      <c r="R347" s="160"/>
      <c r="S347" s="343"/>
      <c r="T347" s="160"/>
      <c r="U347" s="160"/>
      <c r="V347" s="160"/>
    </row>
    <row r="348" spans="1:22" s="169" customFormat="1" ht="25.5">
      <c r="A348" s="121" t="str">
        <f t="shared" si="55"/>
        <v>71060400000000</v>
      </c>
      <c r="B348" s="123" t="s">
        <v>439</v>
      </c>
      <c r="C348" s="116" t="s">
        <v>157</v>
      </c>
      <c r="D348" s="117" t="s">
        <v>155</v>
      </c>
      <c r="E348" s="118" t="s">
        <v>441</v>
      </c>
      <c r="F348" s="119" t="s">
        <v>441</v>
      </c>
      <c r="G348" s="128" t="s">
        <v>440</v>
      </c>
      <c r="H348" s="36"/>
      <c r="I348" s="193"/>
      <c r="J348" s="194"/>
      <c r="K348" s="195"/>
      <c r="L348" s="28" t="s">
        <v>127</v>
      </c>
      <c r="M348" s="11">
        <v>4252</v>
      </c>
      <c r="N348" s="182">
        <f t="shared" si="58"/>
        <v>0</v>
      </c>
      <c r="O348" s="304"/>
      <c r="P348" s="304"/>
      <c r="Q348" s="160"/>
      <c r="R348" s="160"/>
      <c r="S348" s="343"/>
      <c r="T348" s="160"/>
      <c r="U348" s="160"/>
      <c r="V348" s="160"/>
    </row>
    <row r="349" spans="1:22" ht="16.5">
      <c r="A349" s="121" t="str">
        <f t="shared" si="55"/>
        <v>71060400000001</v>
      </c>
      <c r="B349" s="123" t="s">
        <v>439</v>
      </c>
      <c r="C349" s="116" t="s">
        <v>157</v>
      </c>
      <c r="D349" s="117" t="s">
        <v>155</v>
      </c>
      <c r="E349" s="118" t="s">
        <v>441</v>
      </c>
      <c r="F349" s="119" t="s">
        <v>441</v>
      </c>
      <c r="G349" s="128" t="s">
        <v>96</v>
      </c>
      <c r="H349" s="36"/>
      <c r="I349" s="193"/>
      <c r="J349" s="194"/>
      <c r="K349" s="195"/>
      <c r="L349" s="29" t="s">
        <v>128</v>
      </c>
      <c r="M349" s="30">
        <v>4261</v>
      </c>
      <c r="N349" s="182">
        <f t="shared" si="58"/>
        <v>0</v>
      </c>
      <c r="O349" s="304"/>
      <c r="P349" s="304"/>
      <c r="Q349" s="160"/>
      <c r="R349" s="160"/>
      <c r="S349" s="343"/>
      <c r="T349" s="160"/>
      <c r="U349" s="160"/>
      <c r="V349" s="160"/>
    </row>
    <row r="350" spans="1:22" s="155" customFormat="1" ht="16.5">
      <c r="A350" s="121" t="str">
        <f t="shared" si="55"/>
        <v>71060401000000</v>
      </c>
      <c r="B350" s="123" t="s">
        <v>439</v>
      </c>
      <c r="C350" s="116" t="s">
        <v>157</v>
      </c>
      <c r="D350" s="117" t="s">
        <v>155</v>
      </c>
      <c r="E350" s="118" t="s">
        <v>106</v>
      </c>
      <c r="F350" s="119" t="s">
        <v>441</v>
      </c>
      <c r="G350" s="128" t="s">
        <v>440</v>
      </c>
      <c r="H350" s="36"/>
      <c r="I350" s="193"/>
      <c r="J350" s="194"/>
      <c r="K350" s="195"/>
      <c r="L350" s="31" t="s">
        <v>129</v>
      </c>
      <c r="M350" s="47">
        <v>4264</v>
      </c>
      <c r="N350" s="182">
        <f t="shared" si="58"/>
        <v>0</v>
      </c>
      <c r="O350" s="304"/>
      <c r="P350" s="304"/>
      <c r="Q350" s="160"/>
      <c r="R350" s="160"/>
      <c r="S350" s="343"/>
      <c r="T350" s="160"/>
      <c r="U350" s="160"/>
      <c r="V350" s="160"/>
    </row>
    <row r="351" spans="1:22" ht="16.5">
      <c r="A351" s="121" t="str">
        <f t="shared" si="55"/>
        <v>71060401000001</v>
      </c>
      <c r="B351" s="123" t="s">
        <v>439</v>
      </c>
      <c r="C351" s="116" t="s">
        <v>157</v>
      </c>
      <c r="D351" s="117" t="s">
        <v>155</v>
      </c>
      <c r="E351" s="118" t="s">
        <v>106</v>
      </c>
      <c r="F351" s="119" t="s">
        <v>441</v>
      </c>
      <c r="G351" s="128" t="s">
        <v>96</v>
      </c>
      <c r="H351" s="36"/>
      <c r="I351" s="193"/>
      <c r="J351" s="194"/>
      <c r="K351" s="195"/>
      <c r="L351" s="31" t="s">
        <v>130</v>
      </c>
      <c r="M351" s="47">
        <v>4267</v>
      </c>
      <c r="N351" s="182">
        <f t="shared" si="58"/>
        <v>0</v>
      </c>
      <c r="O351" s="304"/>
      <c r="P351" s="304"/>
      <c r="Q351" s="160"/>
      <c r="R351" s="160"/>
      <c r="S351" s="343"/>
      <c r="T351" s="160"/>
      <c r="U351" s="160"/>
      <c r="V351" s="160"/>
    </row>
    <row r="352" spans="1:22" s="114" customFormat="1" ht="16.5">
      <c r="A352" s="121" t="str">
        <f t="shared" si="55"/>
        <v>71060401010000</v>
      </c>
      <c r="B352" s="123" t="s">
        <v>439</v>
      </c>
      <c r="C352" s="116" t="s">
        <v>157</v>
      </c>
      <c r="D352" s="117" t="s">
        <v>155</v>
      </c>
      <c r="E352" s="118" t="s">
        <v>106</v>
      </c>
      <c r="F352" s="119" t="s">
        <v>106</v>
      </c>
      <c r="G352" s="128" t="s">
        <v>440</v>
      </c>
      <c r="H352" s="36"/>
      <c r="I352" s="193"/>
      <c r="J352" s="194"/>
      <c r="K352" s="195"/>
      <c r="L352" s="31" t="s">
        <v>364</v>
      </c>
      <c r="M352" s="47">
        <v>4269</v>
      </c>
      <c r="N352" s="182">
        <f t="shared" si="58"/>
        <v>0</v>
      </c>
      <c r="O352" s="304"/>
      <c r="P352" s="304"/>
      <c r="Q352" s="160"/>
      <c r="R352" s="160"/>
      <c r="S352" s="343"/>
      <c r="T352" s="160"/>
      <c r="U352" s="160"/>
      <c r="V352" s="160"/>
    </row>
    <row r="353" spans="1:22" s="114" customFormat="1" ht="16.5">
      <c r="A353" s="121"/>
      <c r="B353" s="123"/>
      <c r="C353" s="116"/>
      <c r="D353" s="117"/>
      <c r="E353" s="118"/>
      <c r="F353" s="119"/>
      <c r="G353" s="128"/>
      <c r="H353" s="36"/>
      <c r="I353" s="193"/>
      <c r="J353" s="194"/>
      <c r="K353" s="195"/>
      <c r="L353" s="332" t="s">
        <v>768</v>
      </c>
      <c r="M353" s="300" t="s">
        <v>766</v>
      </c>
      <c r="N353" s="182">
        <f t="shared" si="58"/>
        <v>0</v>
      </c>
      <c r="O353" s="304"/>
      <c r="P353" s="304"/>
      <c r="Q353" s="160"/>
      <c r="R353" s="160"/>
      <c r="S353" s="343"/>
      <c r="T353" s="160"/>
      <c r="U353" s="160"/>
      <c r="V353" s="160"/>
    </row>
    <row r="354" spans="1:22" ht="16.5">
      <c r="A354" s="121" t="str">
        <f t="shared" si="55"/>
        <v>71060401014251</v>
      </c>
      <c r="B354" s="115" t="s">
        <v>439</v>
      </c>
      <c r="C354" s="116" t="s">
        <v>157</v>
      </c>
      <c r="D354" s="117" t="s">
        <v>155</v>
      </c>
      <c r="E354" s="118" t="s">
        <v>106</v>
      </c>
      <c r="F354" s="119" t="s">
        <v>106</v>
      </c>
      <c r="G354" s="120">
        <v>4251</v>
      </c>
      <c r="H354" s="36"/>
      <c r="I354" s="193"/>
      <c r="J354" s="194"/>
      <c r="K354" s="195"/>
      <c r="L354" s="28" t="s">
        <v>133</v>
      </c>
      <c r="M354" s="11">
        <v>4823</v>
      </c>
      <c r="N354" s="182">
        <f t="shared" si="58"/>
        <v>0</v>
      </c>
      <c r="O354" s="304"/>
      <c r="P354" s="304"/>
      <c r="Q354" s="160"/>
      <c r="R354" s="160"/>
      <c r="S354" s="343"/>
      <c r="T354" s="160"/>
      <c r="U354" s="160"/>
      <c r="V354" s="160"/>
    </row>
    <row r="355" spans="1:22" ht="25.5">
      <c r="A355" s="121" t="str">
        <f t="shared" si="55"/>
        <v>71060401015113</v>
      </c>
      <c r="B355" s="123" t="s">
        <v>439</v>
      </c>
      <c r="C355" s="116" t="s">
        <v>157</v>
      </c>
      <c r="D355" s="117" t="s">
        <v>155</v>
      </c>
      <c r="E355" s="118" t="s">
        <v>106</v>
      </c>
      <c r="F355" s="119" t="s">
        <v>106</v>
      </c>
      <c r="G355" s="120">
        <v>5113</v>
      </c>
      <c r="H355" s="36"/>
      <c r="I355" s="193"/>
      <c r="J355" s="194"/>
      <c r="K355" s="195"/>
      <c r="L355" s="28" t="s">
        <v>741</v>
      </c>
      <c r="M355" s="11" t="s">
        <v>742</v>
      </c>
      <c r="N355" s="182">
        <f t="shared" si="58"/>
        <v>0</v>
      </c>
      <c r="O355" s="304"/>
      <c r="P355" s="304"/>
      <c r="Q355" s="160"/>
      <c r="R355" s="160"/>
      <c r="S355" s="343"/>
      <c r="T355" s="160"/>
      <c r="U355" s="160"/>
      <c r="V355" s="160"/>
    </row>
    <row r="356" spans="1:22" ht="16.5">
      <c r="A356" s="121" t="str">
        <f t="shared" si="55"/>
        <v>71060401015113</v>
      </c>
      <c r="B356" s="123" t="s">
        <v>439</v>
      </c>
      <c r="C356" s="116" t="s">
        <v>157</v>
      </c>
      <c r="D356" s="117" t="s">
        <v>155</v>
      </c>
      <c r="E356" s="118" t="s">
        <v>106</v>
      </c>
      <c r="F356" s="119" t="s">
        <v>106</v>
      </c>
      <c r="G356" s="120">
        <v>5113</v>
      </c>
      <c r="H356" s="36"/>
      <c r="I356" s="193"/>
      <c r="J356" s="194"/>
      <c r="K356" s="195"/>
      <c r="L356" s="35" t="s">
        <v>134</v>
      </c>
      <c r="M356" s="30">
        <v>4861</v>
      </c>
      <c r="N356" s="182">
        <f t="shared" si="58"/>
        <v>0</v>
      </c>
      <c r="O356" s="304"/>
      <c r="P356" s="304"/>
      <c r="Q356" s="160"/>
      <c r="R356" s="160"/>
      <c r="S356" s="343"/>
      <c r="T356" s="160"/>
      <c r="U356" s="160"/>
      <c r="V356" s="160"/>
    </row>
    <row r="357" spans="1:22" ht="16.5">
      <c r="A357" s="121" t="str">
        <f t="shared" si="55"/>
        <v>71060401015129</v>
      </c>
      <c r="B357" s="123" t="s">
        <v>439</v>
      </c>
      <c r="C357" s="116" t="s">
        <v>157</v>
      </c>
      <c r="D357" s="117" t="s">
        <v>155</v>
      </c>
      <c r="E357" s="118" t="s">
        <v>106</v>
      </c>
      <c r="F357" s="119" t="s">
        <v>106</v>
      </c>
      <c r="G357" s="120">
        <v>5129</v>
      </c>
      <c r="H357" s="36"/>
      <c r="I357" s="193"/>
      <c r="J357" s="194"/>
      <c r="K357" s="195"/>
      <c r="L357" s="28" t="s">
        <v>136</v>
      </c>
      <c r="M357" s="11">
        <v>5122</v>
      </c>
      <c r="N357" s="182">
        <f t="shared" si="58"/>
        <v>0</v>
      </c>
      <c r="O357" s="304"/>
      <c r="P357" s="304"/>
      <c r="Q357" s="160"/>
      <c r="R357" s="160"/>
      <c r="S357" s="343"/>
      <c r="T357" s="160"/>
      <c r="U357" s="160"/>
      <c r="V357" s="160"/>
    </row>
    <row r="358" spans="1:22" s="114" customFormat="1" ht="16.5">
      <c r="A358" s="121" t="str">
        <f t="shared" si="55"/>
        <v>71060401020000</v>
      </c>
      <c r="B358" s="123" t="s">
        <v>439</v>
      </c>
      <c r="C358" s="116" t="s">
        <v>157</v>
      </c>
      <c r="D358" s="117" t="s">
        <v>155</v>
      </c>
      <c r="E358" s="118" t="s">
        <v>106</v>
      </c>
      <c r="F358" s="119" t="s">
        <v>140</v>
      </c>
      <c r="G358" s="128" t="s">
        <v>440</v>
      </c>
      <c r="H358" s="36"/>
      <c r="I358" s="193"/>
      <c r="J358" s="194"/>
      <c r="K358" s="195"/>
      <c r="L358" s="28" t="s">
        <v>137</v>
      </c>
      <c r="M358" s="11">
        <v>5129</v>
      </c>
      <c r="N358" s="182">
        <f t="shared" si="58"/>
        <v>0</v>
      </c>
      <c r="O358" s="304"/>
      <c r="P358" s="304"/>
      <c r="Q358" s="160"/>
      <c r="R358" s="160"/>
      <c r="S358" s="343"/>
      <c r="T358" s="160"/>
      <c r="U358" s="160"/>
      <c r="V358" s="160"/>
    </row>
    <row r="359" spans="1:22">
      <c r="A359" s="121" t="str">
        <f t="shared" si="55"/>
        <v>71060401024511</v>
      </c>
      <c r="B359" s="123" t="s">
        <v>439</v>
      </c>
      <c r="C359" s="116" t="s">
        <v>157</v>
      </c>
      <c r="D359" s="117" t="s">
        <v>155</v>
      </c>
      <c r="E359" s="118" t="s">
        <v>106</v>
      </c>
      <c r="F359" s="119" t="s">
        <v>140</v>
      </c>
      <c r="G359" s="128">
        <v>4511</v>
      </c>
      <c r="H359" s="36"/>
      <c r="I359" s="193"/>
      <c r="J359" s="194"/>
      <c r="K359" s="195"/>
      <c r="L359" s="28" t="s">
        <v>138</v>
      </c>
      <c r="M359" s="11">
        <v>5132</v>
      </c>
      <c r="N359" s="182">
        <f t="shared" si="58"/>
        <v>0</v>
      </c>
      <c r="O359" s="182"/>
      <c r="P359" s="182"/>
      <c r="Q359" s="160"/>
      <c r="R359" s="160"/>
      <c r="S359" s="343"/>
      <c r="T359" s="160"/>
      <c r="U359" s="160"/>
      <c r="V359" s="160"/>
    </row>
    <row r="360" spans="1:22">
      <c r="A360" s="121" t="str">
        <f t="shared" si="55"/>
        <v>71060401024861</v>
      </c>
      <c r="B360" s="123" t="s">
        <v>439</v>
      </c>
      <c r="C360" s="116" t="s">
        <v>157</v>
      </c>
      <c r="D360" s="117" t="s">
        <v>155</v>
      </c>
      <c r="E360" s="118" t="s">
        <v>106</v>
      </c>
      <c r="F360" s="119" t="s">
        <v>140</v>
      </c>
      <c r="G360" s="120">
        <v>4861</v>
      </c>
      <c r="H360" s="44"/>
      <c r="I360" s="44"/>
      <c r="J360" s="44"/>
      <c r="K360" s="44"/>
      <c r="L360" s="26" t="s">
        <v>825</v>
      </c>
      <c r="M360" s="27"/>
      <c r="N360" s="196">
        <f>O360+P360</f>
        <v>0</v>
      </c>
      <c r="O360" s="196">
        <f>SUM(O361)</f>
        <v>0</v>
      </c>
      <c r="P360" s="196">
        <f>SUM(P361)</f>
        <v>0</v>
      </c>
      <c r="Q360" s="160"/>
      <c r="R360" s="160"/>
      <c r="S360" s="343"/>
      <c r="T360" s="160"/>
      <c r="U360" s="160"/>
      <c r="V360" s="160"/>
    </row>
    <row r="361" spans="1:22" s="114" customFormat="1" ht="25.5">
      <c r="A361" s="121" t="str">
        <f t="shared" si="55"/>
        <v>71060401030000</v>
      </c>
      <c r="B361" s="123" t="s">
        <v>439</v>
      </c>
      <c r="C361" s="116" t="s">
        <v>157</v>
      </c>
      <c r="D361" s="117" t="s">
        <v>155</v>
      </c>
      <c r="E361" s="118" t="s">
        <v>106</v>
      </c>
      <c r="F361" s="119" t="s">
        <v>442</v>
      </c>
      <c r="G361" s="128" t="s">
        <v>440</v>
      </c>
      <c r="H361" s="36"/>
      <c r="I361" s="193"/>
      <c r="J361" s="194"/>
      <c r="K361" s="195"/>
      <c r="L361" s="28" t="s">
        <v>217</v>
      </c>
      <c r="M361" s="11">
        <v>4511</v>
      </c>
      <c r="N361" s="182">
        <f t="shared" ref="N361" si="59">O361+P361</f>
        <v>0</v>
      </c>
      <c r="O361" s="303"/>
      <c r="P361" s="303"/>
      <c r="Q361" s="160"/>
      <c r="R361" s="160"/>
      <c r="S361" s="343"/>
      <c r="T361" s="160"/>
      <c r="U361" s="160"/>
      <c r="V361" s="160"/>
    </row>
    <row r="362" spans="1:22">
      <c r="A362" s="121" t="str">
        <f t="shared" ref="A362:A418" si="60">CONCATENATE(B362,C362,D362,E362,F362,G362)</f>
        <v>71060401034251</v>
      </c>
      <c r="B362" s="123" t="s">
        <v>439</v>
      </c>
      <c r="C362" s="116" t="s">
        <v>157</v>
      </c>
      <c r="D362" s="117" t="s">
        <v>155</v>
      </c>
      <c r="E362" s="118" t="s">
        <v>106</v>
      </c>
      <c r="F362" s="119" t="s">
        <v>442</v>
      </c>
      <c r="G362" s="120">
        <v>4251</v>
      </c>
      <c r="H362" s="164">
        <v>2520</v>
      </c>
      <c r="I362" s="165" t="s">
        <v>149</v>
      </c>
      <c r="J362" s="166">
        <v>2</v>
      </c>
      <c r="K362" s="166">
        <v>0</v>
      </c>
      <c r="L362" s="167" t="s">
        <v>620</v>
      </c>
      <c r="M362" s="175"/>
      <c r="N362" s="187">
        <f>+N364</f>
        <v>0</v>
      </c>
      <c r="O362" s="187">
        <f>+O364</f>
        <v>0</v>
      </c>
      <c r="P362" s="187">
        <f>+P364</f>
        <v>0</v>
      </c>
      <c r="Q362" s="160"/>
      <c r="R362" s="160"/>
      <c r="S362" s="343"/>
      <c r="T362" s="160"/>
      <c r="U362" s="160"/>
      <c r="V362" s="160"/>
    </row>
    <row r="363" spans="1:22">
      <c r="A363" s="121" t="str">
        <f t="shared" si="60"/>
        <v>71060401034861</v>
      </c>
      <c r="B363" s="123" t="s">
        <v>439</v>
      </c>
      <c r="C363" s="116" t="s">
        <v>157</v>
      </c>
      <c r="D363" s="117" t="s">
        <v>155</v>
      </c>
      <c r="E363" s="118" t="s">
        <v>106</v>
      </c>
      <c r="F363" s="119" t="s">
        <v>442</v>
      </c>
      <c r="G363" s="128">
        <v>4861</v>
      </c>
      <c r="H363" s="16"/>
      <c r="I363" s="17"/>
      <c r="J363" s="18"/>
      <c r="K363" s="18"/>
      <c r="L363" s="29" t="s">
        <v>110</v>
      </c>
      <c r="M363" s="30"/>
      <c r="N363" s="310"/>
      <c r="O363" s="310"/>
      <c r="P363" s="310"/>
      <c r="Q363" s="160"/>
      <c r="R363" s="160"/>
      <c r="S363" s="343"/>
      <c r="T363" s="160"/>
      <c r="U363" s="160"/>
      <c r="V363" s="160"/>
    </row>
    <row r="364" spans="1:22">
      <c r="A364" s="121" t="str">
        <f t="shared" si="60"/>
        <v>71060401035113</v>
      </c>
      <c r="B364" s="123" t="s">
        <v>439</v>
      </c>
      <c r="C364" s="116" t="s">
        <v>157</v>
      </c>
      <c r="D364" s="117" t="s">
        <v>155</v>
      </c>
      <c r="E364" s="118" t="s">
        <v>106</v>
      </c>
      <c r="F364" s="119" t="s">
        <v>442</v>
      </c>
      <c r="G364" s="120">
        <v>5113</v>
      </c>
      <c r="H364" s="150">
        <v>2521</v>
      </c>
      <c r="I364" s="151" t="s">
        <v>149</v>
      </c>
      <c r="J364" s="152">
        <v>2</v>
      </c>
      <c r="K364" s="152">
        <v>1</v>
      </c>
      <c r="L364" s="153" t="s">
        <v>620</v>
      </c>
      <c r="M364" s="154"/>
      <c r="N364" s="191">
        <f>+N366</f>
        <v>0</v>
      </c>
      <c r="O364" s="191">
        <f>+O366</f>
        <v>0</v>
      </c>
      <c r="P364" s="191">
        <f>+P366</f>
        <v>0</v>
      </c>
      <c r="Q364" s="160"/>
      <c r="R364" s="160"/>
      <c r="S364" s="343"/>
      <c r="T364" s="160"/>
      <c r="U364" s="160"/>
      <c r="V364" s="160"/>
    </row>
    <row r="365" spans="1:22" s="114" customFormat="1">
      <c r="A365" s="121" t="str">
        <f t="shared" si="60"/>
        <v>71060401040000</v>
      </c>
      <c r="B365" s="123" t="s">
        <v>439</v>
      </c>
      <c r="C365" s="116" t="s">
        <v>157</v>
      </c>
      <c r="D365" s="117" t="s">
        <v>155</v>
      </c>
      <c r="E365" s="118" t="s">
        <v>106</v>
      </c>
      <c r="F365" s="119" t="s">
        <v>155</v>
      </c>
      <c r="G365" s="128" t="s">
        <v>440</v>
      </c>
      <c r="H365" s="16"/>
      <c r="I365" s="24"/>
      <c r="J365" s="25"/>
      <c r="K365" s="25"/>
      <c r="L365" s="29" t="s">
        <v>108</v>
      </c>
      <c r="M365" s="30"/>
      <c r="N365" s="310"/>
      <c r="O365" s="310"/>
      <c r="P365" s="310"/>
      <c r="Q365" s="160"/>
      <c r="R365" s="160"/>
      <c r="S365" s="343"/>
      <c r="T365" s="160"/>
      <c r="U365" s="160"/>
      <c r="V365" s="160"/>
    </row>
    <row r="366" spans="1:22">
      <c r="A366" s="121" t="str">
        <f t="shared" si="60"/>
        <v>71060401044861</v>
      </c>
      <c r="B366" s="123" t="s">
        <v>439</v>
      </c>
      <c r="C366" s="116" t="s">
        <v>157</v>
      </c>
      <c r="D366" s="117" t="s">
        <v>155</v>
      </c>
      <c r="E366" s="118" t="s">
        <v>106</v>
      </c>
      <c r="F366" s="119" t="s">
        <v>155</v>
      </c>
      <c r="G366" s="120">
        <v>4861</v>
      </c>
      <c r="H366" s="44"/>
      <c r="I366" s="44"/>
      <c r="J366" s="44"/>
      <c r="K366" s="44"/>
      <c r="L366" s="26" t="s">
        <v>622</v>
      </c>
      <c r="M366" s="27"/>
      <c r="N366" s="196">
        <f>O366+P366</f>
        <v>0</v>
      </c>
      <c r="O366" s="196">
        <f>SUM(O367:O369)</f>
        <v>0</v>
      </c>
      <c r="P366" s="196">
        <f>SUM(P367:P369)</f>
        <v>0</v>
      </c>
      <c r="Q366" s="160"/>
      <c r="R366" s="160"/>
      <c r="S366" s="343"/>
      <c r="T366" s="160"/>
      <c r="U366" s="160"/>
      <c r="V366" s="160"/>
    </row>
    <row r="367" spans="1:22" s="114" customFormat="1" ht="25.5">
      <c r="A367" s="121"/>
      <c r="B367" s="123"/>
      <c r="C367" s="116"/>
      <c r="D367" s="117"/>
      <c r="E367" s="118"/>
      <c r="F367" s="119"/>
      <c r="G367" s="128"/>
      <c r="H367" s="29"/>
      <c r="I367" s="29"/>
      <c r="J367" s="29"/>
      <c r="K367" s="29"/>
      <c r="L367" s="202" t="s">
        <v>142</v>
      </c>
      <c r="M367" s="30">
        <v>4251</v>
      </c>
      <c r="N367" s="182">
        <f t="shared" ref="N367:N369" si="61">O367+P367</f>
        <v>0</v>
      </c>
      <c r="O367" s="182"/>
      <c r="P367" s="182"/>
      <c r="Q367" s="160"/>
      <c r="R367" s="160"/>
      <c r="S367" s="343"/>
      <c r="T367" s="160"/>
      <c r="U367" s="160"/>
      <c r="V367" s="160"/>
    </row>
    <row r="368" spans="1:22" ht="16.5">
      <c r="B368" s="123"/>
      <c r="H368" s="36"/>
      <c r="I368" s="193"/>
      <c r="J368" s="194"/>
      <c r="K368" s="195"/>
      <c r="L368" s="29" t="s">
        <v>173</v>
      </c>
      <c r="M368" s="30">
        <v>5112</v>
      </c>
      <c r="N368" s="182">
        <f t="shared" si="61"/>
        <v>0</v>
      </c>
      <c r="O368" s="304">
        <v>0</v>
      </c>
      <c r="P368" s="304"/>
      <c r="Q368" s="160"/>
      <c r="R368" s="160"/>
      <c r="S368" s="343"/>
      <c r="T368" s="160"/>
      <c r="U368" s="160"/>
      <c r="V368" s="160"/>
    </row>
    <row r="369" spans="1:22" s="114" customFormat="1">
      <c r="A369" s="121" t="str">
        <f t="shared" si="60"/>
        <v>71060401050000</v>
      </c>
      <c r="B369" s="123" t="s">
        <v>439</v>
      </c>
      <c r="C369" s="116" t="s">
        <v>157</v>
      </c>
      <c r="D369" s="117" t="s">
        <v>155</v>
      </c>
      <c r="E369" s="118" t="s">
        <v>106</v>
      </c>
      <c r="F369" s="119" t="s">
        <v>149</v>
      </c>
      <c r="G369" s="128" t="s">
        <v>440</v>
      </c>
      <c r="H369" s="36"/>
      <c r="I369" s="193"/>
      <c r="J369" s="194"/>
      <c r="K369" s="195"/>
      <c r="L369" s="29" t="s">
        <v>174</v>
      </c>
      <c r="M369" s="30">
        <v>5113</v>
      </c>
      <c r="N369" s="182">
        <f t="shared" si="61"/>
        <v>0</v>
      </c>
      <c r="O369" s="182"/>
      <c r="P369" s="182">
        <v>0</v>
      </c>
      <c r="Q369" s="160"/>
      <c r="R369" s="160"/>
      <c r="S369" s="343"/>
      <c r="T369" s="160"/>
      <c r="U369" s="160"/>
      <c r="V369" s="160"/>
    </row>
    <row r="370" spans="1:22">
      <c r="A370" s="121" t="str">
        <f t="shared" si="60"/>
        <v>71060401054861</v>
      </c>
      <c r="B370" s="123" t="s">
        <v>439</v>
      </c>
      <c r="C370" s="116" t="s">
        <v>157</v>
      </c>
      <c r="D370" s="117" t="s">
        <v>155</v>
      </c>
      <c r="E370" s="118" t="s">
        <v>106</v>
      </c>
      <c r="F370" s="119" t="s">
        <v>149</v>
      </c>
      <c r="G370" s="120">
        <v>4861</v>
      </c>
      <c r="H370" s="164">
        <v>2530</v>
      </c>
      <c r="I370" s="165" t="s">
        <v>149</v>
      </c>
      <c r="J370" s="166">
        <v>3</v>
      </c>
      <c r="K370" s="166">
        <v>0</v>
      </c>
      <c r="L370" s="167" t="s">
        <v>235</v>
      </c>
      <c r="M370" s="175"/>
      <c r="N370" s="187">
        <f>+N372</f>
        <v>0</v>
      </c>
      <c r="O370" s="187">
        <f>+O372</f>
        <v>0</v>
      </c>
      <c r="P370" s="187">
        <f>+P372</f>
        <v>0</v>
      </c>
      <c r="Q370" s="160"/>
      <c r="R370" s="160"/>
      <c r="S370" s="343"/>
      <c r="T370" s="160"/>
      <c r="U370" s="160"/>
      <c r="V370" s="160"/>
    </row>
    <row r="371" spans="1:22" s="169" customFormat="1">
      <c r="A371" s="121" t="str">
        <f t="shared" si="60"/>
        <v>71060500000000</v>
      </c>
      <c r="B371" s="123" t="s">
        <v>439</v>
      </c>
      <c r="C371" s="116" t="s">
        <v>157</v>
      </c>
      <c r="D371" s="117" t="s">
        <v>149</v>
      </c>
      <c r="E371" s="118" t="s">
        <v>441</v>
      </c>
      <c r="F371" s="119" t="s">
        <v>441</v>
      </c>
      <c r="G371" s="128" t="s">
        <v>440</v>
      </c>
      <c r="H371" s="16"/>
      <c r="I371" s="17"/>
      <c r="J371" s="18"/>
      <c r="K371" s="18"/>
      <c r="L371" s="29" t="s">
        <v>110</v>
      </c>
      <c r="M371" s="34"/>
      <c r="N371" s="189"/>
      <c r="O371" s="189"/>
      <c r="P371" s="189"/>
      <c r="Q371" s="160"/>
      <c r="R371" s="160"/>
      <c r="S371" s="343"/>
      <c r="T371" s="160"/>
      <c r="U371" s="160"/>
      <c r="V371" s="160"/>
    </row>
    <row r="372" spans="1:22">
      <c r="A372" s="121" t="str">
        <f t="shared" si="60"/>
        <v>71060500000001</v>
      </c>
      <c r="B372" s="123" t="s">
        <v>439</v>
      </c>
      <c r="C372" s="116" t="s">
        <v>157</v>
      </c>
      <c r="D372" s="117" t="s">
        <v>149</v>
      </c>
      <c r="E372" s="118" t="s">
        <v>441</v>
      </c>
      <c r="F372" s="119" t="s">
        <v>441</v>
      </c>
      <c r="G372" s="128" t="s">
        <v>96</v>
      </c>
      <c r="H372" s="150">
        <v>2531</v>
      </c>
      <c r="I372" s="151" t="s">
        <v>149</v>
      </c>
      <c r="J372" s="152">
        <v>3</v>
      </c>
      <c r="K372" s="152">
        <v>1</v>
      </c>
      <c r="L372" s="153" t="s">
        <v>236</v>
      </c>
      <c r="M372" s="154"/>
      <c r="N372" s="191">
        <f>+N374</f>
        <v>0</v>
      </c>
      <c r="O372" s="191">
        <f t="shared" ref="O372:P372" si="62">+O374</f>
        <v>0</v>
      </c>
      <c r="P372" s="191">
        <f t="shared" si="62"/>
        <v>0</v>
      </c>
      <c r="Q372" s="160"/>
      <c r="R372" s="160"/>
      <c r="S372" s="343"/>
      <c r="T372" s="160"/>
      <c r="U372" s="160"/>
      <c r="V372" s="160"/>
    </row>
    <row r="373" spans="1:22" s="155" customFormat="1">
      <c r="A373" s="121" t="str">
        <f t="shared" si="60"/>
        <v>71060501000000</v>
      </c>
      <c r="B373" s="123" t="s">
        <v>439</v>
      </c>
      <c r="C373" s="116" t="s">
        <v>157</v>
      </c>
      <c r="D373" s="117" t="s">
        <v>149</v>
      </c>
      <c r="E373" s="118" t="s">
        <v>106</v>
      </c>
      <c r="F373" s="119" t="s">
        <v>441</v>
      </c>
      <c r="G373" s="128" t="s">
        <v>440</v>
      </c>
      <c r="H373" s="16"/>
      <c r="I373" s="24"/>
      <c r="J373" s="25"/>
      <c r="K373" s="25"/>
      <c r="L373" s="29" t="s">
        <v>108</v>
      </c>
      <c r="M373" s="43"/>
      <c r="N373" s="189"/>
      <c r="O373" s="189"/>
      <c r="P373" s="189"/>
      <c r="Q373" s="160"/>
      <c r="R373" s="160"/>
      <c r="S373" s="343"/>
      <c r="T373" s="160"/>
      <c r="U373" s="160"/>
      <c r="V373" s="160"/>
    </row>
    <row r="374" spans="1:22" ht="27">
      <c r="B374" s="123"/>
      <c r="G374" s="128"/>
      <c r="H374" s="44"/>
      <c r="I374" s="146"/>
      <c r="J374" s="147"/>
      <c r="K374" s="147"/>
      <c r="L374" s="26" t="s">
        <v>826</v>
      </c>
      <c r="M374" s="27"/>
      <c r="N374" s="196">
        <f>O374+P374</f>
        <v>0</v>
      </c>
      <c r="O374" s="196">
        <f>SUM(O375:O376)</f>
        <v>0</v>
      </c>
      <c r="P374" s="196">
        <f>SUM(P375:P376)</f>
        <v>0</v>
      </c>
      <c r="Q374" s="160"/>
      <c r="R374" s="160"/>
      <c r="S374" s="343"/>
      <c r="T374" s="160"/>
      <c r="U374" s="160"/>
      <c r="V374" s="160"/>
    </row>
    <row r="375" spans="1:22" s="114" customFormat="1" ht="16.5">
      <c r="A375" s="121" t="str">
        <f t="shared" ref="A375:A376" si="63">CONCATENATE(B375,C375,D375,E375,F375,G375)</f>
        <v>71060301050000</v>
      </c>
      <c r="B375" s="123" t="s">
        <v>439</v>
      </c>
      <c r="C375" s="116" t="s">
        <v>157</v>
      </c>
      <c r="D375" s="117" t="s">
        <v>442</v>
      </c>
      <c r="E375" s="118" t="s">
        <v>106</v>
      </c>
      <c r="F375" s="119" t="s">
        <v>149</v>
      </c>
      <c r="G375" s="128" t="s">
        <v>440</v>
      </c>
      <c r="H375" s="36"/>
      <c r="I375" s="193"/>
      <c r="J375" s="194"/>
      <c r="K375" s="195"/>
      <c r="L375" s="28" t="s">
        <v>125</v>
      </c>
      <c r="M375" s="11">
        <v>4239</v>
      </c>
      <c r="N375" s="182">
        <f t="shared" ref="N375:N376" si="64">O375+P375</f>
        <v>0</v>
      </c>
      <c r="O375" s="304"/>
      <c r="P375" s="304">
        <v>0</v>
      </c>
      <c r="Q375" s="160"/>
      <c r="R375" s="160"/>
      <c r="S375" s="343"/>
      <c r="T375" s="160"/>
      <c r="U375" s="160"/>
      <c r="V375" s="160"/>
    </row>
    <row r="376" spans="1:22" s="114" customFormat="1" ht="25.5">
      <c r="A376" s="121" t="str">
        <f t="shared" si="63"/>
        <v>71060401030000</v>
      </c>
      <c r="B376" s="123" t="s">
        <v>439</v>
      </c>
      <c r="C376" s="116" t="s">
        <v>157</v>
      </c>
      <c r="D376" s="117" t="s">
        <v>155</v>
      </c>
      <c r="E376" s="118" t="s">
        <v>106</v>
      </c>
      <c r="F376" s="119" t="s">
        <v>442</v>
      </c>
      <c r="G376" s="128" t="s">
        <v>440</v>
      </c>
      <c r="H376" s="36"/>
      <c r="I376" s="193"/>
      <c r="J376" s="194"/>
      <c r="K376" s="195"/>
      <c r="L376" s="28" t="s">
        <v>217</v>
      </c>
      <c r="M376" s="11">
        <v>4511</v>
      </c>
      <c r="N376" s="182">
        <f t="shared" si="64"/>
        <v>0</v>
      </c>
      <c r="O376" s="303"/>
      <c r="P376" s="303"/>
      <c r="Q376" s="160"/>
      <c r="R376" s="160"/>
      <c r="S376" s="343"/>
      <c r="T376" s="160"/>
      <c r="U376" s="160"/>
      <c r="V376" s="160"/>
    </row>
    <row r="377" spans="1:22" ht="27">
      <c r="A377" s="121" t="str">
        <f t="shared" si="60"/>
        <v>71060501015134</v>
      </c>
      <c r="B377" s="123" t="s">
        <v>439</v>
      </c>
      <c r="C377" s="116" t="s">
        <v>157</v>
      </c>
      <c r="D377" s="117" t="s">
        <v>149</v>
      </c>
      <c r="E377" s="118" t="s">
        <v>106</v>
      </c>
      <c r="F377" s="119" t="s">
        <v>106</v>
      </c>
      <c r="G377" s="120">
        <v>5134</v>
      </c>
      <c r="H377" s="164">
        <v>2560</v>
      </c>
      <c r="I377" s="165" t="s">
        <v>149</v>
      </c>
      <c r="J377" s="166">
        <v>6</v>
      </c>
      <c r="K377" s="166">
        <v>0</v>
      </c>
      <c r="L377" s="167" t="s">
        <v>238</v>
      </c>
      <c r="M377" s="175"/>
      <c r="N377" s="187">
        <f>+N379</f>
        <v>0</v>
      </c>
      <c r="O377" s="187">
        <f>+O379</f>
        <v>0</v>
      </c>
      <c r="P377" s="187">
        <f>+P379</f>
        <v>0</v>
      </c>
      <c r="Q377" s="160"/>
      <c r="R377" s="160"/>
      <c r="S377" s="343"/>
      <c r="T377" s="160"/>
      <c r="U377" s="160"/>
      <c r="V377" s="160"/>
    </row>
    <row r="378" spans="1:22" s="169" customFormat="1">
      <c r="A378" s="121" t="str">
        <f t="shared" si="60"/>
        <v>71060600000000</v>
      </c>
      <c r="B378" s="123" t="s">
        <v>439</v>
      </c>
      <c r="C378" s="116" t="s">
        <v>157</v>
      </c>
      <c r="D378" s="117" t="s">
        <v>157</v>
      </c>
      <c r="E378" s="118" t="s">
        <v>441</v>
      </c>
      <c r="F378" s="119" t="s">
        <v>441</v>
      </c>
      <c r="G378" s="128" t="s">
        <v>440</v>
      </c>
      <c r="H378" s="24"/>
      <c r="I378" s="17"/>
      <c r="J378" s="18"/>
      <c r="K378" s="18"/>
      <c r="L378" s="29" t="s">
        <v>110</v>
      </c>
      <c r="M378" s="30"/>
      <c r="N378" s="189"/>
      <c r="O378" s="189"/>
      <c r="P378" s="189"/>
      <c r="Q378" s="160"/>
      <c r="R378" s="160"/>
      <c r="S378" s="343"/>
      <c r="T378" s="160"/>
      <c r="U378" s="160"/>
      <c r="V378" s="160"/>
    </row>
    <row r="379" spans="1:22" ht="25.5">
      <c r="A379" s="121" t="str">
        <f t="shared" si="60"/>
        <v>71060600000001</v>
      </c>
      <c r="B379" s="123" t="s">
        <v>439</v>
      </c>
      <c r="C379" s="116" t="s">
        <v>157</v>
      </c>
      <c r="D379" s="117" t="s">
        <v>157</v>
      </c>
      <c r="E379" s="118" t="s">
        <v>441</v>
      </c>
      <c r="F379" s="119" t="s">
        <v>441</v>
      </c>
      <c r="G379" s="128" t="s">
        <v>96</v>
      </c>
      <c r="H379" s="150">
        <v>2561</v>
      </c>
      <c r="I379" s="151" t="s">
        <v>149</v>
      </c>
      <c r="J379" s="152">
        <v>6</v>
      </c>
      <c r="K379" s="152">
        <v>1</v>
      </c>
      <c r="L379" s="153" t="s">
        <v>238</v>
      </c>
      <c r="M379" s="154"/>
      <c r="N379" s="191">
        <f>+N381+N389+N391+N396+N393+N398+N402+N404</f>
        <v>0</v>
      </c>
      <c r="O379" s="191">
        <f t="shared" ref="O379:P379" si="65">+O381+O389+O391+O396+O393+O398+O402+O404</f>
        <v>0</v>
      </c>
      <c r="P379" s="191">
        <f t="shared" si="65"/>
        <v>0</v>
      </c>
      <c r="Q379" s="160"/>
      <c r="R379" s="160"/>
      <c r="S379" s="343"/>
      <c r="T379" s="160"/>
      <c r="U379" s="160"/>
      <c r="V379" s="160"/>
    </row>
    <row r="380" spans="1:22" s="155" customFormat="1">
      <c r="A380" s="121" t="str">
        <f t="shared" si="60"/>
        <v>71060601000000</v>
      </c>
      <c r="B380" s="123" t="s">
        <v>439</v>
      </c>
      <c r="C380" s="116" t="s">
        <v>157</v>
      </c>
      <c r="D380" s="117" t="s">
        <v>157</v>
      </c>
      <c r="E380" s="118" t="s">
        <v>106</v>
      </c>
      <c r="F380" s="119" t="s">
        <v>441</v>
      </c>
      <c r="G380" s="128" t="s">
        <v>440</v>
      </c>
      <c r="H380" s="24"/>
      <c r="I380" s="24"/>
      <c r="J380" s="25"/>
      <c r="K380" s="25"/>
      <c r="L380" s="29" t="s">
        <v>108</v>
      </c>
      <c r="M380" s="30"/>
      <c r="N380" s="189"/>
      <c r="O380" s="189"/>
      <c r="P380" s="189"/>
      <c r="Q380" s="160"/>
      <c r="R380" s="160"/>
      <c r="S380" s="343"/>
      <c r="T380" s="160"/>
      <c r="U380" s="160"/>
      <c r="V380" s="160"/>
    </row>
    <row r="381" spans="1:22">
      <c r="A381" s="121" t="str">
        <f t="shared" si="60"/>
        <v>71060601000001</v>
      </c>
      <c r="B381" s="123" t="s">
        <v>439</v>
      </c>
      <c r="C381" s="116" t="s">
        <v>157</v>
      </c>
      <c r="D381" s="117" t="s">
        <v>157</v>
      </c>
      <c r="E381" s="118" t="s">
        <v>106</v>
      </c>
      <c r="F381" s="119" t="s">
        <v>441</v>
      </c>
      <c r="G381" s="128" t="s">
        <v>96</v>
      </c>
      <c r="H381" s="44"/>
      <c r="I381" s="146"/>
      <c r="J381" s="147"/>
      <c r="K381" s="147"/>
      <c r="L381" s="26" t="s">
        <v>239</v>
      </c>
      <c r="M381" s="27"/>
      <c r="N381" s="196">
        <f>O381+P381</f>
        <v>0</v>
      </c>
      <c r="O381" s="196">
        <f>SUM(O382:O388)</f>
        <v>0</v>
      </c>
      <c r="P381" s="196">
        <f>SUM(P382:P388)</f>
        <v>0</v>
      </c>
      <c r="Q381" s="160"/>
      <c r="R381" s="160"/>
      <c r="S381" s="343"/>
      <c r="T381" s="160"/>
      <c r="U381" s="160"/>
      <c r="V381" s="160"/>
    </row>
    <row r="382" spans="1:22" s="114" customFormat="1">
      <c r="A382" s="121" t="str">
        <f t="shared" si="60"/>
        <v>71060601010000</v>
      </c>
      <c r="B382" s="123" t="s">
        <v>439</v>
      </c>
      <c r="C382" s="116" t="s">
        <v>157</v>
      </c>
      <c r="D382" s="117" t="s">
        <v>157</v>
      </c>
      <c r="E382" s="118" t="s">
        <v>106</v>
      </c>
      <c r="F382" s="119" t="s">
        <v>106</v>
      </c>
      <c r="G382" s="128" t="s">
        <v>440</v>
      </c>
      <c r="H382" s="16"/>
      <c r="I382" s="24"/>
      <c r="J382" s="25"/>
      <c r="K382" s="25"/>
      <c r="L382" s="31" t="s">
        <v>115</v>
      </c>
      <c r="M382" s="32">
        <v>4213</v>
      </c>
      <c r="N382" s="182">
        <f t="shared" ref="N382:N401" si="66">O382+P382</f>
        <v>0</v>
      </c>
      <c r="O382" s="182"/>
      <c r="P382" s="182"/>
      <c r="Q382" s="160"/>
      <c r="R382" s="160"/>
      <c r="S382" s="343"/>
      <c r="T382" s="160"/>
      <c r="U382" s="160"/>
      <c r="V382" s="160"/>
    </row>
    <row r="383" spans="1:22">
      <c r="A383" s="121" t="str">
        <f t="shared" si="60"/>
        <v>71060601014251</v>
      </c>
      <c r="B383" s="123" t="s">
        <v>439</v>
      </c>
      <c r="C383" s="116" t="s">
        <v>157</v>
      </c>
      <c r="D383" s="117" t="s">
        <v>157</v>
      </c>
      <c r="E383" s="118" t="s">
        <v>106</v>
      </c>
      <c r="F383" s="119" t="s">
        <v>106</v>
      </c>
      <c r="G383" s="120">
        <v>4251</v>
      </c>
      <c r="H383" s="24"/>
      <c r="I383" s="24"/>
      <c r="J383" s="25"/>
      <c r="K383" s="25"/>
      <c r="L383" s="28" t="s">
        <v>125</v>
      </c>
      <c r="M383" s="11">
        <v>4239</v>
      </c>
      <c r="N383" s="182">
        <f t="shared" si="66"/>
        <v>0</v>
      </c>
      <c r="O383" s="182"/>
      <c r="P383" s="182"/>
      <c r="Q383" s="160"/>
      <c r="R383" s="160"/>
      <c r="S383" s="343"/>
      <c r="T383" s="160"/>
      <c r="U383" s="160"/>
      <c r="V383" s="160"/>
    </row>
    <row r="384" spans="1:22" ht="25.5">
      <c r="A384" s="121" t="str">
        <f t="shared" si="60"/>
        <v>71060601014269</v>
      </c>
      <c r="B384" s="115" t="s">
        <v>439</v>
      </c>
      <c r="C384" s="116" t="s">
        <v>157</v>
      </c>
      <c r="D384" s="117" t="s">
        <v>157</v>
      </c>
      <c r="E384" s="118" t="s">
        <v>106</v>
      </c>
      <c r="F384" s="119" t="s">
        <v>106</v>
      </c>
      <c r="G384" s="120">
        <v>4269</v>
      </c>
      <c r="H384" s="24"/>
      <c r="I384" s="24"/>
      <c r="J384" s="25"/>
      <c r="K384" s="25"/>
      <c r="L384" s="28" t="s">
        <v>217</v>
      </c>
      <c r="M384" s="11">
        <v>4511</v>
      </c>
      <c r="N384" s="182">
        <f t="shared" si="66"/>
        <v>0</v>
      </c>
      <c r="O384" s="303"/>
      <c r="P384" s="303"/>
      <c r="Q384" s="160"/>
      <c r="R384" s="160"/>
      <c r="S384" s="343"/>
      <c r="T384" s="160"/>
      <c r="U384" s="160"/>
      <c r="V384" s="160"/>
    </row>
    <row r="385" spans="1:22" ht="25.5">
      <c r="A385" s="121" t="str">
        <f t="shared" si="60"/>
        <v>71060601014521</v>
      </c>
      <c r="B385" s="115" t="s">
        <v>439</v>
      </c>
      <c r="C385" s="116" t="s">
        <v>157</v>
      </c>
      <c r="D385" s="117" t="s">
        <v>157</v>
      </c>
      <c r="E385" s="118" t="s">
        <v>106</v>
      </c>
      <c r="F385" s="119" t="s">
        <v>106</v>
      </c>
      <c r="G385" s="120">
        <v>4521</v>
      </c>
      <c r="H385" s="24"/>
      <c r="I385" s="24"/>
      <c r="J385" s="25"/>
      <c r="K385" s="25"/>
      <c r="L385" s="29" t="s">
        <v>241</v>
      </c>
      <c r="M385" s="30">
        <v>4638</v>
      </c>
      <c r="N385" s="182">
        <f t="shared" si="66"/>
        <v>0</v>
      </c>
      <c r="O385" s="182"/>
      <c r="P385" s="182"/>
      <c r="Q385" s="160"/>
      <c r="R385" s="160"/>
      <c r="S385" s="343"/>
      <c r="T385" s="160"/>
      <c r="U385" s="160"/>
      <c r="V385" s="160"/>
    </row>
    <row r="386" spans="1:22" s="114" customFormat="1">
      <c r="A386" s="121" t="str">
        <f t="shared" si="60"/>
        <v>71060601020000</v>
      </c>
      <c r="B386" s="123" t="s">
        <v>439</v>
      </c>
      <c r="C386" s="116" t="s">
        <v>157</v>
      </c>
      <c r="D386" s="117" t="s">
        <v>157</v>
      </c>
      <c r="E386" s="118" t="s">
        <v>106</v>
      </c>
      <c r="F386" s="119" t="s">
        <v>140</v>
      </c>
      <c r="G386" s="128" t="s">
        <v>440</v>
      </c>
      <c r="H386" s="24"/>
      <c r="I386" s="24"/>
      <c r="J386" s="25"/>
      <c r="K386" s="25"/>
      <c r="L386" s="29" t="s">
        <v>173</v>
      </c>
      <c r="M386" s="30">
        <v>5112</v>
      </c>
      <c r="N386" s="182">
        <f t="shared" si="66"/>
        <v>0</v>
      </c>
      <c r="O386" s="182"/>
      <c r="P386" s="182"/>
      <c r="Q386" s="160"/>
      <c r="R386" s="160"/>
      <c r="S386" s="343"/>
      <c r="T386" s="160"/>
      <c r="U386" s="160"/>
      <c r="V386" s="160"/>
    </row>
    <row r="387" spans="1:22">
      <c r="A387" s="121" t="str">
        <f t="shared" si="60"/>
        <v>71060601024269</v>
      </c>
      <c r="B387" s="123" t="s">
        <v>439</v>
      </c>
      <c r="C387" s="133" t="s">
        <v>157</v>
      </c>
      <c r="D387" s="132" t="s">
        <v>157</v>
      </c>
      <c r="E387" s="131" t="s">
        <v>106</v>
      </c>
      <c r="F387" s="129" t="s">
        <v>140</v>
      </c>
      <c r="G387" s="130">
        <v>4269</v>
      </c>
      <c r="H387" s="24"/>
      <c r="I387" s="24"/>
      <c r="J387" s="25"/>
      <c r="K387" s="25"/>
      <c r="L387" s="28" t="s">
        <v>135</v>
      </c>
      <c r="M387" s="11">
        <v>5121</v>
      </c>
      <c r="N387" s="182">
        <f t="shared" si="66"/>
        <v>0</v>
      </c>
      <c r="O387" s="182">
        <v>0</v>
      </c>
      <c r="P387" s="182"/>
      <c r="Q387" s="160"/>
      <c r="R387" s="160"/>
      <c r="S387" s="343"/>
      <c r="T387" s="160"/>
      <c r="U387" s="160"/>
      <c r="V387" s="160"/>
    </row>
    <row r="388" spans="1:22">
      <c r="A388" s="121" t="str">
        <f t="shared" si="60"/>
        <v>71060601025113</v>
      </c>
      <c r="B388" s="123" t="s">
        <v>439</v>
      </c>
      <c r="C388" s="116" t="s">
        <v>157</v>
      </c>
      <c r="D388" s="117" t="s">
        <v>157</v>
      </c>
      <c r="E388" s="118" t="s">
        <v>106</v>
      </c>
      <c r="F388" s="119" t="s">
        <v>140</v>
      </c>
      <c r="G388" s="120">
        <v>5113</v>
      </c>
      <c r="H388" s="24"/>
      <c r="I388" s="24"/>
      <c r="J388" s="25"/>
      <c r="K388" s="25"/>
      <c r="L388" s="28" t="s">
        <v>174</v>
      </c>
      <c r="M388" s="11">
        <v>5113</v>
      </c>
      <c r="N388" s="182">
        <f t="shared" si="66"/>
        <v>0</v>
      </c>
      <c r="O388" s="182"/>
      <c r="P388" s="182"/>
      <c r="Q388" s="160"/>
      <c r="R388" s="160"/>
      <c r="S388" s="343"/>
      <c r="T388" s="160"/>
      <c r="U388" s="160"/>
      <c r="V388" s="160"/>
    </row>
    <row r="389" spans="1:22" s="114" customFormat="1" ht="27">
      <c r="A389" s="121" t="str">
        <f t="shared" si="60"/>
        <v>71060601030000</v>
      </c>
      <c r="B389" s="123" t="s">
        <v>439</v>
      </c>
      <c r="C389" s="116" t="s">
        <v>157</v>
      </c>
      <c r="D389" s="117" t="s">
        <v>157</v>
      </c>
      <c r="E389" s="118" t="s">
        <v>106</v>
      </c>
      <c r="F389" s="119" t="s">
        <v>442</v>
      </c>
      <c r="G389" s="128" t="s">
        <v>440</v>
      </c>
      <c r="H389" s="44"/>
      <c r="I389" s="146"/>
      <c r="J389" s="147"/>
      <c r="K389" s="147"/>
      <c r="L389" s="26" t="s">
        <v>242</v>
      </c>
      <c r="M389" s="27"/>
      <c r="N389" s="196">
        <f>O389+P389</f>
        <v>0</v>
      </c>
      <c r="O389" s="196">
        <f>SUM(O390)</f>
        <v>0</v>
      </c>
      <c r="P389" s="196">
        <f>SUM(P390)</f>
        <v>0</v>
      </c>
      <c r="Q389" s="160"/>
      <c r="R389" s="160"/>
      <c r="S389" s="343"/>
      <c r="T389" s="160"/>
      <c r="U389" s="160"/>
      <c r="V389" s="160"/>
    </row>
    <row r="390" spans="1:22">
      <c r="A390" s="121" t="str">
        <f t="shared" si="60"/>
        <v>71060601034251</v>
      </c>
      <c r="B390" s="123" t="s">
        <v>439</v>
      </c>
      <c r="C390" s="116" t="s">
        <v>157</v>
      </c>
      <c r="D390" s="117" t="s">
        <v>157</v>
      </c>
      <c r="E390" s="118" t="s">
        <v>106</v>
      </c>
      <c r="F390" s="119" t="s">
        <v>442</v>
      </c>
      <c r="G390" s="120">
        <v>4251</v>
      </c>
      <c r="H390" s="16"/>
      <c r="I390" s="24"/>
      <c r="J390" s="25"/>
      <c r="K390" s="25"/>
      <c r="L390" s="31" t="s">
        <v>115</v>
      </c>
      <c r="M390" s="32">
        <v>4213</v>
      </c>
      <c r="N390" s="182">
        <f t="shared" si="66"/>
        <v>0</v>
      </c>
      <c r="O390" s="182"/>
      <c r="P390" s="182"/>
      <c r="Q390" s="160"/>
      <c r="R390" s="160"/>
      <c r="S390" s="343"/>
      <c r="T390" s="160"/>
      <c r="U390" s="160"/>
      <c r="V390" s="160"/>
    </row>
    <row r="391" spans="1:22">
      <c r="A391" s="121" t="str">
        <f t="shared" si="60"/>
        <v>71060601034269</v>
      </c>
      <c r="B391" s="123" t="s">
        <v>439</v>
      </c>
      <c r="C391" s="116" t="s">
        <v>157</v>
      </c>
      <c r="D391" s="117" t="s">
        <v>157</v>
      </c>
      <c r="E391" s="118" t="s">
        <v>106</v>
      </c>
      <c r="F391" s="119" t="s">
        <v>442</v>
      </c>
      <c r="G391" s="120">
        <v>4269</v>
      </c>
      <c r="H391" s="44"/>
      <c r="I391" s="146"/>
      <c r="J391" s="147"/>
      <c r="K391" s="147"/>
      <c r="L391" s="26" t="s">
        <v>827</v>
      </c>
      <c r="M391" s="27"/>
      <c r="N391" s="196">
        <f>O391+P391</f>
        <v>0</v>
      </c>
      <c r="O391" s="196">
        <f>SUM(O392:O392)</f>
        <v>0</v>
      </c>
      <c r="P391" s="196">
        <f>SUM(P392:P392)</f>
        <v>0</v>
      </c>
      <c r="Q391" s="160"/>
      <c r="R391" s="160"/>
      <c r="S391" s="343"/>
      <c r="T391" s="160"/>
      <c r="U391" s="160"/>
      <c r="V391" s="160"/>
    </row>
    <row r="392" spans="1:22">
      <c r="A392" s="121" t="str">
        <f t="shared" si="60"/>
        <v>71060601034521</v>
      </c>
      <c r="B392" s="123" t="s">
        <v>439</v>
      </c>
      <c r="C392" s="116" t="s">
        <v>157</v>
      </c>
      <c r="D392" s="117" t="s">
        <v>157</v>
      </c>
      <c r="E392" s="118" t="s">
        <v>106</v>
      </c>
      <c r="F392" s="119" t="s">
        <v>442</v>
      </c>
      <c r="G392" s="120">
        <v>4521</v>
      </c>
      <c r="H392" s="16"/>
      <c r="I392" s="24"/>
      <c r="J392" s="25"/>
      <c r="K392" s="25"/>
      <c r="L392" s="31" t="s">
        <v>115</v>
      </c>
      <c r="M392" s="32">
        <v>4213</v>
      </c>
      <c r="N392" s="182">
        <f t="shared" si="66"/>
        <v>0</v>
      </c>
      <c r="O392" s="182"/>
      <c r="P392" s="182"/>
      <c r="Q392" s="160"/>
      <c r="R392" s="160"/>
      <c r="S392" s="343"/>
      <c r="T392" s="160"/>
      <c r="U392" s="160"/>
      <c r="V392" s="160"/>
    </row>
    <row r="393" spans="1:22" s="114" customFormat="1" ht="37.9" customHeight="1">
      <c r="A393" s="121" t="str">
        <f t="shared" si="60"/>
        <v>71060601040000</v>
      </c>
      <c r="B393" s="123" t="s">
        <v>439</v>
      </c>
      <c r="C393" s="116" t="s">
        <v>157</v>
      </c>
      <c r="D393" s="117" t="s">
        <v>157</v>
      </c>
      <c r="E393" s="118" t="s">
        <v>106</v>
      </c>
      <c r="F393" s="119" t="s">
        <v>155</v>
      </c>
      <c r="G393" s="128" t="s">
        <v>440</v>
      </c>
      <c r="H393" s="44"/>
      <c r="I393" s="146"/>
      <c r="J393" s="147"/>
      <c r="K393" s="147"/>
      <c r="L393" s="26" t="s">
        <v>828</v>
      </c>
      <c r="M393" s="27"/>
      <c r="N393" s="196">
        <f>O393+P393</f>
        <v>0</v>
      </c>
      <c r="O393" s="196">
        <f>SUM(O394:O395)</f>
        <v>0</v>
      </c>
      <c r="P393" s="196">
        <f>SUM(P394:P395)</f>
        <v>0</v>
      </c>
      <c r="Q393" s="160"/>
      <c r="R393" s="160"/>
      <c r="S393" s="343"/>
      <c r="T393" s="160"/>
      <c r="U393" s="160"/>
      <c r="V393" s="160"/>
    </row>
    <row r="394" spans="1:22" ht="16.5">
      <c r="A394" s="121" t="str">
        <f t="shared" si="60"/>
        <v>71060601044251</v>
      </c>
      <c r="B394" s="123" t="s">
        <v>439</v>
      </c>
      <c r="C394" s="116" t="s">
        <v>157</v>
      </c>
      <c r="D394" s="117" t="s">
        <v>157</v>
      </c>
      <c r="E394" s="118" t="s">
        <v>106</v>
      </c>
      <c r="F394" s="119" t="s">
        <v>155</v>
      </c>
      <c r="G394" s="120">
        <v>4251</v>
      </c>
      <c r="H394" s="16"/>
      <c r="I394" s="305"/>
      <c r="J394" s="306"/>
      <c r="K394" s="306"/>
      <c r="L394" s="31" t="s">
        <v>115</v>
      </c>
      <c r="M394" s="32">
        <v>4213</v>
      </c>
      <c r="N394" s="182">
        <f t="shared" si="66"/>
        <v>0</v>
      </c>
      <c r="O394" s="304"/>
      <c r="P394" s="304"/>
      <c r="Q394" s="160"/>
      <c r="R394" s="160"/>
      <c r="S394" s="343"/>
      <c r="T394" s="160"/>
      <c r="U394" s="160"/>
      <c r="V394" s="160"/>
    </row>
    <row r="395" spans="1:22" ht="16.5">
      <c r="A395" s="121" t="str">
        <f t="shared" ref="A395" si="67">CONCATENATE(B395,C395,D395,E395,F395,G395)</f>
        <v>71060601044819</v>
      </c>
      <c r="B395" s="123" t="s">
        <v>439</v>
      </c>
      <c r="C395" s="116" t="s">
        <v>157</v>
      </c>
      <c r="D395" s="117" t="s">
        <v>157</v>
      </c>
      <c r="E395" s="118" t="s">
        <v>106</v>
      </c>
      <c r="F395" s="119" t="s">
        <v>155</v>
      </c>
      <c r="G395" s="128" t="s">
        <v>88</v>
      </c>
      <c r="H395" s="24"/>
      <c r="I395" s="24"/>
      <c r="J395" s="25"/>
      <c r="K395" s="25"/>
      <c r="L395" s="29" t="s">
        <v>173</v>
      </c>
      <c r="M395" s="326">
        <v>5112</v>
      </c>
      <c r="N395" s="182">
        <f t="shared" ref="N395" si="68">O395+P395</f>
        <v>0</v>
      </c>
      <c r="O395" s="303">
        <v>0</v>
      </c>
      <c r="P395" s="303"/>
      <c r="Q395" s="160"/>
      <c r="R395" s="160"/>
      <c r="S395" s="343"/>
      <c r="T395" s="160"/>
      <c r="U395" s="160"/>
      <c r="V395" s="160"/>
    </row>
    <row r="396" spans="1:22" ht="27">
      <c r="A396" s="121" t="str">
        <f>CONCATENATE(B396,C396,D396,E396,F396,G396)</f>
        <v>71060601035112</v>
      </c>
      <c r="B396" s="123" t="s">
        <v>439</v>
      </c>
      <c r="C396" s="116" t="s">
        <v>157</v>
      </c>
      <c r="D396" s="117" t="s">
        <v>157</v>
      </c>
      <c r="E396" s="118" t="s">
        <v>106</v>
      </c>
      <c r="F396" s="119" t="s">
        <v>442</v>
      </c>
      <c r="G396" s="120">
        <v>5112</v>
      </c>
      <c r="H396" s="44"/>
      <c r="I396" s="146"/>
      <c r="J396" s="147"/>
      <c r="K396" s="147"/>
      <c r="L396" s="26" t="s">
        <v>829</v>
      </c>
      <c r="M396" s="27"/>
      <c r="N396" s="196">
        <f>O396+P396</f>
        <v>0</v>
      </c>
      <c r="O396" s="196">
        <f>SUM(O397:O397)</f>
        <v>0</v>
      </c>
      <c r="P396" s="196">
        <f>SUM(P397:P397)</f>
        <v>0</v>
      </c>
      <c r="Q396" s="160"/>
      <c r="R396" s="160"/>
      <c r="S396" s="343"/>
      <c r="T396" s="160"/>
      <c r="U396" s="160"/>
      <c r="V396" s="160"/>
    </row>
    <row r="397" spans="1:22" ht="25.5">
      <c r="A397" s="121" t="str">
        <f>CONCATENATE(B397,C397,D397,E397,F397,G397)</f>
        <v>71060601035113</v>
      </c>
      <c r="B397" s="123" t="s">
        <v>439</v>
      </c>
      <c r="C397" s="116" t="s">
        <v>157</v>
      </c>
      <c r="D397" s="117" t="s">
        <v>157</v>
      </c>
      <c r="E397" s="118" t="s">
        <v>106</v>
      </c>
      <c r="F397" s="119" t="s">
        <v>442</v>
      </c>
      <c r="G397" s="120">
        <v>5113</v>
      </c>
      <c r="H397" s="24"/>
      <c r="I397" s="24"/>
      <c r="J397" s="25"/>
      <c r="K397" s="25"/>
      <c r="L397" s="28" t="s">
        <v>217</v>
      </c>
      <c r="M397" s="11">
        <v>4511</v>
      </c>
      <c r="N397" s="182">
        <f>O397+P397</f>
        <v>0</v>
      </c>
      <c r="O397" s="182"/>
      <c r="P397" s="182"/>
      <c r="Q397" s="160"/>
      <c r="R397" s="160"/>
      <c r="S397" s="343"/>
      <c r="T397" s="160"/>
      <c r="U397" s="160"/>
      <c r="V397" s="160"/>
    </row>
    <row r="398" spans="1:22" ht="27">
      <c r="A398" s="121" t="str">
        <f t="shared" si="60"/>
        <v>71060601044639</v>
      </c>
      <c r="B398" s="123" t="s">
        <v>439</v>
      </c>
      <c r="C398" s="116" t="s">
        <v>157</v>
      </c>
      <c r="D398" s="117" t="s">
        <v>157</v>
      </c>
      <c r="E398" s="118" t="s">
        <v>106</v>
      </c>
      <c r="F398" s="119" t="s">
        <v>155</v>
      </c>
      <c r="G398" s="120">
        <v>4639</v>
      </c>
      <c r="H398" s="44"/>
      <c r="I398" s="146"/>
      <c r="J398" s="147"/>
      <c r="K398" s="147"/>
      <c r="L398" s="26" t="s">
        <v>830</v>
      </c>
      <c r="M398" s="27"/>
      <c r="N398" s="196">
        <f>O398+P398</f>
        <v>0</v>
      </c>
      <c r="O398" s="196">
        <f>SUM(O399:O401)</f>
        <v>0</v>
      </c>
      <c r="P398" s="196">
        <f>SUM(P399:P401)</f>
        <v>0</v>
      </c>
      <c r="Q398" s="160"/>
      <c r="R398" s="160"/>
      <c r="S398" s="343"/>
      <c r="T398" s="160"/>
      <c r="U398" s="160"/>
      <c r="V398" s="160"/>
    </row>
    <row r="399" spans="1:22" s="114" customFormat="1" ht="18" customHeight="1">
      <c r="A399" s="121" t="str">
        <f t="shared" si="60"/>
        <v>71080101010000</v>
      </c>
      <c r="B399" s="123" t="s">
        <v>439</v>
      </c>
      <c r="C399" s="116" t="s">
        <v>185</v>
      </c>
      <c r="D399" s="117" t="s">
        <v>106</v>
      </c>
      <c r="E399" s="118" t="s">
        <v>106</v>
      </c>
      <c r="F399" s="119" t="s">
        <v>106</v>
      </c>
      <c r="G399" s="128" t="s">
        <v>440</v>
      </c>
      <c r="H399" s="176"/>
      <c r="I399" s="193"/>
      <c r="J399" s="200"/>
      <c r="K399" s="201"/>
      <c r="L399" s="202" t="s">
        <v>142</v>
      </c>
      <c r="M399" s="12">
        <v>4251</v>
      </c>
      <c r="N399" s="182">
        <f t="shared" ref="N399" si="69">O399+P399</f>
        <v>0</v>
      </c>
      <c r="O399" s="182"/>
      <c r="P399" s="182">
        <v>0</v>
      </c>
      <c r="Q399" s="160"/>
      <c r="R399" s="160"/>
      <c r="S399" s="343"/>
      <c r="T399" s="160"/>
      <c r="U399" s="160"/>
      <c r="V399" s="160"/>
    </row>
    <row r="400" spans="1:22" ht="16.5">
      <c r="A400" s="121" t="str">
        <f t="shared" si="60"/>
        <v>71060601044819</v>
      </c>
      <c r="B400" s="123" t="s">
        <v>439</v>
      </c>
      <c r="C400" s="116" t="s">
        <v>157</v>
      </c>
      <c r="D400" s="117" t="s">
        <v>157</v>
      </c>
      <c r="E400" s="118" t="s">
        <v>106</v>
      </c>
      <c r="F400" s="119" t="s">
        <v>155</v>
      </c>
      <c r="G400" s="128" t="s">
        <v>88</v>
      </c>
      <c r="H400" s="24"/>
      <c r="I400" s="24"/>
      <c r="J400" s="25"/>
      <c r="K400" s="25"/>
      <c r="L400" s="29" t="s">
        <v>173</v>
      </c>
      <c r="M400" s="326">
        <v>5112</v>
      </c>
      <c r="N400" s="182">
        <f t="shared" si="66"/>
        <v>0</v>
      </c>
      <c r="O400" s="303">
        <v>0</v>
      </c>
      <c r="P400" s="303"/>
      <c r="Q400" s="160"/>
      <c r="R400" s="160"/>
      <c r="S400" s="343"/>
      <c r="T400" s="160"/>
      <c r="U400" s="160"/>
      <c r="V400" s="160"/>
    </row>
    <row r="401" spans="1:22" ht="16.5">
      <c r="A401" s="121" t="str">
        <f t="shared" si="60"/>
        <v>71060601045113</v>
      </c>
      <c r="B401" s="123" t="s">
        <v>439</v>
      </c>
      <c r="C401" s="116" t="s">
        <v>157</v>
      </c>
      <c r="D401" s="117" t="s">
        <v>157</v>
      </c>
      <c r="E401" s="118" t="s">
        <v>106</v>
      </c>
      <c r="F401" s="119" t="s">
        <v>155</v>
      </c>
      <c r="G401" s="120">
        <v>5113</v>
      </c>
      <c r="H401" s="24"/>
      <c r="I401" s="24"/>
      <c r="J401" s="25"/>
      <c r="K401" s="25"/>
      <c r="L401" s="28" t="s">
        <v>174</v>
      </c>
      <c r="M401" s="327">
        <v>5113</v>
      </c>
      <c r="N401" s="182">
        <f t="shared" si="66"/>
        <v>0</v>
      </c>
      <c r="O401" s="303">
        <v>0</v>
      </c>
      <c r="P401" s="303"/>
      <c r="Q401" s="160"/>
      <c r="R401" s="160"/>
      <c r="S401" s="343"/>
      <c r="T401" s="160"/>
      <c r="U401" s="160"/>
      <c r="V401" s="160"/>
    </row>
    <row r="402" spans="1:22" ht="21" customHeight="1">
      <c r="B402" s="123"/>
      <c r="H402" s="44"/>
      <c r="I402" s="146"/>
      <c r="J402" s="147"/>
      <c r="K402" s="147"/>
      <c r="L402" s="26" t="s">
        <v>831</v>
      </c>
      <c r="M402" s="27"/>
      <c r="N402" s="196">
        <f>O402+P402</f>
        <v>0</v>
      </c>
      <c r="O402" s="196">
        <f>SUM(O403:O403)</f>
        <v>0</v>
      </c>
      <c r="P402" s="196">
        <f>SUM(P403:P403)</f>
        <v>0</v>
      </c>
      <c r="Q402" s="160"/>
      <c r="R402" s="160"/>
      <c r="S402" s="343"/>
      <c r="T402" s="160"/>
      <c r="U402" s="160"/>
      <c r="V402" s="160"/>
    </row>
    <row r="403" spans="1:22" ht="16.5">
      <c r="A403" s="121" t="str">
        <f t="shared" ref="A403" si="70">CONCATENATE(B403,C403,D403,E403,F403,G403)</f>
        <v>71060601044251</v>
      </c>
      <c r="B403" s="123" t="s">
        <v>439</v>
      </c>
      <c r="C403" s="116" t="s">
        <v>157</v>
      </c>
      <c r="D403" s="117" t="s">
        <v>157</v>
      </c>
      <c r="E403" s="118" t="s">
        <v>106</v>
      </c>
      <c r="F403" s="119" t="s">
        <v>155</v>
      </c>
      <c r="G403" s="120">
        <v>4251</v>
      </c>
      <c r="H403" s="16"/>
      <c r="I403" s="305"/>
      <c r="J403" s="306"/>
      <c r="K403" s="306"/>
      <c r="L403" s="31" t="s">
        <v>115</v>
      </c>
      <c r="M403" s="32">
        <v>4213</v>
      </c>
      <c r="N403" s="182">
        <f t="shared" ref="N403" si="71">O403+P403</f>
        <v>0</v>
      </c>
      <c r="O403" s="304"/>
      <c r="P403" s="304"/>
      <c r="Q403" s="160"/>
      <c r="R403" s="160"/>
      <c r="S403" s="343"/>
      <c r="T403" s="160"/>
      <c r="U403" s="160"/>
      <c r="V403" s="160"/>
    </row>
    <row r="404" spans="1:22" ht="21" customHeight="1">
      <c r="B404" s="123"/>
      <c r="H404" s="44"/>
      <c r="I404" s="146"/>
      <c r="J404" s="147"/>
      <c r="K404" s="147"/>
      <c r="L404" s="26" t="s">
        <v>847</v>
      </c>
      <c r="M404" s="27"/>
      <c r="N404" s="196">
        <f>O404+P404</f>
        <v>0</v>
      </c>
      <c r="O404" s="196">
        <f>SUM(O405:O405)</f>
        <v>0</v>
      </c>
      <c r="P404" s="196">
        <f>SUM(P405:P405)</f>
        <v>0</v>
      </c>
      <c r="Q404" s="160"/>
      <c r="R404" s="160"/>
      <c r="S404" s="343"/>
      <c r="T404" s="160"/>
      <c r="U404" s="160"/>
      <c r="V404" s="160"/>
    </row>
    <row r="405" spans="1:22" ht="16.5">
      <c r="A405" s="121" t="str">
        <f t="shared" ref="A405" si="72">CONCATENATE(B405,C405,D405,E405,F405,G405)</f>
        <v>71060601044819</v>
      </c>
      <c r="B405" s="123" t="s">
        <v>439</v>
      </c>
      <c r="C405" s="116" t="s">
        <v>157</v>
      </c>
      <c r="D405" s="117" t="s">
        <v>157</v>
      </c>
      <c r="E405" s="118" t="s">
        <v>106</v>
      </c>
      <c r="F405" s="119" t="s">
        <v>155</v>
      </c>
      <c r="G405" s="128" t="s">
        <v>88</v>
      </c>
      <c r="H405" s="24"/>
      <c r="I405" s="24"/>
      <c r="J405" s="25"/>
      <c r="K405" s="25"/>
      <c r="L405" s="29" t="s">
        <v>173</v>
      </c>
      <c r="M405" s="326">
        <v>5112</v>
      </c>
      <c r="N405" s="182">
        <f t="shared" ref="N405" si="73">O405+P405</f>
        <v>0</v>
      </c>
      <c r="O405" s="303">
        <v>0</v>
      </c>
      <c r="P405" s="303"/>
      <c r="Q405" s="160"/>
      <c r="R405" s="160"/>
      <c r="S405" s="343"/>
      <c r="T405" s="160"/>
      <c r="U405" s="160"/>
      <c r="V405" s="160"/>
    </row>
    <row r="406" spans="1:22" ht="28.5">
      <c r="B406" s="123"/>
      <c r="H406" s="179">
        <v>2600</v>
      </c>
      <c r="I406" s="211" t="s">
        <v>157</v>
      </c>
      <c r="J406" s="212">
        <v>0</v>
      </c>
      <c r="K406" s="212">
        <v>0</v>
      </c>
      <c r="L406" s="161" t="s">
        <v>246</v>
      </c>
      <c r="M406" s="173"/>
      <c r="N406" s="162">
        <f>+N408+N418+N435</f>
        <v>0</v>
      </c>
      <c r="O406" s="162">
        <f>+O408+O418+O435</f>
        <v>0</v>
      </c>
      <c r="P406" s="162">
        <f>+P408+P418+P435</f>
        <v>0</v>
      </c>
      <c r="Q406" s="160"/>
      <c r="R406" s="160"/>
      <c r="S406" s="343"/>
      <c r="T406" s="160"/>
      <c r="U406" s="160"/>
      <c r="V406" s="160"/>
    </row>
    <row r="407" spans="1:22" s="114" customFormat="1">
      <c r="A407" s="121" t="str">
        <f t="shared" si="60"/>
        <v>71060601050000</v>
      </c>
      <c r="B407" s="123" t="s">
        <v>439</v>
      </c>
      <c r="C407" s="116" t="s">
        <v>157</v>
      </c>
      <c r="D407" s="117" t="s">
        <v>157</v>
      </c>
      <c r="E407" s="118" t="s">
        <v>106</v>
      </c>
      <c r="F407" s="119" t="s">
        <v>149</v>
      </c>
      <c r="G407" s="128" t="s">
        <v>440</v>
      </c>
      <c r="H407" s="24"/>
      <c r="I407" s="17"/>
      <c r="J407" s="18"/>
      <c r="K407" s="18"/>
      <c r="L407" s="29" t="s">
        <v>108</v>
      </c>
      <c r="M407" s="177"/>
      <c r="N407" s="190"/>
      <c r="O407" s="190"/>
      <c r="P407" s="190"/>
      <c r="Q407" s="160"/>
      <c r="R407" s="160"/>
      <c r="S407" s="343"/>
      <c r="T407" s="160"/>
      <c r="U407" s="160"/>
      <c r="V407" s="160"/>
    </row>
    <row r="408" spans="1:22">
      <c r="A408" s="121" t="str">
        <f t="shared" si="60"/>
        <v>71060601054861</v>
      </c>
      <c r="B408" s="123" t="s">
        <v>439</v>
      </c>
      <c r="C408" s="116" t="s">
        <v>157</v>
      </c>
      <c r="D408" s="117" t="s">
        <v>157</v>
      </c>
      <c r="E408" s="118" t="s">
        <v>106</v>
      </c>
      <c r="F408" s="119" t="s">
        <v>149</v>
      </c>
      <c r="G408" s="120">
        <v>4861</v>
      </c>
      <c r="H408" s="164">
        <v>2610</v>
      </c>
      <c r="I408" s="165" t="s">
        <v>157</v>
      </c>
      <c r="J408" s="166">
        <v>1</v>
      </c>
      <c r="K408" s="166">
        <v>0</v>
      </c>
      <c r="L408" s="167" t="s">
        <v>247</v>
      </c>
      <c r="M408" s="175"/>
      <c r="N408" s="187">
        <f>+N410</f>
        <v>0</v>
      </c>
      <c r="O408" s="187">
        <f>+O410</f>
        <v>0</v>
      </c>
      <c r="P408" s="187">
        <f>+P410</f>
        <v>0</v>
      </c>
      <c r="Q408" s="160"/>
      <c r="R408" s="160"/>
      <c r="S408" s="343"/>
      <c r="T408" s="160"/>
      <c r="U408" s="160"/>
      <c r="V408" s="160"/>
    </row>
    <row r="409" spans="1:22" s="114" customFormat="1">
      <c r="A409" s="121" t="str">
        <f t="shared" si="60"/>
        <v>71060601060000</v>
      </c>
      <c r="B409" s="123" t="s">
        <v>439</v>
      </c>
      <c r="C409" s="116" t="s">
        <v>157</v>
      </c>
      <c r="D409" s="117" t="s">
        <v>157</v>
      </c>
      <c r="E409" s="118" t="s">
        <v>106</v>
      </c>
      <c r="F409" s="119" t="s">
        <v>157</v>
      </c>
      <c r="G409" s="128" t="s">
        <v>440</v>
      </c>
      <c r="H409" s="24"/>
      <c r="I409" s="17"/>
      <c r="J409" s="18"/>
      <c r="K409" s="18"/>
      <c r="L409" s="29" t="s">
        <v>110</v>
      </c>
      <c r="M409" s="30"/>
      <c r="N409" s="189"/>
      <c r="O409" s="189"/>
      <c r="P409" s="189"/>
      <c r="Q409" s="160"/>
      <c r="R409" s="160"/>
      <c r="S409" s="343"/>
      <c r="T409" s="160"/>
      <c r="U409" s="160"/>
      <c r="V409" s="160"/>
    </row>
    <row r="410" spans="1:22">
      <c r="A410" s="121" t="str">
        <f t="shared" si="60"/>
        <v>71060601064638</v>
      </c>
      <c r="B410" s="123" t="s">
        <v>439</v>
      </c>
      <c r="C410" s="116" t="s">
        <v>157</v>
      </c>
      <c r="D410" s="117" t="s">
        <v>157</v>
      </c>
      <c r="E410" s="118" t="s">
        <v>106</v>
      </c>
      <c r="F410" s="119" t="s">
        <v>157</v>
      </c>
      <c r="G410" s="120">
        <v>4638</v>
      </c>
      <c r="H410" s="150" t="s">
        <v>89</v>
      </c>
      <c r="I410" s="151" t="s">
        <v>157</v>
      </c>
      <c r="J410" s="152" t="s">
        <v>82</v>
      </c>
      <c r="K410" s="152" t="s">
        <v>82</v>
      </c>
      <c r="L410" s="153" t="s">
        <v>247</v>
      </c>
      <c r="M410" s="154" t="s">
        <v>81</v>
      </c>
      <c r="N410" s="191">
        <f>+N300+N412+N414+N416</f>
        <v>0</v>
      </c>
      <c r="O410" s="191">
        <f>+O300+O412+O414</f>
        <v>0</v>
      </c>
      <c r="P410" s="191">
        <f>+P300+P412+P414</f>
        <v>0</v>
      </c>
      <c r="Q410" s="160"/>
      <c r="R410" s="160"/>
      <c r="S410" s="343"/>
      <c r="T410" s="160"/>
      <c r="U410" s="160"/>
      <c r="V410" s="160"/>
    </row>
    <row r="411" spans="1:22" s="114" customFormat="1">
      <c r="A411" s="121" t="str">
        <f t="shared" si="60"/>
        <v>71060601070000</v>
      </c>
      <c r="B411" s="123" t="s">
        <v>439</v>
      </c>
      <c r="C411" s="116" t="s">
        <v>157</v>
      </c>
      <c r="D411" s="117" t="s">
        <v>157</v>
      </c>
      <c r="E411" s="118" t="s">
        <v>106</v>
      </c>
      <c r="F411" s="119" t="s">
        <v>183</v>
      </c>
      <c r="G411" s="128" t="s">
        <v>440</v>
      </c>
      <c r="H411" s="24"/>
      <c r="I411" s="24"/>
      <c r="J411" s="25"/>
      <c r="K411" s="25"/>
      <c r="L411" s="29" t="s">
        <v>108</v>
      </c>
      <c r="M411" s="30"/>
      <c r="N411" s="189"/>
      <c r="O411" s="189"/>
      <c r="P411" s="189"/>
      <c r="Q411" s="160"/>
      <c r="R411" s="160"/>
      <c r="S411" s="343"/>
      <c r="T411" s="160"/>
      <c r="U411" s="160"/>
      <c r="V411" s="160"/>
    </row>
    <row r="412" spans="1:22" ht="54">
      <c r="A412" s="121" t="str">
        <f t="shared" si="60"/>
        <v>71060601085113</v>
      </c>
      <c r="B412" s="123" t="s">
        <v>439</v>
      </c>
      <c r="C412" s="116" t="s">
        <v>157</v>
      </c>
      <c r="D412" s="117" t="s">
        <v>157</v>
      </c>
      <c r="E412" s="118" t="s">
        <v>106</v>
      </c>
      <c r="F412" s="119" t="s">
        <v>185</v>
      </c>
      <c r="G412" s="120">
        <v>5113</v>
      </c>
      <c r="H412" s="45"/>
      <c r="I412" s="146"/>
      <c r="J412" s="147"/>
      <c r="K412" s="147"/>
      <c r="L412" s="26" t="s">
        <v>832</v>
      </c>
      <c r="M412" s="27"/>
      <c r="N412" s="196">
        <f>O412+P412</f>
        <v>0</v>
      </c>
      <c r="O412" s="196">
        <f>SUM(O413:O413)</f>
        <v>0</v>
      </c>
      <c r="P412" s="196">
        <f>SUM(P413:P413)</f>
        <v>0</v>
      </c>
      <c r="Q412" s="160"/>
      <c r="R412" s="160"/>
      <c r="S412" s="343"/>
      <c r="T412" s="160"/>
      <c r="U412" s="160"/>
      <c r="V412" s="160"/>
    </row>
    <row r="413" spans="1:22" s="114" customFormat="1" ht="16.5">
      <c r="A413" s="121" t="str">
        <f t="shared" si="60"/>
        <v>71060601090000</v>
      </c>
      <c r="B413" s="123" t="s">
        <v>439</v>
      </c>
      <c r="C413" s="116" t="s">
        <v>157</v>
      </c>
      <c r="D413" s="117" t="s">
        <v>157</v>
      </c>
      <c r="E413" s="118" t="s">
        <v>106</v>
      </c>
      <c r="F413" s="119" t="s">
        <v>187</v>
      </c>
      <c r="G413" s="128" t="s">
        <v>440</v>
      </c>
      <c r="H413" s="24"/>
      <c r="I413" s="17"/>
      <c r="J413" s="18"/>
      <c r="K413" s="18"/>
      <c r="L413" s="29" t="s">
        <v>118</v>
      </c>
      <c r="M413" s="43">
        <v>4216</v>
      </c>
      <c r="N413" s="182">
        <f t="shared" ref="N413" si="74">O413+P413</f>
        <v>0</v>
      </c>
      <c r="O413" s="304"/>
      <c r="P413" s="304"/>
      <c r="Q413" s="160"/>
      <c r="R413" s="160"/>
      <c r="S413" s="343"/>
      <c r="T413" s="160"/>
      <c r="U413" s="160"/>
      <c r="V413" s="160"/>
    </row>
    <row r="414" spans="1:22" s="181" customFormat="1" ht="54">
      <c r="A414" s="121"/>
      <c r="B414" s="123"/>
      <c r="C414" s="116"/>
      <c r="D414" s="117"/>
      <c r="E414" s="118"/>
      <c r="F414" s="119"/>
      <c r="G414" s="128"/>
      <c r="H414" s="44"/>
      <c r="I414" s="49"/>
      <c r="J414" s="50"/>
      <c r="K414" s="50"/>
      <c r="L414" s="26" t="s">
        <v>833</v>
      </c>
      <c r="M414" s="27"/>
      <c r="N414" s="196">
        <f>O414+P414</f>
        <v>0</v>
      </c>
      <c r="O414" s="196">
        <f>+O415</f>
        <v>0</v>
      </c>
      <c r="P414" s="196">
        <f>+P415</f>
        <v>0</v>
      </c>
      <c r="Q414" s="160"/>
      <c r="R414" s="160"/>
      <c r="S414" s="343"/>
      <c r="T414" s="160"/>
      <c r="U414" s="160"/>
      <c r="V414" s="160"/>
    </row>
    <row r="415" spans="1:22" s="181" customFormat="1">
      <c r="A415" s="121"/>
      <c r="B415" s="123"/>
      <c r="C415" s="116"/>
      <c r="D415" s="117"/>
      <c r="E415" s="118"/>
      <c r="F415" s="119"/>
      <c r="G415" s="128"/>
      <c r="H415" s="24"/>
      <c r="I415" s="17"/>
      <c r="J415" s="18"/>
      <c r="K415" s="18"/>
      <c r="L415" s="28" t="s">
        <v>743</v>
      </c>
      <c r="M415" s="43">
        <v>4728</v>
      </c>
      <c r="N415" s="182">
        <v>0</v>
      </c>
      <c r="O415" s="182"/>
      <c r="P415" s="182"/>
      <c r="Q415" s="160"/>
      <c r="R415" s="160"/>
      <c r="S415" s="343"/>
      <c r="T415" s="160"/>
      <c r="U415" s="160"/>
      <c r="V415" s="160"/>
    </row>
    <row r="416" spans="1:22" s="181" customFormat="1" ht="27">
      <c r="A416" s="121"/>
      <c r="B416" s="123"/>
      <c r="C416" s="116"/>
      <c r="D416" s="117"/>
      <c r="E416" s="118"/>
      <c r="F416" s="119"/>
      <c r="G416" s="128"/>
      <c r="H416" s="44"/>
      <c r="I416" s="49"/>
      <c r="J416" s="50"/>
      <c r="K416" s="50"/>
      <c r="L416" s="348" t="s">
        <v>834</v>
      </c>
      <c r="M416" s="27"/>
      <c r="N416" s="196">
        <f>N417</f>
        <v>0</v>
      </c>
      <c r="O416" s="196">
        <f t="shared" ref="O416:P416" si="75">O417</f>
        <v>0</v>
      </c>
      <c r="P416" s="196">
        <f t="shared" si="75"/>
        <v>0</v>
      </c>
      <c r="Q416" s="160"/>
      <c r="R416" s="160"/>
      <c r="S416" s="343"/>
      <c r="T416" s="160"/>
      <c r="U416" s="160"/>
      <c r="V416" s="160"/>
    </row>
    <row r="417" spans="1:22" s="181" customFormat="1">
      <c r="A417" s="121"/>
      <c r="B417" s="123"/>
      <c r="C417" s="116"/>
      <c r="D417" s="117"/>
      <c r="E417" s="118"/>
      <c r="F417" s="119"/>
      <c r="G417" s="128"/>
      <c r="H417" s="24"/>
      <c r="I417" s="17"/>
      <c r="J417" s="18"/>
      <c r="K417" s="18"/>
      <c r="L417" s="28" t="s">
        <v>348</v>
      </c>
      <c r="M417" s="11">
        <v>4729</v>
      </c>
      <c r="N417" s="182">
        <f t="shared" ref="N417" si="76">O417+P417</f>
        <v>0</v>
      </c>
      <c r="O417" s="182"/>
      <c r="P417" s="182"/>
      <c r="Q417" s="160"/>
      <c r="R417" s="160"/>
      <c r="S417" s="343"/>
      <c r="T417" s="160"/>
      <c r="U417" s="160"/>
      <c r="V417" s="160"/>
    </row>
    <row r="418" spans="1:22">
      <c r="A418" s="121" t="str">
        <f t="shared" si="60"/>
        <v>71080000000001</v>
      </c>
      <c r="B418" s="123" t="s">
        <v>439</v>
      </c>
      <c r="C418" s="116" t="s">
        <v>185</v>
      </c>
      <c r="D418" s="117" t="s">
        <v>441</v>
      </c>
      <c r="E418" s="118" t="s">
        <v>441</v>
      </c>
      <c r="F418" s="119" t="s">
        <v>441</v>
      </c>
      <c r="G418" s="128" t="s">
        <v>96</v>
      </c>
      <c r="H418" s="164">
        <v>2640</v>
      </c>
      <c r="I418" s="165" t="s">
        <v>157</v>
      </c>
      <c r="J418" s="166">
        <v>4</v>
      </c>
      <c r="K418" s="166">
        <v>0</v>
      </c>
      <c r="L418" s="167" t="s">
        <v>258</v>
      </c>
      <c r="M418" s="175"/>
      <c r="N418" s="187">
        <f>+N420</f>
        <v>0</v>
      </c>
      <c r="O418" s="187">
        <f>+O420</f>
        <v>0</v>
      </c>
      <c r="P418" s="187">
        <f>+P420</f>
        <v>0</v>
      </c>
      <c r="Q418" s="160"/>
      <c r="R418" s="160"/>
      <c r="S418" s="343"/>
      <c r="T418" s="160"/>
      <c r="U418" s="160"/>
      <c r="V418" s="160"/>
    </row>
    <row r="419" spans="1:22" s="169" customFormat="1">
      <c r="A419" s="121" t="str">
        <f t="shared" ref="A419:A469" si="77">CONCATENATE(B419,C419,D419,E419,F419,G419)</f>
        <v>71080100000000</v>
      </c>
      <c r="B419" s="123" t="s">
        <v>439</v>
      </c>
      <c r="C419" s="116" t="s">
        <v>185</v>
      </c>
      <c r="D419" s="117" t="s">
        <v>106</v>
      </c>
      <c r="E419" s="118" t="s">
        <v>441</v>
      </c>
      <c r="F419" s="119" t="s">
        <v>441</v>
      </c>
      <c r="G419" s="128" t="s">
        <v>440</v>
      </c>
      <c r="H419" s="24"/>
      <c r="I419" s="17"/>
      <c r="J419" s="18"/>
      <c r="K419" s="18"/>
      <c r="L419" s="29" t="s">
        <v>110</v>
      </c>
      <c r="M419" s="30"/>
      <c r="N419" s="189"/>
      <c r="O419" s="189"/>
      <c r="P419" s="189"/>
      <c r="Q419" s="160"/>
      <c r="R419" s="160"/>
      <c r="S419" s="343"/>
      <c r="T419" s="160"/>
      <c r="U419" s="160"/>
      <c r="V419" s="160"/>
    </row>
    <row r="420" spans="1:22">
      <c r="A420" s="121" t="str">
        <f t="shared" si="77"/>
        <v>71080100000001</v>
      </c>
      <c r="B420" s="123" t="s">
        <v>439</v>
      </c>
      <c r="C420" s="116" t="s">
        <v>185</v>
      </c>
      <c r="D420" s="117" t="s">
        <v>106</v>
      </c>
      <c r="E420" s="118" t="s">
        <v>441</v>
      </c>
      <c r="F420" s="119" t="s">
        <v>441</v>
      </c>
      <c r="G420" s="128" t="s">
        <v>96</v>
      </c>
      <c r="H420" s="150">
        <v>2641</v>
      </c>
      <c r="I420" s="151" t="s">
        <v>157</v>
      </c>
      <c r="J420" s="152">
        <v>4</v>
      </c>
      <c r="K420" s="152">
        <v>1</v>
      </c>
      <c r="L420" s="153" t="s">
        <v>259</v>
      </c>
      <c r="M420" s="154"/>
      <c r="N420" s="191">
        <f>+N424+N427+N431+N433+N422</f>
        <v>0</v>
      </c>
      <c r="O420" s="191">
        <f t="shared" ref="O420:P420" si="78">+O424+O427+O431+O433+O422</f>
        <v>0</v>
      </c>
      <c r="P420" s="191">
        <f t="shared" si="78"/>
        <v>0</v>
      </c>
      <c r="Q420" s="160"/>
      <c r="R420" s="160"/>
      <c r="S420" s="343"/>
      <c r="T420" s="160"/>
      <c r="U420" s="160"/>
      <c r="V420" s="160"/>
    </row>
    <row r="421" spans="1:22" s="155" customFormat="1" ht="15" customHeight="1">
      <c r="A421" s="121" t="str">
        <f t="shared" si="77"/>
        <v>71080101000000</v>
      </c>
      <c r="B421" s="123" t="s">
        <v>439</v>
      </c>
      <c r="C421" s="116" t="s">
        <v>185</v>
      </c>
      <c r="D421" s="117" t="s">
        <v>106</v>
      </c>
      <c r="E421" s="118" t="s">
        <v>106</v>
      </c>
      <c r="F421" s="119" t="s">
        <v>441</v>
      </c>
      <c r="G421" s="128" t="s">
        <v>440</v>
      </c>
      <c r="H421" s="24"/>
      <c r="I421" s="24"/>
      <c r="J421" s="25"/>
      <c r="K421" s="25"/>
      <c r="L421" s="29" t="s">
        <v>108</v>
      </c>
      <c r="M421" s="30"/>
      <c r="N421" s="189"/>
      <c r="O421" s="189"/>
      <c r="P421" s="189"/>
      <c r="Q421" s="160"/>
      <c r="R421" s="160"/>
      <c r="S421" s="343"/>
      <c r="T421" s="160"/>
      <c r="U421" s="160"/>
      <c r="V421" s="160"/>
    </row>
    <row r="422" spans="1:22" ht="19.5" customHeight="1">
      <c r="A422" s="121" t="str">
        <f>CONCATENATE(B422,C422,D422,E422,F422,G422)</f>
        <v>71080201000001</v>
      </c>
      <c r="B422" s="123" t="s">
        <v>439</v>
      </c>
      <c r="C422" s="116" t="s">
        <v>185</v>
      </c>
      <c r="D422" s="117" t="s">
        <v>140</v>
      </c>
      <c r="E422" s="118" t="s">
        <v>106</v>
      </c>
      <c r="F422" s="119" t="s">
        <v>441</v>
      </c>
      <c r="G422" s="128" t="s">
        <v>96</v>
      </c>
      <c r="H422" s="44"/>
      <c r="I422" s="45"/>
      <c r="J422" s="46"/>
      <c r="K422" s="46"/>
      <c r="L422" s="26" t="s">
        <v>835</v>
      </c>
      <c r="M422" s="27"/>
      <c r="N422" s="196">
        <f>O422+P422</f>
        <v>0</v>
      </c>
      <c r="O422" s="196">
        <f>SUM(O423)</f>
        <v>0</v>
      </c>
      <c r="P422" s="196">
        <f>SUM(P423)</f>
        <v>0</v>
      </c>
      <c r="Q422" s="160"/>
      <c r="R422" s="160"/>
      <c r="S422" s="343"/>
      <c r="T422" s="160"/>
      <c r="U422" s="160"/>
      <c r="V422" s="160"/>
    </row>
    <row r="423" spans="1:22" s="114" customFormat="1" ht="21.75" customHeight="1">
      <c r="A423" s="121" t="str">
        <f>CONCATENATE(B423,C423,D423,E423,F423,G423)</f>
        <v>71080201010000</v>
      </c>
      <c r="B423" s="123" t="s">
        <v>439</v>
      </c>
      <c r="C423" s="116" t="s">
        <v>185</v>
      </c>
      <c r="D423" s="117" t="s">
        <v>140</v>
      </c>
      <c r="E423" s="118" t="s">
        <v>106</v>
      </c>
      <c r="F423" s="119" t="s">
        <v>106</v>
      </c>
      <c r="G423" s="128" t="s">
        <v>440</v>
      </c>
      <c r="H423" s="24"/>
      <c r="I423" s="17"/>
      <c r="J423" s="18"/>
      <c r="K423" s="18"/>
      <c r="L423" s="29" t="s">
        <v>174</v>
      </c>
      <c r="M423" s="30">
        <v>5113</v>
      </c>
      <c r="N423" s="182">
        <f>O423+P423</f>
        <v>0</v>
      </c>
      <c r="O423" s="304"/>
      <c r="P423" s="304"/>
      <c r="Q423" s="160"/>
      <c r="R423" s="160"/>
      <c r="S423" s="343"/>
      <c r="T423" s="160"/>
      <c r="U423" s="160"/>
      <c r="V423" s="160"/>
    </row>
    <row r="424" spans="1:22" ht="27">
      <c r="A424" s="121" t="str">
        <f t="shared" si="77"/>
        <v>71080101024251</v>
      </c>
      <c r="B424" s="123" t="s">
        <v>439</v>
      </c>
      <c r="C424" s="116" t="s">
        <v>185</v>
      </c>
      <c r="D424" s="117" t="s">
        <v>106</v>
      </c>
      <c r="E424" s="118" t="s">
        <v>106</v>
      </c>
      <c r="F424" s="119" t="s">
        <v>140</v>
      </c>
      <c r="G424" s="120">
        <v>4251</v>
      </c>
      <c r="H424" s="44"/>
      <c r="I424" s="45"/>
      <c r="J424" s="46"/>
      <c r="K424" s="46"/>
      <c r="L424" s="26" t="s">
        <v>260</v>
      </c>
      <c r="M424" s="27"/>
      <c r="N424" s="196">
        <f>O424+P424</f>
        <v>0</v>
      </c>
      <c r="O424" s="196">
        <f>SUM(O425:O426)</f>
        <v>0</v>
      </c>
      <c r="P424" s="196">
        <f>SUM(P425:P426)</f>
        <v>0</v>
      </c>
      <c r="Q424" s="160"/>
      <c r="R424" s="160"/>
      <c r="S424" s="343"/>
      <c r="T424" s="160"/>
      <c r="U424" s="160"/>
      <c r="V424" s="160"/>
    </row>
    <row r="425" spans="1:22" ht="25.5">
      <c r="A425" s="121" t="str">
        <f t="shared" si="77"/>
        <v>71080101024639</v>
      </c>
      <c r="B425" s="123" t="s">
        <v>439</v>
      </c>
      <c r="C425" s="116" t="s">
        <v>185</v>
      </c>
      <c r="D425" s="117" t="s">
        <v>106</v>
      </c>
      <c r="E425" s="118" t="s">
        <v>106</v>
      </c>
      <c r="F425" s="119" t="s">
        <v>140</v>
      </c>
      <c r="G425" s="120">
        <v>4639</v>
      </c>
      <c r="H425" s="24"/>
      <c r="I425" s="17"/>
      <c r="J425" s="18"/>
      <c r="K425" s="18"/>
      <c r="L425" s="28" t="s">
        <v>217</v>
      </c>
      <c r="M425" s="11">
        <v>4511</v>
      </c>
      <c r="N425" s="182">
        <f t="shared" ref="N425:N434" si="79">O425+P425</f>
        <v>0</v>
      </c>
      <c r="O425" s="304"/>
      <c r="P425" s="304"/>
      <c r="Q425" s="160"/>
      <c r="R425" s="160"/>
      <c r="S425" s="343"/>
      <c r="T425" s="160"/>
      <c r="U425" s="160"/>
      <c r="V425" s="160"/>
    </row>
    <row r="426" spans="1:22">
      <c r="A426" s="121" t="str">
        <f t="shared" si="77"/>
        <v>71080101024819</v>
      </c>
      <c r="B426" s="123" t="s">
        <v>439</v>
      </c>
      <c r="C426" s="116" t="s">
        <v>185</v>
      </c>
      <c r="D426" s="117" t="s">
        <v>106</v>
      </c>
      <c r="E426" s="118" t="s">
        <v>106</v>
      </c>
      <c r="F426" s="119" t="s">
        <v>140</v>
      </c>
      <c r="G426" s="120">
        <v>4819</v>
      </c>
      <c r="H426" s="24"/>
      <c r="I426" s="17"/>
      <c r="J426" s="18"/>
      <c r="K426" s="18"/>
      <c r="L426" s="29" t="s">
        <v>134</v>
      </c>
      <c r="M426" s="30">
        <v>4861</v>
      </c>
      <c r="N426" s="182">
        <f t="shared" si="79"/>
        <v>0</v>
      </c>
      <c r="O426" s="182">
        <v>0</v>
      </c>
      <c r="P426" s="182"/>
      <c r="Q426" s="160"/>
      <c r="R426" s="160"/>
      <c r="S426" s="343"/>
      <c r="T426" s="160"/>
      <c r="U426" s="160"/>
      <c r="V426" s="160"/>
    </row>
    <row r="427" spans="1:22" ht="54">
      <c r="A427" s="121" t="str">
        <f t="shared" si="77"/>
        <v>71080101025112</v>
      </c>
      <c r="B427" s="123" t="s">
        <v>439</v>
      </c>
      <c r="C427" s="116" t="s">
        <v>185</v>
      </c>
      <c r="D427" s="117" t="s">
        <v>106</v>
      </c>
      <c r="E427" s="118" t="s">
        <v>106</v>
      </c>
      <c r="F427" s="119" t="s">
        <v>140</v>
      </c>
      <c r="G427" s="120">
        <v>5112</v>
      </c>
      <c r="H427" s="44"/>
      <c r="I427" s="45"/>
      <c r="J427" s="46"/>
      <c r="K427" s="46"/>
      <c r="L427" s="347" t="s">
        <v>836</v>
      </c>
      <c r="M427" s="27"/>
      <c r="N427" s="196">
        <f>O427+P427</f>
        <v>0</v>
      </c>
      <c r="O427" s="196">
        <f>SUM(O428:O430)</f>
        <v>0</v>
      </c>
      <c r="P427" s="196">
        <f>SUM(P428:P430)</f>
        <v>0</v>
      </c>
      <c r="Q427" s="160"/>
      <c r="R427" s="160"/>
      <c r="S427" s="343"/>
      <c r="T427" s="160"/>
      <c r="U427" s="160"/>
      <c r="V427" s="160"/>
    </row>
    <row r="428" spans="1:22" ht="25.5">
      <c r="A428" s="121" t="str">
        <f t="shared" si="77"/>
        <v>71080101025113</v>
      </c>
      <c r="B428" s="123" t="s">
        <v>439</v>
      </c>
      <c r="C428" s="116" t="s">
        <v>185</v>
      </c>
      <c r="D428" s="117" t="s">
        <v>106</v>
      </c>
      <c r="E428" s="118" t="s">
        <v>106</v>
      </c>
      <c r="F428" s="119" t="s">
        <v>140</v>
      </c>
      <c r="G428" s="120">
        <v>5113</v>
      </c>
      <c r="H428" s="16"/>
      <c r="I428" s="24"/>
      <c r="J428" s="25"/>
      <c r="K428" s="25"/>
      <c r="L428" s="28" t="s">
        <v>142</v>
      </c>
      <c r="M428" s="43">
        <v>4251</v>
      </c>
      <c r="N428" s="182">
        <f t="shared" si="79"/>
        <v>0</v>
      </c>
      <c r="O428" s="182"/>
      <c r="P428" s="182">
        <v>0</v>
      </c>
      <c r="Q428" s="160"/>
      <c r="R428" s="160"/>
      <c r="S428" s="343"/>
      <c r="T428" s="160"/>
      <c r="U428" s="160"/>
      <c r="V428" s="160"/>
    </row>
    <row r="429" spans="1:22" s="114" customFormat="1">
      <c r="A429" s="121" t="str">
        <f t="shared" si="77"/>
        <v>71080101030000</v>
      </c>
      <c r="B429" s="123" t="s">
        <v>439</v>
      </c>
      <c r="C429" s="116" t="s">
        <v>185</v>
      </c>
      <c r="D429" s="117" t="s">
        <v>106</v>
      </c>
      <c r="E429" s="118" t="s">
        <v>106</v>
      </c>
      <c r="F429" s="119" t="s">
        <v>442</v>
      </c>
      <c r="G429" s="128" t="s">
        <v>440</v>
      </c>
      <c r="H429" s="36"/>
      <c r="I429" s="193"/>
      <c r="J429" s="194"/>
      <c r="K429" s="195"/>
      <c r="L429" s="35" t="s">
        <v>134</v>
      </c>
      <c r="M429" s="12">
        <v>4861</v>
      </c>
      <c r="N429" s="182">
        <f t="shared" si="79"/>
        <v>0</v>
      </c>
      <c r="O429" s="307"/>
      <c r="P429" s="307">
        <v>0</v>
      </c>
      <c r="Q429" s="160"/>
      <c r="R429" s="160"/>
      <c r="S429" s="343"/>
      <c r="T429" s="160"/>
      <c r="U429" s="160"/>
      <c r="V429" s="160"/>
    </row>
    <row r="430" spans="1:22">
      <c r="A430" s="121" t="str">
        <f t="shared" si="77"/>
        <v>71080101034239</v>
      </c>
      <c r="B430" s="123" t="s">
        <v>439</v>
      </c>
      <c r="C430" s="116" t="s">
        <v>185</v>
      </c>
      <c r="D430" s="117" t="s">
        <v>106</v>
      </c>
      <c r="E430" s="118" t="s">
        <v>106</v>
      </c>
      <c r="F430" s="119" t="s">
        <v>442</v>
      </c>
      <c r="G430" s="120">
        <v>4239</v>
      </c>
      <c r="H430" s="24"/>
      <c r="I430" s="17"/>
      <c r="J430" s="18"/>
      <c r="K430" s="18"/>
      <c r="L430" s="29" t="s">
        <v>174</v>
      </c>
      <c r="M430" s="30">
        <v>5113</v>
      </c>
      <c r="N430" s="182">
        <f t="shared" si="79"/>
        <v>0</v>
      </c>
      <c r="O430" s="182">
        <v>0</v>
      </c>
      <c r="P430" s="182">
        <v>0</v>
      </c>
      <c r="Q430" s="160"/>
      <c r="R430" s="160"/>
      <c r="S430" s="343"/>
      <c r="T430" s="160"/>
      <c r="U430" s="160"/>
      <c r="V430" s="160"/>
    </row>
    <row r="431" spans="1:22" ht="54">
      <c r="A431" s="121" t="str">
        <f>CONCATENATE(B431,C431,D431,E431,F431,G431)</f>
        <v>71080101035121</v>
      </c>
      <c r="B431" s="123" t="s">
        <v>439</v>
      </c>
      <c r="C431" s="116" t="s">
        <v>185</v>
      </c>
      <c r="D431" s="117" t="s">
        <v>106</v>
      </c>
      <c r="E431" s="118" t="s">
        <v>106</v>
      </c>
      <c r="F431" s="119" t="s">
        <v>442</v>
      </c>
      <c r="G431" s="120" t="s">
        <v>580</v>
      </c>
      <c r="H431" s="44"/>
      <c r="I431" s="45"/>
      <c r="J431" s="46"/>
      <c r="K431" s="46"/>
      <c r="L431" s="26" t="s">
        <v>584</v>
      </c>
      <c r="M431" s="27"/>
      <c r="N431" s="196">
        <f>O431+P431</f>
        <v>0</v>
      </c>
      <c r="O431" s="196">
        <f>SUM(O432)</f>
        <v>0</v>
      </c>
      <c r="P431" s="196">
        <f>SUM(P432)</f>
        <v>0</v>
      </c>
      <c r="Q431" s="160"/>
      <c r="R431" s="160"/>
      <c r="S431" s="343"/>
      <c r="T431" s="160"/>
      <c r="U431" s="160"/>
      <c r="V431" s="160"/>
    </row>
    <row r="432" spans="1:22" s="169" customFormat="1">
      <c r="A432" s="121" t="str">
        <f t="shared" si="77"/>
        <v>71080200000000</v>
      </c>
      <c r="B432" s="123" t="s">
        <v>439</v>
      </c>
      <c r="C432" s="116" t="s">
        <v>185</v>
      </c>
      <c r="D432" s="117" t="s">
        <v>140</v>
      </c>
      <c r="E432" s="118" t="s">
        <v>441</v>
      </c>
      <c r="F432" s="119" t="s">
        <v>441</v>
      </c>
      <c r="G432" s="128" t="s">
        <v>440</v>
      </c>
      <c r="H432" s="24"/>
      <c r="I432" s="17"/>
      <c r="J432" s="18"/>
      <c r="K432" s="18"/>
      <c r="L432" s="35" t="s">
        <v>134</v>
      </c>
      <c r="M432" s="30">
        <v>4861</v>
      </c>
      <c r="N432" s="182">
        <f t="shared" si="79"/>
        <v>0</v>
      </c>
      <c r="O432" s="307"/>
      <c r="P432" s="307"/>
      <c r="Q432" s="160"/>
      <c r="R432" s="160"/>
      <c r="S432" s="343"/>
      <c r="T432" s="160"/>
      <c r="U432" s="160"/>
      <c r="V432" s="160"/>
    </row>
    <row r="433" spans="1:22" ht="67.5">
      <c r="A433" s="121" t="str">
        <f t="shared" si="77"/>
        <v>71080200000001</v>
      </c>
      <c r="B433" s="123" t="s">
        <v>439</v>
      </c>
      <c r="C433" s="116" t="s">
        <v>185</v>
      </c>
      <c r="D433" s="117" t="s">
        <v>140</v>
      </c>
      <c r="E433" s="118" t="s">
        <v>441</v>
      </c>
      <c r="F433" s="119" t="s">
        <v>441</v>
      </c>
      <c r="G433" s="128" t="s">
        <v>96</v>
      </c>
      <c r="H433" s="44"/>
      <c r="I433" s="45"/>
      <c r="J433" s="46"/>
      <c r="K433" s="46"/>
      <c r="L433" s="26" t="s">
        <v>744</v>
      </c>
      <c r="M433" s="27"/>
      <c r="N433" s="196">
        <f>O433+P433</f>
        <v>0</v>
      </c>
      <c r="O433" s="196">
        <f>SUM(O434)</f>
        <v>0</v>
      </c>
      <c r="P433" s="196">
        <f>SUM(P434)</f>
        <v>0</v>
      </c>
      <c r="Q433" s="160"/>
      <c r="R433" s="160"/>
      <c r="S433" s="343"/>
      <c r="T433" s="160"/>
      <c r="U433" s="160"/>
      <c r="V433" s="160"/>
    </row>
    <row r="434" spans="1:22" s="155" customFormat="1">
      <c r="A434" s="121" t="str">
        <f t="shared" si="77"/>
        <v>71080201000000</v>
      </c>
      <c r="B434" s="123" t="s">
        <v>439</v>
      </c>
      <c r="C434" s="116" t="s">
        <v>185</v>
      </c>
      <c r="D434" s="117" t="s">
        <v>140</v>
      </c>
      <c r="E434" s="118" t="s">
        <v>106</v>
      </c>
      <c r="F434" s="119" t="s">
        <v>441</v>
      </c>
      <c r="G434" s="128" t="s">
        <v>440</v>
      </c>
      <c r="H434" s="24"/>
      <c r="I434" s="17"/>
      <c r="J434" s="18"/>
      <c r="K434" s="18"/>
      <c r="L434" s="35" t="s">
        <v>134</v>
      </c>
      <c r="M434" s="30">
        <v>4861</v>
      </c>
      <c r="N434" s="182">
        <f t="shared" si="79"/>
        <v>0</v>
      </c>
      <c r="O434" s="307"/>
      <c r="P434" s="307"/>
      <c r="Q434" s="160"/>
      <c r="R434" s="160"/>
      <c r="S434" s="343"/>
      <c r="T434" s="160"/>
      <c r="U434" s="160"/>
      <c r="V434" s="160"/>
    </row>
    <row r="435" spans="1:22" ht="27">
      <c r="A435" s="121" t="str">
        <f t="shared" si="77"/>
        <v>71080202014511</v>
      </c>
      <c r="B435" s="123" t="s">
        <v>439</v>
      </c>
      <c r="C435" s="116" t="s">
        <v>185</v>
      </c>
      <c r="D435" s="117" t="s">
        <v>140</v>
      </c>
      <c r="E435" s="118" t="s">
        <v>140</v>
      </c>
      <c r="F435" s="119" t="s">
        <v>106</v>
      </c>
      <c r="G435" s="120">
        <v>4511</v>
      </c>
      <c r="H435" s="164">
        <v>2660</v>
      </c>
      <c r="I435" s="165" t="s">
        <v>157</v>
      </c>
      <c r="J435" s="166">
        <v>6</v>
      </c>
      <c r="K435" s="166">
        <v>0</v>
      </c>
      <c r="L435" s="167" t="s">
        <v>263</v>
      </c>
      <c r="M435" s="175"/>
      <c r="N435" s="187">
        <f>+N437</f>
        <v>0</v>
      </c>
      <c r="O435" s="187">
        <f>+O437</f>
        <v>0</v>
      </c>
      <c r="P435" s="187">
        <f>+P437</f>
        <v>0</v>
      </c>
      <c r="Q435" s="160"/>
      <c r="R435" s="160"/>
      <c r="S435" s="343"/>
      <c r="T435" s="160"/>
      <c r="U435" s="160"/>
      <c r="V435" s="160"/>
    </row>
    <row r="436" spans="1:22" s="114" customFormat="1">
      <c r="A436" s="121" t="str">
        <f t="shared" si="77"/>
        <v>71080202020000</v>
      </c>
      <c r="B436" s="123" t="s">
        <v>439</v>
      </c>
      <c r="C436" s="116" t="s">
        <v>185</v>
      </c>
      <c r="D436" s="117" t="s">
        <v>140</v>
      </c>
      <c r="E436" s="118" t="s">
        <v>140</v>
      </c>
      <c r="F436" s="119" t="s">
        <v>140</v>
      </c>
      <c r="G436" s="128" t="s">
        <v>440</v>
      </c>
      <c r="H436" s="24"/>
      <c r="I436" s="17"/>
      <c r="J436" s="18"/>
      <c r="K436" s="18"/>
      <c r="L436" s="29" t="s">
        <v>110</v>
      </c>
      <c r="M436" s="30"/>
      <c r="N436" s="189"/>
      <c r="O436" s="189"/>
      <c r="P436" s="189"/>
      <c r="Q436" s="160"/>
      <c r="R436" s="160"/>
      <c r="S436" s="343"/>
      <c r="T436" s="160"/>
      <c r="U436" s="160"/>
      <c r="V436" s="160"/>
    </row>
    <row r="437" spans="1:22" ht="25.5">
      <c r="A437" s="121" t="str">
        <f t="shared" si="77"/>
        <v>71080202024639</v>
      </c>
      <c r="B437" s="123" t="s">
        <v>439</v>
      </c>
      <c r="C437" s="116" t="s">
        <v>185</v>
      </c>
      <c r="D437" s="117" t="s">
        <v>140</v>
      </c>
      <c r="E437" s="118" t="s">
        <v>140</v>
      </c>
      <c r="F437" s="119" t="s">
        <v>140</v>
      </c>
      <c r="G437" s="128" t="s">
        <v>86</v>
      </c>
      <c r="H437" s="150">
        <v>2661</v>
      </c>
      <c r="I437" s="151" t="s">
        <v>157</v>
      </c>
      <c r="J437" s="152">
        <v>6</v>
      </c>
      <c r="K437" s="152">
        <v>1</v>
      </c>
      <c r="L437" s="153" t="s">
        <v>263</v>
      </c>
      <c r="M437" s="154"/>
      <c r="N437" s="191">
        <f>+N439+N443+N449+N458+N467</f>
        <v>0</v>
      </c>
      <c r="O437" s="191">
        <f t="shared" ref="O437:P437" si="80">+O439+O443+O449+O458+O467</f>
        <v>0</v>
      </c>
      <c r="P437" s="191">
        <f t="shared" si="80"/>
        <v>0</v>
      </c>
      <c r="Q437" s="160"/>
      <c r="R437" s="160"/>
      <c r="S437" s="343"/>
      <c r="T437" s="160"/>
      <c r="U437" s="160"/>
      <c r="V437" s="160"/>
    </row>
    <row r="438" spans="1:22">
      <c r="A438" s="121" t="str">
        <f t="shared" si="77"/>
        <v>71080202025113</v>
      </c>
      <c r="B438" s="123" t="s">
        <v>439</v>
      </c>
      <c r="C438" s="116" t="s">
        <v>185</v>
      </c>
      <c r="D438" s="117" t="s">
        <v>140</v>
      </c>
      <c r="E438" s="118" t="s">
        <v>140</v>
      </c>
      <c r="F438" s="119" t="s">
        <v>140</v>
      </c>
      <c r="G438" s="120">
        <v>5113</v>
      </c>
      <c r="H438" s="24"/>
      <c r="I438" s="24"/>
      <c r="J438" s="25"/>
      <c r="K438" s="25"/>
      <c r="L438" s="29" t="s">
        <v>108</v>
      </c>
      <c r="M438" s="30"/>
      <c r="N438" s="189"/>
      <c r="O438" s="189"/>
      <c r="P438" s="189"/>
      <c r="Q438" s="160"/>
      <c r="R438" s="160"/>
      <c r="S438" s="343"/>
      <c r="T438" s="160"/>
      <c r="U438" s="160"/>
      <c r="V438" s="160"/>
    </row>
    <row r="439" spans="1:22" s="155" customFormat="1" ht="27">
      <c r="A439" s="121" t="str">
        <f t="shared" si="77"/>
        <v>71080203000000</v>
      </c>
      <c r="B439" s="123" t="s">
        <v>439</v>
      </c>
      <c r="C439" s="116" t="s">
        <v>185</v>
      </c>
      <c r="D439" s="117" t="s">
        <v>140</v>
      </c>
      <c r="E439" s="118" t="s">
        <v>442</v>
      </c>
      <c r="F439" s="119" t="s">
        <v>441</v>
      </c>
      <c r="G439" s="128" t="s">
        <v>440</v>
      </c>
      <c r="H439" s="44"/>
      <c r="I439" s="146"/>
      <c r="J439" s="147"/>
      <c r="K439" s="147"/>
      <c r="L439" s="26" t="s">
        <v>264</v>
      </c>
      <c r="M439" s="27"/>
      <c r="N439" s="196">
        <f>O439+P439</f>
        <v>0</v>
      </c>
      <c r="O439" s="196">
        <f>SUM(O440:O442)</f>
        <v>0</v>
      </c>
      <c r="P439" s="196">
        <f>SUM(P440:P442)</f>
        <v>0</v>
      </c>
      <c r="Q439" s="160"/>
      <c r="R439" s="160"/>
      <c r="S439" s="343"/>
      <c r="T439" s="160"/>
      <c r="U439" s="160"/>
      <c r="V439" s="160"/>
    </row>
    <row r="440" spans="1:22" ht="25.5">
      <c r="A440" s="121" t="str">
        <f t="shared" si="77"/>
        <v>71080203000001</v>
      </c>
      <c r="B440" s="123" t="s">
        <v>439</v>
      </c>
      <c r="C440" s="116" t="s">
        <v>185</v>
      </c>
      <c r="D440" s="117" t="s">
        <v>140</v>
      </c>
      <c r="E440" s="118" t="s">
        <v>442</v>
      </c>
      <c r="F440" s="119" t="s">
        <v>441</v>
      </c>
      <c r="G440" s="128" t="s">
        <v>96</v>
      </c>
      <c r="H440" s="16"/>
      <c r="I440" s="24"/>
      <c r="J440" s="25"/>
      <c r="K440" s="25"/>
      <c r="L440" s="29" t="s">
        <v>142</v>
      </c>
      <c r="M440" s="43">
        <v>4251</v>
      </c>
      <c r="N440" s="182">
        <f t="shared" ref="N440:N456" si="81">O440+P440</f>
        <v>0</v>
      </c>
      <c r="O440" s="182"/>
      <c r="P440" s="182"/>
      <c r="Q440" s="160"/>
      <c r="R440" s="160"/>
      <c r="S440" s="343"/>
      <c r="T440" s="160"/>
      <c r="U440" s="160"/>
      <c r="V440" s="160"/>
    </row>
    <row r="441" spans="1:22" s="114" customFormat="1">
      <c r="A441" s="121" t="str">
        <f t="shared" si="77"/>
        <v>71080203010000</v>
      </c>
      <c r="B441" s="123" t="s">
        <v>439</v>
      </c>
      <c r="C441" s="116" t="s">
        <v>185</v>
      </c>
      <c r="D441" s="117" t="s">
        <v>140</v>
      </c>
      <c r="E441" s="118" t="s">
        <v>442</v>
      </c>
      <c r="F441" s="119" t="s">
        <v>106</v>
      </c>
      <c r="G441" s="128" t="s">
        <v>440</v>
      </c>
      <c r="H441" s="176"/>
      <c r="I441" s="193"/>
      <c r="J441" s="200"/>
      <c r="K441" s="201"/>
      <c r="L441" s="202" t="s">
        <v>240</v>
      </c>
      <c r="M441" s="12">
        <v>4269</v>
      </c>
      <c r="N441" s="182">
        <f t="shared" si="81"/>
        <v>0</v>
      </c>
      <c r="O441" s="182"/>
      <c r="P441" s="182"/>
      <c r="Q441" s="160"/>
      <c r="R441" s="160"/>
      <c r="S441" s="343"/>
      <c r="T441" s="160"/>
      <c r="U441" s="160"/>
      <c r="V441" s="160"/>
    </row>
    <row r="442" spans="1:22" ht="25.5">
      <c r="A442" s="121" t="str">
        <f t="shared" si="77"/>
        <v>71080203014511</v>
      </c>
      <c r="B442" s="123" t="s">
        <v>439</v>
      </c>
      <c r="C442" s="116" t="s">
        <v>185</v>
      </c>
      <c r="D442" s="117" t="s">
        <v>140</v>
      </c>
      <c r="E442" s="118" t="s">
        <v>442</v>
      </c>
      <c r="F442" s="119" t="s">
        <v>106</v>
      </c>
      <c r="G442" s="120">
        <v>4511</v>
      </c>
      <c r="H442" s="176"/>
      <c r="I442" s="193"/>
      <c r="J442" s="200"/>
      <c r="K442" s="201"/>
      <c r="L442" s="202" t="s">
        <v>267</v>
      </c>
      <c r="M442" s="12">
        <v>4521</v>
      </c>
      <c r="N442" s="182">
        <f t="shared" si="81"/>
        <v>0</v>
      </c>
      <c r="O442" s="182"/>
      <c r="P442" s="182"/>
      <c r="Q442" s="160"/>
      <c r="R442" s="160"/>
      <c r="S442" s="343"/>
      <c r="T442" s="160"/>
      <c r="U442" s="160"/>
      <c r="V442" s="160"/>
    </row>
    <row r="443" spans="1:22" s="114" customFormat="1" ht="27">
      <c r="A443" s="121" t="str">
        <f t="shared" si="77"/>
        <v>71080203020000</v>
      </c>
      <c r="B443" s="123" t="s">
        <v>439</v>
      </c>
      <c r="C443" s="116" t="s">
        <v>185</v>
      </c>
      <c r="D443" s="117" t="s">
        <v>140</v>
      </c>
      <c r="E443" s="118" t="s">
        <v>442</v>
      </c>
      <c r="F443" s="119" t="s">
        <v>140</v>
      </c>
      <c r="G443" s="128" t="s">
        <v>440</v>
      </c>
      <c r="H443" s="44"/>
      <c r="I443" s="146"/>
      <c r="J443" s="147"/>
      <c r="K443" s="147"/>
      <c r="L443" s="26" t="s">
        <v>265</v>
      </c>
      <c r="M443" s="27"/>
      <c r="N443" s="196">
        <f>O443+P443</f>
        <v>0</v>
      </c>
      <c r="O443" s="196">
        <f>SUM(O444:O448)</f>
        <v>0</v>
      </c>
      <c r="P443" s="196">
        <f>SUM(P444:P448)</f>
        <v>0</v>
      </c>
      <c r="Q443" s="160"/>
      <c r="R443" s="160"/>
      <c r="S443" s="343"/>
      <c r="T443" s="160"/>
      <c r="U443" s="160"/>
      <c r="V443" s="160"/>
    </row>
    <row r="444" spans="1:22" ht="25.5">
      <c r="A444" s="121" t="str">
        <f t="shared" si="77"/>
        <v>71080203025113</v>
      </c>
      <c r="B444" s="123" t="s">
        <v>439</v>
      </c>
      <c r="C444" s="116" t="s">
        <v>185</v>
      </c>
      <c r="D444" s="117" t="s">
        <v>140</v>
      </c>
      <c r="E444" s="118" t="s">
        <v>442</v>
      </c>
      <c r="F444" s="119" t="s">
        <v>140</v>
      </c>
      <c r="G444" s="120">
        <v>5113</v>
      </c>
      <c r="H444" s="16"/>
      <c r="I444" s="24"/>
      <c r="J444" s="25"/>
      <c r="K444" s="25"/>
      <c r="L444" s="29" t="s">
        <v>142</v>
      </c>
      <c r="M444" s="43">
        <v>4251</v>
      </c>
      <c r="N444" s="182">
        <f t="shared" si="81"/>
        <v>0</v>
      </c>
      <c r="O444" s="182"/>
      <c r="P444" s="182"/>
      <c r="Q444" s="160"/>
      <c r="R444" s="160"/>
      <c r="S444" s="343"/>
      <c r="T444" s="160"/>
      <c r="U444" s="160"/>
      <c r="V444" s="160"/>
    </row>
    <row r="445" spans="1:22">
      <c r="A445" s="121" t="str">
        <f t="shared" si="77"/>
        <v>71080203025129</v>
      </c>
      <c r="B445" s="123" t="s">
        <v>439</v>
      </c>
      <c r="C445" s="116" t="s">
        <v>185</v>
      </c>
      <c r="D445" s="117" t="s">
        <v>140</v>
      </c>
      <c r="E445" s="118" t="s">
        <v>442</v>
      </c>
      <c r="F445" s="119" t="s">
        <v>140</v>
      </c>
      <c r="G445" s="120">
        <v>5129</v>
      </c>
      <c r="H445" s="16"/>
      <c r="I445" s="24"/>
      <c r="J445" s="25"/>
      <c r="K445" s="25"/>
      <c r="L445" s="29" t="s">
        <v>240</v>
      </c>
      <c r="M445" s="43">
        <v>4269</v>
      </c>
      <c r="N445" s="182">
        <f t="shared" si="81"/>
        <v>0</v>
      </c>
      <c r="O445" s="182"/>
      <c r="P445" s="182"/>
      <c r="Q445" s="160"/>
      <c r="R445" s="160"/>
      <c r="S445" s="343"/>
      <c r="T445" s="160"/>
      <c r="U445" s="160"/>
      <c r="V445" s="160"/>
    </row>
    <row r="446" spans="1:22" s="155" customFormat="1" ht="25.5">
      <c r="A446" s="121" t="str">
        <f t="shared" si="77"/>
        <v>71080204000000</v>
      </c>
      <c r="B446" s="123" t="s">
        <v>439</v>
      </c>
      <c r="C446" s="116" t="s">
        <v>185</v>
      </c>
      <c r="D446" s="117" t="s">
        <v>140</v>
      </c>
      <c r="E446" s="118" t="s">
        <v>155</v>
      </c>
      <c r="F446" s="119" t="s">
        <v>441</v>
      </c>
      <c r="G446" s="128" t="s">
        <v>440</v>
      </c>
      <c r="H446" s="16"/>
      <c r="I446" s="24"/>
      <c r="J446" s="25"/>
      <c r="K446" s="25"/>
      <c r="L446" s="202" t="s">
        <v>267</v>
      </c>
      <c r="M446" s="12">
        <v>4521</v>
      </c>
      <c r="N446" s="182">
        <f t="shared" si="81"/>
        <v>0</v>
      </c>
      <c r="O446" s="182"/>
      <c r="P446" s="182"/>
      <c r="Q446" s="160"/>
      <c r="R446" s="160"/>
      <c r="S446" s="343"/>
      <c r="T446" s="160"/>
      <c r="U446" s="160"/>
      <c r="V446" s="160"/>
    </row>
    <row r="447" spans="1:22">
      <c r="A447" s="121" t="str">
        <f t="shared" si="77"/>
        <v>71080204000001</v>
      </c>
      <c r="B447" s="123" t="s">
        <v>439</v>
      </c>
      <c r="C447" s="116" t="s">
        <v>185</v>
      </c>
      <c r="D447" s="117" t="s">
        <v>140</v>
      </c>
      <c r="E447" s="118" t="s">
        <v>155</v>
      </c>
      <c r="F447" s="119" t="s">
        <v>441</v>
      </c>
      <c r="G447" s="128" t="s">
        <v>96</v>
      </c>
      <c r="H447" s="16"/>
      <c r="I447" s="24"/>
      <c r="J447" s="25"/>
      <c r="K447" s="25"/>
      <c r="L447" s="29" t="s">
        <v>173</v>
      </c>
      <c r="M447" s="30">
        <v>5112</v>
      </c>
      <c r="N447" s="182">
        <f t="shared" si="81"/>
        <v>0</v>
      </c>
      <c r="O447" s="182">
        <v>0</v>
      </c>
      <c r="P447" s="182"/>
      <c r="Q447" s="160"/>
      <c r="R447" s="160"/>
      <c r="S447" s="343"/>
      <c r="T447" s="160"/>
      <c r="U447" s="160"/>
      <c r="V447" s="160"/>
    </row>
    <row r="448" spans="1:22" s="114" customFormat="1">
      <c r="A448" s="121" t="str">
        <f t="shared" si="77"/>
        <v>71080204010000</v>
      </c>
      <c r="B448" s="123" t="s">
        <v>439</v>
      </c>
      <c r="C448" s="116" t="s">
        <v>185</v>
      </c>
      <c r="D448" s="117" t="s">
        <v>140</v>
      </c>
      <c r="E448" s="118" t="s">
        <v>155</v>
      </c>
      <c r="F448" s="119" t="s">
        <v>106</v>
      </c>
      <c r="G448" s="128" t="s">
        <v>440</v>
      </c>
      <c r="H448" s="16"/>
      <c r="I448" s="24"/>
      <c r="J448" s="25"/>
      <c r="K448" s="25"/>
      <c r="L448" s="31" t="s">
        <v>174</v>
      </c>
      <c r="M448" s="32">
        <v>5113</v>
      </c>
      <c r="N448" s="182">
        <f t="shared" si="81"/>
        <v>0</v>
      </c>
      <c r="O448" s="182">
        <v>0</v>
      </c>
      <c r="P448" s="182"/>
      <c r="Q448" s="160"/>
      <c r="R448" s="160"/>
      <c r="S448" s="343"/>
      <c r="T448" s="160"/>
      <c r="U448" s="160"/>
      <c r="V448" s="160"/>
    </row>
    <row r="449" spans="1:22" ht="27">
      <c r="A449" s="121" t="str">
        <f t="shared" si="77"/>
        <v>71080204014216</v>
      </c>
      <c r="B449" s="123" t="s">
        <v>439</v>
      </c>
      <c r="C449" s="116" t="s">
        <v>185</v>
      </c>
      <c r="D449" s="117" t="s">
        <v>140</v>
      </c>
      <c r="E449" s="118" t="s">
        <v>155</v>
      </c>
      <c r="F449" s="119" t="s">
        <v>106</v>
      </c>
      <c r="G449" s="120">
        <v>4216</v>
      </c>
      <c r="H449" s="44"/>
      <c r="I449" s="146"/>
      <c r="J449" s="147"/>
      <c r="K449" s="147"/>
      <c r="L449" s="26" t="s">
        <v>266</v>
      </c>
      <c r="M449" s="27"/>
      <c r="N449" s="196">
        <f>O449+P449</f>
        <v>0</v>
      </c>
      <c r="O449" s="196">
        <f>SUM(O450:O457)</f>
        <v>0</v>
      </c>
      <c r="P449" s="196">
        <f>SUM(P450:P457)</f>
        <v>0</v>
      </c>
      <c r="Q449" s="160"/>
      <c r="R449" s="160"/>
      <c r="S449" s="343"/>
      <c r="T449" s="160"/>
      <c r="U449" s="160"/>
      <c r="V449" s="160"/>
    </row>
    <row r="450" spans="1:22">
      <c r="A450" s="121" t="str">
        <f t="shared" si="77"/>
        <v>71080204014239</v>
      </c>
      <c r="B450" s="123" t="s">
        <v>439</v>
      </c>
      <c r="C450" s="116" t="s">
        <v>185</v>
      </c>
      <c r="D450" s="117" t="s">
        <v>140</v>
      </c>
      <c r="E450" s="118" t="s">
        <v>155</v>
      </c>
      <c r="F450" s="119" t="s">
        <v>106</v>
      </c>
      <c r="G450" s="120">
        <v>4239</v>
      </c>
      <c r="H450" s="16"/>
      <c r="I450" s="24"/>
      <c r="J450" s="25"/>
      <c r="K450" s="25"/>
      <c r="L450" s="28" t="s">
        <v>125</v>
      </c>
      <c r="M450" s="30">
        <v>4239</v>
      </c>
      <c r="N450" s="182">
        <f t="shared" si="81"/>
        <v>0</v>
      </c>
      <c r="O450" s="182"/>
      <c r="P450" s="182"/>
      <c r="Q450" s="160"/>
      <c r="R450" s="160"/>
      <c r="S450" s="343"/>
      <c r="T450" s="160"/>
      <c r="U450" s="160"/>
      <c r="V450" s="160"/>
    </row>
    <row r="451" spans="1:22" ht="25.5">
      <c r="A451" s="121" t="str">
        <f t="shared" si="77"/>
        <v>71080204014269</v>
      </c>
      <c r="B451" s="115" t="s">
        <v>439</v>
      </c>
      <c r="C451" s="116" t="s">
        <v>185</v>
      </c>
      <c r="D451" s="117" t="s">
        <v>140</v>
      </c>
      <c r="E451" s="118" t="s">
        <v>155</v>
      </c>
      <c r="F451" s="119" t="s">
        <v>106</v>
      </c>
      <c r="G451" s="120">
        <v>4269</v>
      </c>
      <c r="H451" s="16"/>
      <c r="I451" s="24"/>
      <c r="J451" s="25"/>
      <c r="K451" s="25"/>
      <c r="L451" s="29" t="s">
        <v>142</v>
      </c>
      <c r="M451" s="43">
        <v>4251</v>
      </c>
      <c r="N451" s="182">
        <f t="shared" si="81"/>
        <v>0</v>
      </c>
      <c r="O451" s="182"/>
      <c r="P451" s="182"/>
      <c r="Q451" s="160"/>
      <c r="R451" s="160"/>
      <c r="S451" s="343"/>
      <c r="T451" s="160"/>
      <c r="U451" s="160"/>
      <c r="V451" s="160"/>
    </row>
    <row r="452" spans="1:22">
      <c r="A452" s="121" t="str">
        <f t="shared" si="77"/>
        <v>71080204014639</v>
      </c>
      <c r="B452" s="123" t="s">
        <v>439</v>
      </c>
      <c r="C452" s="116" t="s">
        <v>185</v>
      </c>
      <c r="D452" s="117" t="s">
        <v>140</v>
      </c>
      <c r="E452" s="118" t="s">
        <v>155</v>
      </c>
      <c r="F452" s="119" t="s">
        <v>106</v>
      </c>
      <c r="G452" s="120">
        <v>4639</v>
      </c>
      <c r="H452" s="16"/>
      <c r="I452" s="24"/>
      <c r="J452" s="25"/>
      <c r="K452" s="25"/>
      <c r="L452" s="29" t="s">
        <v>240</v>
      </c>
      <c r="M452" s="43">
        <v>4269</v>
      </c>
      <c r="N452" s="182">
        <f t="shared" si="81"/>
        <v>0</v>
      </c>
      <c r="O452" s="182"/>
      <c r="P452" s="182"/>
      <c r="Q452" s="160"/>
      <c r="R452" s="160"/>
      <c r="S452" s="343"/>
      <c r="T452" s="160"/>
      <c r="U452" s="160"/>
      <c r="V452" s="160"/>
    </row>
    <row r="453" spans="1:22" ht="25.5">
      <c r="A453" s="121" t="str">
        <f t="shared" si="77"/>
        <v>71080204014819</v>
      </c>
      <c r="B453" s="123" t="s">
        <v>439</v>
      </c>
      <c r="C453" s="116" t="s">
        <v>185</v>
      </c>
      <c r="D453" s="117" t="s">
        <v>140</v>
      </c>
      <c r="E453" s="118" t="s">
        <v>155</v>
      </c>
      <c r="F453" s="119" t="s">
        <v>106</v>
      </c>
      <c r="G453" s="128" t="s">
        <v>88</v>
      </c>
      <c r="H453" s="16"/>
      <c r="I453" s="24"/>
      <c r="J453" s="25"/>
      <c r="K453" s="25"/>
      <c r="L453" s="29" t="s">
        <v>267</v>
      </c>
      <c r="M453" s="43">
        <v>4521</v>
      </c>
      <c r="N453" s="182">
        <f t="shared" si="81"/>
        <v>0</v>
      </c>
      <c r="O453" s="182"/>
      <c r="P453" s="182"/>
      <c r="Q453" s="160"/>
      <c r="R453" s="160"/>
      <c r="S453" s="343"/>
      <c r="T453" s="160"/>
      <c r="U453" s="160"/>
      <c r="V453" s="160"/>
    </row>
    <row r="454" spans="1:22" s="114" customFormat="1" ht="25.5">
      <c r="A454" s="121" t="str">
        <f t="shared" si="77"/>
        <v>71080204020000</v>
      </c>
      <c r="B454" s="123" t="s">
        <v>439</v>
      </c>
      <c r="C454" s="116" t="s">
        <v>185</v>
      </c>
      <c r="D454" s="117" t="s">
        <v>140</v>
      </c>
      <c r="E454" s="118" t="s">
        <v>155</v>
      </c>
      <c r="F454" s="119" t="s">
        <v>140</v>
      </c>
      <c r="G454" s="128" t="s">
        <v>440</v>
      </c>
      <c r="H454" s="16"/>
      <c r="I454" s="24"/>
      <c r="J454" s="25"/>
      <c r="K454" s="25"/>
      <c r="L454" s="29" t="s">
        <v>219</v>
      </c>
      <c r="M454" s="30">
        <v>4819</v>
      </c>
      <c r="N454" s="182">
        <f t="shared" si="81"/>
        <v>0</v>
      </c>
      <c r="O454" s="182"/>
      <c r="P454" s="182"/>
      <c r="Q454" s="160"/>
      <c r="R454" s="160"/>
      <c r="S454" s="343"/>
      <c r="T454" s="160"/>
      <c r="U454" s="160"/>
      <c r="V454" s="160"/>
    </row>
    <row r="455" spans="1:22">
      <c r="A455" s="121" t="str">
        <f t="shared" si="77"/>
        <v>71080204024511</v>
      </c>
      <c r="B455" s="123" t="s">
        <v>439</v>
      </c>
      <c r="C455" s="116" t="s">
        <v>185</v>
      </c>
      <c r="D455" s="117" t="s">
        <v>140</v>
      </c>
      <c r="E455" s="118" t="s">
        <v>155</v>
      </c>
      <c r="F455" s="119" t="s">
        <v>140</v>
      </c>
      <c r="G455" s="120">
        <v>4511</v>
      </c>
      <c r="H455" s="24"/>
      <c r="I455" s="24"/>
      <c r="J455" s="25"/>
      <c r="K455" s="25"/>
      <c r="L455" s="29" t="s">
        <v>173</v>
      </c>
      <c r="M455" s="30">
        <v>5112</v>
      </c>
      <c r="N455" s="182">
        <f t="shared" si="81"/>
        <v>0</v>
      </c>
      <c r="O455" s="182">
        <v>0</v>
      </c>
      <c r="P455" s="182"/>
      <c r="Q455" s="160"/>
      <c r="R455" s="160"/>
      <c r="S455" s="343"/>
      <c r="T455" s="160"/>
      <c r="U455" s="160"/>
      <c r="V455" s="160"/>
    </row>
    <row r="456" spans="1:22" s="114" customFormat="1" ht="16.5">
      <c r="A456" s="121" t="str">
        <f t="shared" si="77"/>
        <v>71080204030000</v>
      </c>
      <c r="B456" s="123" t="s">
        <v>439</v>
      </c>
      <c r="C456" s="116" t="s">
        <v>185</v>
      </c>
      <c r="D456" s="117" t="s">
        <v>140</v>
      </c>
      <c r="E456" s="118" t="s">
        <v>155</v>
      </c>
      <c r="F456" s="119" t="s">
        <v>442</v>
      </c>
      <c r="G456" s="128" t="s">
        <v>440</v>
      </c>
      <c r="H456" s="24"/>
      <c r="I456" s="24"/>
      <c r="J456" s="25"/>
      <c r="K456" s="25"/>
      <c r="L456" s="29" t="s">
        <v>174</v>
      </c>
      <c r="M456" s="30">
        <v>5113</v>
      </c>
      <c r="N456" s="182">
        <f t="shared" si="81"/>
        <v>0</v>
      </c>
      <c r="O456" s="303">
        <v>0</v>
      </c>
      <c r="P456" s="303"/>
      <c r="Q456" s="160"/>
      <c r="R456" s="160"/>
      <c r="S456" s="343"/>
      <c r="T456" s="160"/>
      <c r="U456" s="160"/>
      <c r="V456" s="160"/>
    </row>
    <row r="457" spans="1:22">
      <c r="A457" s="121" t="str">
        <f t="shared" si="77"/>
        <v>71080204035113</v>
      </c>
      <c r="B457" s="123" t="s">
        <v>439</v>
      </c>
      <c r="C457" s="116" t="s">
        <v>185</v>
      </c>
      <c r="D457" s="117" t="s">
        <v>140</v>
      </c>
      <c r="E457" s="118" t="s">
        <v>155</v>
      </c>
      <c r="F457" s="119" t="s">
        <v>442</v>
      </c>
      <c r="G457" s="120">
        <v>5113</v>
      </c>
      <c r="H457" s="16"/>
      <c r="I457" s="24"/>
      <c r="J457" s="25"/>
      <c r="K457" s="25"/>
      <c r="L457" s="29" t="s">
        <v>268</v>
      </c>
      <c r="M457" s="43">
        <v>5129</v>
      </c>
      <c r="N457" s="182">
        <f>O457+P457</f>
        <v>0</v>
      </c>
      <c r="O457" s="182">
        <v>0</v>
      </c>
      <c r="P457" s="182"/>
      <c r="Q457" s="160"/>
      <c r="R457" s="160"/>
      <c r="S457" s="343"/>
      <c r="T457" s="160"/>
      <c r="U457" s="160"/>
      <c r="V457" s="160"/>
    </row>
    <row r="458" spans="1:22" s="155" customFormat="1" ht="27">
      <c r="A458" s="121" t="str">
        <f t="shared" si="77"/>
        <v>71080205000000</v>
      </c>
      <c r="B458" s="123" t="s">
        <v>439</v>
      </c>
      <c r="C458" s="116" t="s">
        <v>185</v>
      </c>
      <c r="D458" s="117" t="s">
        <v>140</v>
      </c>
      <c r="E458" s="118" t="s">
        <v>149</v>
      </c>
      <c r="F458" s="119" t="s">
        <v>441</v>
      </c>
      <c r="G458" s="128" t="s">
        <v>440</v>
      </c>
      <c r="H458" s="44"/>
      <c r="I458" s="146"/>
      <c r="J458" s="147"/>
      <c r="K458" s="147"/>
      <c r="L458" s="26" t="s">
        <v>269</v>
      </c>
      <c r="M458" s="27"/>
      <c r="N458" s="196">
        <f>O458+P458</f>
        <v>0</v>
      </c>
      <c r="O458" s="196">
        <f>SUM(O459:O466)</f>
        <v>0</v>
      </c>
      <c r="P458" s="196">
        <f>SUM(P459:P466)</f>
        <v>0</v>
      </c>
      <c r="Q458" s="160"/>
      <c r="R458" s="160"/>
      <c r="S458" s="343"/>
      <c r="T458" s="160"/>
      <c r="U458" s="160"/>
      <c r="V458" s="160"/>
    </row>
    <row r="459" spans="1:22">
      <c r="A459" s="121" t="str">
        <f t="shared" si="77"/>
        <v>71080205000001</v>
      </c>
      <c r="B459" s="123" t="s">
        <v>439</v>
      </c>
      <c r="C459" s="116" t="s">
        <v>185</v>
      </c>
      <c r="D459" s="117" t="s">
        <v>140</v>
      </c>
      <c r="E459" s="118" t="s">
        <v>149</v>
      </c>
      <c r="F459" s="119" t="s">
        <v>441</v>
      </c>
      <c r="G459" s="128" t="s">
        <v>96</v>
      </c>
      <c r="H459" s="24"/>
      <c r="I459" s="24"/>
      <c r="J459" s="25"/>
      <c r="K459" s="25"/>
      <c r="L459" s="28" t="s">
        <v>122</v>
      </c>
      <c r="M459" s="11">
        <v>4234</v>
      </c>
      <c r="N459" s="182">
        <f>O459+P459</f>
        <v>0</v>
      </c>
      <c r="O459" s="310"/>
      <c r="P459" s="310"/>
      <c r="Q459" s="160"/>
      <c r="R459" s="160"/>
      <c r="S459" s="343"/>
      <c r="T459" s="160"/>
      <c r="U459" s="160"/>
      <c r="V459" s="160"/>
    </row>
    <row r="460" spans="1:22" s="114" customFormat="1" ht="25.5">
      <c r="A460" s="121" t="str">
        <f t="shared" si="77"/>
        <v>71080205010000</v>
      </c>
      <c r="B460" s="123" t="s">
        <v>439</v>
      </c>
      <c r="C460" s="116" t="s">
        <v>185</v>
      </c>
      <c r="D460" s="117" t="s">
        <v>140</v>
      </c>
      <c r="E460" s="118" t="s">
        <v>149</v>
      </c>
      <c r="F460" s="119" t="s">
        <v>106</v>
      </c>
      <c r="G460" s="128" t="s">
        <v>440</v>
      </c>
      <c r="H460" s="24"/>
      <c r="I460" s="24"/>
      <c r="J460" s="25"/>
      <c r="K460" s="25"/>
      <c r="L460" s="29" t="s">
        <v>142</v>
      </c>
      <c r="M460" s="30">
        <v>4251</v>
      </c>
      <c r="N460" s="182">
        <f t="shared" ref="N460:N469" si="82">O460+P460</f>
        <v>0</v>
      </c>
      <c r="O460" s="182"/>
      <c r="P460" s="182"/>
      <c r="Q460" s="160"/>
      <c r="R460" s="160"/>
      <c r="S460" s="343"/>
      <c r="T460" s="160"/>
      <c r="U460" s="160"/>
      <c r="V460" s="160"/>
    </row>
    <row r="461" spans="1:22">
      <c r="A461" s="121" t="str">
        <f t="shared" si="77"/>
        <v>71080205014511</v>
      </c>
      <c r="B461" s="123" t="s">
        <v>439</v>
      </c>
      <c r="C461" s="116" t="s">
        <v>185</v>
      </c>
      <c r="D461" s="117" t="s">
        <v>140</v>
      </c>
      <c r="E461" s="118" t="s">
        <v>149</v>
      </c>
      <c r="F461" s="119" t="s">
        <v>106</v>
      </c>
      <c r="G461" s="120">
        <v>4511</v>
      </c>
      <c r="H461" s="16"/>
      <c r="I461" s="24"/>
      <c r="J461" s="25"/>
      <c r="K461" s="25"/>
      <c r="L461" s="29" t="s">
        <v>240</v>
      </c>
      <c r="M461" s="12">
        <v>4269</v>
      </c>
      <c r="N461" s="182">
        <f t="shared" si="82"/>
        <v>0</v>
      </c>
      <c r="O461" s="182"/>
      <c r="P461" s="182"/>
      <c r="Q461" s="160"/>
      <c r="R461" s="160"/>
      <c r="S461" s="343"/>
      <c r="T461" s="160"/>
      <c r="U461" s="160"/>
      <c r="V461" s="160"/>
    </row>
    <row r="462" spans="1:22" s="114" customFormat="1" ht="25.5">
      <c r="A462" s="121" t="str">
        <f t="shared" si="77"/>
        <v>71080205020000</v>
      </c>
      <c r="B462" s="123" t="s">
        <v>439</v>
      </c>
      <c r="C462" s="116" t="s">
        <v>185</v>
      </c>
      <c r="D462" s="117" t="s">
        <v>140</v>
      </c>
      <c r="E462" s="118" t="s">
        <v>149</v>
      </c>
      <c r="F462" s="119" t="s">
        <v>140</v>
      </c>
      <c r="G462" s="128" t="s">
        <v>440</v>
      </c>
      <c r="H462" s="16"/>
      <c r="I462" s="24"/>
      <c r="J462" s="25"/>
      <c r="K462" s="25"/>
      <c r="L462" s="29" t="s">
        <v>267</v>
      </c>
      <c r="M462" s="12">
        <v>4521</v>
      </c>
      <c r="N462" s="182">
        <f t="shared" si="82"/>
        <v>0</v>
      </c>
      <c r="O462" s="182"/>
      <c r="P462" s="182"/>
      <c r="Q462" s="160"/>
      <c r="R462" s="160"/>
      <c r="S462" s="343"/>
      <c r="T462" s="160"/>
      <c r="U462" s="160"/>
      <c r="V462" s="160"/>
    </row>
    <row r="463" spans="1:22">
      <c r="A463" s="121" t="str">
        <f t="shared" si="77"/>
        <v>71080205024511</v>
      </c>
      <c r="B463" s="123" t="s">
        <v>439</v>
      </c>
      <c r="C463" s="116" t="s">
        <v>185</v>
      </c>
      <c r="D463" s="117" t="s">
        <v>140</v>
      </c>
      <c r="E463" s="118" t="s">
        <v>149</v>
      </c>
      <c r="F463" s="119" t="s">
        <v>140</v>
      </c>
      <c r="G463" s="120">
        <v>4511</v>
      </c>
      <c r="H463" s="24"/>
      <c r="I463" s="24"/>
      <c r="J463" s="25"/>
      <c r="K463" s="25"/>
      <c r="L463" s="31" t="s">
        <v>211</v>
      </c>
      <c r="M463" s="47">
        <v>4639</v>
      </c>
      <c r="N463" s="182">
        <f t="shared" si="82"/>
        <v>0</v>
      </c>
      <c r="O463" s="182"/>
      <c r="P463" s="182"/>
      <c r="Q463" s="160"/>
      <c r="R463" s="160"/>
      <c r="S463" s="343"/>
      <c r="T463" s="160"/>
      <c r="U463" s="160"/>
      <c r="V463" s="160"/>
    </row>
    <row r="464" spans="1:22">
      <c r="A464" s="121" t="str">
        <f t="shared" si="77"/>
        <v>71090201044239</v>
      </c>
      <c r="B464" s="123" t="s">
        <v>439</v>
      </c>
      <c r="C464" s="116" t="s">
        <v>187</v>
      </c>
      <c r="D464" s="117" t="s">
        <v>140</v>
      </c>
      <c r="E464" s="118" t="s">
        <v>106</v>
      </c>
      <c r="F464" s="119" t="s">
        <v>155</v>
      </c>
      <c r="G464" s="120">
        <v>4239</v>
      </c>
      <c r="H464" s="24"/>
      <c r="I464" s="17"/>
      <c r="J464" s="18"/>
      <c r="K464" s="18"/>
      <c r="L464" s="29" t="s">
        <v>134</v>
      </c>
      <c r="M464" s="30">
        <v>4861</v>
      </c>
      <c r="N464" s="182">
        <f t="shared" si="82"/>
        <v>0</v>
      </c>
      <c r="O464" s="310"/>
      <c r="P464" s="310"/>
      <c r="Q464" s="160"/>
      <c r="R464" s="160"/>
      <c r="S464" s="343"/>
      <c r="T464" s="160"/>
      <c r="U464" s="160"/>
      <c r="V464" s="160"/>
    </row>
    <row r="465" spans="1:235">
      <c r="B465" s="123"/>
      <c r="H465" s="36"/>
      <c r="I465" s="193"/>
      <c r="J465" s="194"/>
      <c r="K465" s="195"/>
      <c r="L465" s="29" t="s">
        <v>173</v>
      </c>
      <c r="M465" s="30">
        <v>5112</v>
      </c>
      <c r="N465" s="182">
        <f t="shared" si="82"/>
        <v>0</v>
      </c>
      <c r="O465" s="182"/>
      <c r="P465" s="182"/>
      <c r="Q465" s="160"/>
      <c r="R465" s="160"/>
      <c r="S465" s="343"/>
      <c r="T465" s="160"/>
      <c r="U465" s="160"/>
      <c r="V465" s="160"/>
    </row>
    <row r="466" spans="1:235">
      <c r="B466" s="123"/>
      <c r="H466" s="24"/>
      <c r="I466" s="24"/>
      <c r="J466" s="25"/>
      <c r="K466" s="25"/>
      <c r="L466" s="29" t="s">
        <v>174</v>
      </c>
      <c r="M466" s="30">
        <v>5113</v>
      </c>
      <c r="N466" s="182">
        <f t="shared" si="82"/>
        <v>0</v>
      </c>
      <c r="O466" s="182"/>
      <c r="P466" s="182"/>
      <c r="Q466" s="160"/>
      <c r="R466" s="160"/>
      <c r="S466" s="343"/>
      <c r="T466" s="160"/>
      <c r="U466" s="160"/>
      <c r="V466" s="160"/>
    </row>
    <row r="467" spans="1:235" s="155" customFormat="1">
      <c r="A467" s="121" t="str">
        <f t="shared" si="77"/>
        <v>71080207000000</v>
      </c>
      <c r="B467" s="123" t="s">
        <v>439</v>
      </c>
      <c r="C467" s="116" t="s">
        <v>185</v>
      </c>
      <c r="D467" s="117" t="s">
        <v>140</v>
      </c>
      <c r="E467" s="118" t="s">
        <v>183</v>
      </c>
      <c r="F467" s="119" t="s">
        <v>441</v>
      </c>
      <c r="G467" s="128" t="s">
        <v>440</v>
      </c>
      <c r="H467" s="44"/>
      <c r="I467" s="146"/>
      <c r="J467" s="147"/>
      <c r="K467" s="147"/>
      <c r="L467" s="26" t="s">
        <v>782</v>
      </c>
      <c r="M467" s="27"/>
      <c r="N467" s="196">
        <f>O467+P467</f>
        <v>0</v>
      </c>
      <c r="O467" s="196">
        <f>SUM(O468:O469)</f>
        <v>0</v>
      </c>
      <c r="P467" s="196">
        <f>SUM(P468:P469)</f>
        <v>0</v>
      </c>
      <c r="Q467" s="160"/>
      <c r="R467" s="160"/>
      <c r="S467" s="343"/>
      <c r="T467" s="160"/>
      <c r="U467" s="160"/>
      <c r="V467" s="160"/>
    </row>
    <row r="468" spans="1:235" ht="22.5" customHeight="1">
      <c r="A468" s="121" t="str">
        <f t="shared" si="77"/>
        <v>71080207000001</v>
      </c>
      <c r="B468" s="123" t="s">
        <v>439</v>
      </c>
      <c r="C468" s="116" t="s">
        <v>185</v>
      </c>
      <c r="D468" s="117" t="s">
        <v>140</v>
      </c>
      <c r="E468" s="118" t="s">
        <v>183</v>
      </c>
      <c r="F468" s="119" t="s">
        <v>441</v>
      </c>
      <c r="G468" s="128" t="s">
        <v>96</v>
      </c>
      <c r="H468" s="16"/>
      <c r="I468" s="305"/>
      <c r="J468" s="306"/>
      <c r="K468" s="306"/>
      <c r="L468" s="29" t="s">
        <v>142</v>
      </c>
      <c r="M468" s="30">
        <v>4251</v>
      </c>
      <c r="N468" s="182">
        <f t="shared" si="82"/>
        <v>0</v>
      </c>
      <c r="O468" s="328"/>
      <c r="P468" s="328"/>
      <c r="Q468" s="160"/>
      <c r="R468" s="160"/>
      <c r="S468" s="343"/>
      <c r="T468" s="160"/>
      <c r="U468" s="160"/>
      <c r="V468" s="160"/>
    </row>
    <row r="469" spans="1:235" s="114" customFormat="1" ht="16.5">
      <c r="A469" s="121" t="str">
        <f t="shared" si="77"/>
        <v>71080207010000</v>
      </c>
      <c r="B469" s="123" t="s">
        <v>439</v>
      </c>
      <c r="C469" s="116" t="s">
        <v>185</v>
      </c>
      <c r="D469" s="117" t="s">
        <v>140</v>
      </c>
      <c r="E469" s="118" t="s">
        <v>183</v>
      </c>
      <c r="F469" s="119" t="s">
        <v>106</v>
      </c>
      <c r="G469" s="128" t="s">
        <v>440</v>
      </c>
      <c r="H469" s="24"/>
      <c r="I469" s="24"/>
      <c r="J469" s="25"/>
      <c r="K469" s="25"/>
      <c r="L469" s="29" t="s">
        <v>174</v>
      </c>
      <c r="M469" s="30">
        <v>5113</v>
      </c>
      <c r="N469" s="182">
        <f t="shared" si="82"/>
        <v>0</v>
      </c>
      <c r="O469" s="303"/>
      <c r="P469" s="303"/>
      <c r="Q469" s="160"/>
      <c r="R469" s="160"/>
      <c r="S469" s="343"/>
      <c r="T469" s="160"/>
      <c r="U469" s="160"/>
      <c r="V469" s="160"/>
    </row>
    <row r="470" spans="1:235" s="155" customFormat="1">
      <c r="A470" s="121" t="str">
        <f t="shared" ref="A470:A519" si="83">CONCATENATE(B470,C470,D470,E470,F470,G470)</f>
        <v>71080403000000</v>
      </c>
      <c r="B470" s="123" t="s">
        <v>439</v>
      </c>
      <c r="C470" s="116" t="s">
        <v>185</v>
      </c>
      <c r="D470" s="117" t="s">
        <v>155</v>
      </c>
      <c r="E470" s="118" t="s">
        <v>442</v>
      </c>
      <c r="F470" s="119" t="s">
        <v>441</v>
      </c>
      <c r="G470" s="128" t="s">
        <v>440</v>
      </c>
      <c r="H470" s="179">
        <v>2700</v>
      </c>
      <c r="I470" s="211" t="s">
        <v>183</v>
      </c>
      <c r="J470" s="212">
        <v>0</v>
      </c>
      <c r="K470" s="212">
        <v>0</v>
      </c>
      <c r="L470" s="161" t="s">
        <v>275</v>
      </c>
      <c r="M470" s="173"/>
      <c r="N470" s="162">
        <f>+N472</f>
        <v>0</v>
      </c>
      <c r="O470" s="162">
        <f t="shared" ref="O470:P470" si="84">+O472</f>
        <v>0</v>
      </c>
      <c r="P470" s="162">
        <f t="shared" si="84"/>
        <v>0</v>
      </c>
      <c r="Q470" s="160"/>
      <c r="R470" s="160"/>
      <c r="S470" s="343"/>
      <c r="T470" s="160"/>
      <c r="U470" s="160"/>
      <c r="V470" s="160"/>
    </row>
    <row r="471" spans="1:235">
      <c r="A471" s="121" t="str">
        <f t="shared" si="83"/>
        <v>71080403000001</v>
      </c>
      <c r="B471" s="123" t="s">
        <v>439</v>
      </c>
      <c r="C471" s="116" t="s">
        <v>185</v>
      </c>
      <c r="D471" s="117" t="s">
        <v>155</v>
      </c>
      <c r="E471" s="118" t="s">
        <v>442</v>
      </c>
      <c r="F471" s="119" t="s">
        <v>441</v>
      </c>
      <c r="G471" s="128" t="s">
        <v>96</v>
      </c>
      <c r="H471" s="24"/>
      <c r="I471" s="17"/>
      <c r="J471" s="18"/>
      <c r="K471" s="18"/>
      <c r="L471" s="29" t="s">
        <v>108</v>
      </c>
      <c r="M471" s="30"/>
      <c r="N471" s="149"/>
      <c r="O471" s="149"/>
      <c r="P471" s="149"/>
      <c r="Q471" s="160"/>
      <c r="R471" s="160"/>
      <c r="S471" s="343"/>
      <c r="T471" s="160"/>
      <c r="U471" s="160"/>
      <c r="V471" s="160"/>
    </row>
    <row r="472" spans="1:235">
      <c r="A472" s="121" t="str">
        <f t="shared" si="83"/>
        <v>71090101000001</v>
      </c>
      <c r="B472" s="123" t="s">
        <v>439</v>
      </c>
      <c r="C472" s="116" t="s">
        <v>187</v>
      </c>
      <c r="D472" s="117" t="s">
        <v>106</v>
      </c>
      <c r="E472" s="118" t="s">
        <v>106</v>
      </c>
      <c r="F472" s="119" t="s">
        <v>441</v>
      </c>
      <c r="G472" s="128" t="s">
        <v>96</v>
      </c>
      <c r="H472" s="164">
        <v>2760</v>
      </c>
      <c r="I472" s="165" t="s">
        <v>183</v>
      </c>
      <c r="J472" s="166">
        <v>6</v>
      </c>
      <c r="K472" s="166">
        <v>0</v>
      </c>
      <c r="L472" s="167" t="s">
        <v>279</v>
      </c>
      <c r="M472" s="175"/>
      <c r="N472" s="187">
        <f>+N474</f>
        <v>0</v>
      </c>
      <c r="O472" s="187">
        <f t="shared" ref="O472:P472" si="85">+O474</f>
        <v>0</v>
      </c>
      <c r="P472" s="187">
        <f t="shared" si="85"/>
        <v>0</v>
      </c>
      <c r="Q472" s="160"/>
      <c r="R472" s="160"/>
      <c r="S472" s="343"/>
      <c r="T472" s="160"/>
      <c r="U472" s="160"/>
      <c r="V472" s="160"/>
    </row>
    <row r="473" spans="1:235" s="114" customFormat="1">
      <c r="A473" s="121" t="str">
        <f t="shared" si="83"/>
        <v>71090101010000</v>
      </c>
      <c r="B473" s="123" t="s">
        <v>439</v>
      </c>
      <c r="C473" s="116" t="s">
        <v>187</v>
      </c>
      <c r="D473" s="117" t="s">
        <v>106</v>
      </c>
      <c r="E473" s="118" t="s">
        <v>106</v>
      </c>
      <c r="F473" s="119" t="s">
        <v>106</v>
      </c>
      <c r="G473" s="128" t="s">
        <v>440</v>
      </c>
      <c r="H473" s="24"/>
      <c r="I473" s="17"/>
      <c r="J473" s="18"/>
      <c r="K473" s="18"/>
      <c r="L473" s="29" t="s">
        <v>110</v>
      </c>
      <c r="M473" s="30"/>
      <c r="N473" s="189"/>
      <c r="O473" s="189"/>
      <c r="P473" s="189"/>
      <c r="Q473" s="160"/>
      <c r="R473" s="160"/>
      <c r="S473" s="343"/>
      <c r="T473" s="160"/>
      <c r="U473" s="160"/>
      <c r="V473" s="160"/>
    </row>
    <row r="474" spans="1:235">
      <c r="A474" s="121" t="str">
        <f t="shared" si="83"/>
        <v>71090101014239</v>
      </c>
      <c r="B474" s="123" t="s">
        <v>439</v>
      </c>
      <c r="C474" s="116" t="s">
        <v>187</v>
      </c>
      <c r="D474" s="117" t="s">
        <v>106</v>
      </c>
      <c r="E474" s="118" t="s">
        <v>106</v>
      </c>
      <c r="F474" s="119" t="s">
        <v>106</v>
      </c>
      <c r="G474" s="120">
        <v>4239</v>
      </c>
      <c r="H474" s="150">
        <v>2761</v>
      </c>
      <c r="I474" s="151" t="s">
        <v>183</v>
      </c>
      <c r="J474" s="152">
        <v>6</v>
      </c>
      <c r="K474" s="152">
        <v>1</v>
      </c>
      <c r="L474" s="153" t="s">
        <v>280</v>
      </c>
      <c r="M474" s="154"/>
      <c r="N474" s="191">
        <f>+N476+N479+N481</f>
        <v>0</v>
      </c>
      <c r="O474" s="191">
        <f>+O476+O479+O481</f>
        <v>0</v>
      </c>
      <c r="P474" s="191">
        <f>+P476+P479+P481</f>
        <v>0</v>
      </c>
      <c r="Q474" s="160"/>
      <c r="R474" s="160"/>
      <c r="S474" s="343"/>
      <c r="T474" s="160"/>
      <c r="U474" s="160"/>
      <c r="V474" s="160"/>
    </row>
    <row r="475" spans="1:235">
      <c r="A475" s="121" t="str">
        <f t="shared" si="83"/>
        <v>71090101014511</v>
      </c>
      <c r="B475" s="123" t="s">
        <v>439</v>
      </c>
      <c r="C475" s="116" t="s">
        <v>187</v>
      </c>
      <c r="D475" s="117" t="s">
        <v>106</v>
      </c>
      <c r="E475" s="118" t="s">
        <v>106</v>
      </c>
      <c r="F475" s="119" t="s">
        <v>106</v>
      </c>
      <c r="G475" s="120">
        <v>4511</v>
      </c>
      <c r="H475" s="24"/>
      <c r="I475" s="24"/>
      <c r="J475" s="25"/>
      <c r="K475" s="25"/>
      <c r="L475" s="29" t="s">
        <v>108</v>
      </c>
      <c r="M475" s="30"/>
      <c r="N475" s="189"/>
      <c r="O475" s="189"/>
      <c r="P475" s="189"/>
      <c r="Q475" s="160"/>
      <c r="R475" s="160"/>
      <c r="S475" s="343"/>
      <c r="T475" s="160"/>
      <c r="U475" s="160"/>
      <c r="V475" s="160"/>
    </row>
    <row r="476" spans="1:235" s="114" customFormat="1" ht="38.450000000000003" customHeight="1">
      <c r="A476" s="121" t="str">
        <f t="shared" si="83"/>
        <v>71090101020000</v>
      </c>
      <c r="B476" s="123" t="s">
        <v>439</v>
      </c>
      <c r="C476" s="116" t="s">
        <v>187</v>
      </c>
      <c r="D476" s="117" t="s">
        <v>106</v>
      </c>
      <c r="E476" s="118" t="s">
        <v>106</v>
      </c>
      <c r="F476" s="119" t="s">
        <v>140</v>
      </c>
      <c r="G476" s="128" t="s">
        <v>440</v>
      </c>
      <c r="H476" s="44"/>
      <c r="I476" s="146"/>
      <c r="J476" s="147"/>
      <c r="K476" s="147"/>
      <c r="L476" s="26" t="s">
        <v>837</v>
      </c>
      <c r="M476" s="27"/>
      <c r="N476" s="196">
        <f>O476+P476</f>
        <v>0</v>
      </c>
      <c r="O476" s="196">
        <f>SUM(O477:O478)</f>
        <v>0</v>
      </c>
      <c r="P476" s="196">
        <f>SUM(P477:P478)</f>
        <v>0</v>
      </c>
      <c r="Q476" s="160"/>
      <c r="R476" s="160"/>
      <c r="S476" s="343"/>
      <c r="T476" s="160"/>
      <c r="U476" s="160"/>
      <c r="V476" s="160"/>
    </row>
    <row r="477" spans="1:235" ht="16.5">
      <c r="A477" s="121" t="str">
        <f t="shared" si="83"/>
        <v>71090101025129</v>
      </c>
      <c r="B477" s="123" t="s">
        <v>439</v>
      </c>
      <c r="C477" s="116" t="s">
        <v>187</v>
      </c>
      <c r="D477" s="117" t="s">
        <v>106</v>
      </c>
      <c r="E477" s="118" t="s">
        <v>106</v>
      </c>
      <c r="F477" s="119" t="s">
        <v>140</v>
      </c>
      <c r="G477" s="120">
        <v>5129</v>
      </c>
      <c r="H477" s="24"/>
      <c r="I477" s="24"/>
      <c r="J477" s="25"/>
      <c r="K477" s="25"/>
      <c r="L477" s="29" t="s">
        <v>136</v>
      </c>
      <c r="M477" s="30">
        <v>5122</v>
      </c>
      <c r="N477" s="182">
        <f t="shared" ref="N477:N480" si="86">O477+P477</f>
        <v>0</v>
      </c>
      <c r="O477" s="303"/>
      <c r="P477" s="303"/>
      <c r="Q477" s="160"/>
      <c r="R477" s="160"/>
      <c r="S477" s="343"/>
      <c r="T477" s="160"/>
      <c r="U477" s="160"/>
      <c r="V477" s="160"/>
    </row>
    <row r="478" spans="1:235" s="114" customFormat="1" ht="16.5">
      <c r="A478" s="121" t="str">
        <f t="shared" si="83"/>
        <v>71090101030000</v>
      </c>
      <c r="B478" s="123" t="s">
        <v>439</v>
      </c>
      <c r="C478" s="116" t="s">
        <v>187</v>
      </c>
      <c r="D478" s="117" t="s">
        <v>106</v>
      </c>
      <c r="E478" s="118" t="s">
        <v>106</v>
      </c>
      <c r="F478" s="119" t="s">
        <v>442</v>
      </c>
      <c r="G478" s="128" t="s">
        <v>440</v>
      </c>
      <c r="H478" s="24"/>
      <c r="I478" s="24"/>
      <c r="J478" s="25"/>
      <c r="K478" s="25"/>
      <c r="L478" s="29" t="s">
        <v>137</v>
      </c>
      <c r="M478" s="30">
        <v>5129</v>
      </c>
      <c r="N478" s="182">
        <f t="shared" si="86"/>
        <v>0</v>
      </c>
      <c r="O478" s="303">
        <v>0</v>
      </c>
      <c r="P478" s="303"/>
      <c r="Q478" s="160"/>
      <c r="R478" s="160"/>
      <c r="S478" s="343"/>
      <c r="T478" s="160"/>
      <c r="U478" s="160"/>
      <c r="V478" s="160"/>
    </row>
    <row r="479" spans="1:235" s="114" customFormat="1">
      <c r="A479" s="121" t="str">
        <f t="shared" si="83"/>
        <v>71090101034239</v>
      </c>
      <c r="B479" s="123" t="s">
        <v>439</v>
      </c>
      <c r="C479" s="116" t="s">
        <v>187</v>
      </c>
      <c r="D479" s="117" t="s">
        <v>106</v>
      </c>
      <c r="E479" s="118" t="s">
        <v>106</v>
      </c>
      <c r="F479" s="119" t="s">
        <v>442</v>
      </c>
      <c r="G479" s="128">
        <v>4239</v>
      </c>
      <c r="H479" s="44"/>
      <c r="I479" s="146"/>
      <c r="J479" s="147"/>
      <c r="K479" s="147"/>
      <c r="L479" s="26" t="s">
        <v>282</v>
      </c>
      <c r="M479" s="27"/>
      <c r="N479" s="196">
        <f t="shared" si="86"/>
        <v>0</v>
      </c>
      <c r="O479" s="196">
        <f>SUM(O480)</f>
        <v>0</v>
      </c>
      <c r="P479" s="196">
        <f>SUM(P480)</f>
        <v>0</v>
      </c>
      <c r="Q479" s="160"/>
      <c r="R479" s="160"/>
      <c r="S479" s="343"/>
      <c r="T479" s="160"/>
      <c r="U479" s="160"/>
      <c r="V479" s="160"/>
    </row>
    <row r="480" spans="1:235" s="38" customFormat="1" ht="16.5">
      <c r="A480" s="121" t="str">
        <f t="shared" si="83"/>
        <v>71090101034511</v>
      </c>
      <c r="B480" s="123" t="s">
        <v>439</v>
      </c>
      <c r="C480" s="116" t="s">
        <v>187</v>
      </c>
      <c r="D480" s="117" t="s">
        <v>106</v>
      </c>
      <c r="E480" s="118" t="s">
        <v>106</v>
      </c>
      <c r="F480" s="119" t="s">
        <v>442</v>
      </c>
      <c r="G480" s="128" t="s">
        <v>83</v>
      </c>
      <c r="H480" s="24"/>
      <c r="I480" s="24"/>
      <c r="J480" s="25"/>
      <c r="K480" s="25"/>
      <c r="L480" s="28" t="s">
        <v>126</v>
      </c>
      <c r="M480" s="11">
        <v>4241</v>
      </c>
      <c r="N480" s="182">
        <f t="shared" si="86"/>
        <v>0</v>
      </c>
      <c r="O480" s="303"/>
      <c r="P480" s="303"/>
      <c r="Q480" s="160"/>
      <c r="R480" s="160"/>
      <c r="S480" s="343"/>
      <c r="T480" s="160"/>
      <c r="U480" s="160"/>
      <c r="V480" s="160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  <c r="FG480" s="4"/>
      <c r="FH480" s="4"/>
      <c r="FI480" s="4"/>
      <c r="FJ480" s="4"/>
      <c r="FK480" s="4"/>
      <c r="FL480" s="4"/>
      <c r="FM480" s="4"/>
      <c r="FN480" s="4"/>
      <c r="FO480" s="4"/>
      <c r="FP480" s="4"/>
      <c r="FQ480" s="4"/>
      <c r="FR480" s="4"/>
      <c r="FS480" s="4"/>
      <c r="FT480" s="4"/>
      <c r="FU480" s="4"/>
      <c r="FV480" s="4"/>
      <c r="FW480" s="4"/>
      <c r="FX480" s="4"/>
      <c r="FY480" s="4"/>
      <c r="FZ480" s="4"/>
      <c r="GA480" s="4"/>
      <c r="GB480" s="4"/>
      <c r="GC480" s="4"/>
      <c r="GD480" s="4"/>
      <c r="GE480" s="4"/>
      <c r="GF480" s="4"/>
      <c r="GG480" s="4"/>
      <c r="GH480" s="4"/>
      <c r="GI480" s="4"/>
      <c r="GJ480" s="4"/>
      <c r="GK480" s="4"/>
      <c r="GL480" s="4"/>
      <c r="GM480" s="4"/>
      <c r="GN480" s="4"/>
      <c r="GO480" s="4"/>
      <c r="GP480" s="4"/>
      <c r="GQ480" s="4"/>
      <c r="GR480" s="4"/>
      <c r="GS480" s="4"/>
      <c r="GT480" s="4"/>
      <c r="GU480" s="4"/>
      <c r="GV480" s="4"/>
      <c r="GW480" s="4"/>
      <c r="GX480" s="4"/>
      <c r="GY480" s="4"/>
      <c r="GZ480" s="4"/>
      <c r="HA480" s="4"/>
      <c r="HB480" s="4"/>
      <c r="HC480" s="4"/>
      <c r="HD480" s="4"/>
      <c r="HE480" s="4"/>
      <c r="HF480" s="4"/>
      <c r="HG480" s="4"/>
      <c r="HH480" s="4"/>
      <c r="HI480" s="4"/>
      <c r="HJ480" s="4"/>
      <c r="HK480" s="4"/>
      <c r="HL480" s="4"/>
      <c r="HM480" s="4"/>
      <c r="HN480" s="4"/>
      <c r="HO480" s="4"/>
      <c r="HP480" s="4"/>
      <c r="HQ480" s="4"/>
      <c r="HR480" s="4"/>
      <c r="HS480" s="4"/>
      <c r="HT480" s="4"/>
      <c r="HU480" s="4"/>
      <c r="HV480" s="4"/>
      <c r="HW480" s="4"/>
      <c r="HX480" s="4"/>
      <c r="HY480" s="4"/>
      <c r="HZ480" s="4"/>
      <c r="IA480" s="4"/>
    </row>
    <row r="481" spans="1:22" s="114" customFormat="1">
      <c r="A481" s="121" t="str">
        <f t="shared" ref="A481:A482" si="87">CONCATENATE(B481,C481,D481,E481,F481,G481)</f>
        <v>71090101034239</v>
      </c>
      <c r="B481" s="123" t="s">
        <v>439</v>
      </c>
      <c r="C481" s="116" t="s">
        <v>187</v>
      </c>
      <c r="D481" s="117" t="s">
        <v>106</v>
      </c>
      <c r="E481" s="118" t="s">
        <v>106</v>
      </c>
      <c r="F481" s="119" t="s">
        <v>442</v>
      </c>
      <c r="G481" s="128">
        <v>4239</v>
      </c>
      <c r="H481" s="44"/>
      <c r="I481" s="146"/>
      <c r="J481" s="147"/>
      <c r="K481" s="147"/>
      <c r="L481" s="26" t="s">
        <v>848</v>
      </c>
      <c r="M481" s="27"/>
      <c r="N481" s="196">
        <f t="shared" ref="N481:N482" si="88">O481+P481</f>
        <v>0</v>
      </c>
      <c r="O481" s="196">
        <f>SUM(O482)</f>
        <v>0</v>
      </c>
      <c r="P481" s="196">
        <f>SUM(P482)</f>
        <v>0</v>
      </c>
      <c r="Q481" s="160"/>
      <c r="R481" s="160"/>
      <c r="S481" s="343"/>
      <c r="T481" s="160"/>
      <c r="U481" s="160"/>
      <c r="V481" s="160"/>
    </row>
    <row r="482" spans="1:22" s="114" customFormat="1" ht="16.5">
      <c r="A482" s="121" t="str">
        <f t="shared" si="87"/>
        <v>71080207010000</v>
      </c>
      <c r="B482" s="123" t="s">
        <v>439</v>
      </c>
      <c r="C482" s="116" t="s">
        <v>185</v>
      </c>
      <c r="D482" s="117" t="s">
        <v>140</v>
      </c>
      <c r="E482" s="118" t="s">
        <v>183</v>
      </c>
      <c r="F482" s="119" t="s">
        <v>106</v>
      </c>
      <c r="G482" s="128" t="s">
        <v>440</v>
      </c>
      <c r="H482" s="24"/>
      <c r="I482" s="24"/>
      <c r="J482" s="25"/>
      <c r="K482" s="25"/>
      <c r="L482" s="29" t="s">
        <v>174</v>
      </c>
      <c r="M482" s="30">
        <v>5113</v>
      </c>
      <c r="N482" s="182">
        <f t="shared" si="88"/>
        <v>0</v>
      </c>
      <c r="O482" s="303"/>
      <c r="P482" s="303"/>
      <c r="Q482" s="160"/>
      <c r="R482" s="160"/>
      <c r="S482" s="343"/>
      <c r="T482" s="160"/>
      <c r="U482" s="160"/>
      <c r="V482" s="160"/>
    </row>
    <row r="483" spans="1:22" s="114" customFormat="1">
      <c r="A483" s="121" t="str">
        <f t="shared" si="83"/>
        <v>71090102020000</v>
      </c>
      <c r="B483" s="123" t="s">
        <v>439</v>
      </c>
      <c r="C483" s="116" t="s">
        <v>187</v>
      </c>
      <c r="D483" s="117" t="s">
        <v>106</v>
      </c>
      <c r="E483" s="118" t="s">
        <v>140</v>
      </c>
      <c r="F483" s="119" t="s">
        <v>140</v>
      </c>
      <c r="G483" s="128" t="s">
        <v>440</v>
      </c>
      <c r="H483" s="179">
        <v>2800</v>
      </c>
      <c r="I483" s="211" t="s">
        <v>185</v>
      </c>
      <c r="J483" s="212">
        <v>0</v>
      </c>
      <c r="K483" s="212">
        <v>0</v>
      </c>
      <c r="L483" s="161" t="s">
        <v>284</v>
      </c>
      <c r="M483" s="173"/>
      <c r="N483" s="162">
        <f>+N485+N510+N559</f>
        <v>0</v>
      </c>
      <c r="O483" s="162">
        <f>+O485+O510+O559</f>
        <v>0</v>
      </c>
      <c r="P483" s="162">
        <f>+P485+P510+P559</f>
        <v>0</v>
      </c>
      <c r="Q483" s="160"/>
      <c r="R483" s="160"/>
      <c r="S483" s="343"/>
      <c r="T483" s="160"/>
      <c r="U483" s="160"/>
      <c r="V483" s="160"/>
    </row>
    <row r="484" spans="1:22">
      <c r="A484" s="121" t="str">
        <f t="shared" si="83"/>
        <v>71090102024239</v>
      </c>
      <c r="B484" s="123" t="s">
        <v>439</v>
      </c>
      <c r="C484" s="116" t="s">
        <v>187</v>
      </c>
      <c r="D484" s="117" t="s">
        <v>106</v>
      </c>
      <c r="E484" s="118" t="s">
        <v>140</v>
      </c>
      <c r="F484" s="119" t="s">
        <v>140</v>
      </c>
      <c r="G484" s="120">
        <v>4239</v>
      </c>
      <c r="H484" s="24"/>
      <c r="I484" s="17"/>
      <c r="J484" s="18"/>
      <c r="K484" s="18"/>
      <c r="L484" s="29" t="s">
        <v>108</v>
      </c>
      <c r="M484" s="30"/>
      <c r="N484" s="189"/>
      <c r="O484" s="189"/>
      <c r="P484" s="189"/>
      <c r="Q484" s="160"/>
      <c r="R484" s="160"/>
      <c r="S484" s="343"/>
      <c r="T484" s="160"/>
      <c r="U484" s="160"/>
      <c r="V484" s="160"/>
    </row>
    <row r="485" spans="1:22">
      <c r="A485" s="121" t="str">
        <f t="shared" si="83"/>
        <v>71090102024511</v>
      </c>
      <c r="B485" s="115" t="s">
        <v>439</v>
      </c>
      <c r="C485" s="116" t="s">
        <v>187</v>
      </c>
      <c r="D485" s="117" t="s">
        <v>106</v>
      </c>
      <c r="E485" s="118" t="s">
        <v>140</v>
      </c>
      <c r="F485" s="119" t="s">
        <v>140</v>
      </c>
      <c r="G485" s="120">
        <v>4511</v>
      </c>
      <c r="H485" s="164">
        <v>2810</v>
      </c>
      <c r="I485" s="165" t="s">
        <v>185</v>
      </c>
      <c r="J485" s="166">
        <v>1</v>
      </c>
      <c r="K485" s="166">
        <v>0</v>
      </c>
      <c r="L485" s="167" t="s">
        <v>285</v>
      </c>
      <c r="M485" s="175"/>
      <c r="N485" s="187">
        <f>+N487</f>
        <v>0</v>
      </c>
      <c r="O485" s="187">
        <f>+O487</f>
        <v>0</v>
      </c>
      <c r="P485" s="187">
        <f>+P487</f>
        <v>0</v>
      </c>
      <c r="Q485" s="160"/>
      <c r="R485" s="160"/>
      <c r="S485" s="343"/>
      <c r="T485" s="160"/>
      <c r="U485" s="160"/>
      <c r="V485" s="160"/>
    </row>
    <row r="486" spans="1:22" s="114" customFormat="1">
      <c r="A486" s="121" t="str">
        <f t="shared" si="83"/>
        <v>71090102030000</v>
      </c>
      <c r="B486" s="123" t="s">
        <v>439</v>
      </c>
      <c r="C486" s="116" t="s">
        <v>187</v>
      </c>
      <c r="D486" s="117" t="s">
        <v>106</v>
      </c>
      <c r="E486" s="118" t="s">
        <v>140</v>
      </c>
      <c r="F486" s="119" t="s">
        <v>442</v>
      </c>
      <c r="G486" s="128" t="s">
        <v>440</v>
      </c>
      <c r="H486" s="24"/>
      <c r="I486" s="17"/>
      <c r="J486" s="18"/>
      <c r="K486" s="18"/>
      <c r="L486" s="29" t="s">
        <v>110</v>
      </c>
      <c r="M486" s="30"/>
      <c r="N486" s="189"/>
      <c r="O486" s="189"/>
      <c r="P486" s="189"/>
      <c r="Q486" s="160"/>
      <c r="R486" s="160"/>
      <c r="S486" s="343"/>
      <c r="T486" s="160"/>
      <c r="U486" s="160"/>
      <c r="V486" s="160"/>
    </row>
    <row r="487" spans="1:22">
      <c r="A487" s="121" t="str">
        <f t="shared" si="83"/>
        <v>71090102034239</v>
      </c>
      <c r="B487" s="123" t="s">
        <v>439</v>
      </c>
      <c r="C487" s="116" t="s">
        <v>187</v>
      </c>
      <c r="D487" s="117" t="s">
        <v>106</v>
      </c>
      <c r="E487" s="118" t="s">
        <v>140</v>
      </c>
      <c r="F487" s="119" t="s">
        <v>442</v>
      </c>
      <c r="G487" s="120">
        <v>4239</v>
      </c>
      <c r="H487" s="150">
        <v>2811</v>
      </c>
      <c r="I487" s="151" t="s">
        <v>185</v>
      </c>
      <c r="J487" s="152">
        <v>1</v>
      </c>
      <c r="K487" s="152">
        <v>1</v>
      </c>
      <c r="L487" s="153" t="s">
        <v>285</v>
      </c>
      <c r="M487" s="154"/>
      <c r="N487" s="191">
        <f>+N489+N494+N504+N508</f>
        <v>0</v>
      </c>
      <c r="O487" s="191">
        <f t="shared" ref="O487:P487" si="89">+O489+O494+O504+O508</f>
        <v>0</v>
      </c>
      <c r="P487" s="191">
        <f t="shared" si="89"/>
        <v>0</v>
      </c>
      <c r="Q487" s="160"/>
      <c r="R487" s="160"/>
      <c r="S487" s="343"/>
      <c r="T487" s="160"/>
      <c r="U487" s="160"/>
      <c r="V487" s="160"/>
    </row>
    <row r="488" spans="1:22">
      <c r="A488" s="121" t="str">
        <f t="shared" si="83"/>
        <v>71090102034511</v>
      </c>
      <c r="B488" s="115" t="s">
        <v>439</v>
      </c>
      <c r="C488" s="116" t="s">
        <v>187</v>
      </c>
      <c r="D488" s="117" t="s">
        <v>106</v>
      </c>
      <c r="E488" s="118" t="s">
        <v>140</v>
      </c>
      <c r="F488" s="119" t="s">
        <v>442</v>
      </c>
      <c r="G488" s="120">
        <v>4511</v>
      </c>
      <c r="H488" s="24"/>
      <c r="I488" s="24"/>
      <c r="J488" s="25"/>
      <c r="K488" s="25"/>
      <c r="L488" s="29" t="s">
        <v>108</v>
      </c>
      <c r="M488" s="30"/>
      <c r="N488" s="189"/>
      <c r="O488" s="189"/>
      <c r="P488" s="189"/>
      <c r="Q488" s="160"/>
      <c r="R488" s="160"/>
      <c r="S488" s="343"/>
      <c r="T488" s="160"/>
      <c r="U488" s="160"/>
      <c r="V488" s="160"/>
    </row>
    <row r="489" spans="1:22" s="169" customFormat="1">
      <c r="A489" s="121" t="str">
        <f t="shared" si="83"/>
        <v>71090200000000</v>
      </c>
      <c r="B489" s="123" t="s">
        <v>439</v>
      </c>
      <c r="C489" s="116" t="s">
        <v>187</v>
      </c>
      <c r="D489" s="117" t="s">
        <v>140</v>
      </c>
      <c r="E489" s="118" t="s">
        <v>441</v>
      </c>
      <c r="F489" s="119" t="s">
        <v>441</v>
      </c>
      <c r="G489" s="128" t="s">
        <v>440</v>
      </c>
      <c r="H489" s="44"/>
      <c r="I489" s="146"/>
      <c r="J489" s="147"/>
      <c r="K489" s="147"/>
      <c r="L489" s="26" t="s">
        <v>286</v>
      </c>
      <c r="M489" s="27"/>
      <c r="N489" s="196">
        <f>SUM(N490:N493)</f>
        <v>0</v>
      </c>
      <c r="O489" s="196">
        <f t="shared" ref="O489:P489" si="90">SUM(O490:O493)</f>
        <v>0</v>
      </c>
      <c r="P489" s="196">
        <f t="shared" si="90"/>
        <v>0</v>
      </c>
      <c r="Q489" s="160"/>
      <c r="R489" s="160"/>
      <c r="S489" s="343"/>
      <c r="T489" s="160"/>
      <c r="U489" s="160"/>
      <c r="V489" s="160"/>
    </row>
    <row r="490" spans="1:22">
      <c r="A490" s="121" t="str">
        <f t="shared" si="83"/>
        <v>71090200000001</v>
      </c>
      <c r="B490" s="123" t="s">
        <v>439</v>
      </c>
      <c r="C490" s="116" t="s">
        <v>187</v>
      </c>
      <c r="D490" s="117" t="s">
        <v>140</v>
      </c>
      <c r="E490" s="118" t="s">
        <v>441</v>
      </c>
      <c r="F490" s="119" t="s">
        <v>441</v>
      </c>
      <c r="G490" s="128" t="s">
        <v>96</v>
      </c>
      <c r="H490" s="16"/>
      <c r="I490" s="24"/>
      <c r="J490" s="25"/>
      <c r="K490" s="25"/>
      <c r="L490" s="28" t="s">
        <v>125</v>
      </c>
      <c r="M490" s="30">
        <v>4239</v>
      </c>
      <c r="N490" s="182">
        <f t="shared" ref="N490:N507" si="91">O490+P490</f>
        <v>0</v>
      </c>
      <c r="O490" s="182"/>
      <c r="P490" s="182"/>
      <c r="Q490" s="160"/>
      <c r="R490" s="160"/>
      <c r="S490" s="343"/>
      <c r="T490" s="160"/>
      <c r="U490" s="160"/>
      <c r="V490" s="160"/>
    </row>
    <row r="491" spans="1:22" s="155" customFormat="1">
      <c r="A491" s="121" t="str">
        <f t="shared" si="83"/>
        <v>71090201000000</v>
      </c>
      <c r="B491" s="123" t="s">
        <v>439</v>
      </c>
      <c r="C491" s="116" t="s">
        <v>187</v>
      </c>
      <c r="D491" s="117" t="s">
        <v>140</v>
      </c>
      <c r="E491" s="118" t="s">
        <v>106</v>
      </c>
      <c r="F491" s="119" t="s">
        <v>441</v>
      </c>
      <c r="G491" s="128" t="s">
        <v>440</v>
      </c>
      <c r="H491" s="24"/>
      <c r="I491" s="17"/>
      <c r="J491" s="18"/>
      <c r="K491" s="18"/>
      <c r="L491" s="29" t="s">
        <v>167</v>
      </c>
      <c r="M491" s="30">
        <v>4639</v>
      </c>
      <c r="N491" s="182">
        <f t="shared" si="91"/>
        <v>0</v>
      </c>
      <c r="O491" s="182"/>
      <c r="P491" s="182"/>
      <c r="Q491" s="160"/>
      <c r="R491" s="160"/>
      <c r="S491" s="343"/>
      <c r="T491" s="160"/>
      <c r="U491" s="160"/>
      <c r="V491" s="160"/>
    </row>
    <row r="492" spans="1:22" s="155" customFormat="1">
      <c r="A492" s="121"/>
      <c r="B492" s="123"/>
      <c r="C492" s="116"/>
      <c r="D492" s="117"/>
      <c r="E492" s="118"/>
      <c r="F492" s="119"/>
      <c r="G492" s="128"/>
      <c r="H492" s="24"/>
      <c r="I492" s="17"/>
      <c r="J492" s="18"/>
      <c r="K492" s="18"/>
      <c r="L492" s="29" t="s">
        <v>777</v>
      </c>
      <c r="M492" s="30">
        <v>4727</v>
      </c>
      <c r="N492" s="182">
        <f t="shared" ref="N492:N493" si="92">O492+P492</f>
        <v>0</v>
      </c>
      <c r="O492" s="182"/>
      <c r="P492" s="182"/>
      <c r="Q492" s="160"/>
      <c r="R492" s="160"/>
      <c r="S492" s="343"/>
      <c r="T492" s="160"/>
      <c r="U492" s="160"/>
      <c r="V492" s="160"/>
    </row>
    <row r="493" spans="1:22" ht="25.5">
      <c r="A493" s="121" t="str">
        <f t="shared" ref="A493" si="93">CONCATENATE(B493,C493,D493,E493,F493,G493)</f>
        <v>71090201024239</v>
      </c>
      <c r="B493" s="123" t="s">
        <v>439</v>
      </c>
      <c r="C493" s="116" t="s">
        <v>187</v>
      </c>
      <c r="D493" s="117" t="s">
        <v>140</v>
      </c>
      <c r="E493" s="118" t="s">
        <v>106</v>
      </c>
      <c r="F493" s="119" t="s">
        <v>140</v>
      </c>
      <c r="G493" s="120">
        <v>4239</v>
      </c>
      <c r="H493" s="24"/>
      <c r="I493" s="17"/>
      <c r="J493" s="18"/>
      <c r="K493" s="18"/>
      <c r="L493" s="28" t="s">
        <v>219</v>
      </c>
      <c r="M493" s="11">
        <v>4819</v>
      </c>
      <c r="N493" s="182">
        <f t="shared" si="92"/>
        <v>0</v>
      </c>
      <c r="O493" s="182"/>
      <c r="P493" s="182"/>
      <c r="Q493" s="160"/>
      <c r="R493" s="160"/>
      <c r="S493" s="343"/>
      <c r="T493" s="160"/>
      <c r="U493" s="160"/>
      <c r="V493" s="160"/>
    </row>
    <row r="494" spans="1:22" ht="27">
      <c r="A494" s="121" t="str">
        <f t="shared" si="83"/>
        <v>71090201000001</v>
      </c>
      <c r="B494" s="123" t="s">
        <v>439</v>
      </c>
      <c r="C494" s="116" t="s">
        <v>187</v>
      </c>
      <c r="D494" s="117" t="s">
        <v>140</v>
      </c>
      <c r="E494" s="118" t="s">
        <v>106</v>
      </c>
      <c r="F494" s="119" t="s">
        <v>441</v>
      </c>
      <c r="G494" s="128" t="s">
        <v>96</v>
      </c>
      <c r="H494" s="44"/>
      <c r="I494" s="146"/>
      <c r="J494" s="147"/>
      <c r="K494" s="147"/>
      <c r="L494" s="26" t="s">
        <v>287</v>
      </c>
      <c r="M494" s="27"/>
      <c r="N494" s="196">
        <f>O494+P494</f>
        <v>0</v>
      </c>
      <c r="O494" s="196">
        <f>SUM(O495:O503)</f>
        <v>0</v>
      </c>
      <c r="P494" s="196">
        <f>SUM(P495:P503)</f>
        <v>0</v>
      </c>
      <c r="Q494" s="160"/>
      <c r="R494" s="160"/>
      <c r="S494" s="343"/>
      <c r="T494" s="160"/>
      <c r="U494" s="160"/>
      <c r="V494" s="160"/>
    </row>
    <row r="495" spans="1:22" s="114" customFormat="1">
      <c r="A495" s="121" t="str">
        <f t="shared" si="83"/>
        <v>71090201010000</v>
      </c>
      <c r="B495" s="123" t="s">
        <v>439</v>
      </c>
      <c r="C495" s="116" t="s">
        <v>187</v>
      </c>
      <c r="D495" s="117" t="s">
        <v>140</v>
      </c>
      <c r="E495" s="118" t="s">
        <v>106</v>
      </c>
      <c r="F495" s="119" t="s">
        <v>106</v>
      </c>
      <c r="G495" s="128" t="s">
        <v>440</v>
      </c>
      <c r="H495" s="16"/>
      <c r="I495" s="24"/>
      <c r="J495" s="25"/>
      <c r="K495" s="25"/>
      <c r="L495" s="28" t="s">
        <v>114</v>
      </c>
      <c r="M495" s="43">
        <v>4212</v>
      </c>
      <c r="N495" s="182">
        <f t="shared" si="91"/>
        <v>0</v>
      </c>
      <c r="O495" s="182"/>
      <c r="P495" s="182"/>
      <c r="Q495" s="160"/>
      <c r="R495" s="160"/>
      <c r="S495" s="343"/>
      <c r="T495" s="160"/>
      <c r="U495" s="160"/>
      <c r="V495" s="160"/>
    </row>
    <row r="496" spans="1:22">
      <c r="A496" s="121" t="str">
        <f t="shared" si="83"/>
        <v>71090201014239</v>
      </c>
      <c r="B496" s="123" t="s">
        <v>439</v>
      </c>
      <c r="C496" s="116" t="s">
        <v>187</v>
      </c>
      <c r="D496" s="117" t="s">
        <v>140</v>
      </c>
      <c r="E496" s="118" t="s">
        <v>106</v>
      </c>
      <c r="F496" s="119" t="s">
        <v>106</v>
      </c>
      <c r="G496" s="120">
        <v>4239</v>
      </c>
      <c r="H496" s="16"/>
      <c r="I496" s="24"/>
      <c r="J496" s="25"/>
      <c r="K496" s="25"/>
      <c r="L496" s="28" t="s">
        <v>115</v>
      </c>
      <c r="M496" s="43">
        <v>4213</v>
      </c>
      <c r="N496" s="182">
        <f t="shared" si="91"/>
        <v>0</v>
      </c>
      <c r="O496" s="182"/>
      <c r="P496" s="182"/>
      <c r="Q496" s="160"/>
      <c r="R496" s="160"/>
      <c r="S496" s="343"/>
      <c r="T496" s="160"/>
      <c r="U496" s="160"/>
      <c r="V496" s="160"/>
    </row>
    <row r="497" spans="1:22" ht="18" customHeight="1">
      <c r="A497" s="121" t="str">
        <f t="shared" si="83"/>
        <v>71090201014511</v>
      </c>
      <c r="B497" s="115" t="s">
        <v>439</v>
      </c>
      <c r="C497" s="116" t="s">
        <v>187</v>
      </c>
      <c r="D497" s="117" t="s">
        <v>140</v>
      </c>
      <c r="E497" s="118" t="s">
        <v>106</v>
      </c>
      <c r="F497" s="119" t="s">
        <v>106</v>
      </c>
      <c r="G497" s="120">
        <v>4511</v>
      </c>
      <c r="H497" s="16"/>
      <c r="I497" s="24"/>
      <c r="J497" s="25"/>
      <c r="K497" s="25"/>
      <c r="L497" s="29" t="s">
        <v>142</v>
      </c>
      <c r="M497" s="12">
        <v>4251</v>
      </c>
      <c r="N497" s="182">
        <f t="shared" si="91"/>
        <v>0</v>
      </c>
      <c r="O497" s="182"/>
      <c r="P497" s="182"/>
      <c r="Q497" s="160"/>
      <c r="R497" s="160"/>
      <c r="S497" s="343"/>
      <c r="T497" s="160"/>
      <c r="U497" s="160"/>
      <c r="V497" s="160"/>
    </row>
    <row r="498" spans="1:22" s="114" customFormat="1" ht="16.5">
      <c r="A498" s="121" t="str">
        <f t="shared" si="83"/>
        <v>71090201020000</v>
      </c>
      <c r="B498" s="123" t="s">
        <v>439</v>
      </c>
      <c r="C498" s="116" t="s">
        <v>187</v>
      </c>
      <c r="D498" s="117" t="s">
        <v>140</v>
      </c>
      <c r="E498" s="118" t="s">
        <v>106</v>
      </c>
      <c r="F498" s="119" t="s">
        <v>140</v>
      </c>
      <c r="G498" s="128" t="s">
        <v>440</v>
      </c>
      <c r="H498" s="24"/>
      <c r="I498" s="17"/>
      <c r="J498" s="18"/>
      <c r="K498" s="18"/>
      <c r="L498" s="29" t="s">
        <v>167</v>
      </c>
      <c r="M498" s="30">
        <v>4639</v>
      </c>
      <c r="N498" s="182">
        <f t="shared" si="91"/>
        <v>0</v>
      </c>
      <c r="O498" s="304"/>
      <c r="P498" s="304"/>
      <c r="Q498" s="160"/>
      <c r="R498" s="160"/>
      <c r="S498" s="343"/>
      <c r="T498" s="160"/>
      <c r="U498" s="160"/>
      <c r="V498" s="160"/>
    </row>
    <row r="499" spans="1:22" ht="25.5">
      <c r="A499" s="121" t="str">
        <f t="shared" si="83"/>
        <v>71090201024239</v>
      </c>
      <c r="B499" s="123" t="s">
        <v>439</v>
      </c>
      <c r="C499" s="116" t="s">
        <v>187</v>
      </c>
      <c r="D499" s="117" t="s">
        <v>140</v>
      </c>
      <c r="E499" s="118" t="s">
        <v>106</v>
      </c>
      <c r="F499" s="119" t="s">
        <v>140</v>
      </c>
      <c r="G499" s="120">
        <v>4239</v>
      </c>
      <c r="H499" s="24"/>
      <c r="I499" s="17"/>
      <c r="J499" s="18"/>
      <c r="K499" s="18"/>
      <c r="L499" s="28" t="s">
        <v>219</v>
      </c>
      <c r="M499" s="11">
        <v>4819</v>
      </c>
      <c r="N499" s="182">
        <f t="shared" si="91"/>
        <v>0</v>
      </c>
      <c r="O499" s="182"/>
      <c r="P499" s="182"/>
      <c r="Q499" s="160"/>
      <c r="R499" s="160"/>
      <c r="S499" s="343"/>
      <c r="T499" s="160"/>
      <c r="U499" s="160"/>
      <c r="V499" s="160"/>
    </row>
    <row r="500" spans="1:22">
      <c r="A500" s="121" t="str">
        <f t="shared" si="83"/>
        <v>71090201024511</v>
      </c>
      <c r="B500" s="115" t="s">
        <v>439</v>
      </c>
      <c r="C500" s="116" t="s">
        <v>187</v>
      </c>
      <c r="D500" s="117" t="s">
        <v>140</v>
      </c>
      <c r="E500" s="118" t="s">
        <v>106</v>
      </c>
      <c r="F500" s="119" t="s">
        <v>140</v>
      </c>
      <c r="G500" s="120">
        <v>4511</v>
      </c>
      <c r="H500" s="24"/>
      <c r="I500" s="17"/>
      <c r="J500" s="18"/>
      <c r="K500" s="18"/>
      <c r="L500" s="29" t="s">
        <v>173</v>
      </c>
      <c r="M500" s="30">
        <v>5112</v>
      </c>
      <c r="N500" s="182">
        <f t="shared" si="91"/>
        <v>0</v>
      </c>
      <c r="O500" s="182">
        <v>0</v>
      </c>
      <c r="P500" s="182"/>
      <c r="Q500" s="160"/>
      <c r="R500" s="160"/>
      <c r="S500" s="343"/>
      <c r="T500" s="160"/>
      <c r="U500" s="160"/>
      <c r="V500" s="160"/>
    </row>
    <row r="501" spans="1:22" s="114" customFormat="1">
      <c r="A501" s="121" t="str">
        <f t="shared" si="83"/>
        <v>71090201030000</v>
      </c>
      <c r="B501" s="123" t="s">
        <v>439</v>
      </c>
      <c r="C501" s="116" t="s">
        <v>187</v>
      </c>
      <c r="D501" s="117" t="s">
        <v>140</v>
      </c>
      <c r="E501" s="118" t="s">
        <v>106</v>
      </c>
      <c r="F501" s="119" t="s">
        <v>442</v>
      </c>
      <c r="G501" s="128" t="s">
        <v>440</v>
      </c>
      <c r="H501" s="24"/>
      <c r="I501" s="17"/>
      <c r="J501" s="18"/>
      <c r="K501" s="18"/>
      <c r="L501" s="29" t="s">
        <v>174</v>
      </c>
      <c r="M501" s="30">
        <v>5113</v>
      </c>
      <c r="N501" s="182">
        <f t="shared" si="91"/>
        <v>0</v>
      </c>
      <c r="O501" s="182">
        <v>0</v>
      </c>
      <c r="P501" s="182"/>
      <c r="Q501" s="160"/>
      <c r="R501" s="160"/>
      <c r="S501" s="343"/>
      <c r="T501" s="160"/>
      <c r="U501" s="160"/>
      <c r="V501" s="160"/>
    </row>
    <row r="502" spans="1:22" ht="15" customHeight="1">
      <c r="A502" s="121" t="str">
        <f t="shared" si="83"/>
        <v>71090201034239</v>
      </c>
      <c r="B502" s="123" t="s">
        <v>439</v>
      </c>
      <c r="C502" s="116" t="s">
        <v>187</v>
      </c>
      <c r="D502" s="117" t="s">
        <v>140</v>
      </c>
      <c r="E502" s="118" t="s">
        <v>106</v>
      </c>
      <c r="F502" s="119" t="s">
        <v>442</v>
      </c>
      <c r="G502" s="120">
        <v>4239</v>
      </c>
      <c r="H502" s="24"/>
      <c r="I502" s="17"/>
      <c r="J502" s="18"/>
      <c r="K502" s="18"/>
      <c r="L502" s="28" t="s">
        <v>137</v>
      </c>
      <c r="M502" s="11">
        <v>5129</v>
      </c>
      <c r="N502" s="182">
        <f t="shared" si="91"/>
        <v>0</v>
      </c>
      <c r="O502" s="182"/>
      <c r="P502" s="182"/>
      <c r="Q502" s="160"/>
      <c r="R502" s="160"/>
      <c r="S502" s="343"/>
      <c r="T502" s="160"/>
      <c r="U502" s="160"/>
      <c r="V502" s="160"/>
    </row>
    <row r="503" spans="1:22">
      <c r="A503" s="121" t="str">
        <f t="shared" si="83"/>
        <v>71090201034511</v>
      </c>
      <c r="B503" s="115" t="s">
        <v>439</v>
      </c>
      <c r="C503" s="116" t="s">
        <v>187</v>
      </c>
      <c r="D503" s="117" t="s">
        <v>140</v>
      </c>
      <c r="E503" s="118" t="s">
        <v>106</v>
      </c>
      <c r="F503" s="119" t="s">
        <v>442</v>
      </c>
      <c r="G503" s="120">
        <v>4511</v>
      </c>
      <c r="H503" s="24"/>
      <c r="I503" s="17"/>
      <c r="J503" s="18"/>
      <c r="K503" s="18"/>
      <c r="L503" s="29" t="s">
        <v>745</v>
      </c>
      <c r="M503" s="11" t="s">
        <v>746</v>
      </c>
      <c r="N503" s="182">
        <f t="shared" si="91"/>
        <v>0</v>
      </c>
      <c r="O503" s="182"/>
      <c r="P503" s="182"/>
      <c r="Q503" s="160"/>
      <c r="R503" s="160"/>
      <c r="S503" s="343"/>
      <c r="T503" s="160"/>
      <c r="U503" s="160"/>
      <c r="V503" s="160"/>
    </row>
    <row r="504" spans="1:22" s="114" customFormat="1" ht="27">
      <c r="A504" s="121" t="str">
        <f t="shared" si="83"/>
        <v>71090201040000</v>
      </c>
      <c r="B504" s="123" t="s">
        <v>439</v>
      </c>
      <c r="C504" s="116" t="s">
        <v>187</v>
      </c>
      <c r="D504" s="117" t="s">
        <v>140</v>
      </c>
      <c r="E504" s="118" t="s">
        <v>106</v>
      </c>
      <c r="F504" s="119" t="s">
        <v>155</v>
      </c>
      <c r="G504" s="128" t="s">
        <v>440</v>
      </c>
      <c r="H504" s="44"/>
      <c r="I504" s="146"/>
      <c r="J504" s="147"/>
      <c r="K504" s="147"/>
      <c r="L504" s="26" t="s">
        <v>783</v>
      </c>
      <c r="M504" s="27"/>
      <c r="N504" s="196">
        <f>O504+P504</f>
        <v>0</v>
      </c>
      <c r="O504" s="196">
        <f>SUM(O505:O507)</f>
        <v>0</v>
      </c>
      <c r="P504" s="196">
        <f>SUM(P505:P507)</f>
        <v>0</v>
      </c>
      <c r="Q504" s="160"/>
      <c r="R504" s="160"/>
      <c r="S504" s="343"/>
      <c r="T504" s="160"/>
      <c r="U504" s="160"/>
      <c r="V504" s="160"/>
    </row>
    <row r="505" spans="1:22">
      <c r="A505" s="121" t="str">
        <f t="shared" si="83"/>
        <v>71090201044239</v>
      </c>
      <c r="B505" s="123" t="s">
        <v>439</v>
      </c>
      <c r="C505" s="116" t="s">
        <v>187</v>
      </c>
      <c r="D505" s="117" t="s">
        <v>140</v>
      </c>
      <c r="E505" s="118" t="s">
        <v>106</v>
      </c>
      <c r="F505" s="119" t="s">
        <v>155</v>
      </c>
      <c r="G505" s="120">
        <v>4239</v>
      </c>
      <c r="H505" s="24"/>
      <c r="I505" s="17"/>
      <c r="J505" s="18"/>
      <c r="K505" s="18"/>
      <c r="L505" s="29" t="s">
        <v>134</v>
      </c>
      <c r="M505" s="30">
        <v>4861</v>
      </c>
      <c r="N505" s="182">
        <f t="shared" si="91"/>
        <v>0</v>
      </c>
      <c r="O505" s="182"/>
      <c r="P505" s="182"/>
      <c r="Q505" s="160"/>
      <c r="R505" s="160"/>
      <c r="S505" s="343"/>
      <c r="T505" s="160"/>
      <c r="U505" s="160"/>
      <c r="V505" s="160"/>
    </row>
    <row r="506" spans="1:22">
      <c r="A506" s="121" t="str">
        <f t="shared" si="83"/>
        <v>71090201044511</v>
      </c>
      <c r="B506" s="115" t="s">
        <v>439</v>
      </c>
      <c r="C506" s="116" t="s">
        <v>187</v>
      </c>
      <c r="D506" s="117" t="s">
        <v>140</v>
      </c>
      <c r="E506" s="118" t="s">
        <v>106</v>
      </c>
      <c r="F506" s="119" t="s">
        <v>155</v>
      </c>
      <c r="G506" s="120">
        <v>4511</v>
      </c>
      <c r="H506" s="24"/>
      <c r="I506" s="17"/>
      <c r="J506" s="18"/>
      <c r="K506" s="18"/>
      <c r="L506" s="28" t="s">
        <v>125</v>
      </c>
      <c r="M506" s="11">
        <v>4239</v>
      </c>
      <c r="N506" s="182">
        <f t="shared" si="91"/>
        <v>0</v>
      </c>
      <c r="O506" s="189"/>
      <c r="P506" s="189"/>
      <c r="Q506" s="160"/>
      <c r="R506" s="160"/>
      <c r="S506" s="343"/>
      <c r="T506" s="160"/>
      <c r="U506" s="160"/>
      <c r="V506" s="160"/>
    </row>
    <row r="507" spans="1:22" s="155" customFormat="1">
      <c r="A507" s="121" t="str">
        <f t="shared" si="83"/>
        <v>71090202000000</v>
      </c>
      <c r="B507" s="123" t="s">
        <v>439</v>
      </c>
      <c r="C507" s="116" t="s">
        <v>187</v>
      </c>
      <c r="D507" s="117" t="s">
        <v>140</v>
      </c>
      <c r="E507" s="118" t="s">
        <v>140</v>
      </c>
      <c r="F507" s="119" t="s">
        <v>441</v>
      </c>
      <c r="G507" s="128" t="s">
        <v>440</v>
      </c>
      <c r="H507" s="24"/>
      <c r="I507" s="17"/>
      <c r="J507" s="18"/>
      <c r="K507" s="18"/>
      <c r="L507" s="29" t="s">
        <v>174</v>
      </c>
      <c r="M507" s="30">
        <v>5113</v>
      </c>
      <c r="N507" s="182">
        <f t="shared" si="91"/>
        <v>0</v>
      </c>
      <c r="O507" s="189"/>
      <c r="P507" s="189"/>
      <c r="Q507" s="160"/>
      <c r="R507" s="160"/>
      <c r="S507" s="343"/>
      <c r="T507" s="160"/>
      <c r="U507" s="160"/>
      <c r="V507" s="160"/>
    </row>
    <row r="508" spans="1:22" ht="34.5" customHeight="1">
      <c r="A508" s="121" t="str">
        <f t="shared" si="83"/>
        <v>71090202000001</v>
      </c>
      <c r="B508" s="123" t="s">
        <v>439</v>
      </c>
      <c r="C508" s="116" t="s">
        <v>187</v>
      </c>
      <c r="D508" s="117" t="s">
        <v>140</v>
      </c>
      <c r="E508" s="118" t="s">
        <v>140</v>
      </c>
      <c r="F508" s="119" t="s">
        <v>441</v>
      </c>
      <c r="G508" s="128" t="s">
        <v>96</v>
      </c>
      <c r="H508" s="44"/>
      <c r="I508" s="146"/>
      <c r="J508" s="147"/>
      <c r="K508" s="147"/>
      <c r="L508" s="26" t="s">
        <v>838</v>
      </c>
      <c r="M508" s="27"/>
      <c r="N508" s="196">
        <f>O508+P508</f>
        <v>0</v>
      </c>
      <c r="O508" s="196">
        <f>SUM(O509)</f>
        <v>0</v>
      </c>
      <c r="P508" s="196">
        <f>SUM(P509)</f>
        <v>0</v>
      </c>
      <c r="Q508" s="160"/>
      <c r="R508" s="160"/>
      <c r="S508" s="343"/>
      <c r="T508" s="160"/>
      <c r="U508" s="160"/>
      <c r="V508" s="160"/>
    </row>
    <row r="509" spans="1:22">
      <c r="A509" s="121" t="str">
        <f t="shared" ref="A509" si="94">CONCATENATE(B509,C509,D509,E509,F509,G509)</f>
        <v>71090201014239</v>
      </c>
      <c r="B509" s="123" t="s">
        <v>439</v>
      </c>
      <c r="C509" s="116" t="s">
        <v>187</v>
      </c>
      <c r="D509" s="117" t="s">
        <v>140</v>
      </c>
      <c r="E509" s="118" t="s">
        <v>106</v>
      </c>
      <c r="F509" s="119" t="s">
        <v>106</v>
      </c>
      <c r="G509" s="120">
        <v>4239</v>
      </c>
      <c r="H509" s="16"/>
      <c r="I509" s="24"/>
      <c r="J509" s="25"/>
      <c r="K509" s="25"/>
      <c r="L509" s="28" t="s">
        <v>115</v>
      </c>
      <c r="M509" s="43">
        <v>4213</v>
      </c>
      <c r="N509" s="182">
        <f t="shared" ref="N509" si="95">O509+P509</f>
        <v>0</v>
      </c>
      <c r="O509" s="182"/>
      <c r="P509" s="182"/>
      <c r="Q509" s="160"/>
      <c r="R509" s="160"/>
      <c r="S509" s="343"/>
      <c r="T509" s="160"/>
      <c r="U509" s="160"/>
      <c r="V509" s="160"/>
    </row>
    <row r="510" spans="1:22">
      <c r="A510" s="121" t="str">
        <f t="shared" si="83"/>
        <v>71090202014239</v>
      </c>
      <c r="B510" s="123" t="s">
        <v>439</v>
      </c>
      <c r="C510" s="116" t="s">
        <v>187</v>
      </c>
      <c r="D510" s="117" t="s">
        <v>140</v>
      </c>
      <c r="E510" s="118" t="s">
        <v>140</v>
      </c>
      <c r="F510" s="119" t="s">
        <v>106</v>
      </c>
      <c r="G510" s="120">
        <v>4239</v>
      </c>
      <c r="H510" s="164">
        <v>2820</v>
      </c>
      <c r="I510" s="165" t="s">
        <v>185</v>
      </c>
      <c r="J510" s="166">
        <v>2</v>
      </c>
      <c r="K510" s="166">
        <v>0</v>
      </c>
      <c r="L510" s="167" t="s">
        <v>289</v>
      </c>
      <c r="M510" s="175"/>
      <c r="N510" s="187">
        <f>+N512+N518+N523+N527+N543+N552</f>
        <v>0</v>
      </c>
      <c r="O510" s="187">
        <f>+O512+O518+O523+O527+O543+O552</f>
        <v>0</v>
      </c>
      <c r="P510" s="187">
        <f>+P512+P518+P523+P527+P543+P552</f>
        <v>0</v>
      </c>
      <c r="Q510" s="160"/>
      <c r="R510" s="160"/>
      <c r="S510" s="343"/>
      <c r="T510" s="160"/>
      <c r="U510" s="160"/>
      <c r="V510" s="160"/>
    </row>
    <row r="511" spans="1:22">
      <c r="A511" s="121" t="str">
        <f t="shared" si="83"/>
        <v>71090202014511</v>
      </c>
      <c r="B511" s="115" t="s">
        <v>439</v>
      </c>
      <c r="C511" s="116" t="s">
        <v>187</v>
      </c>
      <c r="D511" s="117" t="s">
        <v>140</v>
      </c>
      <c r="E511" s="118" t="s">
        <v>140</v>
      </c>
      <c r="F511" s="119" t="s">
        <v>106</v>
      </c>
      <c r="G511" s="120">
        <v>4511</v>
      </c>
      <c r="H511" s="24"/>
      <c r="I511" s="17"/>
      <c r="J511" s="18"/>
      <c r="K511" s="18"/>
      <c r="L511" s="29" t="s">
        <v>110</v>
      </c>
      <c r="M511" s="30"/>
      <c r="N511" s="189"/>
      <c r="O511" s="189"/>
      <c r="P511" s="189"/>
      <c r="Q511" s="160"/>
      <c r="R511" s="160"/>
      <c r="S511" s="343"/>
      <c r="T511" s="160"/>
      <c r="U511" s="160"/>
      <c r="V511" s="160"/>
    </row>
    <row r="512" spans="1:22" s="114" customFormat="1">
      <c r="A512" s="121" t="str">
        <f t="shared" si="83"/>
        <v>71090202020000</v>
      </c>
      <c r="B512" s="123" t="s">
        <v>439</v>
      </c>
      <c r="C512" s="116" t="s">
        <v>187</v>
      </c>
      <c r="D512" s="117" t="s">
        <v>140</v>
      </c>
      <c r="E512" s="118" t="s">
        <v>140</v>
      </c>
      <c r="F512" s="119" t="s">
        <v>140</v>
      </c>
      <c r="G512" s="128" t="s">
        <v>440</v>
      </c>
      <c r="H512" s="150">
        <v>2821</v>
      </c>
      <c r="I512" s="151" t="s">
        <v>185</v>
      </c>
      <c r="J512" s="152">
        <v>2</v>
      </c>
      <c r="K512" s="152">
        <v>1</v>
      </c>
      <c r="L512" s="153" t="s">
        <v>290</v>
      </c>
      <c r="M512" s="154"/>
      <c r="N512" s="191">
        <f>+N514+N516</f>
        <v>0</v>
      </c>
      <c r="O512" s="191">
        <f t="shared" ref="O512:P512" si="96">+O514+O516</f>
        <v>0</v>
      </c>
      <c r="P512" s="191">
        <f t="shared" si="96"/>
        <v>0</v>
      </c>
      <c r="Q512" s="160"/>
      <c r="R512" s="160"/>
      <c r="S512" s="343"/>
      <c r="T512" s="160"/>
      <c r="U512" s="160"/>
      <c r="V512" s="160"/>
    </row>
    <row r="513" spans="1:22">
      <c r="A513" s="121" t="str">
        <f t="shared" si="83"/>
        <v>71090202024239</v>
      </c>
      <c r="B513" s="123" t="s">
        <v>439</v>
      </c>
      <c r="C513" s="116" t="s">
        <v>187</v>
      </c>
      <c r="D513" s="117" t="s">
        <v>140</v>
      </c>
      <c r="E513" s="118" t="s">
        <v>140</v>
      </c>
      <c r="F513" s="119" t="s">
        <v>140</v>
      </c>
      <c r="G513" s="120">
        <v>4239</v>
      </c>
      <c r="H513" s="24"/>
      <c r="I513" s="24"/>
      <c r="J513" s="25"/>
      <c r="K513" s="25"/>
      <c r="L513" s="29" t="s">
        <v>108</v>
      </c>
      <c r="M513" s="30"/>
      <c r="N513" s="189"/>
      <c r="O513" s="189"/>
      <c r="P513" s="189"/>
      <c r="Q513" s="160"/>
      <c r="R513" s="160"/>
      <c r="S513" s="343"/>
      <c r="T513" s="160"/>
      <c r="U513" s="160"/>
      <c r="V513" s="160"/>
    </row>
    <row r="514" spans="1:22">
      <c r="A514" s="121" t="str">
        <f t="shared" si="83"/>
        <v>71090202024511</v>
      </c>
      <c r="B514" s="115" t="s">
        <v>439</v>
      </c>
      <c r="C514" s="116" t="s">
        <v>187</v>
      </c>
      <c r="D514" s="117" t="s">
        <v>140</v>
      </c>
      <c r="E514" s="118" t="s">
        <v>140</v>
      </c>
      <c r="F514" s="119" t="s">
        <v>140</v>
      </c>
      <c r="G514" s="120">
        <v>4511</v>
      </c>
      <c r="H514" s="44"/>
      <c r="I514" s="146"/>
      <c r="J514" s="147"/>
      <c r="K514" s="147"/>
      <c r="L514" s="26" t="s">
        <v>291</v>
      </c>
      <c r="M514" s="27"/>
      <c r="N514" s="196">
        <f>O514+P514</f>
        <v>0</v>
      </c>
      <c r="O514" s="196">
        <f>SUM(O515)</f>
        <v>0</v>
      </c>
      <c r="P514" s="196">
        <f>SUM(P515)</f>
        <v>0</v>
      </c>
      <c r="Q514" s="160"/>
      <c r="R514" s="160"/>
      <c r="S514" s="343"/>
      <c r="T514" s="160"/>
      <c r="U514" s="160"/>
      <c r="V514" s="160"/>
    </row>
    <row r="515" spans="1:22" s="114" customFormat="1" ht="25.5">
      <c r="A515" s="121" t="str">
        <f t="shared" si="83"/>
        <v>71090202030000</v>
      </c>
      <c r="B515" s="123" t="s">
        <v>439</v>
      </c>
      <c r="C515" s="116" t="s">
        <v>187</v>
      </c>
      <c r="D515" s="117" t="s">
        <v>140</v>
      </c>
      <c r="E515" s="118" t="s">
        <v>140</v>
      </c>
      <c r="F515" s="119" t="s">
        <v>442</v>
      </c>
      <c r="G515" s="128" t="s">
        <v>440</v>
      </c>
      <c r="H515" s="24"/>
      <c r="I515" s="17"/>
      <c r="J515" s="18"/>
      <c r="K515" s="18"/>
      <c r="L515" s="28" t="s">
        <v>217</v>
      </c>
      <c r="M515" s="11">
        <v>4511</v>
      </c>
      <c r="N515" s="182">
        <f t="shared" ref="N515:N517" si="97">O515+P515</f>
        <v>0</v>
      </c>
      <c r="O515" s="303"/>
      <c r="P515" s="303"/>
      <c r="Q515" s="160"/>
      <c r="R515" s="160"/>
      <c r="S515" s="343"/>
      <c r="T515" s="160"/>
      <c r="U515" s="160"/>
      <c r="V515" s="160"/>
    </row>
    <row r="516" spans="1:22" ht="28.5" customHeight="1">
      <c r="A516" s="121" t="str">
        <f t="shared" si="83"/>
        <v>71090202034239</v>
      </c>
      <c r="B516" s="123" t="s">
        <v>439</v>
      </c>
      <c r="C516" s="116" t="s">
        <v>187</v>
      </c>
      <c r="D516" s="117" t="s">
        <v>140</v>
      </c>
      <c r="E516" s="118" t="s">
        <v>140</v>
      </c>
      <c r="F516" s="119" t="s">
        <v>442</v>
      </c>
      <c r="G516" s="120">
        <v>4239</v>
      </c>
      <c r="H516" s="44"/>
      <c r="I516" s="146"/>
      <c r="J516" s="147"/>
      <c r="K516" s="147"/>
      <c r="L516" s="26" t="s">
        <v>747</v>
      </c>
      <c r="M516" s="27"/>
      <c r="N516" s="196">
        <f>O516+P516</f>
        <v>0</v>
      </c>
      <c r="O516" s="196">
        <f>SUM(O517)</f>
        <v>0</v>
      </c>
      <c r="P516" s="196">
        <f>SUM(P517)</f>
        <v>0</v>
      </c>
      <c r="Q516" s="160"/>
      <c r="R516" s="160"/>
      <c r="S516" s="343"/>
      <c r="T516" s="160"/>
      <c r="U516" s="160"/>
      <c r="V516" s="160"/>
    </row>
    <row r="517" spans="1:22">
      <c r="A517" s="121" t="str">
        <f t="shared" si="83"/>
        <v>71090202034511</v>
      </c>
      <c r="B517" s="115" t="s">
        <v>439</v>
      </c>
      <c r="C517" s="116" t="s">
        <v>187</v>
      </c>
      <c r="D517" s="117" t="s">
        <v>140</v>
      </c>
      <c r="E517" s="118" t="s">
        <v>140</v>
      </c>
      <c r="F517" s="119" t="s">
        <v>442</v>
      </c>
      <c r="G517" s="120">
        <v>4511</v>
      </c>
      <c r="H517" s="24"/>
      <c r="I517" s="17"/>
      <c r="J517" s="18"/>
      <c r="K517" s="18"/>
      <c r="L517" s="28" t="s">
        <v>138</v>
      </c>
      <c r="M517" s="11">
        <v>5132</v>
      </c>
      <c r="N517" s="182">
        <f t="shared" si="97"/>
        <v>0</v>
      </c>
      <c r="O517" s="182"/>
      <c r="P517" s="182"/>
      <c r="Q517" s="160"/>
      <c r="R517" s="160"/>
      <c r="S517" s="343"/>
      <c r="T517" s="160"/>
      <c r="U517" s="160"/>
      <c r="V517" s="160"/>
    </row>
    <row r="518" spans="1:22">
      <c r="A518" s="121" t="str">
        <f t="shared" si="83"/>
        <v>71090202044511</v>
      </c>
      <c r="B518" s="115" t="s">
        <v>439</v>
      </c>
      <c r="C518" s="116" t="s">
        <v>187</v>
      </c>
      <c r="D518" s="117" t="s">
        <v>140</v>
      </c>
      <c r="E518" s="118" t="s">
        <v>140</v>
      </c>
      <c r="F518" s="119" t="s">
        <v>155</v>
      </c>
      <c r="G518" s="120">
        <v>4511</v>
      </c>
      <c r="H518" s="150">
        <v>2821</v>
      </c>
      <c r="I518" s="151" t="s">
        <v>185</v>
      </c>
      <c r="J518" s="152">
        <v>2</v>
      </c>
      <c r="K518" s="152">
        <v>2</v>
      </c>
      <c r="L518" s="153" t="s">
        <v>293</v>
      </c>
      <c r="M518" s="154"/>
      <c r="N518" s="191">
        <f>+N520</f>
        <v>0</v>
      </c>
      <c r="O518" s="191">
        <f t="shared" ref="O518:P518" si="98">+O520</f>
        <v>0</v>
      </c>
      <c r="P518" s="191">
        <f t="shared" si="98"/>
        <v>0</v>
      </c>
      <c r="Q518" s="160"/>
      <c r="R518" s="160"/>
      <c r="S518" s="343"/>
      <c r="T518" s="160"/>
      <c r="U518" s="160"/>
      <c r="V518" s="160"/>
    </row>
    <row r="519" spans="1:22" s="169" customFormat="1">
      <c r="A519" s="121" t="str">
        <f t="shared" si="83"/>
        <v>71090500000000</v>
      </c>
      <c r="B519" s="123" t="s">
        <v>439</v>
      </c>
      <c r="C519" s="116" t="s">
        <v>187</v>
      </c>
      <c r="D519" s="117" t="s">
        <v>149</v>
      </c>
      <c r="E519" s="118" t="s">
        <v>441</v>
      </c>
      <c r="F519" s="119" t="s">
        <v>441</v>
      </c>
      <c r="G519" s="128" t="s">
        <v>440</v>
      </c>
      <c r="H519" s="24"/>
      <c r="I519" s="24"/>
      <c r="J519" s="25"/>
      <c r="K519" s="25"/>
      <c r="L519" s="29" t="s">
        <v>108</v>
      </c>
      <c r="M519" s="30"/>
      <c r="N519" s="189"/>
      <c r="O519" s="189"/>
      <c r="P519" s="189"/>
      <c r="Q519" s="160"/>
      <c r="R519" s="160"/>
      <c r="S519" s="343"/>
      <c r="T519" s="160"/>
      <c r="U519" s="160"/>
      <c r="V519" s="160"/>
    </row>
    <row r="520" spans="1:22">
      <c r="A520" s="121" t="str">
        <f t="shared" ref="A520:A574" si="99">CONCATENATE(B520,C520,D520,E520,F520,G520)</f>
        <v>71090500000001</v>
      </c>
      <c r="B520" s="123" t="s">
        <v>439</v>
      </c>
      <c r="C520" s="116" t="s">
        <v>187</v>
      </c>
      <c r="D520" s="117" t="s">
        <v>149</v>
      </c>
      <c r="E520" s="118" t="s">
        <v>441</v>
      </c>
      <c r="F520" s="119" t="s">
        <v>441</v>
      </c>
      <c r="G520" s="128" t="s">
        <v>96</v>
      </c>
      <c r="H520" s="44"/>
      <c r="I520" s="146"/>
      <c r="J520" s="147"/>
      <c r="K520" s="147"/>
      <c r="L520" s="26" t="s">
        <v>294</v>
      </c>
      <c r="M520" s="27"/>
      <c r="N520" s="196">
        <f>O520+P520</f>
        <v>0</v>
      </c>
      <c r="O520" s="196">
        <f>SUM(O521:O522)</f>
        <v>0</v>
      </c>
      <c r="P520" s="196">
        <f>SUM(P521:P522)</f>
        <v>0</v>
      </c>
      <c r="Q520" s="160"/>
      <c r="R520" s="160"/>
      <c r="S520" s="343"/>
      <c r="T520" s="160"/>
      <c r="U520" s="160"/>
      <c r="V520" s="160"/>
    </row>
    <row r="521" spans="1:22" s="155" customFormat="1" ht="25.5">
      <c r="A521" s="121" t="str">
        <f t="shared" si="99"/>
        <v>71090501000000</v>
      </c>
      <c r="B521" s="123" t="s">
        <v>439</v>
      </c>
      <c r="C521" s="116" t="s">
        <v>187</v>
      </c>
      <c r="D521" s="117" t="s">
        <v>149</v>
      </c>
      <c r="E521" s="118" t="s">
        <v>106</v>
      </c>
      <c r="F521" s="119" t="s">
        <v>441</v>
      </c>
      <c r="G521" s="128" t="s">
        <v>440</v>
      </c>
      <c r="H521" s="24"/>
      <c r="I521" s="24"/>
      <c r="J521" s="25"/>
      <c r="K521" s="25"/>
      <c r="L521" s="28" t="s">
        <v>217</v>
      </c>
      <c r="M521" s="11">
        <v>4511</v>
      </c>
      <c r="N521" s="182">
        <f t="shared" ref="N521:N522" si="100">O521+P521</f>
        <v>0</v>
      </c>
      <c r="O521" s="310"/>
      <c r="P521" s="310">
        <v>0</v>
      </c>
      <c r="Q521" s="160"/>
      <c r="R521" s="160"/>
      <c r="S521" s="343"/>
      <c r="T521" s="160"/>
      <c r="U521" s="160"/>
      <c r="V521" s="160"/>
    </row>
    <row r="522" spans="1:22" ht="25.5">
      <c r="A522" s="121" t="str">
        <f t="shared" si="99"/>
        <v>71090501000001</v>
      </c>
      <c r="B522" s="123" t="s">
        <v>439</v>
      </c>
      <c r="C522" s="116" t="s">
        <v>187</v>
      </c>
      <c r="D522" s="117" t="s">
        <v>149</v>
      </c>
      <c r="E522" s="118" t="s">
        <v>106</v>
      </c>
      <c r="F522" s="119" t="s">
        <v>441</v>
      </c>
      <c r="G522" s="128" t="s">
        <v>96</v>
      </c>
      <c r="H522" s="24"/>
      <c r="I522" s="24"/>
      <c r="J522" s="25"/>
      <c r="K522" s="25"/>
      <c r="L522" s="28" t="s">
        <v>219</v>
      </c>
      <c r="M522" s="11">
        <v>4819</v>
      </c>
      <c r="N522" s="182">
        <f t="shared" si="100"/>
        <v>0</v>
      </c>
      <c r="O522" s="182"/>
      <c r="P522" s="182"/>
      <c r="Q522" s="160"/>
      <c r="R522" s="160"/>
      <c r="S522" s="343"/>
      <c r="T522" s="160"/>
      <c r="U522" s="160"/>
      <c r="V522" s="160"/>
    </row>
    <row r="523" spans="1:22">
      <c r="B523" s="123"/>
      <c r="H523" s="150">
        <v>2823</v>
      </c>
      <c r="I523" s="151" t="s">
        <v>185</v>
      </c>
      <c r="J523" s="152">
        <v>2</v>
      </c>
      <c r="K523" s="152">
        <v>3</v>
      </c>
      <c r="L523" s="153" t="s">
        <v>296</v>
      </c>
      <c r="M523" s="154"/>
      <c r="N523" s="191">
        <f>+N525</f>
        <v>0</v>
      </c>
      <c r="O523" s="191">
        <f>+O525</f>
        <v>0</v>
      </c>
      <c r="P523" s="191">
        <f>+P525</f>
        <v>0</v>
      </c>
      <c r="Q523" s="160"/>
      <c r="R523" s="160"/>
      <c r="S523" s="343"/>
      <c r="T523" s="160"/>
      <c r="U523" s="160"/>
      <c r="V523" s="160"/>
    </row>
    <row r="524" spans="1:22">
      <c r="B524" s="123"/>
      <c r="H524" s="24"/>
      <c r="I524" s="24"/>
      <c r="J524" s="25"/>
      <c r="K524" s="25"/>
      <c r="L524" s="29" t="s">
        <v>108</v>
      </c>
      <c r="M524" s="30"/>
      <c r="N524" s="189"/>
      <c r="O524" s="189"/>
      <c r="P524" s="189"/>
      <c r="Q524" s="160"/>
      <c r="R524" s="160"/>
      <c r="S524" s="343"/>
      <c r="T524" s="160"/>
      <c r="U524" s="160"/>
      <c r="V524" s="160"/>
    </row>
    <row r="525" spans="1:22" ht="27">
      <c r="B525" s="123"/>
      <c r="H525" s="44"/>
      <c r="I525" s="146"/>
      <c r="J525" s="147"/>
      <c r="K525" s="147"/>
      <c r="L525" s="26" t="s">
        <v>297</v>
      </c>
      <c r="M525" s="27"/>
      <c r="N525" s="196">
        <f>O525+P525</f>
        <v>0</v>
      </c>
      <c r="O525" s="196">
        <f>SUM(O526)</f>
        <v>0</v>
      </c>
      <c r="P525" s="196">
        <f>SUM(P526)</f>
        <v>0</v>
      </c>
      <c r="Q525" s="160"/>
      <c r="R525" s="160"/>
      <c r="S525" s="343"/>
      <c r="T525" s="160"/>
      <c r="U525" s="160"/>
      <c r="V525" s="160"/>
    </row>
    <row r="526" spans="1:22" s="114" customFormat="1" ht="25.5">
      <c r="A526" s="121" t="str">
        <f t="shared" si="99"/>
        <v>71090501030000</v>
      </c>
      <c r="B526" s="123" t="s">
        <v>439</v>
      </c>
      <c r="C526" s="116" t="s">
        <v>187</v>
      </c>
      <c r="D526" s="117" t="s">
        <v>149</v>
      </c>
      <c r="E526" s="118" t="s">
        <v>106</v>
      </c>
      <c r="F526" s="119" t="s">
        <v>442</v>
      </c>
      <c r="G526" s="128" t="s">
        <v>440</v>
      </c>
      <c r="H526" s="16"/>
      <c r="I526" s="24"/>
      <c r="J526" s="25"/>
      <c r="K526" s="25"/>
      <c r="L526" s="28" t="s">
        <v>217</v>
      </c>
      <c r="M526" s="32">
        <v>4511</v>
      </c>
      <c r="N526" s="182">
        <f t="shared" ref="N526" si="101">O526+P526</f>
        <v>0</v>
      </c>
      <c r="O526" s="182"/>
      <c r="P526" s="182"/>
      <c r="Q526" s="160"/>
      <c r="R526" s="160"/>
      <c r="S526" s="343"/>
      <c r="T526" s="160"/>
      <c r="U526" s="160"/>
      <c r="V526" s="160"/>
    </row>
    <row r="527" spans="1:22">
      <c r="A527" s="121" t="str">
        <f t="shared" si="99"/>
        <v>71090501044239</v>
      </c>
      <c r="B527" s="123" t="s">
        <v>439</v>
      </c>
      <c r="C527" s="116" t="s">
        <v>187</v>
      </c>
      <c r="D527" s="117" t="s">
        <v>149</v>
      </c>
      <c r="E527" s="118" t="s">
        <v>106</v>
      </c>
      <c r="F527" s="119" t="s">
        <v>155</v>
      </c>
      <c r="G527" s="120">
        <v>4239</v>
      </c>
      <c r="H527" s="150">
        <v>2824</v>
      </c>
      <c r="I527" s="151" t="s">
        <v>185</v>
      </c>
      <c r="J527" s="152">
        <v>2</v>
      </c>
      <c r="K527" s="152">
        <v>4</v>
      </c>
      <c r="L527" s="153" t="s">
        <v>299</v>
      </c>
      <c r="M527" s="154"/>
      <c r="N527" s="191">
        <f>+N529+N538+N540</f>
        <v>0</v>
      </c>
      <c r="O527" s="191">
        <f t="shared" ref="O527:P527" si="102">+O529+O538+O540</f>
        <v>0</v>
      </c>
      <c r="P527" s="191">
        <f t="shared" si="102"/>
        <v>0</v>
      </c>
      <c r="Q527" s="160"/>
      <c r="R527" s="160"/>
      <c r="S527" s="343"/>
      <c r="T527" s="160"/>
      <c r="U527" s="160"/>
      <c r="V527" s="160"/>
    </row>
    <row r="528" spans="1:22" s="114" customFormat="1">
      <c r="A528" s="121" t="str">
        <f t="shared" si="99"/>
        <v>71090501050000</v>
      </c>
      <c r="B528" s="123" t="s">
        <v>439</v>
      </c>
      <c r="C528" s="116" t="s">
        <v>187</v>
      </c>
      <c r="D528" s="117" t="s">
        <v>149</v>
      </c>
      <c r="E528" s="118" t="s">
        <v>106</v>
      </c>
      <c r="F528" s="119" t="s">
        <v>149</v>
      </c>
      <c r="G528" s="128" t="s">
        <v>440</v>
      </c>
      <c r="H528" s="24"/>
      <c r="I528" s="24"/>
      <c r="J528" s="25"/>
      <c r="K528" s="25"/>
      <c r="L528" s="29" t="s">
        <v>108</v>
      </c>
      <c r="M528" s="30"/>
      <c r="N528" s="189"/>
      <c r="O528" s="189"/>
      <c r="P528" s="189"/>
      <c r="Q528" s="160"/>
      <c r="R528" s="160"/>
      <c r="S528" s="343"/>
      <c r="T528" s="160"/>
      <c r="U528" s="160"/>
      <c r="V528" s="160"/>
    </row>
    <row r="529" spans="1:22">
      <c r="A529" s="121" t="str">
        <f t="shared" si="99"/>
        <v>71090501054819</v>
      </c>
      <c r="B529" s="123" t="s">
        <v>439</v>
      </c>
      <c r="C529" s="116" t="s">
        <v>187</v>
      </c>
      <c r="D529" s="117" t="s">
        <v>149</v>
      </c>
      <c r="E529" s="118" t="s">
        <v>106</v>
      </c>
      <c r="F529" s="119" t="s">
        <v>149</v>
      </c>
      <c r="G529" s="120">
        <v>4819</v>
      </c>
      <c r="H529" s="44"/>
      <c r="I529" s="146"/>
      <c r="J529" s="147"/>
      <c r="K529" s="147"/>
      <c r="L529" s="26" t="s">
        <v>300</v>
      </c>
      <c r="M529" s="27"/>
      <c r="N529" s="196">
        <f>SUM(N530:N537)</f>
        <v>0</v>
      </c>
      <c r="O529" s="196">
        <f t="shared" ref="O529:P529" si="103">SUM(O530:O537)</f>
        <v>0</v>
      </c>
      <c r="P529" s="196">
        <f t="shared" si="103"/>
        <v>0</v>
      </c>
      <c r="Q529" s="160"/>
      <c r="R529" s="160"/>
      <c r="S529" s="343"/>
      <c r="T529" s="160"/>
      <c r="U529" s="160"/>
      <c r="V529" s="160"/>
    </row>
    <row r="530" spans="1:22" s="169" customFormat="1">
      <c r="A530" s="121"/>
      <c r="B530" s="123"/>
      <c r="C530" s="116"/>
      <c r="D530" s="117"/>
      <c r="E530" s="118"/>
      <c r="F530" s="119"/>
      <c r="G530" s="128"/>
      <c r="H530" s="16"/>
      <c r="I530" s="24"/>
      <c r="J530" s="25"/>
      <c r="K530" s="25"/>
      <c r="L530" s="28" t="s">
        <v>118</v>
      </c>
      <c r="M530" s="11">
        <v>4216</v>
      </c>
      <c r="N530" s="182">
        <f t="shared" ref="N530:N533" si="104">O530+P530</f>
        <v>0</v>
      </c>
      <c r="O530" s="182"/>
      <c r="P530" s="182"/>
      <c r="Q530" s="160"/>
      <c r="R530" s="160"/>
      <c r="S530" s="343"/>
      <c r="T530" s="160"/>
      <c r="U530" s="160"/>
      <c r="V530" s="160"/>
    </row>
    <row r="531" spans="1:22" s="169" customFormat="1">
      <c r="A531" s="121" t="str">
        <f t="shared" si="99"/>
        <v>71090600000000</v>
      </c>
      <c r="B531" s="123" t="s">
        <v>439</v>
      </c>
      <c r="C531" s="116" t="s">
        <v>187</v>
      </c>
      <c r="D531" s="117" t="s">
        <v>157</v>
      </c>
      <c r="E531" s="118" t="s">
        <v>441</v>
      </c>
      <c r="F531" s="119" t="s">
        <v>441</v>
      </c>
      <c r="G531" s="128" t="s">
        <v>440</v>
      </c>
      <c r="H531" s="16"/>
      <c r="I531" s="24"/>
      <c r="J531" s="25"/>
      <c r="K531" s="25"/>
      <c r="L531" s="28" t="s">
        <v>762</v>
      </c>
      <c r="M531" s="11">
        <v>4234</v>
      </c>
      <c r="N531" s="182">
        <f t="shared" si="104"/>
        <v>0</v>
      </c>
      <c r="O531" s="182"/>
      <c r="P531" s="182"/>
      <c r="Q531" s="160"/>
      <c r="R531" s="160"/>
      <c r="S531" s="343"/>
      <c r="T531" s="160"/>
      <c r="U531" s="160"/>
      <c r="V531" s="160"/>
    </row>
    <row r="532" spans="1:22">
      <c r="A532" s="121" t="str">
        <f t="shared" si="99"/>
        <v>71090600000001</v>
      </c>
      <c r="B532" s="123" t="s">
        <v>439</v>
      </c>
      <c r="C532" s="116" t="s">
        <v>187</v>
      </c>
      <c r="D532" s="117" t="s">
        <v>157</v>
      </c>
      <c r="E532" s="118" t="s">
        <v>441</v>
      </c>
      <c r="F532" s="119" t="s">
        <v>441</v>
      </c>
      <c r="G532" s="128" t="s">
        <v>96</v>
      </c>
      <c r="H532" s="16"/>
      <c r="I532" s="24"/>
      <c r="J532" s="25"/>
      <c r="K532" s="25"/>
      <c r="L532" s="28" t="s">
        <v>125</v>
      </c>
      <c r="M532" s="30">
        <v>4239</v>
      </c>
      <c r="N532" s="182">
        <f t="shared" si="104"/>
        <v>0</v>
      </c>
      <c r="O532" s="182"/>
      <c r="P532" s="182"/>
      <c r="Q532" s="160"/>
      <c r="R532" s="160"/>
      <c r="S532" s="343"/>
      <c r="T532" s="160"/>
      <c r="U532" s="160"/>
      <c r="V532" s="160"/>
    </row>
    <row r="533" spans="1:22" s="155" customFormat="1">
      <c r="A533" s="121" t="str">
        <f t="shared" si="99"/>
        <v>71090601000000</v>
      </c>
      <c r="B533" s="123" t="s">
        <v>439</v>
      </c>
      <c r="C533" s="116" t="s">
        <v>187</v>
      </c>
      <c r="D533" s="117" t="s">
        <v>157</v>
      </c>
      <c r="E533" s="118" t="s">
        <v>106</v>
      </c>
      <c r="F533" s="119" t="s">
        <v>441</v>
      </c>
      <c r="G533" s="128" t="s">
        <v>440</v>
      </c>
      <c r="H533" s="16"/>
      <c r="I533" s="24"/>
      <c r="J533" s="25"/>
      <c r="K533" s="25"/>
      <c r="L533" s="31" t="s">
        <v>130</v>
      </c>
      <c r="M533" s="47">
        <v>4267</v>
      </c>
      <c r="N533" s="182">
        <f t="shared" si="104"/>
        <v>0</v>
      </c>
      <c r="O533" s="182"/>
      <c r="P533" s="182"/>
      <c r="Q533" s="160"/>
      <c r="R533" s="160"/>
      <c r="S533" s="343"/>
      <c r="T533" s="160"/>
      <c r="U533" s="160"/>
      <c r="V533" s="160"/>
    </row>
    <row r="534" spans="1:22">
      <c r="A534" s="121" t="str">
        <f t="shared" si="99"/>
        <v>71090601000001</v>
      </c>
      <c r="B534" s="123" t="s">
        <v>439</v>
      </c>
      <c r="C534" s="116" t="s">
        <v>187</v>
      </c>
      <c r="D534" s="117" t="s">
        <v>157</v>
      </c>
      <c r="E534" s="118" t="s">
        <v>106</v>
      </c>
      <c r="F534" s="119" t="s">
        <v>441</v>
      </c>
      <c r="G534" s="128" t="s">
        <v>96</v>
      </c>
      <c r="H534" s="176"/>
      <c r="I534" s="193"/>
      <c r="J534" s="200"/>
      <c r="K534" s="201"/>
      <c r="L534" s="202" t="s">
        <v>240</v>
      </c>
      <c r="M534" s="12">
        <v>4269</v>
      </c>
      <c r="N534" s="182">
        <f t="shared" ref="N534:N539" si="105">O534+P534</f>
        <v>0</v>
      </c>
      <c r="O534" s="182"/>
      <c r="P534" s="182"/>
      <c r="Q534" s="160"/>
      <c r="R534" s="160"/>
      <c r="S534" s="343"/>
      <c r="T534" s="160"/>
      <c r="U534" s="160"/>
      <c r="V534" s="160"/>
    </row>
    <row r="535" spans="1:22" s="114" customFormat="1">
      <c r="A535" s="121" t="str">
        <f t="shared" si="99"/>
        <v>71090601010000</v>
      </c>
      <c r="B535" s="123" t="s">
        <v>439</v>
      </c>
      <c r="C535" s="116" t="s">
        <v>187</v>
      </c>
      <c r="D535" s="117" t="s">
        <v>157</v>
      </c>
      <c r="E535" s="118" t="s">
        <v>106</v>
      </c>
      <c r="F535" s="119" t="s">
        <v>106</v>
      </c>
      <c r="G535" s="128" t="s">
        <v>440</v>
      </c>
      <c r="H535" s="24"/>
      <c r="I535" s="24"/>
      <c r="J535" s="25"/>
      <c r="K535" s="25"/>
      <c r="L535" s="35" t="s">
        <v>167</v>
      </c>
      <c r="M535" s="12">
        <v>4639</v>
      </c>
      <c r="N535" s="182">
        <f t="shared" si="105"/>
        <v>0</v>
      </c>
      <c r="O535" s="182"/>
      <c r="P535" s="182"/>
      <c r="Q535" s="160"/>
      <c r="R535" s="160"/>
      <c r="S535" s="343"/>
      <c r="T535" s="160"/>
      <c r="U535" s="160"/>
      <c r="V535" s="160"/>
    </row>
    <row r="536" spans="1:22" ht="25.5">
      <c r="A536" s="121" t="str">
        <f t="shared" ref="A536" si="106">CONCATENATE(B536,C536,D536,E536,F536,G536)</f>
        <v>71090501000001</v>
      </c>
      <c r="B536" s="123" t="s">
        <v>439</v>
      </c>
      <c r="C536" s="116" t="s">
        <v>187</v>
      </c>
      <c r="D536" s="117" t="s">
        <v>149</v>
      </c>
      <c r="E536" s="118" t="s">
        <v>106</v>
      </c>
      <c r="F536" s="119" t="s">
        <v>441</v>
      </c>
      <c r="G536" s="128" t="s">
        <v>96</v>
      </c>
      <c r="H536" s="24"/>
      <c r="I536" s="24"/>
      <c r="J536" s="25"/>
      <c r="K536" s="25"/>
      <c r="L536" s="28" t="s">
        <v>219</v>
      </c>
      <c r="M536" s="11">
        <v>4819</v>
      </c>
      <c r="N536" s="182">
        <f t="shared" si="105"/>
        <v>0</v>
      </c>
      <c r="O536" s="182"/>
      <c r="P536" s="182"/>
      <c r="Q536" s="160"/>
      <c r="R536" s="160"/>
      <c r="S536" s="343"/>
      <c r="T536" s="160"/>
      <c r="U536" s="160"/>
      <c r="V536" s="160"/>
    </row>
    <row r="537" spans="1:22">
      <c r="A537" s="121" t="str">
        <f t="shared" si="99"/>
        <v>71090601014251</v>
      </c>
      <c r="B537" s="123" t="s">
        <v>439</v>
      </c>
      <c r="C537" s="116" t="s">
        <v>187</v>
      </c>
      <c r="D537" s="117" t="s">
        <v>157</v>
      </c>
      <c r="E537" s="118" t="s">
        <v>106</v>
      </c>
      <c r="F537" s="119" t="s">
        <v>106</v>
      </c>
      <c r="G537" s="120">
        <v>4251</v>
      </c>
      <c r="H537" s="36"/>
      <c r="I537" s="193"/>
      <c r="J537" s="194"/>
      <c r="K537" s="195"/>
      <c r="L537" s="28" t="s">
        <v>137</v>
      </c>
      <c r="M537" s="11">
        <v>5129</v>
      </c>
      <c r="N537" s="182">
        <f t="shared" si="105"/>
        <v>0</v>
      </c>
      <c r="O537" s="182"/>
      <c r="P537" s="182"/>
      <c r="Q537" s="160"/>
      <c r="R537" s="160"/>
      <c r="S537" s="343"/>
      <c r="T537" s="160"/>
      <c r="U537" s="160"/>
      <c r="V537" s="160"/>
    </row>
    <row r="538" spans="1:22" ht="18" customHeight="1">
      <c r="A538" s="121" t="str">
        <f t="shared" si="99"/>
        <v>71090601015113</v>
      </c>
      <c r="B538" s="123" t="s">
        <v>439</v>
      </c>
      <c r="C538" s="116" t="s">
        <v>187</v>
      </c>
      <c r="D538" s="117" t="s">
        <v>157</v>
      </c>
      <c r="E538" s="118" t="s">
        <v>106</v>
      </c>
      <c r="F538" s="119" t="s">
        <v>106</v>
      </c>
      <c r="G538" s="120">
        <v>5113</v>
      </c>
      <c r="H538" s="44"/>
      <c r="I538" s="146"/>
      <c r="J538" s="147"/>
      <c r="K538" s="147"/>
      <c r="L538" s="26" t="s">
        <v>301</v>
      </c>
      <c r="M538" s="27"/>
      <c r="N538" s="196">
        <f>O538+P538</f>
        <v>0</v>
      </c>
      <c r="O538" s="196">
        <f>SUM(O539)</f>
        <v>0</v>
      </c>
      <c r="P538" s="196">
        <f>SUM(P539)</f>
        <v>0</v>
      </c>
      <c r="Q538" s="160"/>
      <c r="R538" s="160"/>
      <c r="S538" s="343"/>
      <c r="T538" s="160"/>
      <c r="U538" s="160"/>
      <c r="V538" s="160"/>
    </row>
    <row r="539" spans="1:22" s="114" customFormat="1" ht="25.5">
      <c r="A539" s="121" t="str">
        <f t="shared" si="99"/>
        <v>71090601020000</v>
      </c>
      <c r="B539" s="123" t="s">
        <v>439</v>
      </c>
      <c r="C539" s="116" t="s">
        <v>187</v>
      </c>
      <c r="D539" s="117" t="s">
        <v>157</v>
      </c>
      <c r="E539" s="118" t="s">
        <v>106</v>
      </c>
      <c r="F539" s="119" t="s">
        <v>140</v>
      </c>
      <c r="G539" s="128" t="s">
        <v>440</v>
      </c>
      <c r="H539" s="24"/>
      <c r="I539" s="24"/>
      <c r="J539" s="25"/>
      <c r="K539" s="25"/>
      <c r="L539" s="28" t="s">
        <v>217</v>
      </c>
      <c r="M539" s="11">
        <v>4511</v>
      </c>
      <c r="N539" s="182">
        <f t="shared" si="105"/>
        <v>0</v>
      </c>
      <c r="O539" s="182"/>
      <c r="P539" s="182"/>
      <c r="Q539" s="160"/>
      <c r="R539" s="160"/>
      <c r="S539" s="343"/>
      <c r="T539" s="160"/>
      <c r="U539" s="160"/>
      <c r="V539" s="160"/>
    </row>
    <row r="540" spans="1:22" ht="18" customHeight="1">
      <c r="A540" s="121" t="str">
        <f t="shared" si="99"/>
        <v>71090601015113</v>
      </c>
      <c r="B540" s="123" t="s">
        <v>439</v>
      </c>
      <c r="C540" s="116" t="s">
        <v>187</v>
      </c>
      <c r="D540" s="117" t="s">
        <v>157</v>
      </c>
      <c r="E540" s="118" t="s">
        <v>106</v>
      </c>
      <c r="F540" s="119" t="s">
        <v>106</v>
      </c>
      <c r="G540" s="120">
        <v>5113</v>
      </c>
      <c r="H540" s="44"/>
      <c r="I540" s="146"/>
      <c r="J540" s="147"/>
      <c r="K540" s="147"/>
      <c r="L540" s="26" t="s">
        <v>775</v>
      </c>
      <c r="M540" s="27"/>
      <c r="N540" s="196">
        <f>O540+P540</f>
        <v>0</v>
      </c>
      <c r="O540" s="196">
        <f>SUM(O541:O542)</f>
        <v>0</v>
      </c>
      <c r="P540" s="196">
        <f>SUM(P541:P542)</f>
        <v>0</v>
      </c>
      <c r="Q540" s="160"/>
      <c r="R540" s="160"/>
      <c r="S540" s="343"/>
      <c r="T540" s="160"/>
      <c r="U540" s="160"/>
      <c r="V540" s="160"/>
    </row>
    <row r="541" spans="1:22">
      <c r="A541" s="121" t="str">
        <f t="shared" si="99"/>
        <v>71090201024511</v>
      </c>
      <c r="B541" s="115" t="s">
        <v>439</v>
      </c>
      <c r="C541" s="116" t="s">
        <v>187</v>
      </c>
      <c r="D541" s="117" t="s">
        <v>140</v>
      </c>
      <c r="E541" s="118" t="s">
        <v>106</v>
      </c>
      <c r="F541" s="119" t="s">
        <v>140</v>
      </c>
      <c r="G541" s="120">
        <v>4511</v>
      </c>
      <c r="H541" s="24"/>
      <c r="I541" s="17"/>
      <c r="J541" s="18"/>
      <c r="K541" s="18"/>
      <c r="L541" s="29" t="s">
        <v>173</v>
      </c>
      <c r="M541" s="30">
        <v>5112</v>
      </c>
      <c r="N541" s="182">
        <f t="shared" ref="N541:N542" si="107">O541+P541</f>
        <v>0</v>
      </c>
      <c r="O541" s="182">
        <v>0</v>
      </c>
      <c r="P541" s="182"/>
      <c r="Q541" s="160"/>
      <c r="R541" s="160"/>
      <c r="S541" s="343"/>
      <c r="T541" s="160"/>
      <c r="U541" s="160"/>
      <c r="V541" s="160"/>
    </row>
    <row r="542" spans="1:22" ht="16.5">
      <c r="A542" s="121" t="str">
        <f t="shared" ref="A542" si="108">CONCATENATE(B542,C542,D542,E542,F542,G542)</f>
        <v>71100700000001</v>
      </c>
      <c r="B542" s="123" t="s">
        <v>439</v>
      </c>
      <c r="C542" s="116" t="s">
        <v>189</v>
      </c>
      <c r="D542" s="117" t="s">
        <v>183</v>
      </c>
      <c r="E542" s="118" t="s">
        <v>441</v>
      </c>
      <c r="F542" s="119" t="s">
        <v>441</v>
      </c>
      <c r="G542" s="128" t="s">
        <v>96</v>
      </c>
      <c r="H542" s="24"/>
      <c r="I542" s="24"/>
      <c r="J542" s="25"/>
      <c r="K542" s="25"/>
      <c r="L542" s="31" t="s">
        <v>143</v>
      </c>
      <c r="M542" s="47">
        <v>5113</v>
      </c>
      <c r="N542" s="182">
        <f t="shared" si="107"/>
        <v>0</v>
      </c>
      <c r="O542" s="303"/>
      <c r="P542" s="303"/>
      <c r="Q542" s="160"/>
      <c r="R542" s="160"/>
      <c r="S542" s="343"/>
      <c r="T542" s="160"/>
      <c r="U542" s="160"/>
      <c r="V542" s="160"/>
    </row>
    <row r="543" spans="1:22">
      <c r="A543" s="121" t="str">
        <f t="shared" si="99"/>
        <v>71090601045113</v>
      </c>
      <c r="B543" s="123" t="s">
        <v>439</v>
      </c>
      <c r="C543" s="116" t="s">
        <v>187</v>
      </c>
      <c r="D543" s="117" t="s">
        <v>157</v>
      </c>
      <c r="E543" s="118" t="s">
        <v>106</v>
      </c>
      <c r="F543" s="119" t="s">
        <v>155</v>
      </c>
      <c r="G543" s="120">
        <v>5113</v>
      </c>
      <c r="H543" s="150">
        <v>2825</v>
      </c>
      <c r="I543" s="151" t="s">
        <v>185</v>
      </c>
      <c r="J543" s="152">
        <v>2</v>
      </c>
      <c r="K543" s="152">
        <v>5</v>
      </c>
      <c r="L543" s="153" t="s">
        <v>303</v>
      </c>
      <c r="M543" s="154"/>
      <c r="N543" s="191">
        <f>+N545+N547+N549</f>
        <v>0</v>
      </c>
      <c r="O543" s="191">
        <f>+O545+O547+O549</f>
        <v>0</v>
      </c>
      <c r="P543" s="191">
        <f>+P545+P547+P549</f>
        <v>0</v>
      </c>
      <c r="Q543" s="160"/>
      <c r="R543" s="160"/>
      <c r="S543" s="343"/>
      <c r="T543" s="160"/>
      <c r="U543" s="160"/>
      <c r="V543" s="160"/>
    </row>
    <row r="544" spans="1:22" s="114" customFormat="1">
      <c r="A544" s="121" t="str">
        <f t="shared" si="99"/>
        <v>71090601050000</v>
      </c>
      <c r="B544" s="123" t="s">
        <v>439</v>
      </c>
      <c r="C544" s="116" t="s">
        <v>187</v>
      </c>
      <c r="D544" s="117" t="s">
        <v>157</v>
      </c>
      <c r="E544" s="118" t="s">
        <v>106</v>
      </c>
      <c r="F544" s="119" t="s">
        <v>149</v>
      </c>
      <c r="G544" s="128" t="s">
        <v>440</v>
      </c>
      <c r="H544" s="24"/>
      <c r="I544" s="24"/>
      <c r="J544" s="25"/>
      <c r="K544" s="25"/>
      <c r="L544" s="29" t="s">
        <v>108</v>
      </c>
      <c r="M544" s="47"/>
      <c r="N544" s="189"/>
      <c r="O544" s="189"/>
      <c r="P544" s="189"/>
      <c r="Q544" s="160"/>
      <c r="R544" s="160"/>
      <c r="S544" s="343"/>
      <c r="T544" s="160"/>
      <c r="U544" s="160"/>
      <c r="V544" s="160"/>
    </row>
    <row r="545" spans="1:22">
      <c r="A545" s="121" t="str">
        <f t="shared" si="99"/>
        <v>71090601054239</v>
      </c>
      <c r="B545" s="123" t="s">
        <v>439</v>
      </c>
      <c r="C545" s="116" t="s">
        <v>187</v>
      </c>
      <c r="D545" s="117" t="s">
        <v>157</v>
      </c>
      <c r="E545" s="118" t="s">
        <v>106</v>
      </c>
      <c r="F545" s="119" t="s">
        <v>149</v>
      </c>
      <c r="G545" s="128">
        <v>4239</v>
      </c>
      <c r="H545" s="44"/>
      <c r="I545" s="146"/>
      <c r="J545" s="147"/>
      <c r="K545" s="147"/>
      <c r="L545" s="26" t="s">
        <v>304</v>
      </c>
      <c r="M545" s="27"/>
      <c r="N545" s="196">
        <f>O545+P545</f>
        <v>0</v>
      </c>
      <c r="O545" s="196">
        <f>SUM(O546)</f>
        <v>0</v>
      </c>
      <c r="P545" s="196">
        <f>SUM(P546)</f>
        <v>0</v>
      </c>
      <c r="Q545" s="160"/>
      <c r="R545" s="160"/>
      <c r="S545" s="343"/>
      <c r="T545" s="160"/>
      <c r="U545" s="160"/>
      <c r="V545" s="160"/>
    </row>
    <row r="546" spans="1:22" ht="25.5">
      <c r="A546" s="121" t="str">
        <f t="shared" si="99"/>
        <v>71090601054637</v>
      </c>
      <c r="B546" s="115" t="s">
        <v>439</v>
      </c>
      <c r="C546" s="116" t="s">
        <v>187</v>
      </c>
      <c r="D546" s="117" t="s">
        <v>157</v>
      </c>
      <c r="E546" s="118" t="s">
        <v>106</v>
      </c>
      <c r="F546" s="119" t="s">
        <v>149</v>
      </c>
      <c r="G546" s="120">
        <v>4637</v>
      </c>
      <c r="H546" s="24"/>
      <c r="I546" s="24"/>
      <c r="J546" s="25"/>
      <c r="K546" s="25"/>
      <c r="L546" s="28" t="s">
        <v>217</v>
      </c>
      <c r="M546" s="11">
        <v>4511</v>
      </c>
      <c r="N546" s="182">
        <f t="shared" ref="N546:N551" si="109">O546+P546</f>
        <v>0</v>
      </c>
      <c r="O546" s="182"/>
      <c r="P546" s="182"/>
      <c r="Q546" s="160"/>
      <c r="R546" s="160"/>
      <c r="S546" s="343"/>
      <c r="T546" s="160"/>
      <c r="U546" s="160"/>
      <c r="V546" s="160"/>
    </row>
    <row r="547" spans="1:22" s="181" customFormat="1">
      <c r="A547" s="121" t="str">
        <f t="shared" si="99"/>
        <v>71100000000000</v>
      </c>
      <c r="B547" s="123" t="s">
        <v>439</v>
      </c>
      <c r="C547" s="116" t="s">
        <v>189</v>
      </c>
      <c r="D547" s="117" t="s">
        <v>441</v>
      </c>
      <c r="E547" s="118" t="s">
        <v>441</v>
      </c>
      <c r="F547" s="119" t="s">
        <v>441</v>
      </c>
      <c r="G547" s="128" t="s">
        <v>440</v>
      </c>
      <c r="H547" s="44"/>
      <c r="I547" s="146"/>
      <c r="J547" s="147"/>
      <c r="K547" s="147"/>
      <c r="L547" s="26" t="s">
        <v>305</v>
      </c>
      <c r="M547" s="27"/>
      <c r="N547" s="196">
        <f>O547+P547</f>
        <v>0</v>
      </c>
      <c r="O547" s="196">
        <f>SUM(O548)</f>
        <v>0</v>
      </c>
      <c r="P547" s="196">
        <f>SUM(P548)</f>
        <v>0</v>
      </c>
      <c r="Q547" s="160"/>
      <c r="R547" s="160"/>
      <c r="S547" s="343"/>
      <c r="T547" s="160"/>
      <c r="U547" s="160"/>
      <c r="V547" s="160"/>
    </row>
    <row r="548" spans="1:22" ht="25.5">
      <c r="A548" s="121" t="str">
        <f t="shared" si="99"/>
        <v>71100000000001</v>
      </c>
      <c r="B548" s="123" t="s">
        <v>439</v>
      </c>
      <c r="C548" s="116" t="s">
        <v>189</v>
      </c>
      <c r="D548" s="117" t="s">
        <v>441</v>
      </c>
      <c r="E548" s="118" t="s">
        <v>441</v>
      </c>
      <c r="F548" s="119" t="s">
        <v>441</v>
      </c>
      <c r="G548" s="128" t="s">
        <v>96</v>
      </c>
      <c r="H548" s="24"/>
      <c r="I548" s="24"/>
      <c r="J548" s="25"/>
      <c r="K548" s="25"/>
      <c r="L548" s="28" t="s">
        <v>217</v>
      </c>
      <c r="M548" s="11">
        <v>4511</v>
      </c>
      <c r="N548" s="182">
        <f t="shared" si="109"/>
        <v>0</v>
      </c>
      <c r="O548" s="182"/>
      <c r="P548" s="182"/>
      <c r="Q548" s="160"/>
      <c r="R548" s="160"/>
      <c r="S548" s="343"/>
      <c r="T548" s="160"/>
      <c r="U548" s="160"/>
      <c r="V548" s="160"/>
    </row>
    <row r="549" spans="1:22" s="169" customFormat="1">
      <c r="A549" s="121" t="str">
        <f t="shared" si="99"/>
        <v>71100700000000</v>
      </c>
      <c r="B549" s="123" t="s">
        <v>439</v>
      </c>
      <c r="C549" s="116" t="s">
        <v>189</v>
      </c>
      <c r="D549" s="117" t="s">
        <v>183</v>
      </c>
      <c r="E549" s="118" t="s">
        <v>441</v>
      </c>
      <c r="F549" s="119" t="s">
        <v>441</v>
      </c>
      <c r="G549" s="128" t="s">
        <v>440</v>
      </c>
      <c r="H549" s="44"/>
      <c r="I549" s="146"/>
      <c r="J549" s="147"/>
      <c r="K549" s="147"/>
      <c r="L549" s="26" t="s">
        <v>621</v>
      </c>
      <c r="M549" s="27"/>
      <c r="N549" s="196">
        <f>O549+P549</f>
        <v>0</v>
      </c>
      <c r="O549" s="196">
        <f>SUM(O550:O551)</f>
        <v>0</v>
      </c>
      <c r="P549" s="196">
        <f>SUM(P550:P551)</f>
        <v>0</v>
      </c>
      <c r="Q549" s="160"/>
      <c r="R549" s="160"/>
      <c r="S549" s="343"/>
      <c r="T549" s="160"/>
      <c r="U549" s="160"/>
      <c r="V549" s="160"/>
    </row>
    <row r="550" spans="1:22" ht="16.5">
      <c r="A550" s="121" t="str">
        <f t="shared" si="99"/>
        <v>71100700000001</v>
      </c>
      <c r="B550" s="123" t="s">
        <v>439</v>
      </c>
      <c r="C550" s="116" t="s">
        <v>189</v>
      </c>
      <c r="D550" s="117" t="s">
        <v>183</v>
      </c>
      <c r="E550" s="118" t="s">
        <v>441</v>
      </c>
      <c r="F550" s="119" t="s">
        <v>441</v>
      </c>
      <c r="G550" s="128" t="s">
        <v>96</v>
      </c>
      <c r="H550" s="24"/>
      <c r="I550" s="24"/>
      <c r="J550" s="25"/>
      <c r="K550" s="25"/>
      <c r="L550" s="31" t="s">
        <v>143</v>
      </c>
      <c r="M550" s="47">
        <v>5113</v>
      </c>
      <c r="N550" s="182">
        <f t="shared" si="109"/>
        <v>0</v>
      </c>
      <c r="O550" s="303"/>
      <c r="P550" s="303"/>
      <c r="Q550" s="160"/>
      <c r="R550" s="160"/>
      <c r="S550" s="343"/>
      <c r="T550" s="160"/>
      <c r="U550" s="160"/>
      <c r="V550" s="160"/>
    </row>
    <row r="551" spans="1:22" s="155" customFormat="1" ht="16.5">
      <c r="A551" s="121" t="str">
        <f t="shared" si="99"/>
        <v>71100701000000</v>
      </c>
      <c r="B551" s="123" t="s">
        <v>439</v>
      </c>
      <c r="C551" s="116" t="s">
        <v>189</v>
      </c>
      <c r="D551" s="117" t="s">
        <v>183</v>
      </c>
      <c r="E551" s="118" t="s">
        <v>106</v>
      </c>
      <c r="F551" s="119" t="s">
        <v>441</v>
      </c>
      <c r="G551" s="128" t="s">
        <v>440</v>
      </c>
      <c r="H551" s="24"/>
      <c r="I551" s="24"/>
      <c r="J551" s="25"/>
      <c r="K551" s="25"/>
      <c r="L551" s="28" t="s">
        <v>137</v>
      </c>
      <c r="M551" s="11">
        <v>5129</v>
      </c>
      <c r="N551" s="182">
        <f t="shared" si="109"/>
        <v>0</v>
      </c>
      <c r="O551" s="303"/>
      <c r="P551" s="303"/>
      <c r="Q551" s="160"/>
      <c r="R551" s="160"/>
      <c r="S551" s="343"/>
      <c r="T551" s="160"/>
      <c r="U551" s="160"/>
      <c r="V551" s="160"/>
    </row>
    <row r="552" spans="1:22" ht="25.5">
      <c r="A552" s="121" t="str">
        <f t="shared" si="99"/>
        <v>71100701000001</v>
      </c>
      <c r="B552" s="123" t="s">
        <v>439</v>
      </c>
      <c r="C552" s="116" t="s">
        <v>189</v>
      </c>
      <c r="D552" s="117" t="s">
        <v>183</v>
      </c>
      <c r="E552" s="118" t="s">
        <v>106</v>
      </c>
      <c r="F552" s="119" t="s">
        <v>441</v>
      </c>
      <c r="G552" s="128" t="s">
        <v>96</v>
      </c>
      <c r="H552" s="150">
        <v>2827</v>
      </c>
      <c r="I552" s="151" t="s">
        <v>185</v>
      </c>
      <c r="J552" s="152">
        <v>2</v>
      </c>
      <c r="K552" s="152">
        <v>7</v>
      </c>
      <c r="L552" s="153" t="s">
        <v>306</v>
      </c>
      <c r="M552" s="154"/>
      <c r="N552" s="191">
        <f>+N554</f>
        <v>0</v>
      </c>
      <c r="O552" s="191">
        <f t="shared" ref="O552:P552" si="110">+O554</f>
        <v>0</v>
      </c>
      <c r="P552" s="191">
        <f t="shared" si="110"/>
        <v>0</v>
      </c>
      <c r="Q552" s="160"/>
      <c r="R552" s="160"/>
      <c r="S552" s="343"/>
      <c r="T552" s="160"/>
      <c r="U552" s="160"/>
      <c r="V552" s="160"/>
    </row>
    <row r="553" spans="1:22" s="114" customFormat="1">
      <c r="A553" s="121" t="str">
        <f t="shared" si="99"/>
        <v>71100701010000</v>
      </c>
      <c r="B553" s="123" t="s">
        <v>439</v>
      </c>
      <c r="C553" s="116" t="s">
        <v>189</v>
      </c>
      <c r="D553" s="117" t="s">
        <v>183</v>
      </c>
      <c r="E553" s="118" t="s">
        <v>106</v>
      </c>
      <c r="F553" s="119" t="s">
        <v>106</v>
      </c>
      <c r="G553" s="128" t="s">
        <v>440</v>
      </c>
      <c r="H553" s="24"/>
      <c r="I553" s="24"/>
      <c r="J553" s="25"/>
      <c r="K553" s="25"/>
      <c r="L553" s="29" t="s">
        <v>108</v>
      </c>
      <c r="M553" s="30"/>
      <c r="N553" s="189"/>
      <c r="O553" s="189"/>
      <c r="P553" s="189"/>
      <c r="Q553" s="160"/>
      <c r="R553" s="160"/>
      <c r="S553" s="343"/>
      <c r="T553" s="160"/>
      <c r="U553" s="160"/>
      <c r="V553" s="160"/>
    </row>
    <row r="554" spans="1:22">
      <c r="A554" s="121" t="str">
        <f t="shared" si="99"/>
        <v>71100701014216</v>
      </c>
      <c r="B554" s="123" t="s">
        <v>439</v>
      </c>
      <c r="C554" s="116" t="s">
        <v>189</v>
      </c>
      <c r="D554" s="117" t="s">
        <v>183</v>
      </c>
      <c r="E554" s="118" t="s">
        <v>106</v>
      </c>
      <c r="F554" s="119" t="s">
        <v>106</v>
      </c>
      <c r="G554" s="120">
        <v>4216</v>
      </c>
      <c r="H554" s="44"/>
      <c r="I554" s="146"/>
      <c r="J554" s="147"/>
      <c r="K554" s="147"/>
      <c r="L554" s="26" t="s">
        <v>307</v>
      </c>
      <c r="M554" s="27"/>
      <c r="N554" s="196">
        <f>O554+P554</f>
        <v>0</v>
      </c>
      <c r="O554" s="196">
        <f>SUM(O555:O558)</f>
        <v>0</v>
      </c>
      <c r="P554" s="196">
        <f>SUM(P555:P558)</f>
        <v>0</v>
      </c>
      <c r="Q554" s="160"/>
      <c r="R554" s="160"/>
      <c r="S554" s="343"/>
      <c r="T554" s="160"/>
      <c r="U554" s="160"/>
      <c r="V554" s="160"/>
    </row>
    <row r="555" spans="1:22">
      <c r="A555" s="121" t="str">
        <f t="shared" si="99"/>
        <v>71100701014239</v>
      </c>
      <c r="B555" s="123" t="s">
        <v>439</v>
      </c>
      <c r="C555" s="116" t="s">
        <v>189</v>
      </c>
      <c r="D555" s="117" t="s">
        <v>183</v>
      </c>
      <c r="E555" s="118" t="s">
        <v>106</v>
      </c>
      <c r="F555" s="119" t="s">
        <v>106</v>
      </c>
      <c r="G555" s="120">
        <v>4239</v>
      </c>
      <c r="H555" s="16"/>
      <c r="I555" s="24"/>
      <c r="J555" s="25"/>
      <c r="K555" s="25"/>
      <c r="L555" s="28" t="s">
        <v>125</v>
      </c>
      <c r="M555" s="30">
        <v>4239</v>
      </c>
      <c r="N555" s="182">
        <f t="shared" ref="N555:N558" si="111">O555+P555</f>
        <v>0</v>
      </c>
      <c r="O555" s="182"/>
      <c r="P555" s="182"/>
      <c r="Q555" s="160"/>
      <c r="R555" s="160"/>
      <c r="S555" s="343"/>
      <c r="T555" s="160"/>
      <c r="U555" s="160"/>
      <c r="V555" s="160"/>
    </row>
    <row r="556" spans="1:22" ht="25.5">
      <c r="A556" s="121" t="str">
        <f t="shared" si="99"/>
        <v>71100701014639</v>
      </c>
      <c r="B556" s="123" t="s">
        <v>439</v>
      </c>
      <c r="C556" s="116" t="s">
        <v>189</v>
      </c>
      <c r="D556" s="117" t="s">
        <v>183</v>
      </c>
      <c r="E556" s="118" t="s">
        <v>106</v>
      </c>
      <c r="F556" s="119" t="s">
        <v>106</v>
      </c>
      <c r="G556" s="120">
        <v>4639</v>
      </c>
      <c r="H556" s="24"/>
      <c r="I556" s="24"/>
      <c r="J556" s="25"/>
      <c r="K556" s="25"/>
      <c r="L556" s="29" t="s">
        <v>142</v>
      </c>
      <c r="M556" s="30">
        <v>4251</v>
      </c>
      <c r="N556" s="182">
        <f t="shared" si="111"/>
        <v>0</v>
      </c>
      <c r="O556" s="182"/>
      <c r="P556" s="182">
        <v>0</v>
      </c>
      <c r="Q556" s="160"/>
      <c r="R556" s="160"/>
      <c r="S556" s="343"/>
      <c r="T556" s="160"/>
      <c r="U556" s="160"/>
      <c r="V556" s="160"/>
    </row>
    <row r="557" spans="1:22" s="155" customFormat="1" ht="16.5">
      <c r="A557" s="121" t="str">
        <f t="shared" si="99"/>
        <v>71100701000000</v>
      </c>
      <c r="B557" s="123" t="s">
        <v>439</v>
      </c>
      <c r="C557" s="116" t="s">
        <v>189</v>
      </c>
      <c r="D557" s="117" t="s">
        <v>183</v>
      </c>
      <c r="E557" s="118" t="s">
        <v>106</v>
      </c>
      <c r="F557" s="119" t="s">
        <v>441</v>
      </c>
      <c r="G557" s="128" t="s">
        <v>440</v>
      </c>
      <c r="H557" s="24"/>
      <c r="I557" s="24"/>
      <c r="J557" s="25"/>
      <c r="K557" s="25"/>
      <c r="L557" s="28" t="s">
        <v>137</v>
      </c>
      <c r="M557" s="11">
        <v>5129</v>
      </c>
      <c r="N557" s="182">
        <f t="shared" si="111"/>
        <v>0</v>
      </c>
      <c r="O557" s="303"/>
      <c r="P557" s="303"/>
      <c r="Q557" s="160"/>
      <c r="R557" s="160"/>
      <c r="S557" s="343"/>
      <c r="T557" s="160"/>
      <c r="U557" s="160"/>
      <c r="V557" s="160"/>
    </row>
    <row r="558" spans="1:22">
      <c r="A558" s="121" t="str">
        <f t="shared" si="99"/>
        <v>71060401024511</v>
      </c>
      <c r="B558" s="123" t="s">
        <v>439</v>
      </c>
      <c r="C558" s="116" t="s">
        <v>157</v>
      </c>
      <c r="D558" s="117" t="s">
        <v>155</v>
      </c>
      <c r="E558" s="118" t="s">
        <v>106</v>
      </c>
      <c r="F558" s="119" t="s">
        <v>140</v>
      </c>
      <c r="G558" s="128">
        <v>4511</v>
      </c>
      <c r="H558" s="36"/>
      <c r="I558" s="193"/>
      <c r="J558" s="194"/>
      <c r="K558" s="195"/>
      <c r="L558" s="28" t="s">
        <v>138</v>
      </c>
      <c r="M558" s="11">
        <v>5132</v>
      </c>
      <c r="N558" s="182">
        <f t="shared" si="111"/>
        <v>0</v>
      </c>
      <c r="O558" s="182"/>
      <c r="P558" s="182"/>
      <c r="Q558" s="160"/>
      <c r="R558" s="160"/>
      <c r="S558" s="343"/>
      <c r="T558" s="160"/>
      <c r="U558" s="160"/>
      <c r="V558" s="160"/>
    </row>
    <row r="559" spans="1:22">
      <c r="A559" s="121" t="str">
        <f t="shared" si="99"/>
        <v>71100701034819</v>
      </c>
      <c r="B559" s="123" t="s">
        <v>439</v>
      </c>
      <c r="C559" s="116" t="s">
        <v>189</v>
      </c>
      <c r="D559" s="117" t="s">
        <v>183</v>
      </c>
      <c r="E559" s="118" t="s">
        <v>106</v>
      </c>
      <c r="F559" s="119" t="s">
        <v>442</v>
      </c>
      <c r="G559" s="120">
        <v>4819</v>
      </c>
      <c r="H559" s="164">
        <v>2840</v>
      </c>
      <c r="I559" s="165" t="s">
        <v>185</v>
      </c>
      <c r="J559" s="166">
        <v>4</v>
      </c>
      <c r="K559" s="166">
        <v>0</v>
      </c>
      <c r="L559" s="167" t="s">
        <v>313</v>
      </c>
      <c r="M559" s="175"/>
      <c r="N559" s="187">
        <f>+N561+N566</f>
        <v>0</v>
      </c>
      <c r="O559" s="187">
        <f>+O561+O566</f>
        <v>0</v>
      </c>
      <c r="P559" s="187">
        <f>+P561+P566</f>
        <v>0</v>
      </c>
      <c r="Q559" s="160"/>
      <c r="R559" s="160"/>
      <c r="S559" s="343"/>
      <c r="T559" s="160"/>
      <c r="U559" s="160"/>
      <c r="V559" s="160"/>
    </row>
    <row r="560" spans="1:22" s="114" customFormat="1">
      <c r="A560" s="121" t="str">
        <f t="shared" si="99"/>
        <v>71100701040000</v>
      </c>
      <c r="B560" s="123" t="s">
        <v>439</v>
      </c>
      <c r="C560" s="116" t="s">
        <v>189</v>
      </c>
      <c r="D560" s="117" t="s">
        <v>183</v>
      </c>
      <c r="E560" s="118" t="s">
        <v>106</v>
      </c>
      <c r="F560" s="119" t="s">
        <v>155</v>
      </c>
      <c r="G560" s="128" t="s">
        <v>440</v>
      </c>
      <c r="H560" s="24"/>
      <c r="I560" s="17"/>
      <c r="J560" s="18"/>
      <c r="K560" s="18"/>
      <c r="L560" s="29" t="s">
        <v>110</v>
      </c>
      <c r="M560" s="30"/>
      <c r="N560" s="189"/>
      <c r="O560" s="189"/>
      <c r="P560" s="189"/>
      <c r="Q560" s="160"/>
      <c r="R560" s="160"/>
      <c r="S560" s="343"/>
      <c r="T560" s="160"/>
      <c r="U560" s="160"/>
      <c r="V560" s="160"/>
    </row>
    <row r="561" spans="1:22">
      <c r="A561" s="121" t="str">
        <f t="shared" si="99"/>
        <v>71100701044216</v>
      </c>
      <c r="B561" s="123" t="s">
        <v>439</v>
      </c>
      <c r="C561" s="116" t="s">
        <v>189</v>
      </c>
      <c r="D561" s="117" t="s">
        <v>183</v>
      </c>
      <c r="E561" s="118" t="s">
        <v>106</v>
      </c>
      <c r="F561" s="119" t="s">
        <v>155</v>
      </c>
      <c r="G561" s="120">
        <v>4216</v>
      </c>
      <c r="H561" s="150" t="s">
        <v>748</v>
      </c>
      <c r="I561" s="151" t="s">
        <v>185</v>
      </c>
      <c r="J561" s="152">
        <v>4</v>
      </c>
      <c r="K561" s="152">
        <v>1</v>
      </c>
      <c r="L561" s="153" t="s">
        <v>749</v>
      </c>
      <c r="M561" s="154"/>
      <c r="N561" s="191">
        <f t="shared" ref="N561" si="112">+N563</f>
        <v>0</v>
      </c>
      <c r="O561" s="191">
        <f>+O563</f>
        <v>0</v>
      </c>
      <c r="P561" s="191">
        <f>+P563</f>
        <v>0</v>
      </c>
      <c r="Q561" s="160"/>
      <c r="R561" s="160"/>
      <c r="S561" s="343"/>
      <c r="T561" s="160"/>
      <c r="U561" s="160"/>
      <c r="V561" s="160"/>
    </row>
    <row r="562" spans="1:22">
      <c r="A562" s="121" t="str">
        <f t="shared" si="99"/>
        <v>71100701044239</v>
      </c>
      <c r="B562" s="123" t="s">
        <v>439</v>
      </c>
      <c r="C562" s="116" t="s">
        <v>189</v>
      </c>
      <c r="D562" s="117" t="s">
        <v>183</v>
      </c>
      <c r="E562" s="118" t="s">
        <v>106</v>
      </c>
      <c r="F562" s="119" t="s">
        <v>155</v>
      </c>
      <c r="G562" s="120">
        <v>4239</v>
      </c>
      <c r="H562" s="24"/>
      <c r="I562" s="17"/>
      <c r="J562" s="18"/>
      <c r="K562" s="18"/>
      <c r="L562" s="29" t="s">
        <v>108</v>
      </c>
      <c r="M562" s="30"/>
      <c r="N562" s="189"/>
      <c r="O562" s="189"/>
      <c r="P562" s="189"/>
      <c r="Q562" s="160"/>
      <c r="R562" s="160"/>
      <c r="S562" s="343"/>
      <c r="T562" s="160"/>
      <c r="U562" s="160"/>
      <c r="V562" s="160"/>
    </row>
    <row r="563" spans="1:22">
      <c r="A563" s="121" t="str">
        <f t="shared" si="99"/>
        <v>71100701044269</v>
      </c>
      <c r="B563" s="123" t="s">
        <v>439</v>
      </c>
      <c r="C563" s="116" t="s">
        <v>189</v>
      </c>
      <c r="D563" s="117" t="s">
        <v>183</v>
      </c>
      <c r="E563" s="118" t="s">
        <v>106</v>
      </c>
      <c r="F563" s="119" t="s">
        <v>155</v>
      </c>
      <c r="G563" s="120">
        <v>4269</v>
      </c>
      <c r="H563" s="44"/>
      <c r="I563" s="146"/>
      <c r="J563" s="147"/>
      <c r="K563" s="147"/>
      <c r="L563" s="26" t="s">
        <v>750</v>
      </c>
      <c r="M563" s="27"/>
      <c r="N563" s="196">
        <f>SUM(N564:N565)</f>
        <v>0</v>
      </c>
      <c r="O563" s="196">
        <f t="shared" ref="O563:P563" si="113">SUM(O564:O565)</f>
        <v>0</v>
      </c>
      <c r="P563" s="196">
        <f t="shared" si="113"/>
        <v>0</v>
      </c>
      <c r="Q563" s="160"/>
      <c r="R563" s="160"/>
      <c r="S563" s="343"/>
      <c r="T563" s="160"/>
      <c r="U563" s="160"/>
      <c r="V563" s="160"/>
    </row>
    <row r="564" spans="1:22" ht="16.5">
      <c r="A564" s="121" t="str">
        <f t="shared" si="99"/>
        <v>71100701044521</v>
      </c>
      <c r="B564" s="123" t="s">
        <v>439</v>
      </c>
      <c r="C564" s="116" t="s">
        <v>189</v>
      </c>
      <c r="D564" s="117" t="s">
        <v>183</v>
      </c>
      <c r="E564" s="118" t="s">
        <v>106</v>
      </c>
      <c r="F564" s="119" t="s">
        <v>155</v>
      </c>
      <c r="G564" s="120">
        <v>4521</v>
      </c>
      <c r="H564" s="24"/>
      <c r="I564" s="17"/>
      <c r="J564" s="18"/>
      <c r="K564" s="18"/>
      <c r="L564" s="28" t="s">
        <v>125</v>
      </c>
      <c r="M564" s="11">
        <v>4239</v>
      </c>
      <c r="N564" s="182">
        <f t="shared" ref="N564:N565" si="114">O564+P564</f>
        <v>0</v>
      </c>
      <c r="O564" s="303"/>
      <c r="P564" s="303"/>
      <c r="Q564" s="160"/>
      <c r="R564" s="160"/>
      <c r="S564" s="343"/>
      <c r="T564" s="160"/>
      <c r="U564" s="160"/>
      <c r="V564" s="160"/>
    </row>
    <row r="565" spans="1:22" ht="25.5">
      <c r="A565" s="121" t="str">
        <f t="shared" si="99"/>
        <v>71090501000001</v>
      </c>
      <c r="B565" s="123" t="s">
        <v>439</v>
      </c>
      <c r="C565" s="116" t="s">
        <v>187</v>
      </c>
      <c r="D565" s="117" t="s">
        <v>149</v>
      </c>
      <c r="E565" s="118" t="s">
        <v>106</v>
      </c>
      <c r="F565" s="119" t="s">
        <v>441</v>
      </c>
      <c r="G565" s="128" t="s">
        <v>96</v>
      </c>
      <c r="H565" s="24"/>
      <c r="I565" s="24"/>
      <c r="J565" s="25"/>
      <c r="K565" s="25"/>
      <c r="L565" s="28" t="s">
        <v>219</v>
      </c>
      <c r="M565" s="11">
        <v>4819</v>
      </c>
      <c r="N565" s="182">
        <f t="shared" si="114"/>
        <v>0</v>
      </c>
      <c r="O565" s="182"/>
      <c r="P565" s="182"/>
      <c r="Q565" s="160"/>
      <c r="R565" s="160"/>
      <c r="S565" s="343"/>
      <c r="T565" s="160"/>
      <c r="U565" s="160"/>
      <c r="V565" s="160"/>
    </row>
    <row r="566" spans="1:22">
      <c r="A566" s="121" t="str">
        <f t="shared" si="99"/>
        <v>71100701044639</v>
      </c>
      <c r="B566" s="123" t="s">
        <v>439</v>
      </c>
      <c r="C566" s="116" t="s">
        <v>189</v>
      </c>
      <c r="D566" s="117" t="s">
        <v>183</v>
      </c>
      <c r="E566" s="118" t="s">
        <v>106</v>
      </c>
      <c r="F566" s="119" t="s">
        <v>155</v>
      </c>
      <c r="G566" s="120">
        <v>4639</v>
      </c>
      <c r="H566" s="150">
        <v>2843</v>
      </c>
      <c r="I566" s="151" t="s">
        <v>185</v>
      </c>
      <c r="J566" s="152">
        <v>4</v>
      </c>
      <c r="K566" s="152">
        <v>3</v>
      </c>
      <c r="L566" s="153" t="s">
        <v>313</v>
      </c>
      <c r="M566" s="154"/>
      <c r="N566" s="191">
        <f>+N64</f>
        <v>0</v>
      </c>
      <c r="O566" s="191">
        <f>+O64</f>
        <v>0</v>
      </c>
      <c r="P566" s="191">
        <f>+P64</f>
        <v>0</v>
      </c>
      <c r="Q566" s="160"/>
      <c r="R566" s="160"/>
      <c r="S566" s="343"/>
      <c r="T566" s="160"/>
      <c r="U566" s="160"/>
      <c r="V566" s="160"/>
    </row>
    <row r="567" spans="1:22">
      <c r="A567" s="121" t="str">
        <f t="shared" si="99"/>
        <v>71100701044729</v>
      </c>
      <c r="B567" s="123" t="s">
        <v>439</v>
      </c>
      <c r="C567" s="116" t="s">
        <v>189</v>
      </c>
      <c r="D567" s="117" t="s">
        <v>183</v>
      </c>
      <c r="E567" s="118" t="s">
        <v>106</v>
      </c>
      <c r="F567" s="119" t="s">
        <v>155</v>
      </c>
      <c r="G567" s="120">
        <v>4729</v>
      </c>
      <c r="H567" s="24"/>
      <c r="I567" s="24"/>
      <c r="J567" s="25"/>
      <c r="K567" s="25"/>
      <c r="L567" s="29" t="s">
        <v>108</v>
      </c>
      <c r="M567" s="30"/>
      <c r="N567" s="189"/>
      <c r="O567" s="189"/>
      <c r="P567" s="189"/>
      <c r="Q567" s="160"/>
      <c r="R567" s="160"/>
      <c r="S567" s="343"/>
      <c r="T567" s="160"/>
      <c r="U567" s="160"/>
      <c r="V567" s="160"/>
    </row>
    <row r="568" spans="1:22">
      <c r="A568" s="121" t="str">
        <f t="shared" si="99"/>
        <v>71100701054819</v>
      </c>
      <c r="B568" s="123" t="s">
        <v>439</v>
      </c>
      <c r="C568" s="116" t="s">
        <v>189</v>
      </c>
      <c r="D568" s="117" t="s">
        <v>183</v>
      </c>
      <c r="E568" s="118" t="s">
        <v>106</v>
      </c>
      <c r="F568" s="119" t="s">
        <v>149</v>
      </c>
      <c r="G568" s="120">
        <v>4819</v>
      </c>
      <c r="H568" s="356">
        <v>2900</v>
      </c>
      <c r="I568" s="211" t="s">
        <v>187</v>
      </c>
      <c r="J568" s="212">
        <v>0</v>
      </c>
      <c r="K568" s="212">
        <v>0</v>
      </c>
      <c r="L568" s="161" t="s">
        <v>315</v>
      </c>
      <c r="M568" s="173"/>
      <c r="N568" s="162">
        <f>+N570+N600+N614+N639</f>
        <v>0</v>
      </c>
      <c r="O568" s="162">
        <f>+O570+O600+O614+O639</f>
        <v>0</v>
      </c>
      <c r="P568" s="162">
        <f>+P570+P600+P614+P639</f>
        <v>0</v>
      </c>
      <c r="Q568" s="160"/>
      <c r="R568" s="160"/>
      <c r="S568" s="343"/>
      <c r="T568" s="160"/>
      <c r="U568" s="160"/>
      <c r="V568" s="160"/>
    </row>
    <row r="569" spans="1:22" s="169" customFormat="1">
      <c r="A569" s="121" t="str">
        <f t="shared" si="99"/>
        <v>71100900000000</v>
      </c>
      <c r="B569" s="123" t="s">
        <v>439</v>
      </c>
      <c r="C569" s="116" t="s">
        <v>189</v>
      </c>
      <c r="D569" s="117" t="s">
        <v>187</v>
      </c>
      <c r="E569" s="118" t="s">
        <v>441</v>
      </c>
      <c r="F569" s="119" t="s">
        <v>441</v>
      </c>
      <c r="G569" s="128" t="s">
        <v>440</v>
      </c>
      <c r="H569" s="24"/>
      <c r="I569" s="17"/>
      <c r="J569" s="18"/>
      <c r="K569" s="18"/>
      <c r="L569" s="29" t="s">
        <v>108</v>
      </c>
      <c r="M569" s="30"/>
      <c r="N569" s="149"/>
      <c r="O569" s="149"/>
      <c r="P569" s="149"/>
      <c r="Q569" s="160"/>
      <c r="R569" s="160"/>
      <c r="S569" s="343"/>
      <c r="T569" s="160"/>
      <c r="U569" s="160"/>
      <c r="V569" s="160"/>
    </row>
    <row r="570" spans="1:22">
      <c r="A570" s="121" t="str">
        <f t="shared" si="99"/>
        <v>71100900000001</v>
      </c>
      <c r="B570" s="123" t="s">
        <v>439</v>
      </c>
      <c r="C570" s="116" t="s">
        <v>189</v>
      </c>
      <c r="D570" s="117" t="s">
        <v>187</v>
      </c>
      <c r="E570" s="118" t="s">
        <v>441</v>
      </c>
      <c r="F570" s="119" t="s">
        <v>441</v>
      </c>
      <c r="G570" s="128" t="s">
        <v>96</v>
      </c>
      <c r="H570" s="164">
        <v>2910</v>
      </c>
      <c r="I570" s="165" t="s">
        <v>187</v>
      </c>
      <c r="J570" s="166">
        <v>1</v>
      </c>
      <c r="K570" s="166">
        <v>0</v>
      </c>
      <c r="L570" s="167" t="s">
        <v>316</v>
      </c>
      <c r="M570" s="175"/>
      <c r="N570" s="187">
        <f>+N572+N595</f>
        <v>0</v>
      </c>
      <c r="O570" s="187">
        <f>+O572+O595</f>
        <v>0</v>
      </c>
      <c r="P570" s="187">
        <f>+P572+P595</f>
        <v>0</v>
      </c>
      <c r="Q570" s="160"/>
      <c r="R570" s="160"/>
      <c r="S570" s="343"/>
      <c r="T570" s="160"/>
      <c r="U570" s="160"/>
      <c r="V570" s="160"/>
    </row>
    <row r="571" spans="1:22" s="155" customFormat="1">
      <c r="A571" s="121" t="str">
        <f t="shared" si="99"/>
        <v>71100901000000</v>
      </c>
      <c r="B571" s="123" t="s">
        <v>439</v>
      </c>
      <c r="C571" s="116" t="s">
        <v>189</v>
      </c>
      <c r="D571" s="117" t="s">
        <v>187</v>
      </c>
      <c r="E571" s="118" t="s">
        <v>106</v>
      </c>
      <c r="F571" s="119" t="s">
        <v>441</v>
      </c>
      <c r="G571" s="128" t="s">
        <v>440</v>
      </c>
      <c r="H571" s="24"/>
      <c r="I571" s="17"/>
      <c r="J571" s="18"/>
      <c r="K571" s="18"/>
      <c r="L571" s="29" t="s">
        <v>110</v>
      </c>
      <c r="M571" s="30"/>
      <c r="N571" s="189"/>
      <c r="O571" s="189"/>
      <c r="P571" s="189"/>
      <c r="Q571" s="160"/>
      <c r="R571" s="160"/>
      <c r="S571" s="343"/>
      <c r="T571" s="160"/>
      <c r="U571" s="160"/>
      <c r="V571" s="160"/>
    </row>
    <row r="572" spans="1:22">
      <c r="A572" s="121" t="str">
        <f t="shared" si="99"/>
        <v>71100901000001</v>
      </c>
      <c r="B572" s="123" t="s">
        <v>439</v>
      </c>
      <c r="C572" s="116" t="s">
        <v>189</v>
      </c>
      <c r="D572" s="117" t="s">
        <v>187</v>
      </c>
      <c r="E572" s="118" t="s">
        <v>106</v>
      </c>
      <c r="F572" s="119" t="s">
        <v>441</v>
      </c>
      <c r="G572" s="128" t="s">
        <v>96</v>
      </c>
      <c r="H572" s="150">
        <v>2911</v>
      </c>
      <c r="I572" s="151" t="s">
        <v>187</v>
      </c>
      <c r="J572" s="152">
        <v>1</v>
      </c>
      <c r="K572" s="152">
        <v>1</v>
      </c>
      <c r="L572" s="153" t="s">
        <v>317</v>
      </c>
      <c r="M572" s="154"/>
      <c r="N572" s="191">
        <f>+N574+N579+N583+N587+N589+N591+N593</f>
        <v>0</v>
      </c>
      <c r="O572" s="191">
        <f t="shared" ref="O572:P572" si="115">+O574+O579+O583+O587+O589+O591+O593</f>
        <v>0</v>
      </c>
      <c r="P572" s="191">
        <f t="shared" si="115"/>
        <v>0</v>
      </c>
      <c r="Q572" s="160"/>
      <c r="R572" s="160"/>
      <c r="S572" s="343"/>
      <c r="T572" s="160"/>
      <c r="U572" s="160"/>
      <c r="V572" s="160"/>
    </row>
    <row r="573" spans="1:22" s="114" customFormat="1">
      <c r="A573" s="121" t="str">
        <f t="shared" si="99"/>
        <v>71100901010000</v>
      </c>
      <c r="B573" s="123" t="s">
        <v>439</v>
      </c>
      <c r="C573" s="116" t="s">
        <v>189</v>
      </c>
      <c r="D573" s="117" t="s">
        <v>187</v>
      </c>
      <c r="E573" s="118" t="s">
        <v>106</v>
      </c>
      <c r="F573" s="119" t="s">
        <v>106</v>
      </c>
      <c r="G573" s="128" t="s">
        <v>440</v>
      </c>
      <c r="H573" s="24"/>
      <c r="I573" s="24"/>
      <c r="J573" s="25"/>
      <c r="K573" s="25"/>
      <c r="L573" s="29" t="s">
        <v>108</v>
      </c>
      <c r="M573" s="30"/>
      <c r="N573" s="189"/>
      <c r="O573" s="189"/>
      <c r="P573" s="189"/>
      <c r="Q573" s="160"/>
      <c r="R573" s="160"/>
      <c r="S573" s="343"/>
      <c r="T573" s="160"/>
      <c r="U573" s="160"/>
      <c r="V573" s="160"/>
    </row>
    <row r="574" spans="1:22">
      <c r="A574" s="121" t="str">
        <f t="shared" si="99"/>
        <v>71100901014111</v>
      </c>
      <c r="B574" s="123" t="s">
        <v>439</v>
      </c>
      <c r="C574" s="116" t="s">
        <v>189</v>
      </c>
      <c r="D574" s="117" t="s">
        <v>187</v>
      </c>
      <c r="E574" s="118" t="s">
        <v>106</v>
      </c>
      <c r="F574" s="119" t="s">
        <v>106</v>
      </c>
      <c r="G574" s="120">
        <v>4111</v>
      </c>
      <c r="H574" s="44"/>
      <c r="I574" s="146"/>
      <c r="J574" s="147"/>
      <c r="K574" s="147"/>
      <c r="L574" s="26" t="s">
        <v>318</v>
      </c>
      <c r="M574" s="27"/>
      <c r="N574" s="196">
        <f>O574+P574</f>
        <v>0</v>
      </c>
      <c r="O574" s="196">
        <f>SUM(O575:O578)</f>
        <v>0</v>
      </c>
      <c r="P574" s="196">
        <f>SUM(P575:P578)</f>
        <v>0</v>
      </c>
      <c r="Q574" s="160"/>
      <c r="R574" s="160"/>
      <c r="S574" s="343"/>
      <c r="T574" s="160"/>
      <c r="U574" s="160"/>
      <c r="V574" s="160"/>
    </row>
    <row r="575" spans="1:22" ht="16.5">
      <c r="A575" s="121" t="str">
        <f t="shared" ref="A575:A604" si="116">CONCATENATE(B575,C575,D575,E575,F575,G575)</f>
        <v>71100901014212</v>
      </c>
      <c r="B575" s="123" t="s">
        <v>439</v>
      </c>
      <c r="C575" s="116" t="s">
        <v>189</v>
      </c>
      <c r="D575" s="117" t="s">
        <v>187</v>
      </c>
      <c r="E575" s="118" t="s">
        <v>106</v>
      </c>
      <c r="F575" s="119" t="s">
        <v>106</v>
      </c>
      <c r="G575" s="120">
        <v>4212</v>
      </c>
      <c r="H575" s="24"/>
      <c r="I575" s="17"/>
      <c r="J575" s="18"/>
      <c r="K575" s="18"/>
      <c r="L575" s="28" t="s">
        <v>125</v>
      </c>
      <c r="M575" s="11">
        <v>4239</v>
      </c>
      <c r="N575" s="182">
        <f t="shared" ref="N575:N590" si="117">O575+P575</f>
        <v>0</v>
      </c>
      <c r="O575" s="303"/>
      <c r="P575" s="303"/>
      <c r="Q575" s="160"/>
      <c r="R575" s="160"/>
      <c r="S575" s="343"/>
      <c r="T575" s="160"/>
      <c r="U575" s="160"/>
      <c r="V575" s="160"/>
    </row>
    <row r="576" spans="1:22" ht="16.5">
      <c r="A576" s="121" t="str">
        <f t="shared" si="116"/>
        <v>71100901014213</v>
      </c>
      <c r="B576" s="123" t="s">
        <v>439</v>
      </c>
      <c r="C576" s="116" t="s">
        <v>189</v>
      </c>
      <c r="D576" s="117" t="s">
        <v>187</v>
      </c>
      <c r="E576" s="118" t="s">
        <v>106</v>
      </c>
      <c r="F576" s="119" t="s">
        <v>106</v>
      </c>
      <c r="G576" s="120">
        <v>4213</v>
      </c>
      <c r="H576" s="24"/>
      <c r="I576" s="17"/>
      <c r="J576" s="18"/>
      <c r="K576" s="18"/>
      <c r="L576" s="31" t="s">
        <v>364</v>
      </c>
      <c r="M576" s="43">
        <v>4269</v>
      </c>
      <c r="N576" s="182">
        <f t="shared" si="117"/>
        <v>0</v>
      </c>
      <c r="O576" s="303"/>
      <c r="P576" s="303"/>
      <c r="Q576" s="160"/>
      <c r="R576" s="160"/>
      <c r="S576" s="343"/>
      <c r="T576" s="160"/>
      <c r="U576" s="160"/>
      <c r="V576" s="160"/>
    </row>
    <row r="577" spans="1:22" ht="25.5">
      <c r="A577" s="121" t="str">
        <f t="shared" si="116"/>
        <v>71100901014214</v>
      </c>
      <c r="B577" s="123" t="s">
        <v>439</v>
      </c>
      <c r="C577" s="116" t="s">
        <v>189</v>
      </c>
      <c r="D577" s="117" t="s">
        <v>187</v>
      </c>
      <c r="E577" s="118" t="s">
        <v>106</v>
      </c>
      <c r="F577" s="119" t="s">
        <v>106</v>
      </c>
      <c r="G577" s="120">
        <v>4214</v>
      </c>
      <c r="H577" s="24"/>
      <c r="I577" s="17"/>
      <c r="J577" s="18"/>
      <c r="K577" s="18"/>
      <c r="L577" s="28" t="s">
        <v>217</v>
      </c>
      <c r="M577" s="11">
        <v>4511</v>
      </c>
      <c r="N577" s="182">
        <f t="shared" si="117"/>
        <v>0</v>
      </c>
      <c r="O577" s="303"/>
      <c r="P577" s="303">
        <v>0</v>
      </c>
      <c r="Q577" s="160"/>
      <c r="R577" s="160"/>
      <c r="S577" s="343"/>
      <c r="T577" s="160"/>
      <c r="U577" s="160"/>
      <c r="V577" s="160"/>
    </row>
    <row r="578" spans="1:22">
      <c r="A578" s="121" t="str">
        <f t="shared" si="116"/>
        <v>71100901014216</v>
      </c>
      <c r="B578" s="123" t="s">
        <v>439</v>
      </c>
      <c r="C578" s="116" t="s">
        <v>189</v>
      </c>
      <c r="D578" s="117" t="s">
        <v>187</v>
      </c>
      <c r="E578" s="118" t="s">
        <v>106</v>
      </c>
      <c r="F578" s="119" t="s">
        <v>106</v>
      </c>
      <c r="G578" s="120">
        <v>4216</v>
      </c>
      <c r="H578" s="329"/>
      <c r="I578" s="330"/>
      <c r="J578" s="331"/>
      <c r="K578" s="331"/>
      <c r="L578" s="28" t="s">
        <v>137</v>
      </c>
      <c r="M578" s="11">
        <v>5129</v>
      </c>
      <c r="N578" s="182">
        <f t="shared" si="117"/>
        <v>0</v>
      </c>
      <c r="O578" s="310"/>
      <c r="P578" s="310"/>
      <c r="Q578" s="160"/>
      <c r="R578" s="160"/>
      <c r="S578" s="343"/>
      <c r="T578" s="160"/>
      <c r="U578" s="160"/>
      <c r="V578" s="160"/>
    </row>
    <row r="579" spans="1:22" ht="27">
      <c r="A579" s="121" t="str">
        <f t="shared" si="116"/>
        <v>71100901014221</v>
      </c>
      <c r="B579" s="123" t="s">
        <v>439</v>
      </c>
      <c r="C579" s="116" t="s">
        <v>189</v>
      </c>
      <c r="D579" s="117" t="s">
        <v>187</v>
      </c>
      <c r="E579" s="118" t="s">
        <v>106</v>
      </c>
      <c r="F579" s="119" t="s">
        <v>106</v>
      </c>
      <c r="G579" s="120">
        <v>4221</v>
      </c>
      <c r="H579" s="44"/>
      <c r="I579" s="146"/>
      <c r="J579" s="147"/>
      <c r="K579" s="147"/>
      <c r="L579" s="26" t="s">
        <v>319</v>
      </c>
      <c r="M579" s="27"/>
      <c r="N579" s="196">
        <f>O579+P579</f>
        <v>0</v>
      </c>
      <c r="O579" s="196">
        <f>SUM(O580:O582)</f>
        <v>0</v>
      </c>
      <c r="P579" s="196">
        <f>SUM(P580:P582)</f>
        <v>0</v>
      </c>
      <c r="Q579" s="160"/>
      <c r="R579" s="160"/>
      <c r="S579" s="343"/>
      <c r="T579" s="160"/>
      <c r="U579" s="160"/>
      <c r="V579" s="160"/>
    </row>
    <row r="580" spans="1:22" ht="16.5">
      <c r="A580" s="121" t="str">
        <f t="shared" si="116"/>
        <v>71100901014252</v>
      </c>
      <c r="B580" s="123" t="s">
        <v>439</v>
      </c>
      <c r="C580" s="116" t="s">
        <v>189</v>
      </c>
      <c r="D580" s="117" t="s">
        <v>187</v>
      </c>
      <c r="E580" s="118" t="s">
        <v>106</v>
      </c>
      <c r="F580" s="119" t="s">
        <v>106</v>
      </c>
      <c r="G580" s="120">
        <v>4252</v>
      </c>
      <c r="H580" s="16"/>
      <c r="I580" s="305"/>
      <c r="J580" s="306"/>
      <c r="K580" s="306"/>
      <c r="L580" s="31" t="s">
        <v>364</v>
      </c>
      <c r="M580" s="43">
        <v>4269</v>
      </c>
      <c r="N580" s="182">
        <f t="shared" si="117"/>
        <v>0</v>
      </c>
      <c r="O580" s="304"/>
      <c r="P580" s="304"/>
      <c r="Q580" s="160"/>
      <c r="R580" s="160"/>
      <c r="S580" s="343"/>
      <c r="T580" s="160"/>
      <c r="U580" s="160"/>
      <c r="V580" s="160"/>
    </row>
    <row r="581" spans="1:22" ht="16.5">
      <c r="B581" s="123"/>
      <c r="H581" s="16"/>
      <c r="I581" s="305"/>
      <c r="J581" s="306"/>
      <c r="K581" s="306"/>
      <c r="L581" s="31" t="s">
        <v>738</v>
      </c>
      <c r="M581" s="47" t="s">
        <v>739</v>
      </c>
      <c r="N581" s="182">
        <f t="shared" ref="N581" si="118">O581+P581</f>
        <v>0</v>
      </c>
      <c r="O581" s="304"/>
      <c r="P581" s="304"/>
      <c r="Q581" s="160"/>
      <c r="R581" s="160"/>
      <c r="S581" s="343"/>
      <c r="T581" s="160"/>
      <c r="U581" s="160"/>
      <c r="V581" s="160"/>
    </row>
    <row r="582" spans="1:22" ht="16.5">
      <c r="A582" s="121" t="str">
        <f t="shared" si="116"/>
        <v>71100901014261</v>
      </c>
      <c r="B582" s="123" t="s">
        <v>439</v>
      </c>
      <c r="C582" s="116" t="s">
        <v>189</v>
      </c>
      <c r="D582" s="117" t="s">
        <v>187</v>
      </c>
      <c r="E582" s="118" t="s">
        <v>106</v>
      </c>
      <c r="F582" s="119" t="s">
        <v>106</v>
      </c>
      <c r="G582" s="120">
        <v>4261</v>
      </c>
      <c r="H582" s="24"/>
      <c r="I582" s="24"/>
      <c r="J582" s="25"/>
      <c r="K582" s="25"/>
      <c r="L582" s="28" t="s">
        <v>137</v>
      </c>
      <c r="M582" s="11">
        <v>5129</v>
      </c>
      <c r="N582" s="182">
        <f t="shared" si="117"/>
        <v>0</v>
      </c>
      <c r="O582" s="304"/>
      <c r="P582" s="304"/>
      <c r="Q582" s="160"/>
      <c r="R582" s="160"/>
      <c r="S582" s="343"/>
      <c r="T582" s="160"/>
      <c r="U582" s="160"/>
      <c r="V582" s="160"/>
    </row>
    <row r="583" spans="1:22" ht="27">
      <c r="A583" s="121" t="str">
        <f t="shared" si="116"/>
        <v>71100901014264</v>
      </c>
      <c r="B583" s="123" t="s">
        <v>439</v>
      </c>
      <c r="C583" s="116" t="s">
        <v>189</v>
      </c>
      <c r="D583" s="117" t="s">
        <v>187</v>
      </c>
      <c r="E583" s="118" t="s">
        <v>106</v>
      </c>
      <c r="F583" s="119" t="s">
        <v>106</v>
      </c>
      <c r="G583" s="120">
        <v>4264</v>
      </c>
      <c r="H583" s="44"/>
      <c r="I583" s="146"/>
      <c r="J583" s="147"/>
      <c r="K583" s="147"/>
      <c r="L583" s="348" t="s">
        <v>784</v>
      </c>
      <c r="M583" s="27"/>
      <c r="N583" s="196">
        <f>O583+P583</f>
        <v>0</v>
      </c>
      <c r="O583" s="196">
        <f>SUM(O584:O586)</f>
        <v>0</v>
      </c>
      <c r="P583" s="196">
        <f>SUM(P584:P586)</f>
        <v>0</v>
      </c>
      <c r="Q583" s="160"/>
      <c r="R583" s="160"/>
      <c r="S583" s="343"/>
      <c r="T583" s="160"/>
      <c r="U583" s="160"/>
      <c r="V583" s="160"/>
    </row>
    <row r="584" spans="1:22">
      <c r="A584" s="121" t="str">
        <f t="shared" si="116"/>
        <v>71100901014267</v>
      </c>
      <c r="B584" s="123" t="s">
        <v>439</v>
      </c>
      <c r="C584" s="116" t="s">
        <v>189</v>
      </c>
      <c r="D584" s="117" t="s">
        <v>187</v>
      </c>
      <c r="E584" s="118" t="s">
        <v>106</v>
      </c>
      <c r="F584" s="119" t="s">
        <v>106</v>
      </c>
      <c r="G584" s="120">
        <v>4267</v>
      </c>
      <c r="H584" s="24"/>
      <c r="I584" s="24"/>
      <c r="J584" s="25"/>
      <c r="K584" s="25"/>
      <c r="L584" s="28" t="s">
        <v>125</v>
      </c>
      <c r="M584" s="11">
        <v>4239</v>
      </c>
      <c r="N584" s="182">
        <f t="shared" si="117"/>
        <v>0</v>
      </c>
      <c r="O584" s="182"/>
      <c r="P584" s="182"/>
      <c r="Q584" s="160"/>
      <c r="R584" s="160"/>
      <c r="S584" s="343"/>
      <c r="T584" s="160"/>
      <c r="U584" s="160"/>
      <c r="V584" s="160"/>
    </row>
    <row r="585" spans="1:22">
      <c r="B585" s="123"/>
      <c r="H585" s="24"/>
      <c r="I585" s="24"/>
      <c r="J585" s="25"/>
      <c r="K585" s="25"/>
      <c r="L585" s="31" t="s">
        <v>738</v>
      </c>
      <c r="M585" s="47" t="s">
        <v>739</v>
      </c>
      <c r="N585" s="182"/>
      <c r="O585" s="182"/>
      <c r="P585" s="182"/>
      <c r="Q585" s="160"/>
      <c r="R585" s="160"/>
      <c r="S585" s="343"/>
      <c r="T585" s="160"/>
      <c r="U585" s="160"/>
      <c r="V585" s="160"/>
    </row>
    <row r="586" spans="1:22" ht="25.5">
      <c r="A586" s="121" t="str">
        <f t="shared" si="116"/>
        <v>71100901014823</v>
      </c>
      <c r="B586" s="123" t="s">
        <v>439</v>
      </c>
      <c r="C586" s="116" t="s">
        <v>189</v>
      </c>
      <c r="D586" s="117" t="s">
        <v>187</v>
      </c>
      <c r="E586" s="118" t="s">
        <v>106</v>
      </c>
      <c r="F586" s="119" t="s">
        <v>106</v>
      </c>
      <c r="G586" s="120">
        <v>4823</v>
      </c>
      <c r="H586" s="36"/>
      <c r="I586" s="193"/>
      <c r="J586" s="194"/>
      <c r="K586" s="195"/>
      <c r="L586" s="35" t="s">
        <v>217</v>
      </c>
      <c r="M586" s="11" t="s">
        <v>83</v>
      </c>
      <c r="N586" s="182">
        <f t="shared" si="117"/>
        <v>0</v>
      </c>
      <c r="O586" s="307"/>
      <c r="P586" s="307"/>
      <c r="Q586" s="160"/>
      <c r="R586" s="160"/>
      <c r="S586" s="343"/>
      <c r="T586" s="160"/>
      <c r="U586" s="160"/>
      <c r="V586" s="160"/>
    </row>
    <row r="587" spans="1:22" ht="44.25" customHeight="1">
      <c r="B587" s="123"/>
      <c r="H587" s="44"/>
      <c r="I587" s="146"/>
      <c r="J587" s="147"/>
      <c r="K587" s="147"/>
      <c r="L587" s="26" t="s">
        <v>771</v>
      </c>
      <c r="M587" s="27"/>
      <c r="N587" s="196">
        <f>O587+P587</f>
        <v>0</v>
      </c>
      <c r="O587" s="196">
        <f>SUM(O588)</f>
        <v>0</v>
      </c>
      <c r="P587" s="196">
        <f>SUM(P588)</f>
        <v>0</v>
      </c>
      <c r="Q587" s="160"/>
      <c r="R587" s="160"/>
      <c r="S587" s="343"/>
      <c r="T587" s="160"/>
      <c r="U587" s="160"/>
      <c r="V587" s="160"/>
    </row>
    <row r="588" spans="1:22">
      <c r="B588" s="123"/>
      <c r="H588" s="36"/>
      <c r="I588" s="193"/>
      <c r="J588" s="194"/>
      <c r="K588" s="195"/>
      <c r="L588" s="28" t="s">
        <v>348</v>
      </c>
      <c r="M588" s="11">
        <v>4729</v>
      </c>
      <c r="N588" s="182">
        <f t="shared" ref="N588" si="119">O588+P588</f>
        <v>0</v>
      </c>
      <c r="O588" s="307"/>
      <c r="P588" s="307">
        <v>0</v>
      </c>
      <c r="Q588" s="160"/>
      <c r="R588" s="160"/>
      <c r="S588" s="343"/>
      <c r="T588" s="160"/>
      <c r="U588" s="160"/>
      <c r="V588" s="160"/>
    </row>
    <row r="589" spans="1:22" ht="46.5" customHeight="1">
      <c r="B589" s="123"/>
      <c r="H589" s="44"/>
      <c r="I589" s="146"/>
      <c r="J589" s="147"/>
      <c r="K589" s="147"/>
      <c r="L589" s="347" t="s">
        <v>778</v>
      </c>
      <c r="M589" s="27"/>
      <c r="N589" s="196">
        <f>O589+P589</f>
        <v>0</v>
      </c>
      <c r="O589" s="196">
        <f>SUM(O590)</f>
        <v>0</v>
      </c>
      <c r="P589" s="196">
        <f>SUM(P590)</f>
        <v>0</v>
      </c>
      <c r="Q589" s="160"/>
      <c r="R589" s="160"/>
      <c r="S589" s="343"/>
      <c r="T589" s="160"/>
      <c r="U589" s="160"/>
      <c r="V589" s="160"/>
    </row>
    <row r="590" spans="1:22">
      <c r="B590" s="123"/>
      <c r="H590" s="36"/>
      <c r="I590" s="193"/>
      <c r="J590" s="194"/>
      <c r="K590" s="195"/>
      <c r="L590" s="29" t="s">
        <v>134</v>
      </c>
      <c r="M590" s="30">
        <v>4861</v>
      </c>
      <c r="N590" s="182">
        <f t="shared" si="117"/>
        <v>0</v>
      </c>
      <c r="O590" s="310"/>
      <c r="P590" s="310">
        <v>0</v>
      </c>
      <c r="Q590" s="160"/>
      <c r="R590" s="160"/>
      <c r="S590" s="343"/>
      <c r="T590" s="160"/>
      <c r="U590" s="160"/>
      <c r="V590" s="160"/>
    </row>
    <row r="591" spans="1:22" ht="78" customHeight="1">
      <c r="B591" s="123"/>
      <c r="H591" s="44"/>
      <c r="I591" s="146"/>
      <c r="J591" s="147"/>
      <c r="K591" s="147"/>
      <c r="L591" s="347" t="s">
        <v>779</v>
      </c>
      <c r="M591" s="27"/>
      <c r="N591" s="196">
        <f>O591+P591</f>
        <v>0</v>
      </c>
      <c r="O591" s="196">
        <f>SUM(O592)</f>
        <v>0</v>
      </c>
      <c r="P591" s="196">
        <f>SUM(P592)</f>
        <v>0</v>
      </c>
      <c r="Q591" s="160"/>
      <c r="R591" s="160"/>
      <c r="S591" s="343"/>
      <c r="T591" s="160"/>
      <c r="U591" s="160"/>
      <c r="V591" s="160"/>
    </row>
    <row r="592" spans="1:22">
      <c r="B592" s="123"/>
      <c r="H592" s="36"/>
      <c r="I592" s="193"/>
      <c r="J592" s="194"/>
      <c r="K592" s="195"/>
      <c r="L592" s="28" t="s">
        <v>348</v>
      </c>
      <c r="M592" s="11">
        <v>4729</v>
      </c>
      <c r="N592" s="182">
        <f t="shared" ref="N592" si="120">O592+P592</f>
        <v>0</v>
      </c>
      <c r="O592" s="307"/>
      <c r="P592" s="307">
        <v>0</v>
      </c>
      <c r="Q592" s="160"/>
      <c r="R592" s="160"/>
      <c r="S592" s="343"/>
      <c r="T592" s="160"/>
      <c r="U592" s="160"/>
      <c r="V592" s="160"/>
    </row>
    <row r="593" spans="1:22" ht="40.5">
      <c r="B593" s="123"/>
      <c r="H593" s="44"/>
      <c r="I593" s="146"/>
      <c r="J593" s="147"/>
      <c r="K593" s="147"/>
      <c r="L593" s="348" t="s">
        <v>785</v>
      </c>
      <c r="M593" s="27"/>
      <c r="N593" s="196">
        <f>N594</f>
        <v>0</v>
      </c>
      <c r="O593" s="196">
        <f t="shared" ref="O593:P593" si="121">O594</f>
        <v>0</v>
      </c>
      <c r="P593" s="196">
        <f t="shared" si="121"/>
        <v>0</v>
      </c>
      <c r="Q593" s="160"/>
      <c r="R593" s="160"/>
      <c r="S593" s="343"/>
      <c r="T593" s="160"/>
      <c r="U593" s="160"/>
      <c r="V593" s="160"/>
    </row>
    <row r="594" spans="1:22">
      <c r="B594" s="123"/>
      <c r="H594" s="36"/>
      <c r="I594" s="193"/>
      <c r="J594" s="194"/>
      <c r="K594" s="195"/>
      <c r="L594" s="28" t="s">
        <v>348</v>
      </c>
      <c r="M594" s="11">
        <v>4729</v>
      </c>
      <c r="N594" s="182">
        <f t="shared" ref="N594" si="122">O594+P594</f>
        <v>0</v>
      </c>
      <c r="O594" s="307"/>
      <c r="P594" s="307">
        <v>0</v>
      </c>
      <c r="Q594" s="160"/>
      <c r="R594" s="160"/>
      <c r="S594" s="343"/>
      <c r="T594" s="160"/>
      <c r="U594" s="160"/>
      <c r="V594" s="160"/>
    </row>
    <row r="595" spans="1:22" ht="25.5">
      <c r="A595" s="121" t="str">
        <f t="shared" si="116"/>
        <v>71100901014861</v>
      </c>
      <c r="B595" s="123" t="s">
        <v>439</v>
      </c>
      <c r="C595" s="116" t="s">
        <v>189</v>
      </c>
      <c r="D595" s="117" t="s">
        <v>187</v>
      </c>
      <c r="E595" s="118" t="s">
        <v>106</v>
      </c>
      <c r="F595" s="119" t="s">
        <v>106</v>
      </c>
      <c r="G595" s="120">
        <v>4861</v>
      </c>
      <c r="H595" s="150">
        <v>2911</v>
      </c>
      <c r="I595" s="151" t="s">
        <v>187</v>
      </c>
      <c r="J595" s="152">
        <v>1</v>
      </c>
      <c r="K595" s="152">
        <v>2</v>
      </c>
      <c r="L595" s="153" t="s">
        <v>321</v>
      </c>
      <c r="M595" s="154"/>
      <c r="N595" s="191">
        <f>+N597</f>
        <v>0</v>
      </c>
      <c r="O595" s="191">
        <f>+O597</f>
        <v>0</v>
      </c>
      <c r="P595" s="191">
        <f>+P597</f>
        <v>0</v>
      </c>
      <c r="Q595" s="160"/>
      <c r="R595" s="160"/>
      <c r="S595" s="343"/>
      <c r="T595" s="160"/>
      <c r="U595" s="160"/>
      <c r="V595" s="160"/>
    </row>
    <row r="596" spans="1:22">
      <c r="A596" s="121" t="str">
        <f t="shared" si="116"/>
        <v>71100901015122</v>
      </c>
      <c r="B596" s="123" t="s">
        <v>439</v>
      </c>
      <c r="C596" s="116" t="s">
        <v>189</v>
      </c>
      <c r="D596" s="117" t="s">
        <v>187</v>
      </c>
      <c r="E596" s="118" t="s">
        <v>106</v>
      </c>
      <c r="F596" s="119" t="s">
        <v>106</v>
      </c>
      <c r="G596" s="120">
        <v>5122</v>
      </c>
      <c r="H596" s="24"/>
      <c r="I596" s="24"/>
      <c r="J596" s="25"/>
      <c r="K596" s="25"/>
      <c r="L596" s="29" t="s">
        <v>108</v>
      </c>
      <c r="M596" s="30"/>
      <c r="N596" s="189"/>
      <c r="O596" s="189"/>
      <c r="P596" s="189"/>
      <c r="Q596" s="160"/>
      <c r="R596" s="160"/>
      <c r="S596" s="343"/>
      <c r="T596" s="160"/>
      <c r="U596" s="160"/>
      <c r="V596" s="160"/>
    </row>
    <row r="597" spans="1:22" s="155" customFormat="1">
      <c r="A597" s="121" t="str">
        <f t="shared" si="116"/>
        <v>71100902000000</v>
      </c>
      <c r="B597" s="123" t="s">
        <v>439</v>
      </c>
      <c r="C597" s="116" t="s">
        <v>189</v>
      </c>
      <c r="D597" s="117" t="s">
        <v>187</v>
      </c>
      <c r="E597" s="118" t="s">
        <v>140</v>
      </c>
      <c r="F597" s="119" t="s">
        <v>441</v>
      </c>
      <c r="G597" s="128" t="s">
        <v>440</v>
      </c>
      <c r="H597" s="44"/>
      <c r="I597" s="146"/>
      <c r="J597" s="147"/>
      <c r="K597" s="147"/>
      <c r="L597" s="26" t="s">
        <v>322</v>
      </c>
      <c r="M597" s="27"/>
      <c r="N597" s="196">
        <f>SUM(N598:N599)</f>
        <v>0</v>
      </c>
      <c r="O597" s="196">
        <f>SUM(O598:O599)</f>
        <v>0</v>
      </c>
      <c r="P597" s="196">
        <f>SUM(P598:P599)</f>
        <v>0</v>
      </c>
      <c r="Q597" s="160"/>
      <c r="R597" s="160"/>
      <c r="S597" s="343"/>
      <c r="T597" s="160"/>
      <c r="U597" s="160"/>
      <c r="V597" s="160"/>
    </row>
    <row r="598" spans="1:22">
      <c r="A598" s="121" t="str">
        <f t="shared" si="116"/>
        <v>71100902000001</v>
      </c>
      <c r="B598" s="123" t="s">
        <v>439</v>
      </c>
      <c r="C598" s="116" t="s">
        <v>189</v>
      </c>
      <c r="D598" s="117" t="s">
        <v>187</v>
      </c>
      <c r="E598" s="118" t="s">
        <v>140</v>
      </c>
      <c r="F598" s="119" t="s">
        <v>441</v>
      </c>
      <c r="G598" s="128" t="s">
        <v>96</v>
      </c>
      <c r="H598" s="24"/>
      <c r="I598" s="17"/>
      <c r="J598" s="18"/>
      <c r="K598" s="18"/>
      <c r="L598" s="28" t="s">
        <v>125</v>
      </c>
      <c r="M598" s="11">
        <v>4239</v>
      </c>
      <c r="N598" s="182">
        <f t="shared" ref="N598:N599" si="123">O598+P598</f>
        <v>0</v>
      </c>
      <c r="O598" s="182">
        <v>0</v>
      </c>
      <c r="P598" s="182"/>
      <c r="Q598" s="160"/>
      <c r="R598" s="160"/>
      <c r="S598" s="343"/>
      <c r="T598" s="160"/>
      <c r="U598" s="160"/>
      <c r="V598" s="160"/>
    </row>
    <row r="599" spans="1:22" s="114" customFormat="1" ht="25.5">
      <c r="A599" s="121" t="str">
        <f t="shared" si="116"/>
        <v>71100902010000</v>
      </c>
      <c r="B599" s="123" t="s">
        <v>439</v>
      </c>
      <c r="C599" s="116" t="s">
        <v>189</v>
      </c>
      <c r="D599" s="117" t="s">
        <v>187</v>
      </c>
      <c r="E599" s="118" t="s">
        <v>140</v>
      </c>
      <c r="F599" s="119" t="s">
        <v>106</v>
      </c>
      <c r="G599" s="128" t="s">
        <v>440</v>
      </c>
      <c r="H599" s="176"/>
      <c r="I599" s="193"/>
      <c r="J599" s="200"/>
      <c r="K599" s="201"/>
      <c r="L599" s="202" t="s">
        <v>217</v>
      </c>
      <c r="M599" s="12">
        <v>4511</v>
      </c>
      <c r="N599" s="182">
        <f t="shared" si="123"/>
        <v>0</v>
      </c>
      <c r="O599" s="307"/>
      <c r="P599" s="307"/>
      <c r="Q599" s="160"/>
      <c r="R599" s="160"/>
      <c r="S599" s="343"/>
      <c r="T599" s="160"/>
      <c r="U599" s="160"/>
      <c r="V599" s="160"/>
    </row>
    <row r="600" spans="1:22">
      <c r="A600" s="121" t="str">
        <f t="shared" si="116"/>
        <v>71110100000001</v>
      </c>
      <c r="B600" s="123" t="s">
        <v>439</v>
      </c>
      <c r="C600" s="116" t="s">
        <v>104</v>
      </c>
      <c r="D600" s="117" t="s">
        <v>106</v>
      </c>
      <c r="E600" s="118" t="s">
        <v>441</v>
      </c>
      <c r="F600" s="119" t="s">
        <v>441</v>
      </c>
      <c r="G600" s="128" t="s">
        <v>96</v>
      </c>
      <c r="H600" s="164">
        <v>2920</v>
      </c>
      <c r="I600" s="165" t="s">
        <v>187</v>
      </c>
      <c r="J600" s="166">
        <v>2</v>
      </c>
      <c r="K600" s="166">
        <v>0</v>
      </c>
      <c r="L600" s="167" t="s">
        <v>325</v>
      </c>
      <c r="M600" s="175"/>
      <c r="N600" s="187">
        <f>+N602+N609</f>
        <v>0</v>
      </c>
      <c r="O600" s="187">
        <f>+O602+O609</f>
        <v>0</v>
      </c>
      <c r="P600" s="187">
        <f>+P602+P609</f>
        <v>0</v>
      </c>
      <c r="Q600" s="160"/>
      <c r="R600" s="160"/>
      <c r="S600" s="343"/>
      <c r="T600" s="160"/>
      <c r="U600" s="160"/>
      <c r="V600" s="160"/>
    </row>
    <row r="601" spans="1:22" s="155" customFormat="1">
      <c r="A601" s="121" t="str">
        <f t="shared" si="116"/>
        <v>71110102000000</v>
      </c>
      <c r="B601" s="123" t="s">
        <v>439</v>
      </c>
      <c r="C601" s="116" t="s">
        <v>104</v>
      </c>
      <c r="D601" s="117" t="s">
        <v>106</v>
      </c>
      <c r="E601" s="118" t="s">
        <v>140</v>
      </c>
      <c r="F601" s="119" t="s">
        <v>441</v>
      </c>
      <c r="G601" s="128" t="s">
        <v>440</v>
      </c>
      <c r="H601" s="24"/>
      <c r="I601" s="17"/>
      <c r="J601" s="18"/>
      <c r="K601" s="18"/>
      <c r="L601" s="29" t="s">
        <v>110</v>
      </c>
      <c r="M601" s="30"/>
      <c r="N601" s="189"/>
      <c r="O601" s="189"/>
      <c r="P601" s="189"/>
      <c r="Q601" s="160"/>
      <c r="R601" s="160"/>
      <c r="S601" s="343"/>
      <c r="T601" s="160"/>
      <c r="U601" s="160"/>
      <c r="V601" s="160"/>
    </row>
    <row r="602" spans="1:22" ht="25.5">
      <c r="A602" s="121" t="str">
        <f t="shared" si="116"/>
        <v>71110102000001</v>
      </c>
      <c r="B602" s="123" t="s">
        <v>439</v>
      </c>
      <c r="C602" s="116" t="s">
        <v>104</v>
      </c>
      <c r="D602" s="117" t="s">
        <v>106</v>
      </c>
      <c r="E602" s="118" t="s">
        <v>140</v>
      </c>
      <c r="F602" s="119" t="s">
        <v>441</v>
      </c>
      <c r="G602" s="128" t="s">
        <v>96</v>
      </c>
      <c r="H602" s="150">
        <v>2921</v>
      </c>
      <c r="I602" s="151" t="s">
        <v>187</v>
      </c>
      <c r="J602" s="152">
        <v>2</v>
      </c>
      <c r="K602" s="152">
        <v>1</v>
      </c>
      <c r="L602" s="153" t="s">
        <v>326</v>
      </c>
      <c r="M602" s="154"/>
      <c r="N602" s="191">
        <f>N604+N607</f>
        <v>0</v>
      </c>
      <c r="O602" s="191">
        <f>O604+O607</f>
        <v>0</v>
      </c>
      <c r="P602" s="191">
        <f>+P604</f>
        <v>0</v>
      </c>
      <c r="Q602" s="160"/>
      <c r="R602" s="160"/>
      <c r="S602" s="343"/>
      <c r="T602" s="160"/>
      <c r="U602" s="160"/>
      <c r="V602" s="160"/>
    </row>
    <row r="603" spans="1:22">
      <c r="A603" s="121" t="str">
        <f t="shared" si="116"/>
        <v>71110102004891</v>
      </c>
      <c r="B603" s="123" t="s">
        <v>439</v>
      </c>
      <c r="C603" s="116" t="s">
        <v>104</v>
      </c>
      <c r="D603" s="117" t="s">
        <v>106</v>
      </c>
      <c r="E603" s="118" t="s">
        <v>140</v>
      </c>
      <c r="F603" s="119" t="s">
        <v>441</v>
      </c>
      <c r="G603" s="128">
        <v>4891</v>
      </c>
      <c r="H603" s="24"/>
      <c r="I603" s="24"/>
      <c r="J603" s="25"/>
      <c r="K603" s="25"/>
      <c r="L603" s="29" t="s">
        <v>108</v>
      </c>
      <c r="M603" s="30"/>
      <c r="N603" s="189"/>
      <c r="O603" s="189"/>
      <c r="P603" s="189"/>
      <c r="Q603" s="160"/>
      <c r="R603" s="160"/>
      <c r="S603" s="343"/>
      <c r="T603" s="160"/>
      <c r="U603" s="160"/>
      <c r="V603" s="160"/>
    </row>
    <row r="604" spans="1:22">
      <c r="A604" s="121" t="str">
        <f t="shared" si="116"/>
        <v>7111010200x</v>
      </c>
      <c r="B604" s="123" t="s">
        <v>439</v>
      </c>
      <c r="C604" s="116" t="s">
        <v>104</v>
      </c>
      <c r="D604" s="117" t="s">
        <v>106</v>
      </c>
      <c r="E604" s="118" t="s">
        <v>140</v>
      </c>
      <c r="F604" s="119" t="s">
        <v>441</v>
      </c>
      <c r="G604" s="128" t="s">
        <v>361</v>
      </c>
      <c r="H604" s="44"/>
      <c r="I604" s="146"/>
      <c r="J604" s="147"/>
      <c r="K604" s="147"/>
      <c r="L604" s="26" t="s">
        <v>322</v>
      </c>
      <c r="M604" s="27"/>
      <c r="N604" s="196">
        <f>O604+P604</f>
        <v>0</v>
      </c>
      <c r="O604" s="196">
        <f>SUM(O605:O606)</f>
        <v>0</v>
      </c>
      <c r="P604" s="196">
        <f>SUM(P605:P606)</f>
        <v>0</v>
      </c>
      <c r="Q604" s="160"/>
      <c r="R604" s="160"/>
      <c r="S604" s="343"/>
      <c r="T604" s="160"/>
      <c r="U604" s="160"/>
      <c r="V604" s="160"/>
    </row>
    <row r="605" spans="1:22">
      <c r="H605" s="24"/>
      <c r="I605" s="17"/>
      <c r="J605" s="18"/>
      <c r="K605" s="18"/>
      <c r="L605" s="28" t="s">
        <v>125</v>
      </c>
      <c r="M605" s="11">
        <v>4239</v>
      </c>
      <c r="N605" s="182">
        <f t="shared" ref="N605:N606" si="124">O605+P605</f>
        <v>0</v>
      </c>
      <c r="O605" s="182">
        <v>0</v>
      </c>
      <c r="P605" s="182"/>
      <c r="Q605" s="160"/>
      <c r="R605" s="160"/>
      <c r="S605" s="343"/>
      <c r="T605" s="160"/>
      <c r="U605" s="160"/>
      <c r="V605" s="160"/>
    </row>
    <row r="606" spans="1:22" ht="25.5">
      <c r="H606" s="176"/>
      <c r="I606" s="193"/>
      <c r="J606" s="200"/>
      <c r="K606" s="201"/>
      <c r="L606" s="202" t="s">
        <v>217</v>
      </c>
      <c r="M606" s="12">
        <v>4511</v>
      </c>
      <c r="N606" s="182">
        <f t="shared" si="124"/>
        <v>0</v>
      </c>
      <c r="O606" s="307"/>
      <c r="P606" s="307"/>
      <c r="Q606" s="160"/>
      <c r="R606" s="160"/>
      <c r="S606" s="343"/>
      <c r="T606" s="160"/>
      <c r="U606" s="160"/>
      <c r="V606" s="160"/>
    </row>
    <row r="607" spans="1:22" ht="45.75" customHeight="1">
      <c r="A607" s="121" t="str">
        <f t="shared" ref="A607" si="125">CONCATENATE(B607,C607,D607,E607,F607,G607)</f>
        <v>7111010200x</v>
      </c>
      <c r="B607" s="123" t="s">
        <v>439</v>
      </c>
      <c r="C607" s="116" t="s">
        <v>104</v>
      </c>
      <c r="D607" s="117" t="s">
        <v>106</v>
      </c>
      <c r="E607" s="118" t="s">
        <v>140</v>
      </c>
      <c r="F607" s="119" t="s">
        <v>441</v>
      </c>
      <c r="G607" s="128" t="s">
        <v>361</v>
      </c>
      <c r="H607" s="44"/>
      <c r="I607" s="146"/>
      <c r="J607" s="147"/>
      <c r="K607" s="147"/>
      <c r="L607" s="26" t="s">
        <v>781</v>
      </c>
      <c r="M607" s="27"/>
      <c r="N607" s="196">
        <f>O607+P607</f>
        <v>0</v>
      </c>
      <c r="O607" s="196">
        <f>O608</f>
        <v>0</v>
      </c>
      <c r="P607" s="196">
        <f>P608</f>
        <v>0</v>
      </c>
      <c r="Q607" s="160"/>
      <c r="R607" s="160"/>
      <c r="S607" s="343"/>
      <c r="T607" s="160"/>
      <c r="U607" s="160"/>
      <c r="V607" s="160"/>
    </row>
    <row r="608" spans="1:22">
      <c r="H608" s="24"/>
      <c r="I608" s="17"/>
      <c r="J608" s="18"/>
      <c r="K608" s="18"/>
      <c r="L608" s="28" t="s">
        <v>348</v>
      </c>
      <c r="M608" s="11">
        <v>4729</v>
      </c>
      <c r="N608" s="182">
        <f t="shared" ref="N608" si="126">O608+P608</f>
        <v>0</v>
      </c>
      <c r="O608" s="182"/>
      <c r="P608" s="182">
        <v>0</v>
      </c>
      <c r="Q608" s="160"/>
      <c r="R608" s="160"/>
      <c r="S608" s="343"/>
      <c r="T608" s="160"/>
      <c r="U608" s="160"/>
      <c r="V608" s="160"/>
    </row>
    <row r="609" spans="1:22" ht="25.5">
      <c r="A609" s="4"/>
      <c r="B609" s="4"/>
      <c r="C609" s="4"/>
      <c r="D609" s="4"/>
      <c r="E609" s="4"/>
      <c r="F609" s="4"/>
      <c r="G609" s="4"/>
      <c r="H609" s="150">
        <v>2922</v>
      </c>
      <c r="I609" s="151" t="s">
        <v>187</v>
      </c>
      <c r="J609" s="152">
        <v>2</v>
      </c>
      <c r="K609" s="152">
        <v>2</v>
      </c>
      <c r="L609" s="153" t="s">
        <v>328</v>
      </c>
      <c r="M609" s="154"/>
      <c r="N609" s="191">
        <f>+N611</f>
        <v>0</v>
      </c>
      <c r="O609" s="191">
        <f>SUM(O611)</f>
        <v>0</v>
      </c>
      <c r="P609" s="191">
        <f>+P611</f>
        <v>0</v>
      </c>
      <c r="Q609" s="160"/>
      <c r="R609" s="160"/>
      <c r="S609" s="343"/>
      <c r="T609" s="160"/>
      <c r="U609" s="160"/>
      <c r="V609" s="160"/>
    </row>
    <row r="610" spans="1:22">
      <c r="A610" s="4"/>
      <c r="B610" s="4"/>
      <c r="C610" s="4"/>
      <c r="D610" s="4"/>
      <c r="E610" s="4"/>
      <c r="F610" s="4"/>
      <c r="G610" s="4"/>
      <c r="H610" s="24"/>
      <c r="I610" s="24"/>
      <c r="J610" s="25"/>
      <c r="K610" s="25"/>
      <c r="L610" s="29" t="s">
        <v>108</v>
      </c>
      <c r="M610" s="30"/>
      <c r="N610" s="189"/>
      <c r="O610" s="189"/>
      <c r="P610" s="189"/>
      <c r="Q610" s="160"/>
      <c r="R610" s="160"/>
      <c r="S610" s="343"/>
      <c r="T610" s="160"/>
      <c r="U610" s="160"/>
      <c r="V610" s="160"/>
    </row>
    <row r="611" spans="1:22">
      <c r="A611" s="4"/>
      <c r="B611" s="4"/>
      <c r="C611" s="4"/>
      <c r="D611" s="4"/>
      <c r="E611" s="4"/>
      <c r="F611" s="4"/>
      <c r="G611" s="4"/>
      <c r="H611" s="44"/>
      <c r="I611" s="146"/>
      <c r="J611" s="147"/>
      <c r="K611" s="147"/>
      <c r="L611" s="26" t="s">
        <v>322</v>
      </c>
      <c r="M611" s="27"/>
      <c r="N611" s="196">
        <f>O611+P611</f>
        <v>0</v>
      </c>
      <c r="O611" s="196">
        <f>SUM(O612:O613)</f>
        <v>0</v>
      </c>
      <c r="P611" s="196">
        <f>SUM(P612:P613)</f>
        <v>0</v>
      </c>
      <c r="Q611" s="160"/>
      <c r="R611" s="160"/>
      <c r="S611" s="343"/>
      <c r="T611" s="160"/>
      <c r="U611" s="160"/>
      <c r="V611" s="160"/>
    </row>
    <row r="612" spans="1:22">
      <c r="A612" s="4"/>
      <c r="B612" s="4"/>
      <c r="C612" s="4"/>
      <c r="D612" s="4"/>
      <c r="E612" s="4"/>
      <c r="F612" s="4"/>
      <c r="G612" s="4"/>
      <c r="H612" s="24"/>
      <c r="I612" s="17"/>
      <c r="J612" s="18"/>
      <c r="K612" s="18"/>
      <c r="L612" s="28" t="s">
        <v>125</v>
      </c>
      <c r="M612" s="11">
        <v>4239</v>
      </c>
      <c r="N612" s="182">
        <f t="shared" ref="N612:N613" si="127">O612+P612</f>
        <v>0</v>
      </c>
      <c r="O612" s="182">
        <v>0</v>
      </c>
      <c r="P612" s="182"/>
      <c r="Q612" s="160"/>
      <c r="R612" s="160"/>
      <c r="S612" s="343"/>
      <c r="T612" s="160"/>
      <c r="U612" s="160"/>
      <c r="V612" s="160"/>
    </row>
    <row r="613" spans="1:22" ht="25.5">
      <c r="A613" s="4"/>
      <c r="B613" s="4"/>
      <c r="C613" s="4"/>
      <c r="D613" s="4"/>
      <c r="E613" s="4"/>
      <c r="F613" s="4"/>
      <c r="G613" s="4"/>
      <c r="H613" s="176"/>
      <c r="I613" s="193"/>
      <c r="J613" s="200"/>
      <c r="K613" s="201"/>
      <c r="L613" s="202" t="s">
        <v>217</v>
      </c>
      <c r="M613" s="12">
        <v>4511</v>
      </c>
      <c r="N613" s="182">
        <f t="shared" si="127"/>
        <v>0</v>
      </c>
      <c r="O613" s="307"/>
      <c r="P613" s="307"/>
      <c r="Q613" s="160"/>
      <c r="R613" s="160"/>
      <c r="S613" s="343"/>
      <c r="T613" s="160"/>
      <c r="U613" s="160"/>
      <c r="V613" s="160"/>
    </row>
    <row r="614" spans="1:22">
      <c r="A614" s="4"/>
      <c r="B614" s="4"/>
      <c r="C614" s="4"/>
      <c r="D614" s="4"/>
      <c r="E614" s="4"/>
      <c r="F614" s="4"/>
      <c r="G614" s="4"/>
      <c r="H614" s="164">
        <v>2950</v>
      </c>
      <c r="I614" s="165" t="s">
        <v>187</v>
      </c>
      <c r="J614" s="166">
        <v>5</v>
      </c>
      <c r="K614" s="166">
        <v>0</v>
      </c>
      <c r="L614" s="167" t="s">
        <v>329</v>
      </c>
      <c r="M614" s="175"/>
      <c r="N614" s="187">
        <f>+N616</f>
        <v>0</v>
      </c>
      <c r="O614" s="187">
        <f>+O616</f>
        <v>0</v>
      </c>
      <c r="P614" s="187">
        <f>+P616</f>
        <v>0</v>
      </c>
      <c r="Q614" s="160"/>
      <c r="R614" s="160"/>
      <c r="S614" s="343"/>
      <c r="T614" s="160"/>
      <c r="U614" s="160"/>
      <c r="V614" s="160"/>
    </row>
    <row r="615" spans="1:22">
      <c r="A615" s="4"/>
      <c r="B615" s="4"/>
      <c r="C615" s="4"/>
      <c r="D615" s="4"/>
      <c r="E615" s="4"/>
      <c r="F615" s="4"/>
      <c r="G615" s="4"/>
      <c r="H615" s="24"/>
      <c r="I615" s="17"/>
      <c r="J615" s="18"/>
      <c r="K615" s="18"/>
      <c r="L615" s="29" t="s">
        <v>110</v>
      </c>
      <c r="M615" s="30"/>
      <c r="N615" s="189"/>
      <c r="O615" s="189"/>
      <c r="P615" s="189"/>
      <c r="Q615" s="160"/>
      <c r="R615" s="160"/>
      <c r="S615" s="343"/>
      <c r="T615" s="160"/>
      <c r="U615" s="160"/>
      <c r="V615" s="160"/>
    </row>
    <row r="616" spans="1:22">
      <c r="A616" s="4"/>
      <c r="B616" s="4"/>
      <c r="C616" s="4"/>
      <c r="D616" s="4"/>
      <c r="E616" s="4"/>
      <c r="F616" s="4"/>
      <c r="G616" s="4"/>
      <c r="H616" s="150">
        <v>2951</v>
      </c>
      <c r="I616" s="151" t="s">
        <v>187</v>
      </c>
      <c r="J616" s="152">
        <v>5</v>
      </c>
      <c r="K616" s="152">
        <v>1</v>
      </c>
      <c r="L616" s="153" t="s">
        <v>330</v>
      </c>
      <c r="M616" s="154"/>
      <c r="N616" s="191">
        <f>+N618+N623+N626+N629+N631+N636</f>
        <v>0</v>
      </c>
      <c r="O616" s="191">
        <f>+O618+O623+O626+O629+O631+O636</f>
        <v>0</v>
      </c>
      <c r="P616" s="191">
        <f>+P618+P623+P626+P629+P631+P636</f>
        <v>0</v>
      </c>
      <c r="Q616" s="160"/>
      <c r="R616" s="160"/>
      <c r="S616" s="343"/>
      <c r="T616" s="160"/>
      <c r="U616" s="160"/>
      <c r="V616" s="160"/>
    </row>
    <row r="617" spans="1:22">
      <c r="H617" s="24"/>
      <c r="I617" s="24"/>
      <c r="J617" s="25"/>
      <c r="K617" s="25"/>
      <c r="L617" s="29" t="s">
        <v>108</v>
      </c>
      <c r="M617" s="30"/>
      <c r="N617" s="189"/>
      <c r="O617" s="189"/>
      <c r="P617" s="189"/>
      <c r="Q617" s="160"/>
      <c r="R617" s="160"/>
      <c r="S617" s="343"/>
      <c r="T617" s="160"/>
      <c r="U617" s="160"/>
      <c r="V617" s="160"/>
    </row>
    <row r="618" spans="1:22">
      <c r="A618" s="4"/>
      <c r="B618" s="4"/>
      <c r="C618" s="4"/>
      <c r="D618" s="4"/>
      <c r="E618" s="4"/>
      <c r="F618" s="4"/>
      <c r="G618" s="4"/>
      <c r="H618" s="44"/>
      <c r="I618" s="146"/>
      <c r="J618" s="147"/>
      <c r="K618" s="147"/>
      <c r="L618" s="26" t="s">
        <v>331</v>
      </c>
      <c r="M618" s="27"/>
      <c r="N618" s="196">
        <f>O618+P618</f>
        <v>0</v>
      </c>
      <c r="O618" s="196">
        <f>SUM(O619:O622)</f>
        <v>0</v>
      </c>
      <c r="P618" s="196">
        <f>SUM(P619:P622)</f>
        <v>0</v>
      </c>
      <c r="Q618" s="160"/>
      <c r="R618" s="160"/>
      <c r="S618" s="343"/>
      <c r="T618" s="160"/>
      <c r="U618" s="160"/>
      <c r="V618" s="160"/>
    </row>
    <row r="619" spans="1:22">
      <c r="A619" s="4"/>
      <c r="B619" s="4"/>
      <c r="C619" s="4"/>
      <c r="D619" s="4"/>
      <c r="E619" s="4"/>
      <c r="F619" s="4"/>
      <c r="G619" s="4"/>
      <c r="H619" s="24"/>
      <c r="I619" s="17"/>
      <c r="J619" s="18"/>
      <c r="K619" s="18"/>
      <c r="L619" s="28" t="s">
        <v>114</v>
      </c>
      <c r="M619" s="11" t="s">
        <v>812</v>
      </c>
      <c r="N619" s="182">
        <f t="shared" ref="N619:N637" si="128">O619+P619</f>
        <v>0</v>
      </c>
      <c r="O619" s="310"/>
      <c r="P619" s="310">
        <v>0</v>
      </c>
      <c r="Q619" s="160"/>
      <c r="R619" s="160"/>
      <c r="S619" s="343"/>
      <c r="T619" s="160"/>
      <c r="U619" s="160"/>
      <c r="V619" s="160"/>
    </row>
    <row r="620" spans="1:22" ht="25.5">
      <c r="A620" s="4"/>
      <c r="B620" s="4"/>
      <c r="C620" s="4"/>
      <c r="D620" s="4"/>
      <c r="E620" s="4"/>
      <c r="F620" s="4"/>
      <c r="G620" s="4"/>
      <c r="H620" s="24"/>
      <c r="I620" s="17"/>
      <c r="J620" s="18"/>
      <c r="K620" s="18"/>
      <c r="L620" s="28" t="s">
        <v>131</v>
      </c>
      <c r="M620" s="11">
        <v>4511</v>
      </c>
      <c r="N620" s="182">
        <f t="shared" si="128"/>
        <v>0</v>
      </c>
      <c r="O620" s="182"/>
      <c r="P620" s="182"/>
      <c r="Q620" s="160"/>
      <c r="R620" s="160"/>
      <c r="S620" s="343"/>
      <c r="T620" s="160"/>
      <c r="U620" s="160"/>
      <c r="V620" s="160"/>
    </row>
    <row r="621" spans="1:22" ht="25.5">
      <c r="A621" s="4"/>
      <c r="B621" s="4"/>
      <c r="C621" s="4"/>
      <c r="D621" s="4"/>
      <c r="E621" s="4"/>
      <c r="F621" s="4"/>
      <c r="G621" s="4"/>
      <c r="H621" s="176"/>
      <c r="I621" s="193"/>
      <c r="J621" s="200"/>
      <c r="K621" s="201"/>
      <c r="L621" s="202" t="s">
        <v>219</v>
      </c>
      <c r="M621" s="12">
        <v>4819</v>
      </c>
      <c r="N621" s="182">
        <f t="shared" si="128"/>
        <v>0</v>
      </c>
      <c r="O621" s="182"/>
      <c r="P621" s="182"/>
      <c r="Q621" s="160"/>
      <c r="R621" s="160"/>
      <c r="S621" s="343"/>
      <c r="T621" s="160"/>
      <c r="U621" s="160"/>
      <c r="V621" s="160"/>
    </row>
    <row r="622" spans="1:22">
      <c r="A622" s="4"/>
      <c r="B622" s="4"/>
      <c r="C622" s="4"/>
      <c r="D622" s="4"/>
      <c r="E622" s="4"/>
      <c r="F622" s="4"/>
      <c r="G622" s="4"/>
      <c r="H622" s="16"/>
      <c r="I622" s="24"/>
      <c r="J622" s="25"/>
      <c r="K622" s="25"/>
      <c r="L622" s="31" t="s">
        <v>332</v>
      </c>
      <c r="M622" s="32">
        <v>5122</v>
      </c>
      <c r="N622" s="182">
        <f t="shared" si="128"/>
        <v>0</v>
      </c>
      <c r="O622" s="182">
        <v>0</v>
      </c>
      <c r="P622" s="182"/>
      <c r="Q622" s="160"/>
      <c r="R622" s="160"/>
      <c r="S622" s="343"/>
      <c r="T622" s="160"/>
      <c r="U622" s="160"/>
      <c r="V622" s="160"/>
    </row>
    <row r="623" spans="1:22" ht="27">
      <c r="A623" s="4"/>
      <c r="B623" s="4"/>
      <c r="C623" s="4"/>
      <c r="D623" s="4"/>
      <c r="E623" s="4"/>
      <c r="F623" s="4"/>
      <c r="G623" s="4"/>
      <c r="H623" s="44"/>
      <c r="I623" s="146"/>
      <c r="J623" s="147"/>
      <c r="K623" s="147"/>
      <c r="L623" s="26" t="s">
        <v>619</v>
      </c>
      <c r="M623" s="27"/>
      <c r="N623" s="196">
        <f>O623+P623</f>
        <v>0</v>
      </c>
      <c r="O623" s="196">
        <f>SUM(O624:O625)</f>
        <v>0</v>
      </c>
      <c r="P623" s="196">
        <f>SUM(P624:P625)</f>
        <v>0</v>
      </c>
      <c r="Q623" s="160"/>
      <c r="R623" s="160"/>
      <c r="S623" s="343"/>
      <c r="T623" s="160"/>
      <c r="U623" s="160"/>
      <c r="V623" s="160"/>
    </row>
    <row r="624" spans="1:22" ht="25.5">
      <c r="A624" s="4"/>
      <c r="B624" s="4"/>
      <c r="C624" s="4"/>
      <c r="D624" s="4"/>
      <c r="E624" s="4"/>
      <c r="F624" s="4"/>
      <c r="G624" s="4"/>
      <c r="H624" s="24"/>
      <c r="I624" s="17"/>
      <c r="J624" s="18"/>
      <c r="K624" s="18"/>
      <c r="L624" s="28" t="s">
        <v>219</v>
      </c>
      <c r="M624" s="43">
        <v>4819</v>
      </c>
      <c r="N624" s="182">
        <f t="shared" si="128"/>
        <v>0</v>
      </c>
      <c r="O624" s="182"/>
      <c r="P624" s="182"/>
      <c r="Q624" s="160"/>
      <c r="R624" s="160"/>
      <c r="S624" s="343"/>
      <c r="T624" s="160"/>
      <c r="U624" s="160"/>
      <c r="V624" s="160"/>
    </row>
    <row r="625" spans="1:22">
      <c r="A625" s="4"/>
      <c r="B625" s="4"/>
      <c r="C625" s="4"/>
      <c r="D625" s="4"/>
      <c r="E625" s="4"/>
      <c r="F625" s="4"/>
      <c r="G625" s="4"/>
      <c r="H625" s="24"/>
      <c r="I625" s="17"/>
      <c r="J625" s="18"/>
      <c r="K625" s="18"/>
      <c r="L625" s="28" t="s">
        <v>137</v>
      </c>
      <c r="M625" s="11">
        <v>5129</v>
      </c>
      <c r="N625" s="182">
        <f t="shared" si="128"/>
        <v>0</v>
      </c>
      <c r="O625" s="182"/>
      <c r="P625" s="182"/>
      <c r="Q625" s="160"/>
      <c r="R625" s="160"/>
      <c r="S625" s="343"/>
      <c r="T625" s="160"/>
      <c r="U625" s="160"/>
      <c r="V625" s="160"/>
    </row>
    <row r="626" spans="1:22" ht="40.5">
      <c r="A626" s="4"/>
      <c r="B626" s="4"/>
      <c r="C626" s="4"/>
      <c r="D626" s="4"/>
      <c r="E626" s="4"/>
      <c r="F626" s="4"/>
      <c r="G626" s="4"/>
      <c r="H626" s="44"/>
      <c r="I626" s="146"/>
      <c r="J626" s="147"/>
      <c r="K626" s="147"/>
      <c r="L626" s="26" t="s">
        <v>334</v>
      </c>
      <c r="M626" s="27"/>
      <c r="N626" s="196">
        <f>O626+P626</f>
        <v>0</v>
      </c>
      <c r="O626" s="196">
        <f>SUM(O627:O628)</f>
        <v>0</v>
      </c>
      <c r="P626" s="196">
        <f>SUM(P627:P628)</f>
        <v>0</v>
      </c>
      <c r="Q626" s="160"/>
      <c r="R626" s="160"/>
      <c r="S626" s="343"/>
      <c r="T626" s="160"/>
      <c r="U626" s="160"/>
      <c r="V626" s="160"/>
    </row>
    <row r="627" spans="1:22">
      <c r="A627" s="4"/>
      <c r="B627" s="4"/>
      <c r="C627" s="4"/>
      <c r="D627" s="4"/>
      <c r="E627" s="4"/>
      <c r="F627" s="4"/>
      <c r="G627" s="4"/>
      <c r="H627" s="24"/>
      <c r="I627" s="17"/>
      <c r="J627" s="18"/>
      <c r="K627" s="18"/>
      <c r="L627" s="28" t="s">
        <v>125</v>
      </c>
      <c r="M627" s="11">
        <v>4239</v>
      </c>
      <c r="N627" s="182">
        <f t="shared" si="128"/>
        <v>0</v>
      </c>
      <c r="O627" s="182">
        <v>0</v>
      </c>
      <c r="P627" s="182"/>
      <c r="Q627" s="160"/>
      <c r="R627" s="160"/>
      <c r="S627" s="343"/>
      <c r="T627" s="160"/>
      <c r="U627" s="160"/>
      <c r="V627" s="160"/>
    </row>
    <row r="628" spans="1:22" ht="25.5">
      <c r="A628" s="4"/>
      <c r="B628" s="4"/>
      <c r="C628" s="4"/>
      <c r="D628" s="4"/>
      <c r="E628" s="4"/>
      <c r="F628" s="4"/>
      <c r="G628" s="4"/>
      <c r="H628" s="176"/>
      <c r="I628" s="193"/>
      <c r="J628" s="200"/>
      <c r="K628" s="201"/>
      <c r="L628" s="202" t="s">
        <v>217</v>
      </c>
      <c r="M628" s="12">
        <v>4511</v>
      </c>
      <c r="N628" s="182">
        <f t="shared" si="128"/>
        <v>0</v>
      </c>
      <c r="O628" s="307"/>
      <c r="P628" s="307">
        <v>0</v>
      </c>
      <c r="Q628" s="160"/>
      <c r="R628" s="160"/>
      <c r="S628" s="343"/>
      <c r="T628" s="160"/>
      <c r="U628" s="160"/>
      <c r="V628" s="160"/>
    </row>
    <row r="629" spans="1:22" ht="27">
      <c r="A629" s="4"/>
      <c r="B629" s="4"/>
      <c r="C629" s="4"/>
      <c r="D629" s="4"/>
      <c r="E629" s="4"/>
      <c r="F629" s="4"/>
      <c r="G629" s="4"/>
      <c r="H629" s="44"/>
      <c r="I629" s="146"/>
      <c r="J629" s="147"/>
      <c r="K629" s="147"/>
      <c r="L629" s="26" t="s">
        <v>335</v>
      </c>
      <c r="M629" s="27"/>
      <c r="N629" s="196">
        <f>O629+P629</f>
        <v>0</v>
      </c>
      <c r="O629" s="196">
        <f>SUM(O630)</f>
        <v>0</v>
      </c>
      <c r="P629" s="196">
        <f>SUM(P630)</f>
        <v>0</v>
      </c>
      <c r="Q629" s="160"/>
      <c r="R629" s="160"/>
      <c r="S629" s="343"/>
      <c r="T629" s="160"/>
      <c r="U629" s="160"/>
      <c r="V629" s="160"/>
    </row>
    <row r="630" spans="1:22" ht="25.5">
      <c r="A630" s="4"/>
      <c r="B630" s="4"/>
      <c r="C630" s="4"/>
      <c r="D630" s="4"/>
      <c r="E630" s="4"/>
      <c r="F630" s="4"/>
      <c r="G630" s="4"/>
      <c r="H630" s="24"/>
      <c r="I630" s="17"/>
      <c r="J630" s="18"/>
      <c r="K630" s="18"/>
      <c r="L630" s="202" t="s">
        <v>217</v>
      </c>
      <c r="M630" s="12">
        <v>4511</v>
      </c>
      <c r="N630" s="182">
        <f t="shared" si="128"/>
        <v>0</v>
      </c>
      <c r="O630" s="303"/>
      <c r="P630" s="303">
        <v>0</v>
      </c>
      <c r="Q630" s="160"/>
      <c r="R630" s="160"/>
      <c r="S630" s="343"/>
      <c r="T630" s="160"/>
      <c r="U630" s="160"/>
      <c r="V630" s="160"/>
    </row>
    <row r="631" spans="1:22" ht="54">
      <c r="A631" s="4"/>
      <c r="B631" s="4"/>
      <c r="C631" s="4"/>
      <c r="D631" s="4"/>
      <c r="E631" s="4"/>
      <c r="F631" s="4"/>
      <c r="G631" s="4"/>
      <c r="H631" s="44"/>
      <c r="I631" s="146"/>
      <c r="J631" s="147"/>
      <c r="K631" s="147"/>
      <c r="L631" s="26" t="s">
        <v>786</v>
      </c>
      <c r="M631" s="27"/>
      <c r="N631" s="196">
        <f>O631+P631</f>
        <v>0</v>
      </c>
      <c r="O631" s="196">
        <f>SUM(O632:O635)</f>
        <v>0</v>
      </c>
      <c r="P631" s="196">
        <f>SUM(P632:P635)</f>
        <v>0</v>
      </c>
      <c r="Q631" s="160"/>
      <c r="R631" s="160"/>
      <c r="S631" s="343"/>
      <c r="T631" s="160"/>
      <c r="U631" s="160"/>
      <c r="V631" s="160"/>
    </row>
    <row r="632" spans="1:22">
      <c r="A632" s="4"/>
      <c r="B632" s="4"/>
      <c r="C632" s="4"/>
      <c r="D632" s="4"/>
      <c r="E632" s="4"/>
      <c r="F632" s="4"/>
      <c r="G632" s="4"/>
      <c r="H632" s="24"/>
      <c r="I632" s="17"/>
      <c r="J632" s="18"/>
      <c r="K632" s="18"/>
      <c r="L632" s="28" t="s">
        <v>348</v>
      </c>
      <c r="M632" s="11">
        <v>4729</v>
      </c>
      <c r="N632" s="182">
        <f t="shared" si="128"/>
        <v>0</v>
      </c>
      <c r="O632" s="182"/>
      <c r="P632" s="182"/>
      <c r="Q632" s="160"/>
      <c r="R632" s="160"/>
      <c r="S632" s="343"/>
      <c r="T632" s="160"/>
      <c r="U632" s="160"/>
      <c r="V632" s="160"/>
    </row>
    <row r="633" spans="1:22">
      <c r="A633" s="4"/>
      <c r="B633" s="4"/>
      <c r="C633" s="4"/>
      <c r="D633" s="4"/>
      <c r="E633" s="4"/>
      <c r="F633" s="4"/>
      <c r="G633" s="4"/>
      <c r="H633" s="24"/>
      <c r="I633" s="17"/>
      <c r="J633" s="18"/>
      <c r="K633" s="18"/>
      <c r="L633" s="29" t="s">
        <v>173</v>
      </c>
      <c r="M633" s="30">
        <v>5112</v>
      </c>
      <c r="N633" s="182">
        <f t="shared" si="128"/>
        <v>0</v>
      </c>
      <c r="O633" s="182"/>
      <c r="P633" s="182"/>
      <c r="Q633" s="160"/>
      <c r="R633" s="160"/>
      <c r="S633" s="343"/>
      <c r="T633" s="160"/>
      <c r="U633" s="160"/>
      <c r="V633" s="160"/>
    </row>
    <row r="634" spans="1:22">
      <c r="A634" s="4"/>
      <c r="B634" s="4"/>
      <c r="C634" s="4"/>
      <c r="D634" s="4"/>
      <c r="E634" s="4"/>
      <c r="F634" s="4"/>
      <c r="G634" s="4"/>
      <c r="H634" s="24"/>
      <c r="I634" s="17"/>
      <c r="J634" s="18"/>
      <c r="K634" s="18"/>
      <c r="L634" s="31" t="s">
        <v>143</v>
      </c>
      <c r="M634" s="47">
        <v>5113</v>
      </c>
      <c r="N634" s="182">
        <f t="shared" si="128"/>
        <v>0</v>
      </c>
      <c r="O634" s="182"/>
      <c r="P634" s="182"/>
      <c r="Q634" s="160"/>
      <c r="R634" s="160"/>
      <c r="S634" s="343"/>
      <c r="T634" s="160"/>
      <c r="U634" s="160"/>
      <c r="V634" s="160"/>
    </row>
    <row r="635" spans="1:22">
      <c r="A635" s="4"/>
      <c r="B635" s="4"/>
      <c r="C635" s="4"/>
      <c r="D635" s="4"/>
      <c r="E635" s="4"/>
      <c r="F635" s="4"/>
      <c r="G635" s="4"/>
      <c r="H635" s="24"/>
      <c r="I635" s="17"/>
      <c r="J635" s="18"/>
      <c r="K635" s="18"/>
      <c r="L635" s="29" t="s">
        <v>268</v>
      </c>
      <c r="M635" s="43">
        <v>5129</v>
      </c>
      <c r="N635" s="182">
        <f t="shared" si="128"/>
        <v>0</v>
      </c>
      <c r="O635" s="182">
        <v>0</v>
      </c>
      <c r="P635" s="182"/>
      <c r="Q635" s="160"/>
      <c r="R635" s="160"/>
      <c r="S635" s="343"/>
      <c r="T635" s="160"/>
      <c r="U635" s="160"/>
      <c r="V635" s="160"/>
    </row>
    <row r="636" spans="1:22" ht="27">
      <c r="H636" s="44"/>
      <c r="I636" s="146"/>
      <c r="J636" s="147"/>
      <c r="K636" s="147"/>
      <c r="L636" s="26" t="s">
        <v>793</v>
      </c>
      <c r="M636" s="27"/>
      <c r="N636" s="196">
        <f>SUM(N637:N638)</f>
        <v>0</v>
      </c>
      <c r="O636" s="196">
        <f>SUM(O637:O638)</f>
        <v>0</v>
      </c>
      <c r="P636" s="196">
        <f>SUM(P637:P638)</f>
        <v>0</v>
      </c>
      <c r="Q636" s="160"/>
      <c r="R636" s="160"/>
      <c r="S636" s="343"/>
      <c r="T636" s="160"/>
      <c r="U636" s="160"/>
      <c r="V636" s="160"/>
    </row>
    <row r="637" spans="1:22">
      <c r="A637" s="4"/>
      <c r="B637" s="4"/>
      <c r="C637" s="4"/>
      <c r="D637" s="4"/>
      <c r="E637" s="4"/>
      <c r="F637" s="4"/>
      <c r="G637" s="4"/>
      <c r="H637" s="24"/>
      <c r="I637" s="17"/>
      <c r="J637" s="18"/>
      <c r="K637" s="18"/>
      <c r="L637" s="29" t="s">
        <v>173</v>
      </c>
      <c r="M637" s="30">
        <v>5112</v>
      </c>
      <c r="N637" s="182">
        <f t="shared" si="128"/>
        <v>0</v>
      </c>
      <c r="O637" s="310"/>
      <c r="P637" s="310"/>
      <c r="Q637" s="160"/>
      <c r="R637" s="160"/>
      <c r="S637" s="343"/>
      <c r="T637" s="160"/>
      <c r="U637" s="160"/>
      <c r="V637" s="160"/>
    </row>
    <row r="638" spans="1:22">
      <c r="A638" s="4"/>
      <c r="B638" s="4"/>
      <c r="C638" s="4"/>
      <c r="D638" s="4"/>
      <c r="E638" s="4"/>
      <c r="F638" s="4"/>
      <c r="G638" s="4"/>
      <c r="H638" s="24"/>
      <c r="I638" s="17"/>
      <c r="J638" s="18"/>
      <c r="K638" s="18"/>
      <c r="L638" s="31" t="s">
        <v>143</v>
      </c>
      <c r="M638" s="47">
        <v>5113</v>
      </c>
      <c r="N638" s="182">
        <f t="shared" ref="N638" si="129">O638+P638</f>
        <v>0</v>
      </c>
      <c r="O638" s="182">
        <v>0</v>
      </c>
      <c r="P638" s="182"/>
      <c r="Q638" s="160"/>
      <c r="R638" s="160"/>
      <c r="S638" s="343"/>
      <c r="T638" s="160"/>
      <c r="U638" s="160"/>
      <c r="V638" s="160"/>
    </row>
    <row r="639" spans="1:22">
      <c r="A639" s="4"/>
      <c r="B639" s="4"/>
      <c r="C639" s="4"/>
      <c r="D639" s="4"/>
      <c r="E639" s="4"/>
      <c r="F639" s="4"/>
      <c r="G639" s="4"/>
      <c r="H639" s="164">
        <v>2960</v>
      </c>
      <c r="I639" s="165" t="s">
        <v>187</v>
      </c>
      <c r="J639" s="166">
        <v>6</v>
      </c>
      <c r="K639" s="166">
        <v>0</v>
      </c>
      <c r="L639" s="167" t="s">
        <v>337</v>
      </c>
      <c r="M639" s="175"/>
      <c r="N639" s="187">
        <f>+N641</f>
        <v>0</v>
      </c>
      <c r="O639" s="187">
        <f>+O641</f>
        <v>0</v>
      </c>
      <c r="P639" s="187">
        <f>+P641</f>
        <v>0</v>
      </c>
      <c r="Q639" s="160"/>
      <c r="R639" s="160"/>
      <c r="S639" s="343"/>
      <c r="T639" s="160"/>
      <c r="U639" s="160"/>
      <c r="V639" s="160"/>
    </row>
    <row r="640" spans="1:22">
      <c r="A640" s="4"/>
      <c r="B640" s="4"/>
      <c r="C640" s="4"/>
      <c r="D640" s="4"/>
      <c r="E640" s="4"/>
      <c r="F640" s="4"/>
      <c r="G640" s="4"/>
      <c r="H640" s="24"/>
      <c r="I640" s="17"/>
      <c r="J640" s="18"/>
      <c r="K640" s="18"/>
      <c r="L640" s="29" t="s">
        <v>110</v>
      </c>
      <c r="M640" s="30"/>
      <c r="N640" s="189"/>
      <c r="O640" s="189"/>
      <c r="P640" s="189"/>
      <c r="Q640" s="160"/>
      <c r="R640" s="160"/>
      <c r="S640" s="343"/>
      <c r="T640" s="160"/>
      <c r="U640" s="160"/>
      <c r="V640" s="160"/>
    </row>
    <row r="641" spans="1:22">
      <c r="H641" s="150">
        <v>2961</v>
      </c>
      <c r="I641" s="151" t="s">
        <v>187</v>
      </c>
      <c r="J641" s="152">
        <v>6</v>
      </c>
      <c r="K641" s="152">
        <v>1</v>
      </c>
      <c r="L641" s="153" t="s">
        <v>337</v>
      </c>
      <c r="M641" s="154"/>
      <c r="N641" s="191">
        <f>+N643+N648+N650+N652+N654+N657</f>
        <v>0</v>
      </c>
      <c r="O641" s="191">
        <f>+O643+O648+O650+O652+O654+O657</f>
        <v>0</v>
      </c>
      <c r="P641" s="191">
        <f>+P643+P648+P650+P652+P654+P657</f>
        <v>0</v>
      </c>
      <c r="Q641" s="160"/>
      <c r="R641" s="160"/>
      <c r="S641" s="343"/>
      <c r="T641" s="160"/>
      <c r="U641" s="160"/>
      <c r="V641" s="160"/>
    </row>
    <row r="642" spans="1:22">
      <c r="A642" s="4"/>
      <c r="B642" s="4"/>
      <c r="C642" s="4"/>
      <c r="D642" s="4"/>
      <c r="E642" s="4"/>
      <c r="F642" s="4"/>
      <c r="G642" s="4"/>
      <c r="H642" s="24"/>
      <c r="I642" s="24"/>
      <c r="J642" s="25"/>
      <c r="K642" s="25"/>
      <c r="L642" s="29" t="s">
        <v>108</v>
      </c>
      <c r="M642" s="30"/>
      <c r="N642" s="189"/>
      <c r="O642" s="189"/>
      <c r="P642" s="189"/>
      <c r="Q642" s="160"/>
      <c r="R642" s="160"/>
      <c r="S642" s="343"/>
      <c r="T642" s="160"/>
      <c r="U642" s="160"/>
      <c r="V642" s="160"/>
    </row>
    <row r="643" spans="1:22" ht="27">
      <c r="A643" s="4"/>
      <c r="B643" s="4"/>
      <c r="C643" s="4"/>
      <c r="D643" s="4"/>
      <c r="E643" s="4"/>
      <c r="F643" s="4"/>
      <c r="G643" s="4"/>
      <c r="H643" s="44"/>
      <c r="I643" s="146"/>
      <c r="J643" s="147"/>
      <c r="K643" s="147"/>
      <c r="L643" s="26" t="s">
        <v>776</v>
      </c>
      <c r="M643" s="27"/>
      <c r="N643" s="196">
        <f>O643+P643</f>
        <v>0</v>
      </c>
      <c r="O643" s="196">
        <f>SUM(O644:O647)</f>
        <v>0</v>
      </c>
      <c r="P643" s="196">
        <f>SUM(P644:P647)</f>
        <v>0</v>
      </c>
      <c r="Q643" s="160"/>
      <c r="R643" s="160"/>
      <c r="S643" s="343"/>
      <c r="T643" s="160"/>
      <c r="U643" s="160"/>
      <c r="V643" s="160"/>
    </row>
    <row r="644" spans="1:22" ht="25.5">
      <c r="H644" s="16"/>
      <c r="I644" s="24"/>
      <c r="J644" s="25"/>
      <c r="K644" s="25"/>
      <c r="L644" s="29" t="s">
        <v>142</v>
      </c>
      <c r="M644" s="12">
        <v>4251</v>
      </c>
      <c r="N644" s="182">
        <f t="shared" ref="N644:N656" si="130">O644+P644</f>
        <v>0</v>
      </c>
      <c r="O644" s="182"/>
      <c r="P644" s="182"/>
      <c r="Q644" s="160"/>
      <c r="R644" s="160"/>
      <c r="S644" s="343"/>
      <c r="T644" s="160"/>
      <c r="U644" s="160"/>
      <c r="V644" s="160"/>
    </row>
    <row r="645" spans="1:22">
      <c r="A645" s="4"/>
      <c r="B645" s="4"/>
      <c r="C645" s="4"/>
      <c r="D645" s="4"/>
      <c r="E645" s="4"/>
      <c r="F645" s="4"/>
      <c r="G645" s="4"/>
      <c r="H645" s="16"/>
      <c r="I645" s="24"/>
      <c r="J645" s="25"/>
      <c r="K645" s="25"/>
      <c r="L645" s="28" t="s">
        <v>167</v>
      </c>
      <c r="M645" s="11">
        <v>4639</v>
      </c>
      <c r="N645" s="182">
        <f t="shared" si="130"/>
        <v>0</v>
      </c>
      <c r="O645" s="182"/>
      <c r="P645" s="182"/>
      <c r="Q645" s="160"/>
      <c r="R645" s="160"/>
      <c r="S645" s="343"/>
      <c r="T645" s="160"/>
      <c r="U645" s="160"/>
      <c r="V645" s="160"/>
    </row>
    <row r="646" spans="1:22">
      <c r="A646" s="4"/>
      <c r="B646" s="4"/>
      <c r="C646" s="4"/>
      <c r="D646" s="4"/>
      <c r="E646" s="4"/>
      <c r="F646" s="4"/>
      <c r="G646" s="4"/>
      <c r="H646" s="16"/>
      <c r="I646" s="24"/>
      <c r="J646" s="25"/>
      <c r="K646" s="25"/>
      <c r="L646" s="29" t="s">
        <v>173</v>
      </c>
      <c r="M646" s="30">
        <v>5112</v>
      </c>
      <c r="N646" s="182">
        <f t="shared" si="130"/>
        <v>0</v>
      </c>
      <c r="O646" s="182"/>
      <c r="P646" s="182"/>
      <c r="Q646" s="160"/>
      <c r="R646" s="160"/>
      <c r="S646" s="343"/>
      <c r="T646" s="160"/>
      <c r="U646" s="160"/>
      <c r="V646" s="160"/>
    </row>
    <row r="647" spans="1:22">
      <c r="H647" s="24"/>
      <c r="I647" s="24"/>
      <c r="J647" s="25"/>
      <c r="K647" s="25"/>
      <c r="L647" s="31" t="s">
        <v>143</v>
      </c>
      <c r="M647" s="47">
        <v>5113</v>
      </c>
      <c r="N647" s="182">
        <f t="shared" si="130"/>
        <v>0</v>
      </c>
      <c r="O647" s="182"/>
      <c r="P647" s="182"/>
      <c r="Q647" s="160"/>
      <c r="R647" s="160"/>
      <c r="S647" s="343"/>
      <c r="T647" s="160"/>
      <c r="U647" s="160"/>
      <c r="V647" s="160"/>
    </row>
    <row r="648" spans="1:22" ht="27">
      <c r="A648" s="4"/>
      <c r="B648" s="4"/>
      <c r="C648" s="4"/>
      <c r="D648" s="4"/>
      <c r="E648" s="4"/>
      <c r="F648" s="4"/>
      <c r="G648" s="4"/>
      <c r="H648" s="44"/>
      <c r="I648" s="146"/>
      <c r="J648" s="147"/>
      <c r="K648" s="147"/>
      <c r="L648" s="26" t="s">
        <v>339</v>
      </c>
      <c r="M648" s="27"/>
      <c r="N648" s="196">
        <f>O648+P648</f>
        <v>0</v>
      </c>
      <c r="O648" s="196">
        <f>SUM(O649)</f>
        <v>0</v>
      </c>
      <c r="P648" s="196">
        <f>SUM(P649)</f>
        <v>0</v>
      </c>
      <c r="Q648" s="160"/>
      <c r="R648" s="160"/>
      <c r="S648" s="343"/>
      <c r="T648" s="160"/>
      <c r="U648" s="160"/>
      <c r="V648" s="160"/>
    </row>
    <row r="649" spans="1:22">
      <c r="A649" s="4"/>
      <c r="B649" s="4"/>
      <c r="C649" s="4"/>
      <c r="D649" s="4"/>
      <c r="E649" s="4"/>
      <c r="F649" s="4"/>
      <c r="G649" s="4"/>
      <c r="H649" s="24"/>
      <c r="I649" s="24"/>
      <c r="J649" s="25"/>
      <c r="K649" s="25"/>
      <c r="L649" s="28" t="s">
        <v>125</v>
      </c>
      <c r="M649" s="11">
        <v>4239</v>
      </c>
      <c r="N649" s="182">
        <f t="shared" si="130"/>
        <v>0</v>
      </c>
      <c r="O649" s="182"/>
      <c r="P649" s="182"/>
      <c r="Q649" s="160"/>
      <c r="R649" s="160"/>
      <c r="S649" s="343"/>
      <c r="T649" s="160"/>
      <c r="U649" s="160"/>
      <c r="V649" s="160"/>
    </row>
    <row r="650" spans="1:22" ht="40.5">
      <c r="A650" s="4"/>
      <c r="B650" s="4"/>
      <c r="C650" s="4"/>
      <c r="D650" s="4"/>
      <c r="E650" s="4"/>
      <c r="F650" s="4"/>
      <c r="G650" s="4"/>
      <c r="H650" s="44"/>
      <c r="I650" s="146"/>
      <c r="J650" s="147"/>
      <c r="K650" s="147"/>
      <c r="L650" s="26" t="s">
        <v>751</v>
      </c>
      <c r="M650" s="27"/>
      <c r="N650" s="196">
        <f>O650+P650</f>
        <v>0</v>
      </c>
      <c r="O650" s="196">
        <f>SUM(O651)</f>
        <v>0</v>
      </c>
      <c r="P650" s="196">
        <f>SUM(P651)</f>
        <v>0</v>
      </c>
      <c r="Q650" s="160"/>
      <c r="R650" s="160"/>
      <c r="S650" s="343"/>
      <c r="T650" s="160"/>
      <c r="U650" s="160"/>
      <c r="V650" s="160"/>
    </row>
    <row r="651" spans="1:22">
      <c r="H651" s="24"/>
      <c r="I651" s="24"/>
      <c r="J651" s="25"/>
      <c r="K651" s="25"/>
      <c r="L651" s="28" t="s">
        <v>348</v>
      </c>
      <c r="M651" s="11">
        <v>4729</v>
      </c>
      <c r="N651" s="182">
        <f t="shared" si="130"/>
        <v>0</v>
      </c>
      <c r="O651" s="307"/>
      <c r="P651" s="307"/>
      <c r="Q651" s="160"/>
      <c r="R651" s="160"/>
      <c r="S651" s="343"/>
      <c r="T651" s="160"/>
      <c r="U651" s="160"/>
      <c r="V651" s="160"/>
    </row>
    <row r="652" spans="1:22" ht="54">
      <c r="A652" s="4"/>
      <c r="B652" s="4"/>
      <c r="C652" s="4"/>
      <c r="D652" s="4"/>
      <c r="E652" s="4"/>
      <c r="F652" s="4"/>
      <c r="G652" s="4"/>
      <c r="H652" s="45"/>
      <c r="I652" s="146"/>
      <c r="J652" s="147"/>
      <c r="K652" s="147"/>
      <c r="L652" s="26" t="s">
        <v>752</v>
      </c>
      <c r="M652" s="27"/>
      <c r="N652" s="196">
        <f>O652+P652</f>
        <v>0</v>
      </c>
      <c r="O652" s="196">
        <f>SUM(O653)</f>
        <v>0</v>
      </c>
      <c r="P652" s="196">
        <f>SUM(P653)</f>
        <v>0</v>
      </c>
      <c r="Q652" s="160"/>
      <c r="R652" s="160"/>
      <c r="S652" s="343"/>
      <c r="T652" s="160"/>
      <c r="U652" s="160"/>
      <c r="V652" s="160"/>
    </row>
    <row r="653" spans="1:22">
      <c r="A653" s="4"/>
      <c r="B653" s="4"/>
      <c r="C653" s="4"/>
      <c r="D653" s="4"/>
      <c r="E653" s="4"/>
      <c r="F653" s="4"/>
      <c r="G653" s="4"/>
      <c r="H653" s="24"/>
      <c r="I653" s="24"/>
      <c r="J653" s="25"/>
      <c r="K653" s="25"/>
      <c r="L653" s="28" t="s">
        <v>348</v>
      </c>
      <c r="M653" s="11">
        <v>4729</v>
      </c>
      <c r="N653" s="182">
        <f t="shared" si="130"/>
        <v>0</v>
      </c>
      <c r="O653" s="307"/>
      <c r="P653" s="307"/>
      <c r="Q653" s="160"/>
      <c r="R653" s="160"/>
      <c r="S653" s="343"/>
      <c r="T653" s="160"/>
      <c r="U653" s="160"/>
      <c r="V653" s="160"/>
    </row>
    <row r="654" spans="1:22" ht="40.5">
      <c r="A654" s="4"/>
      <c r="B654" s="4"/>
      <c r="C654" s="4"/>
      <c r="D654" s="4"/>
      <c r="E654" s="4"/>
      <c r="F654" s="4"/>
      <c r="G654" s="4"/>
      <c r="H654" s="45"/>
      <c r="I654" s="146"/>
      <c r="J654" s="147"/>
      <c r="K654" s="147"/>
      <c r="L654" s="26" t="s">
        <v>787</v>
      </c>
      <c r="M654" s="27"/>
      <c r="N654" s="196">
        <f>O654+P654</f>
        <v>0</v>
      </c>
      <c r="O654" s="196">
        <f>SUM(O655:O656)</f>
        <v>0</v>
      </c>
      <c r="P654" s="196">
        <f>SUM(P655:P656)</f>
        <v>0</v>
      </c>
      <c r="Q654" s="160"/>
      <c r="R654" s="160"/>
      <c r="S654" s="343"/>
      <c r="T654" s="160"/>
      <c r="U654" s="160"/>
      <c r="V654" s="160"/>
    </row>
    <row r="655" spans="1:22">
      <c r="H655" s="24"/>
      <c r="I655" s="24"/>
      <c r="J655" s="25"/>
      <c r="K655" s="25"/>
      <c r="L655" s="28" t="s">
        <v>348</v>
      </c>
      <c r="M655" s="11">
        <v>4729</v>
      </c>
      <c r="N655" s="182">
        <f t="shared" si="130"/>
        <v>0</v>
      </c>
      <c r="O655" s="307"/>
      <c r="P655" s="307"/>
      <c r="Q655" s="160"/>
      <c r="R655" s="160"/>
      <c r="S655" s="343"/>
      <c r="T655" s="160"/>
      <c r="U655" s="160"/>
      <c r="V655" s="160"/>
    </row>
    <row r="656" spans="1:22" ht="25.5">
      <c r="A656" s="4"/>
      <c r="B656" s="4"/>
      <c r="C656" s="4"/>
      <c r="D656" s="4"/>
      <c r="E656" s="4"/>
      <c r="F656" s="4"/>
      <c r="G656" s="4"/>
      <c r="H656" s="176"/>
      <c r="I656" s="193"/>
      <c r="J656" s="200"/>
      <c r="K656" s="201"/>
      <c r="L656" s="202" t="s">
        <v>215</v>
      </c>
      <c r="M656" s="12">
        <v>4637</v>
      </c>
      <c r="N656" s="182">
        <f t="shared" si="130"/>
        <v>0</v>
      </c>
      <c r="O656" s="182"/>
      <c r="P656" s="182"/>
      <c r="Q656" s="160"/>
      <c r="R656" s="160"/>
      <c r="S656" s="343"/>
      <c r="T656" s="160"/>
      <c r="U656" s="160"/>
      <c r="V656" s="160"/>
    </row>
    <row r="657" spans="1:22" ht="27">
      <c r="A657" s="4"/>
      <c r="B657" s="4"/>
      <c r="C657" s="4"/>
      <c r="D657" s="4"/>
      <c r="E657" s="4"/>
      <c r="F657" s="4"/>
      <c r="G657" s="4"/>
      <c r="H657" s="45"/>
      <c r="I657" s="146"/>
      <c r="J657" s="147"/>
      <c r="K657" s="147"/>
      <c r="L657" s="348" t="s">
        <v>839</v>
      </c>
      <c r="M657" s="350"/>
      <c r="N657" s="196">
        <f>O657+P657</f>
        <v>0</v>
      </c>
      <c r="O657" s="196">
        <f>SUM(O658)</f>
        <v>0</v>
      </c>
      <c r="P657" s="196">
        <f>SUM(P658)</f>
        <v>0</v>
      </c>
      <c r="Q657" s="160"/>
      <c r="R657" s="160"/>
      <c r="S657" s="343"/>
      <c r="T657" s="160"/>
      <c r="U657" s="160"/>
      <c r="V657" s="160"/>
    </row>
    <row r="658" spans="1:22" ht="18.600000000000001" customHeight="1">
      <c r="A658" s="4"/>
      <c r="B658" s="4"/>
      <c r="C658" s="4"/>
      <c r="D658" s="4"/>
      <c r="E658" s="4"/>
      <c r="F658" s="4"/>
      <c r="G658" s="4"/>
      <c r="H658" s="176"/>
      <c r="I658" s="193"/>
      <c r="J658" s="200"/>
      <c r="K658" s="201"/>
      <c r="L658" s="31" t="s">
        <v>840</v>
      </c>
      <c r="M658" s="47">
        <v>4861</v>
      </c>
      <c r="N658" s="182">
        <f t="shared" ref="N658" si="131">O658+P658</f>
        <v>0</v>
      </c>
      <c r="O658" s="307"/>
      <c r="P658" s="307">
        <v>0</v>
      </c>
      <c r="Q658" s="160"/>
      <c r="R658" s="160"/>
      <c r="S658" s="343"/>
      <c r="T658" s="160"/>
      <c r="U658" s="160"/>
      <c r="V658" s="160"/>
    </row>
    <row r="659" spans="1:22">
      <c r="A659" s="4"/>
      <c r="B659" s="4"/>
      <c r="C659" s="4"/>
      <c r="D659" s="4"/>
      <c r="E659" s="4"/>
      <c r="F659" s="4"/>
      <c r="G659" s="4"/>
      <c r="H659" s="179">
        <v>3000</v>
      </c>
      <c r="I659" s="211" t="s">
        <v>189</v>
      </c>
      <c r="J659" s="212">
        <v>0</v>
      </c>
      <c r="K659" s="212">
        <v>0</v>
      </c>
      <c r="L659" s="161" t="s">
        <v>343</v>
      </c>
      <c r="M659" s="173"/>
      <c r="N659" s="162">
        <f>+N661+N667+N688+N741</f>
        <v>0</v>
      </c>
      <c r="O659" s="162">
        <f>+O661+O667+O688+O741</f>
        <v>0</v>
      </c>
      <c r="P659" s="162">
        <f>+P661+P667+P688+P741</f>
        <v>0</v>
      </c>
      <c r="Q659" s="160"/>
      <c r="R659" s="160"/>
      <c r="S659" s="343"/>
      <c r="T659" s="160"/>
      <c r="U659" s="160"/>
      <c r="V659" s="160"/>
    </row>
    <row r="660" spans="1:22">
      <c r="H660" s="24"/>
      <c r="I660" s="17"/>
      <c r="J660" s="18"/>
      <c r="K660" s="18"/>
      <c r="L660" s="29" t="s">
        <v>108</v>
      </c>
      <c r="M660" s="30"/>
      <c r="N660" s="189"/>
      <c r="O660" s="189"/>
      <c r="P660" s="189"/>
      <c r="Q660" s="160"/>
      <c r="R660" s="160"/>
      <c r="S660" s="343"/>
      <c r="T660" s="160"/>
      <c r="U660" s="160"/>
      <c r="V660" s="160"/>
    </row>
    <row r="661" spans="1:22">
      <c r="A661" s="4"/>
      <c r="B661" s="4"/>
      <c r="C661" s="4"/>
      <c r="D661" s="4"/>
      <c r="E661" s="4"/>
      <c r="F661" s="4"/>
      <c r="G661" s="4"/>
      <c r="H661" s="164">
        <v>3030</v>
      </c>
      <c r="I661" s="165" t="s">
        <v>189</v>
      </c>
      <c r="J661" s="166">
        <v>3</v>
      </c>
      <c r="K661" s="166">
        <v>0</v>
      </c>
      <c r="L661" s="167" t="s">
        <v>753</v>
      </c>
      <c r="M661" s="175"/>
      <c r="N661" s="187">
        <f>+N663</f>
        <v>0</v>
      </c>
      <c r="O661" s="187">
        <f>+O663</f>
        <v>0</v>
      </c>
      <c r="P661" s="187">
        <f>+P663</f>
        <v>0</v>
      </c>
      <c r="Q661" s="160"/>
      <c r="R661" s="160"/>
      <c r="S661" s="343"/>
      <c r="T661" s="160"/>
      <c r="U661" s="160"/>
      <c r="V661" s="160"/>
    </row>
    <row r="662" spans="1:22">
      <c r="H662" s="24"/>
      <c r="I662" s="17"/>
      <c r="J662" s="18"/>
      <c r="K662" s="18"/>
      <c r="L662" s="29" t="s">
        <v>110</v>
      </c>
      <c r="M662" s="30"/>
      <c r="N662" s="189"/>
      <c r="O662" s="189"/>
      <c r="P662" s="189"/>
      <c r="Q662" s="160"/>
      <c r="R662" s="160"/>
      <c r="S662" s="343"/>
      <c r="T662" s="160"/>
      <c r="U662" s="160"/>
      <c r="V662" s="160"/>
    </row>
    <row r="663" spans="1:22">
      <c r="A663" s="4"/>
      <c r="B663" s="4"/>
      <c r="C663" s="4"/>
      <c r="D663" s="4"/>
      <c r="E663" s="4"/>
      <c r="F663" s="4"/>
      <c r="G663" s="4"/>
      <c r="H663" s="150">
        <v>3031</v>
      </c>
      <c r="I663" s="151" t="s">
        <v>189</v>
      </c>
      <c r="J663" s="152">
        <v>3</v>
      </c>
      <c r="K663" s="152">
        <v>1</v>
      </c>
      <c r="L663" s="153" t="s">
        <v>753</v>
      </c>
      <c r="M663" s="154"/>
      <c r="N663" s="191">
        <f>+N665</f>
        <v>0</v>
      </c>
      <c r="O663" s="191">
        <f>+O665</f>
        <v>0</v>
      </c>
      <c r="P663" s="191">
        <f>+P665</f>
        <v>0</v>
      </c>
      <c r="Q663" s="160"/>
      <c r="R663" s="160"/>
      <c r="S663" s="343"/>
      <c r="T663" s="160"/>
      <c r="U663" s="160"/>
      <c r="V663" s="160"/>
    </row>
    <row r="664" spans="1:22">
      <c r="A664" s="4"/>
      <c r="B664" s="4"/>
      <c r="C664" s="4"/>
      <c r="D664" s="4"/>
      <c r="E664" s="4"/>
      <c r="F664" s="4"/>
      <c r="G664" s="4"/>
      <c r="H664" s="301"/>
      <c r="I664" s="329"/>
      <c r="J664" s="333"/>
      <c r="K664" s="333"/>
      <c r="L664" s="29" t="s">
        <v>108</v>
      </c>
      <c r="M664" s="334"/>
      <c r="N664" s="189"/>
      <c r="O664" s="189"/>
      <c r="P664" s="189"/>
      <c r="Q664" s="160"/>
      <c r="R664" s="160"/>
      <c r="S664" s="343"/>
      <c r="T664" s="160"/>
      <c r="U664" s="160"/>
      <c r="V664" s="160"/>
    </row>
    <row r="665" spans="1:22" ht="27">
      <c r="H665" s="44"/>
      <c r="I665" s="146"/>
      <c r="J665" s="147"/>
      <c r="K665" s="147"/>
      <c r="L665" s="26" t="s">
        <v>754</v>
      </c>
      <c r="M665" s="27"/>
      <c r="N665" s="196">
        <f>O665+P665</f>
        <v>0</v>
      </c>
      <c r="O665" s="196">
        <f>SUM(O666)</f>
        <v>0</v>
      </c>
      <c r="P665" s="196">
        <f>SUM(P666)</f>
        <v>0</v>
      </c>
      <c r="Q665" s="160"/>
      <c r="R665" s="160"/>
      <c r="S665" s="343"/>
      <c r="T665" s="160"/>
      <c r="U665" s="160"/>
      <c r="V665" s="160"/>
    </row>
    <row r="666" spans="1:22">
      <c r="A666" s="4"/>
      <c r="B666" s="4"/>
      <c r="C666" s="4"/>
      <c r="D666" s="4"/>
      <c r="E666" s="4"/>
      <c r="F666" s="4"/>
      <c r="G666" s="4"/>
      <c r="H666" s="16"/>
      <c r="I666" s="24"/>
      <c r="J666" s="25"/>
      <c r="K666" s="25"/>
      <c r="L666" s="28" t="s">
        <v>125</v>
      </c>
      <c r="M666" s="12">
        <v>4239</v>
      </c>
      <c r="N666" s="182">
        <f t="shared" ref="N666" si="132">O666+P666</f>
        <v>0</v>
      </c>
      <c r="O666" s="182"/>
      <c r="P666" s="182"/>
      <c r="Q666" s="160"/>
      <c r="R666" s="160"/>
      <c r="S666" s="343"/>
      <c r="T666" s="160"/>
      <c r="U666" s="160"/>
      <c r="V666" s="160"/>
    </row>
    <row r="667" spans="1:22">
      <c r="H667" s="164">
        <v>3040</v>
      </c>
      <c r="I667" s="165" t="s">
        <v>189</v>
      </c>
      <c r="J667" s="166">
        <v>4</v>
      </c>
      <c r="K667" s="166">
        <v>0</v>
      </c>
      <c r="L667" s="167" t="s">
        <v>755</v>
      </c>
      <c r="M667" s="175"/>
      <c r="N667" s="187">
        <f>+N669</f>
        <v>0</v>
      </c>
      <c r="O667" s="187">
        <f>+O669</f>
        <v>0</v>
      </c>
      <c r="P667" s="187">
        <f>+P669</f>
        <v>0</v>
      </c>
      <c r="Q667" s="160"/>
      <c r="R667" s="160"/>
      <c r="S667" s="343"/>
      <c r="T667" s="160"/>
      <c r="U667" s="160"/>
      <c r="V667" s="160"/>
    </row>
    <row r="668" spans="1:22">
      <c r="A668" s="4"/>
      <c r="B668" s="4"/>
      <c r="C668" s="4"/>
      <c r="D668" s="4"/>
      <c r="E668" s="4"/>
      <c r="F668" s="4"/>
      <c r="G668" s="4"/>
      <c r="H668" s="24"/>
      <c r="I668" s="17"/>
      <c r="J668" s="18"/>
      <c r="K668" s="18"/>
      <c r="L668" s="29" t="s">
        <v>110</v>
      </c>
      <c r="M668" s="30"/>
      <c r="N668" s="189"/>
      <c r="O668" s="189"/>
      <c r="P668" s="189"/>
      <c r="Q668" s="160"/>
      <c r="R668" s="160"/>
      <c r="S668" s="343"/>
      <c r="T668" s="160"/>
      <c r="U668" s="160"/>
      <c r="V668" s="160"/>
    </row>
    <row r="669" spans="1:22">
      <c r="H669" s="150">
        <v>3041</v>
      </c>
      <c r="I669" s="151" t="s">
        <v>189</v>
      </c>
      <c r="J669" s="152">
        <v>4</v>
      </c>
      <c r="K669" s="152">
        <v>1</v>
      </c>
      <c r="L669" s="153" t="s">
        <v>755</v>
      </c>
      <c r="M669" s="154"/>
      <c r="N669" s="191">
        <f>+N671+N679+N682+N685</f>
        <v>0</v>
      </c>
      <c r="O669" s="191">
        <f t="shared" ref="O669:P669" si="133">+O671+O679+O682+O685</f>
        <v>0</v>
      </c>
      <c r="P669" s="191">
        <f t="shared" si="133"/>
        <v>0</v>
      </c>
      <c r="Q669" s="160"/>
      <c r="R669" s="160"/>
      <c r="S669" s="343"/>
      <c r="T669" s="160"/>
      <c r="U669" s="160"/>
      <c r="V669" s="160"/>
    </row>
    <row r="670" spans="1:22">
      <c r="A670" s="4"/>
      <c r="B670" s="4"/>
      <c r="C670" s="4"/>
      <c r="D670" s="4"/>
      <c r="E670" s="4"/>
      <c r="F670" s="4"/>
      <c r="G670" s="4"/>
      <c r="H670" s="301"/>
      <c r="I670" s="329"/>
      <c r="J670" s="333"/>
      <c r="K670" s="333"/>
      <c r="L670" s="29" t="s">
        <v>108</v>
      </c>
      <c r="M670" s="334"/>
      <c r="N670" s="189"/>
      <c r="O670" s="189"/>
      <c r="P670" s="189"/>
      <c r="Q670" s="160"/>
      <c r="R670" s="160"/>
      <c r="S670" s="343"/>
      <c r="T670" s="160"/>
      <c r="U670" s="160"/>
      <c r="V670" s="160"/>
    </row>
    <row r="671" spans="1:22" ht="28.5" customHeight="1">
      <c r="H671" s="44"/>
      <c r="I671" s="146"/>
      <c r="J671" s="147"/>
      <c r="K671" s="147"/>
      <c r="L671" s="26" t="s">
        <v>756</v>
      </c>
      <c r="M671" s="27"/>
      <c r="N671" s="196">
        <f>O671+P671</f>
        <v>0</v>
      </c>
      <c r="O671" s="196">
        <f>SUM(O672:O678)</f>
        <v>0</v>
      </c>
      <c r="P671" s="196">
        <f>SUM(P672:P678)</f>
        <v>0</v>
      </c>
      <c r="Q671" s="160"/>
      <c r="R671" s="160"/>
      <c r="S671" s="343"/>
      <c r="T671" s="160"/>
      <c r="U671" s="160"/>
      <c r="V671" s="160"/>
    </row>
    <row r="672" spans="1:22">
      <c r="A672" s="4"/>
      <c r="B672" s="4"/>
      <c r="C672" s="4"/>
      <c r="D672" s="4"/>
      <c r="E672" s="4"/>
      <c r="F672" s="4"/>
      <c r="G672" s="4"/>
      <c r="H672" s="16"/>
      <c r="I672" s="24"/>
      <c r="J672" s="25"/>
      <c r="K672" s="25"/>
      <c r="L672" s="28" t="s">
        <v>118</v>
      </c>
      <c r="M672" s="12">
        <v>4216</v>
      </c>
      <c r="N672" s="182">
        <f t="shared" ref="N672:N681" si="134">O672+P672</f>
        <v>0</v>
      </c>
      <c r="O672" s="182"/>
      <c r="P672" s="182"/>
      <c r="Q672" s="160"/>
      <c r="R672" s="160"/>
      <c r="S672" s="343"/>
      <c r="T672" s="160"/>
      <c r="U672" s="160"/>
      <c r="V672" s="160"/>
    </row>
    <row r="673" spans="1:22" ht="25.5">
      <c r="A673" s="4"/>
      <c r="B673" s="4"/>
      <c r="C673" s="4"/>
      <c r="D673" s="4"/>
      <c r="E673" s="4"/>
      <c r="F673" s="4"/>
      <c r="G673" s="4"/>
      <c r="H673" s="16"/>
      <c r="I673" s="24"/>
      <c r="J673" s="25"/>
      <c r="K673" s="25"/>
      <c r="L673" s="35" t="s">
        <v>394</v>
      </c>
      <c r="M673" s="12">
        <v>4233</v>
      </c>
      <c r="N673" s="182">
        <f t="shared" si="134"/>
        <v>0</v>
      </c>
      <c r="O673" s="182"/>
      <c r="P673" s="182"/>
      <c r="Q673" s="160"/>
      <c r="R673" s="160"/>
      <c r="S673" s="343"/>
      <c r="T673" s="160"/>
      <c r="U673" s="160"/>
      <c r="V673" s="160"/>
    </row>
    <row r="674" spans="1:22">
      <c r="A674" s="4"/>
      <c r="B674" s="4"/>
      <c r="C674" s="4"/>
      <c r="D674" s="4"/>
      <c r="E674" s="4"/>
      <c r="F674" s="4"/>
      <c r="G674" s="4"/>
      <c r="H674" s="16"/>
      <c r="I674" s="24"/>
      <c r="J674" s="25"/>
      <c r="K674" s="25"/>
      <c r="L674" s="28" t="s">
        <v>122</v>
      </c>
      <c r="M674" s="11">
        <v>4234</v>
      </c>
      <c r="N674" s="182"/>
      <c r="O674" s="182"/>
      <c r="P674" s="182"/>
      <c r="Q674" s="160"/>
      <c r="R674" s="160"/>
      <c r="S674" s="343"/>
      <c r="T674" s="160"/>
      <c r="U674" s="160"/>
      <c r="V674" s="160"/>
    </row>
    <row r="675" spans="1:22">
      <c r="A675" s="4"/>
      <c r="B675" s="4"/>
      <c r="C675" s="4"/>
      <c r="D675" s="4"/>
      <c r="E675" s="4"/>
      <c r="F675" s="4"/>
      <c r="G675" s="4"/>
      <c r="H675" s="16"/>
      <c r="I675" s="24"/>
      <c r="J675" s="25"/>
      <c r="K675" s="25"/>
      <c r="L675" s="28" t="s">
        <v>125</v>
      </c>
      <c r="M675" s="43">
        <v>4239</v>
      </c>
      <c r="N675" s="182"/>
      <c r="O675" s="182"/>
      <c r="P675" s="182"/>
      <c r="Q675" s="160"/>
      <c r="R675" s="160"/>
      <c r="S675" s="343"/>
      <c r="T675" s="160"/>
      <c r="U675" s="160"/>
      <c r="V675" s="160"/>
    </row>
    <row r="676" spans="1:22">
      <c r="A676" s="4"/>
      <c r="B676" s="4"/>
      <c r="C676" s="4"/>
      <c r="D676" s="4"/>
      <c r="E676" s="4"/>
      <c r="F676" s="4"/>
      <c r="G676" s="4"/>
      <c r="H676" s="16"/>
      <c r="I676" s="24"/>
      <c r="J676" s="25"/>
      <c r="K676" s="25"/>
      <c r="L676" s="28" t="s">
        <v>841</v>
      </c>
      <c r="M676" s="11" t="s">
        <v>842</v>
      </c>
      <c r="N676" s="182"/>
      <c r="O676" s="182"/>
      <c r="P676" s="182"/>
      <c r="Q676" s="160"/>
      <c r="R676" s="160"/>
      <c r="S676" s="343"/>
      <c r="T676" s="160"/>
      <c r="U676" s="160"/>
      <c r="V676" s="160"/>
    </row>
    <row r="677" spans="1:22">
      <c r="A677" s="4"/>
      <c r="B677" s="4"/>
      <c r="C677" s="4"/>
      <c r="D677" s="4"/>
      <c r="E677" s="4"/>
      <c r="F677" s="4"/>
      <c r="G677" s="4"/>
      <c r="H677" s="16"/>
      <c r="I677" s="24"/>
      <c r="J677" s="25"/>
      <c r="K677" s="25"/>
      <c r="L677" s="28" t="s">
        <v>130</v>
      </c>
      <c r="M677" s="12">
        <v>4267</v>
      </c>
      <c r="N677" s="182"/>
      <c r="O677" s="182"/>
      <c r="P677" s="182"/>
      <c r="Q677" s="160"/>
      <c r="R677" s="160"/>
      <c r="S677" s="343"/>
      <c r="T677" s="160"/>
      <c r="U677" s="160"/>
      <c r="V677" s="160"/>
    </row>
    <row r="678" spans="1:22">
      <c r="A678" s="4"/>
      <c r="B678" s="4"/>
      <c r="C678" s="4"/>
      <c r="D678" s="4"/>
      <c r="E678" s="4"/>
      <c r="F678" s="4"/>
      <c r="G678" s="4"/>
      <c r="H678" s="16"/>
      <c r="I678" s="24"/>
      <c r="J678" s="25"/>
      <c r="K678" s="25"/>
      <c r="L678" s="338" t="s">
        <v>843</v>
      </c>
      <c r="M678" s="357" t="s">
        <v>844</v>
      </c>
      <c r="N678" s="182">
        <f t="shared" si="134"/>
        <v>0</v>
      </c>
      <c r="O678" s="182"/>
      <c r="P678" s="182"/>
      <c r="Q678" s="160"/>
      <c r="R678" s="160"/>
      <c r="S678" s="343"/>
      <c r="T678" s="160"/>
      <c r="U678" s="160"/>
      <c r="V678" s="160"/>
    </row>
    <row r="679" spans="1:22" ht="30.75" customHeight="1">
      <c r="H679" s="44"/>
      <c r="I679" s="146"/>
      <c r="J679" s="147"/>
      <c r="K679" s="147"/>
      <c r="L679" s="348" t="s">
        <v>788</v>
      </c>
      <c r="M679" s="350"/>
      <c r="N679" s="196">
        <f>O679+P679</f>
        <v>0</v>
      </c>
      <c r="O679" s="196">
        <f>SUM(O680:O681)</f>
        <v>0</v>
      </c>
      <c r="P679" s="196">
        <f>SUM(P680:P681)</f>
        <v>0</v>
      </c>
      <c r="Q679" s="160"/>
      <c r="R679" s="160"/>
      <c r="S679" s="343"/>
      <c r="T679" s="160"/>
      <c r="U679" s="160"/>
      <c r="V679" s="160"/>
    </row>
    <row r="680" spans="1:22">
      <c r="A680" s="4"/>
      <c r="B680" s="4"/>
      <c r="C680" s="4"/>
      <c r="D680" s="4"/>
      <c r="E680" s="4"/>
      <c r="F680" s="4"/>
      <c r="G680" s="4"/>
      <c r="H680" s="16"/>
      <c r="I680" s="24"/>
      <c r="J680" s="25"/>
      <c r="K680" s="25"/>
      <c r="L680" s="28" t="s">
        <v>125</v>
      </c>
      <c r="M680" s="43">
        <v>4239</v>
      </c>
      <c r="N680" s="182">
        <f t="shared" si="134"/>
        <v>0</v>
      </c>
      <c r="O680" s="182"/>
      <c r="P680" s="182"/>
      <c r="Q680" s="160"/>
      <c r="R680" s="160"/>
      <c r="S680" s="343"/>
      <c r="T680" s="160"/>
      <c r="U680" s="160"/>
      <c r="V680" s="160"/>
    </row>
    <row r="681" spans="1:22">
      <c r="H681" s="16"/>
      <c r="I681" s="24"/>
      <c r="J681" s="25"/>
      <c r="K681" s="25"/>
      <c r="L681" s="29" t="s">
        <v>134</v>
      </c>
      <c r="M681" s="30">
        <v>4861</v>
      </c>
      <c r="N681" s="182">
        <f t="shared" si="134"/>
        <v>0</v>
      </c>
      <c r="O681" s="182"/>
      <c r="P681" s="182"/>
      <c r="Q681" s="160"/>
      <c r="R681" s="160"/>
      <c r="S681" s="343"/>
      <c r="T681" s="160"/>
      <c r="U681" s="160"/>
      <c r="V681" s="160"/>
    </row>
    <row r="682" spans="1:22" ht="54" customHeight="1">
      <c r="H682" s="44"/>
      <c r="I682" s="146"/>
      <c r="J682" s="147"/>
      <c r="K682" s="147"/>
      <c r="L682" s="348" t="s">
        <v>789</v>
      </c>
      <c r="M682" s="350"/>
      <c r="N682" s="196">
        <f>SUM(N683:N684)</f>
        <v>0</v>
      </c>
      <c r="O682" s="196">
        <f t="shared" ref="O682:P682" si="135">SUM(O683:O684)</f>
        <v>0</v>
      </c>
      <c r="P682" s="196">
        <f t="shared" si="135"/>
        <v>0</v>
      </c>
      <c r="Q682" s="160"/>
      <c r="R682" s="160"/>
      <c r="S682" s="343"/>
      <c r="T682" s="160"/>
      <c r="U682" s="160"/>
      <c r="V682" s="160"/>
    </row>
    <row r="683" spans="1:22">
      <c r="H683" s="16"/>
      <c r="I683" s="24"/>
      <c r="J683" s="25"/>
      <c r="K683" s="25"/>
      <c r="L683" s="28" t="s">
        <v>123</v>
      </c>
      <c r="M683" s="11">
        <v>4235</v>
      </c>
      <c r="N683" s="182">
        <f t="shared" ref="N683:N684" si="136">O683+P683</f>
        <v>0</v>
      </c>
      <c r="O683" s="182"/>
      <c r="P683" s="182"/>
      <c r="Q683" s="160"/>
      <c r="R683" s="160"/>
      <c r="S683" s="343"/>
      <c r="T683" s="160"/>
      <c r="U683" s="160"/>
      <c r="V683" s="160"/>
    </row>
    <row r="684" spans="1:22">
      <c r="H684" s="16"/>
      <c r="I684" s="24"/>
      <c r="J684" s="25"/>
      <c r="K684" s="25"/>
      <c r="L684" s="29" t="s">
        <v>134</v>
      </c>
      <c r="M684" s="30">
        <v>4861</v>
      </c>
      <c r="N684" s="182">
        <f t="shared" si="136"/>
        <v>0</v>
      </c>
      <c r="O684" s="182"/>
      <c r="P684" s="182"/>
      <c r="Q684" s="160"/>
      <c r="R684" s="160"/>
      <c r="S684" s="343"/>
      <c r="T684" s="160"/>
      <c r="U684" s="160"/>
      <c r="V684" s="160"/>
    </row>
    <row r="685" spans="1:22" ht="45" customHeight="1">
      <c r="H685" s="44"/>
      <c r="I685" s="146"/>
      <c r="J685" s="147"/>
      <c r="K685" s="147"/>
      <c r="L685" s="348" t="s">
        <v>790</v>
      </c>
      <c r="M685" s="350"/>
      <c r="N685" s="196">
        <f>SUM(N686:N687)</f>
        <v>0</v>
      </c>
      <c r="O685" s="196">
        <f t="shared" ref="O685:P685" si="137">SUM(O686:O687)</f>
        <v>0</v>
      </c>
      <c r="P685" s="196">
        <f t="shared" si="137"/>
        <v>0</v>
      </c>
      <c r="Q685" s="160"/>
      <c r="R685" s="160"/>
      <c r="S685" s="343"/>
      <c r="T685" s="160"/>
      <c r="U685" s="160"/>
      <c r="V685" s="160"/>
    </row>
    <row r="686" spans="1:22">
      <c r="H686" s="16"/>
      <c r="I686" s="24"/>
      <c r="J686" s="25"/>
      <c r="K686" s="25"/>
      <c r="L686" s="351" t="s">
        <v>123</v>
      </c>
      <c r="M686" s="352">
        <v>4235</v>
      </c>
      <c r="N686" s="182">
        <f t="shared" ref="N686:N687" si="138">O686+P686</f>
        <v>0</v>
      </c>
      <c r="O686" s="182"/>
      <c r="P686" s="182"/>
      <c r="Q686" s="160"/>
      <c r="R686" s="160"/>
      <c r="S686" s="343"/>
      <c r="T686" s="160"/>
      <c r="U686" s="160"/>
      <c r="V686" s="160"/>
    </row>
    <row r="687" spans="1:22">
      <c r="H687" s="16"/>
      <c r="I687" s="24"/>
      <c r="J687" s="25"/>
      <c r="K687" s="25"/>
      <c r="L687" s="338" t="s">
        <v>125</v>
      </c>
      <c r="M687" s="353">
        <v>4239</v>
      </c>
      <c r="N687" s="182">
        <f t="shared" si="138"/>
        <v>0</v>
      </c>
      <c r="O687" s="182"/>
      <c r="P687" s="182"/>
      <c r="Q687" s="160"/>
      <c r="R687" s="160"/>
      <c r="S687" s="343"/>
      <c r="T687" s="160"/>
      <c r="U687" s="160"/>
      <c r="V687" s="160"/>
    </row>
    <row r="688" spans="1:22" ht="27">
      <c r="A688" s="4"/>
      <c r="B688" s="4"/>
      <c r="C688" s="4"/>
      <c r="D688" s="4"/>
      <c r="E688" s="4"/>
      <c r="F688" s="4"/>
      <c r="G688" s="4"/>
      <c r="H688" s="164">
        <v>3070</v>
      </c>
      <c r="I688" s="165" t="s">
        <v>189</v>
      </c>
      <c r="J688" s="166">
        <v>7</v>
      </c>
      <c r="K688" s="166">
        <v>0</v>
      </c>
      <c r="L688" s="167" t="s">
        <v>344</v>
      </c>
      <c r="M688" s="175"/>
      <c r="N688" s="187">
        <f>+N690</f>
        <v>0</v>
      </c>
      <c r="O688" s="187">
        <f>+O690</f>
        <v>0</v>
      </c>
      <c r="P688" s="187">
        <f>+P690</f>
        <v>0</v>
      </c>
      <c r="Q688" s="160"/>
      <c r="R688" s="160"/>
      <c r="S688" s="343"/>
      <c r="T688" s="160"/>
      <c r="U688" s="160"/>
      <c r="V688" s="160"/>
    </row>
    <row r="689" spans="1:22">
      <c r="A689" s="4"/>
      <c r="B689" s="4"/>
      <c r="C689" s="4"/>
      <c r="D689" s="4"/>
      <c r="E689" s="4"/>
      <c r="F689" s="4"/>
      <c r="G689" s="4"/>
      <c r="H689" s="24"/>
      <c r="I689" s="17"/>
      <c r="J689" s="18"/>
      <c r="K689" s="18"/>
      <c r="L689" s="29" t="s">
        <v>110</v>
      </c>
      <c r="M689" s="30"/>
      <c r="N689" s="189"/>
      <c r="O689" s="189"/>
      <c r="P689" s="189"/>
      <c r="Q689" s="160"/>
      <c r="R689" s="160"/>
      <c r="S689" s="343"/>
      <c r="T689" s="160"/>
      <c r="U689" s="160"/>
      <c r="V689" s="160"/>
    </row>
    <row r="690" spans="1:22" ht="25.5">
      <c r="A690" s="4"/>
      <c r="B690" s="4"/>
      <c r="C690" s="4"/>
      <c r="D690" s="4"/>
      <c r="E690" s="4"/>
      <c r="F690" s="4"/>
      <c r="G690" s="4"/>
      <c r="H690" s="150">
        <v>3071</v>
      </c>
      <c r="I690" s="151" t="s">
        <v>189</v>
      </c>
      <c r="J690" s="152">
        <v>7</v>
      </c>
      <c r="K690" s="152">
        <v>1</v>
      </c>
      <c r="L690" s="153" t="s">
        <v>344</v>
      </c>
      <c r="M690" s="154"/>
      <c r="N690" s="191">
        <f>+N692+N700+N706+N708+N714+N721+N725+N733+N739</f>
        <v>0</v>
      </c>
      <c r="O690" s="191">
        <f t="shared" ref="O690:P690" si="139">+O692+O700+O706+O708+O714+O721+O725+O733+O739</f>
        <v>0</v>
      </c>
      <c r="P690" s="191">
        <f t="shared" si="139"/>
        <v>0</v>
      </c>
      <c r="Q690" s="160"/>
      <c r="R690" s="160"/>
      <c r="S690" s="343"/>
      <c r="T690" s="160"/>
      <c r="U690" s="160"/>
      <c r="V690" s="160"/>
    </row>
    <row r="691" spans="1:22">
      <c r="H691" s="24"/>
      <c r="I691" s="24"/>
      <c r="J691" s="25"/>
      <c r="K691" s="25"/>
      <c r="L691" s="29" t="s">
        <v>108</v>
      </c>
      <c r="M691" s="30"/>
      <c r="N691" s="189"/>
      <c r="O691" s="189"/>
      <c r="P691" s="189"/>
      <c r="Q691" s="160"/>
      <c r="R691" s="160"/>
      <c r="S691" s="343"/>
      <c r="T691" s="160"/>
      <c r="U691" s="160"/>
      <c r="V691" s="160"/>
    </row>
    <row r="692" spans="1:22" ht="40.5">
      <c r="A692" s="4"/>
      <c r="B692" s="4"/>
      <c r="C692" s="4"/>
      <c r="D692" s="4"/>
      <c r="E692" s="4"/>
      <c r="F692" s="4"/>
      <c r="G692" s="4"/>
      <c r="H692" s="44"/>
      <c r="I692" s="146"/>
      <c r="J692" s="147"/>
      <c r="K692" s="147"/>
      <c r="L692" s="26" t="s">
        <v>845</v>
      </c>
      <c r="M692" s="27"/>
      <c r="N692" s="196">
        <f>O692+P692</f>
        <v>0</v>
      </c>
      <c r="O692" s="335">
        <f>SUM(O693:O699)</f>
        <v>0</v>
      </c>
      <c r="P692" s="335">
        <f>SUM(P693:P699)</f>
        <v>0</v>
      </c>
      <c r="Q692" s="160"/>
      <c r="R692" s="160"/>
      <c r="S692" s="343"/>
      <c r="T692" s="160"/>
      <c r="U692" s="160"/>
      <c r="V692" s="160"/>
    </row>
    <row r="693" spans="1:22" ht="16.5">
      <c r="H693" s="16"/>
      <c r="I693" s="24"/>
      <c r="J693" s="25"/>
      <c r="K693" s="25"/>
      <c r="L693" s="28" t="s">
        <v>116</v>
      </c>
      <c r="M693" s="12">
        <v>4214</v>
      </c>
      <c r="N693" s="182">
        <f t="shared" ref="N693:N734" si="140">O693+P693</f>
        <v>0</v>
      </c>
      <c r="O693" s="304">
        <v>0</v>
      </c>
      <c r="P693" s="304"/>
      <c r="Q693" s="160"/>
      <c r="R693" s="160"/>
      <c r="S693" s="343"/>
      <c r="T693" s="160"/>
      <c r="U693" s="160"/>
      <c r="V693" s="160"/>
    </row>
    <row r="694" spans="1:22" ht="25.5">
      <c r="A694" s="4"/>
      <c r="B694" s="4"/>
      <c r="C694" s="4"/>
      <c r="D694" s="4"/>
      <c r="E694" s="4"/>
      <c r="F694" s="4"/>
      <c r="G694" s="4"/>
      <c r="H694" s="16"/>
      <c r="I694" s="24"/>
      <c r="J694" s="25"/>
      <c r="K694" s="25"/>
      <c r="L694" s="29" t="s">
        <v>394</v>
      </c>
      <c r="M694" s="30">
        <v>4233</v>
      </c>
      <c r="N694" s="182">
        <f t="shared" si="140"/>
        <v>0</v>
      </c>
      <c r="O694" s="304"/>
      <c r="P694" s="304"/>
      <c r="Q694" s="160"/>
      <c r="R694" s="160"/>
      <c r="S694" s="343"/>
      <c r="T694" s="160"/>
      <c r="U694" s="160"/>
      <c r="V694" s="160"/>
    </row>
    <row r="695" spans="1:22" ht="16.5">
      <c r="H695" s="16"/>
      <c r="I695" s="24"/>
      <c r="J695" s="25"/>
      <c r="K695" s="25"/>
      <c r="L695" s="28" t="s">
        <v>123</v>
      </c>
      <c r="M695" s="11">
        <v>4235</v>
      </c>
      <c r="N695" s="182">
        <f t="shared" si="140"/>
        <v>0</v>
      </c>
      <c r="O695" s="304"/>
      <c r="P695" s="304"/>
      <c r="Q695" s="160"/>
      <c r="R695" s="160"/>
      <c r="S695" s="343"/>
      <c r="T695" s="160"/>
      <c r="U695" s="160"/>
      <c r="V695" s="160"/>
    </row>
    <row r="696" spans="1:22" ht="16.5">
      <c r="A696" s="4"/>
      <c r="B696" s="4"/>
      <c r="C696" s="4"/>
      <c r="D696" s="4"/>
      <c r="E696" s="4"/>
      <c r="F696" s="4"/>
      <c r="G696" s="4"/>
      <c r="H696" s="16"/>
      <c r="I696" s="24"/>
      <c r="J696" s="25"/>
      <c r="K696" s="25"/>
      <c r="L696" s="28" t="s">
        <v>125</v>
      </c>
      <c r="M696" s="43">
        <v>4239</v>
      </c>
      <c r="N696" s="182">
        <f t="shared" si="140"/>
        <v>0</v>
      </c>
      <c r="O696" s="304"/>
      <c r="P696" s="304"/>
      <c r="Q696" s="160"/>
      <c r="R696" s="160"/>
      <c r="S696" s="343"/>
      <c r="T696" s="160"/>
      <c r="U696" s="160"/>
      <c r="V696" s="160"/>
    </row>
    <row r="697" spans="1:22">
      <c r="H697" s="16"/>
      <c r="I697" s="24"/>
      <c r="J697" s="25"/>
      <c r="K697" s="25"/>
      <c r="L697" s="28" t="s">
        <v>396</v>
      </c>
      <c r="M697" s="43">
        <v>4241</v>
      </c>
      <c r="N697" s="182">
        <f t="shared" si="140"/>
        <v>0</v>
      </c>
      <c r="O697" s="182"/>
      <c r="P697" s="182"/>
      <c r="Q697" s="160"/>
      <c r="R697" s="160"/>
      <c r="S697" s="343"/>
      <c r="T697" s="160"/>
      <c r="U697" s="160"/>
      <c r="V697" s="160"/>
    </row>
    <row r="698" spans="1:22">
      <c r="A698" s="4"/>
      <c r="B698" s="4"/>
      <c r="C698" s="4"/>
      <c r="D698" s="4"/>
      <c r="E698" s="4"/>
      <c r="F698" s="4"/>
      <c r="G698" s="4"/>
      <c r="H698" s="16"/>
      <c r="I698" s="24"/>
      <c r="J698" s="25"/>
      <c r="K698" s="25"/>
      <c r="L698" s="29" t="s">
        <v>134</v>
      </c>
      <c r="M698" s="30">
        <v>4861</v>
      </c>
      <c r="N698" s="182">
        <f t="shared" si="140"/>
        <v>0</v>
      </c>
      <c r="O698" s="182"/>
      <c r="P698" s="182"/>
      <c r="Q698" s="160"/>
      <c r="R698" s="160"/>
      <c r="S698" s="343"/>
      <c r="T698" s="160"/>
      <c r="U698" s="160"/>
      <c r="V698" s="160"/>
    </row>
    <row r="699" spans="1:22" ht="16.5">
      <c r="H699" s="16"/>
      <c r="I699" s="24"/>
      <c r="J699" s="25"/>
      <c r="K699" s="25"/>
      <c r="L699" s="28" t="s">
        <v>136</v>
      </c>
      <c r="M699" s="11">
        <v>5122</v>
      </c>
      <c r="N699" s="182">
        <f t="shared" si="140"/>
        <v>0</v>
      </c>
      <c r="O699" s="304"/>
      <c r="P699" s="304"/>
      <c r="Q699" s="160"/>
      <c r="R699" s="160"/>
      <c r="S699" s="343"/>
      <c r="T699" s="160"/>
      <c r="U699" s="160"/>
      <c r="V699" s="160"/>
    </row>
    <row r="700" spans="1:22" ht="54">
      <c r="A700" s="4"/>
      <c r="B700" s="4"/>
      <c r="C700" s="4"/>
      <c r="D700" s="4"/>
      <c r="E700" s="4"/>
      <c r="F700" s="4"/>
      <c r="G700" s="4"/>
      <c r="H700" s="44"/>
      <c r="I700" s="146"/>
      <c r="J700" s="147"/>
      <c r="K700" s="147"/>
      <c r="L700" s="26" t="s">
        <v>757</v>
      </c>
      <c r="M700" s="27"/>
      <c r="N700" s="196">
        <f>O700+P700</f>
        <v>0</v>
      </c>
      <c r="O700" s="196">
        <f>SUM(O701:O705)</f>
        <v>0</v>
      </c>
      <c r="P700" s="196">
        <f>SUM(P701:P705)</f>
        <v>0</v>
      </c>
      <c r="Q700" s="160"/>
      <c r="R700" s="160"/>
      <c r="S700" s="343"/>
      <c r="T700" s="160"/>
      <c r="U700" s="160"/>
      <c r="V700" s="160"/>
    </row>
    <row r="701" spans="1:22">
      <c r="H701" s="16"/>
      <c r="I701" s="24"/>
      <c r="J701" s="25"/>
      <c r="K701" s="25"/>
      <c r="L701" s="28" t="s">
        <v>125</v>
      </c>
      <c r="M701" s="43">
        <v>4239</v>
      </c>
      <c r="N701" s="182">
        <f t="shared" si="140"/>
        <v>0</v>
      </c>
      <c r="O701" s="182"/>
      <c r="P701" s="182"/>
      <c r="Q701" s="160"/>
      <c r="R701" s="160"/>
      <c r="S701" s="343"/>
      <c r="T701" s="160"/>
      <c r="U701" s="160"/>
      <c r="V701" s="160"/>
    </row>
    <row r="702" spans="1:22" ht="25.5">
      <c r="H702" s="16"/>
      <c r="I702" s="24"/>
      <c r="J702" s="25"/>
      <c r="K702" s="25"/>
      <c r="L702" s="29" t="s">
        <v>142</v>
      </c>
      <c r="M702" s="12">
        <v>4251</v>
      </c>
      <c r="N702" s="182">
        <f t="shared" si="140"/>
        <v>0</v>
      </c>
      <c r="O702" s="182"/>
      <c r="P702" s="182"/>
      <c r="Q702" s="160"/>
      <c r="R702" s="160"/>
      <c r="S702" s="343"/>
      <c r="T702" s="160"/>
      <c r="U702" s="160"/>
      <c r="V702" s="160"/>
    </row>
    <row r="703" spans="1:22">
      <c r="A703" s="4"/>
      <c r="B703" s="4"/>
      <c r="C703" s="4"/>
      <c r="D703" s="4"/>
      <c r="E703" s="4"/>
      <c r="F703" s="4"/>
      <c r="G703" s="4"/>
      <c r="H703" s="16"/>
      <c r="I703" s="24"/>
      <c r="J703" s="25"/>
      <c r="K703" s="25"/>
      <c r="L703" s="28" t="s">
        <v>130</v>
      </c>
      <c r="M703" s="12">
        <v>4267</v>
      </c>
      <c r="N703" s="182">
        <f t="shared" si="140"/>
        <v>0</v>
      </c>
      <c r="O703" s="182"/>
      <c r="P703" s="182"/>
      <c r="Q703" s="160"/>
      <c r="R703" s="160"/>
      <c r="S703" s="343"/>
      <c r="T703" s="160"/>
      <c r="U703" s="160"/>
      <c r="V703" s="160"/>
    </row>
    <row r="704" spans="1:22">
      <c r="A704" s="4"/>
      <c r="B704" s="4"/>
      <c r="C704" s="4"/>
      <c r="D704" s="4"/>
      <c r="E704" s="4"/>
      <c r="F704" s="4"/>
      <c r="G704" s="4"/>
      <c r="H704" s="16"/>
      <c r="I704" s="24"/>
      <c r="J704" s="25"/>
      <c r="K704" s="25"/>
      <c r="L704" s="31" t="s">
        <v>364</v>
      </c>
      <c r="M704" s="47">
        <v>4269</v>
      </c>
      <c r="N704" s="182">
        <f t="shared" ref="N704" si="141">O704+P704</f>
        <v>0</v>
      </c>
      <c r="O704" s="182"/>
      <c r="P704" s="182"/>
      <c r="Q704" s="160"/>
      <c r="R704" s="160"/>
      <c r="S704" s="343"/>
      <c r="T704" s="160"/>
      <c r="U704" s="160"/>
      <c r="V704" s="160"/>
    </row>
    <row r="705" spans="1:22">
      <c r="H705" s="16"/>
      <c r="I705" s="24"/>
      <c r="J705" s="25"/>
      <c r="K705" s="25"/>
      <c r="L705" s="29" t="s">
        <v>134</v>
      </c>
      <c r="M705" s="30">
        <v>4861</v>
      </c>
      <c r="N705" s="182">
        <f t="shared" si="140"/>
        <v>0</v>
      </c>
      <c r="O705" s="182"/>
      <c r="P705" s="182"/>
      <c r="Q705" s="160"/>
      <c r="R705" s="160"/>
      <c r="S705" s="343"/>
      <c r="T705" s="160"/>
      <c r="U705" s="160"/>
      <c r="V705" s="160"/>
    </row>
    <row r="706" spans="1:22" ht="27">
      <c r="A706" s="4"/>
      <c r="B706" s="4"/>
      <c r="C706" s="4"/>
      <c r="D706" s="4"/>
      <c r="E706" s="4"/>
      <c r="F706" s="4"/>
      <c r="G706" s="4"/>
      <c r="H706" s="44"/>
      <c r="I706" s="146"/>
      <c r="J706" s="147"/>
      <c r="K706" s="147"/>
      <c r="L706" s="26" t="s">
        <v>758</v>
      </c>
      <c r="M706" s="27"/>
      <c r="N706" s="196">
        <f>O706+P706</f>
        <v>0</v>
      </c>
      <c r="O706" s="196">
        <f>SUM(O707)</f>
        <v>0</v>
      </c>
      <c r="P706" s="196">
        <f>SUM(P707)</f>
        <v>0</v>
      </c>
      <c r="Q706" s="160"/>
      <c r="R706" s="160"/>
      <c r="S706" s="343"/>
      <c r="T706" s="160"/>
      <c r="U706" s="160"/>
      <c r="V706" s="160"/>
    </row>
    <row r="707" spans="1:22" ht="25.5">
      <c r="H707" s="24"/>
      <c r="I707" s="24"/>
      <c r="J707" s="25"/>
      <c r="K707" s="25"/>
      <c r="L707" s="28" t="s">
        <v>219</v>
      </c>
      <c r="M707" s="11">
        <v>4819</v>
      </c>
      <c r="N707" s="182">
        <f t="shared" si="140"/>
        <v>0</v>
      </c>
      <c r="O707" s="310"/>
      <c r="P707" s="310"/>
      <c r="Q707" s="160"/>
      <c r="R707" s="160"/>
      <c r="S707" s="343"/>
      <c r="T707" s="160"/>
      <c r="U707" s="160"/>
      <c r="V707" s="160"/>
    </row>
    <row r="708" spans="1:22" ht="40.5">
      <c r="A708" s="4"/>
      <c r="B708" s="4"/>
      <c r="C708" s="4"/>
      <c r="D708" s="4"/>
      <c r="E708" s="4"/>
      <c r="F708" s="4"/>
      <c r="G708" s="4"/>
      <c r="H708" s="44"/>
      <c r="I708" s="146"/>
      <c r="J708" s="147"/>
      <c r="K708" s="147"/>
      <c r="L708" s="26" t="s">
        <v>759</v>
      </c>
      <c r="M708" s="27"/>
      <c r="N708" s="196">
        <f>O708+P708</f>
        <v>0</v>
      </c>
      <c r="O708" s="196">
        <f>SUM(O709:O713)</f>
        <v>0</v>
      </c>
      <c r="P708" s="196">
        <f>SUM(P709:P713)</f>
        <v>0</v>
      </c>
      <c r="Q708" s="160"/>
      <c r="R708" s="160"/>
      <c r="S708" s="343"/>
      <c r="T708" s="160"/>
      <c r="U708" s="160"/>
      <c r="V708" s="160"/>
    </row>
    <row r="709" spans="1:22">
      <c r="H709" s="16"/>
      <c r="I709" s="24"/>
      <c r="J709" s="25"/>
      <c r="K709" s="25"/>
      <c r="L709" s="28" t="s">
        <v>118</v>
      </c>
      <c r="M709" s="12">
        <v>4216</v>
      </c>
      <c r="N709" s="182">
        <f t="shared" si="140"/>
        <v>0</v>
      </c>
      <c r="O709" s="182"/>
      <c r="P709" s="182"/>
      <c r="Q709" s="160"/>
      <c r="R709" s="160"/>
      <c r="S709" s="343"/>
      <c r="T709" s="160"/>
      <c r="U709" s="160"/>
      <c r="V709" s="160"/>
    </row>
    <row r="710" spans="1:22">
      <c r="A710" s="4"/>
      <c r="B710" s="4"/>
      <c r="C710" s="4"/>
      <c r="D710" s="4"/>
      <c r="E710" s="4"/>
      <c r="F710" s="4"/>
      <c r="G710" s="4"/>
      <c r="H710" s="16"/>
      <c r="I710" s="24"/>
      <c r="J710" s="25"/>
      <c r="K710" s="25"/>
      <c r="L710" s="28" t="s">
        <v>125</v>
      </c>
      <c r="M710" s="43">
        <v>4239</v>
      </c>
      <c r="N710" s="182">
        <f t="shared" si="140"/>
        <v>0</v>
      </c>
      <c r="O710" s="182"/>
      <c r="P710" s="182"/>
      <c r="Q710" s="160"/>
      <c r="R710" s="160"/>
      <c r="S710" s="343"/>
      <c r="T710" s="160"/>
      <c r="U710" s="160"/>
      <c r="V710" s="160"/>
    </row>
    <row r="711" spans="1:22">
      <c r="H711" s="16"/>
      <c r="I711" s="24"/>
      <c r="J711" s="25"/>
      <c r="K711" s="25"/>
      <c r="L711" s="28" t="s">
        <v>396</v>
      </c>
      <c r="M711" s="43">
        <v>4241</v>
      </c>
      <c r="N711" s="182">
        <f t="shared" si="140"/>
        <v>0</v>
      </c>
      <c r="O711" s="182"/>
      <c r="P711" s="182"/>
      <c r="Q711" s="160"/>
      <c r="R711" s="160"/>
      <c r="S711" s="343"/>
      <c r="T711" s="160"/>
      <c r="U711" s="160"/>
      <c r="V711" s="160"/>
    </row>
    <row r="712" spans="1:22" ht="25.5">
      <c r="H712" s="16"/>
      <c r="I712" s="24"/>
      <c r="J712" s="25"/>
      <c r="K712" s="25"/>
      <c r="L712" s="29" t="s">
        <v>142</v>
      </c>
      <c r="M712" s="12">
        <v>4251</v>
      </c>
      <c r="N712" s="182">
        <f t="shared" ref="N712" si="142">O712+P712</f>
        <v>0</v>
      </c>
      <c r="O712" s="182"/>
      <c r="P712" s="182"/>
      <c r="Q712" s="160"/>
      <c r="R712" s="160"/>
      <c r="S712" s="343"/>
      <c r="T712" s="160"/>
      <c r="U712" s="160"/>
      <c r="V712" s="160"/>
    </row>
    <row r="713" spans="1:22">
      <c r="A713" s="4"/>
      <c r="B713" s="4"/>
      <c r="C713" s="4"/>
      <c r="D713" s="4"/>
      <c r="E713" s="4"/>
      <c r="F713" s="4"/>
      <c r="G713" s="4"/>
      <c r="H713" s="16"/>
      <c r="I713" s="24"/>
      <c r="J713" s="25"/>
      <c r="K713" s="25"/>
      <c r="L713" s="29" t="s">
        <v>134</v>
      </c>
      <c r="M713" s="30">
        <v>4861</v>
      </c>
      <c r="N713" s="182">
        <f t="shared" si="140"/>
        <v>0</v>
      </c>
      <c r="O713" s="182"/>
      <c r="P713" s="182"/>
      <c r="Q713" s="160"/>
      <c r="R713" s="160"/>
      <c r="S713" s="343"/>
      <c r="T713" s="160"/>
      <c r="U713" s="160"/>
      <c r="V713" s="160"/>
    </row>
    <row r="714" spans="1:22" ht="36.75" customHeight="1">
      <c r="A714" s="4"/>
      <c r="B714" s="4"/>
      <c r="C714" s="4"/>
      <c r="D714" s="4"/>
      <c r="E714" s="4"/>
      <c r="F714" s="4"/>
      <c r="G714" s="4"/>
      <c r="H714" s="44"/>
      <c r="I714" s="146"/>
      <c r="J714" s="147"/>
      <c r="K714" s="147"/>
      <c r="L714" s="26" t="s">
        <v>760</v>
      </c>
      <c r="M714" s="27"/>
      <c r="N714" s="196">
        <f>O714+P714</f>
        <v>0</v>
      </c>
      <c r="O714" s="196">
        <f>SUM(O715:O720)</f>
        <v>0</v>
      </c>
      <c r="P714" s="196">
        <f>SUM(P715:P720)</f>
        <v>0</v>
      </c>
      <c r="Q714" s="160"/>
      <c r="R714" s="160"/>
      <c r="S714" s="343"/>
      <c r="T714" s="160"/>
      <c r="U714" s="160"/>
      <c r="V714" s="160"/>
    </row>
    <row r="715" spans="1:22">
      <c r="H715" s="16"/>
      <c r="I715" s="24"/>
      <c r="J715" s="25"/>
      <c r="K715" s="25"/>
      <c r="L715" s="28" t="s">
        <v>125</v>
      </c>
      <c r="M715" s="43">
        <v>4239</v>
      </c>
      <c r="N715" s="182">
        <f t="shared" si="140"/>
        <v>0</v>
      </c>
      <c r="O715" s="182"/>
      <c r="P715" s="182"/>
      <c r="Q715" s="160"/>
      <c r="R715" s="160"/>
      <c r="S715" s="343"/>
      <c r="T715" s="160"/>
      <c r="U715" s="160"/>
      <c r="V715" s="160"/>
    </row>
    <row r="716" spans="1:22">
      <c r="A716" s="4"/>
      <c r="B716" s="4"/>
      <c r="C716" s="4"/>
      <c r="D716" s="4"/>
      <c r="E716" s="4"/>
      <c r="F716" s="4"/>
      <c r="G716" s="4"/>
      <c r="H716" s="16"/>
      <c r="I716" s="24"/>
      <c r="J716" s="25"/>
      <c r="K716" s="25"/>
      <c r="L716" s="28" t="s">
        <v>130</v>
      </c>
      <c r="M716" s="12">
        <v>4267</v>
      </c>
      <c r="N716" s="182">
        <f t="shared" si="140"/>
        <v>0</v>
      </c>
      <c r="O716" s="182"/>
      <c r="P716" s="182"/>
      <c r="Q716" s="160"/>
      <c r="R716" s="160"/>
      <c r="S716" s="343"/>
      <c r="T716" s="160"/>
      <c r="U716" s="160"/>
      <c r="V716" s="160"/>
    </row>
    <row r="717" spans="1:22">
      <c r="A717" s="4"/>
      <c r="B717" s="4"/>
      <c r="C717" s="4"/>
      <c r="D717" s="4"/>
      <c r="E717" s="4"/>
      <c r="F717" s="4"/>
      <c r="G717" s="4"/>
      <c r="H717" s="16"/>
      <c r="I717" s="24"/>
      <c r="J717" s="25"/>
      <c r="K717" s="25"/>
      <c r="L717" s="31" t="s">
        <v>364</v>
      </c>
      <c r="M717" s="47">
        <v>4269</v>
      </c>
      <c r="N717" s="182">
        <f t="shared" si="140"/>
        <v>0</v>
      </c>
      <c r="O717" s="182"/>
      <c r="P717" s="182"/>
      <c r="Q717" s="160"/>
      <c r="R717" s="160"/>
      <c r="S717" s="343"/>
      <c r="T717" s="160"/>
      <c r="U717" s="160"/>
      <c r="V717" s="160"/>
    </row>
    <row r="718" spans="1:22">
      <c r="H718" s="16"/>
      <c r="I718" s="24"/>
      <c r="J718" s="25"/>
      <c r="K718" s="25"/>
      <c r="L718" s="28" t="s">
        <v>348</v>
      </c>
      <c r="M718" s="11">
        <v>4729</v>
      </c>
      <c r="N718" s="182">
        <f t="shared" ref="N718" si="143">O718+P718</f>
        <v>0</v>
      </c>
      <c r="O718" s="182"/>
      <c r="P718" s="182"/>
      <c r="Q718" s="160"/>
      <c r="R718" s="160"/>
      <c r="S718" s="343"/>
      <c r="T718" s="160"/>
      <c r="U718" s="160"/>
      <c r="V718" s="160"/>
    </row>
    <row r="719" spans="1:22">
      <c r="H719" s="16"/>
      <c r="I719" s="24"/>
      <c r="J719" s="25"/>
      <c r="K719" s="25"/>
      <c r="L719" s="29" t="s">
        <v>134</v>
      </c>
      <c r="M719" s="30">
        <v>4861</v>
      </c>
      <c r="N719" s="182">
        <f t="shared" si="140"/>
        <v>0</v>
      </c>
      <c r="O719" s="182"/>
      <c r="P719" s="182"/>
      <c r="Q719" s="160"/>
      <c r="R719" s="160"/>
      <c r="S719" s="343"/>
      <c r="T719" s="160"/>
      <c r="U719" s="160"/>
      <c r="V719" s="160"/>
    </row>
    <row r="720" spans="1:22">
      <c r="A720" s="4"/>
      <c r="B720" s="4"/>
      <c r="C720" s="4"/>
      <c r="D720" s="4"/>
      <c r="E720" s="4"/>
      <c r="F720" s="4"/>
      <c r="G720" s="4"/>
      <c r="H720" s="16"/>
      <c r="I720" s="24"/>
      <c r="J720" s="25"/>
      <c r="K720" s="25"/>
      <c r="L720" s="29" t="s">
        <v>268</v>
      </c>
      <c r="M720" s="43">
        <v>5129</v>
      </c>
      <c r="N720" s="182">
        <f t="shared" ref="N720" si="144">O720+P720</f>
        <v>0</v>
      </c>
      <c r="O720" s="182"/>
      <c r="P720" s="182"/>
      <c r="Q720" s="160"/>
      <c r="R720" s="160"/>
      <c r="S720" s="343"/>
      <c r="T720" s="160"/>
      <c r="U720" s="160"/>
      <c r="V720" s="160"/>
    </row>
    <row r="721" spans="1:22" ht="27">
      <c r="H721" s="44"/>
      <c r="I721" s="146"/>
      <c r="J721" s="147"/>
      <c r="K721" s="147"/>
      <c r="L721" s="348" t="s">
        <v>791</v>
      </c>
      <c r="M721" s="27"/>
      <c r="N721" s="196">
        <f>O721+P721</f>
        <v>0</v>
      </c>
      <c r="O721" s="196">
        <f>SUM(O722:O724)</f>
        <v>0</v>
      </c>
      <c r="P721" s="196">
        <f>SUM(P722:P724)</f>
        <v>0</v>
      </c>
      <c r="Q721" s="160"/>
      <c r="R721" s="160"/>
      <c r="S721" s="343"/>
      <c r="T721" s="160"/>
      <c r="U721" s="160"/>
      <c r="V721" s="160"/>
    </row>
    <row r="722" spans="1:22">
      <c r="A722" s="4"/>
      <c r="B722" s="4"/>
      <c r="C722" s="4"/>
      <c r="D722" s="4"/>
      <c r="E722" s="4"/>
      <c r="F722" s="4"/>
      <c r="G722" s="4"/>
      <c r="H722" s="16"/>
      <c r="I722" s="24"/>
      <c r="J722" s="25"/>
      <c r="K722" s="25"/>
      <c r="L722" s="28" t="s">
        <v>125</v>
      </c>
      <c r="M722" s="43">
        <v>4239</v>
      </c>
      <c r="N722" s="182">
        <f t="shared" si="140"/>
        <v>0</v>
      </c>
      <c r="O722" s="182"/>
      <c r="P722" s="182"/>
      <c r="Q722" s="160"/>
      <c r="R722" s="160"/>
      <c r="S722" s="343"/>
      <c r="T722" s="160"/>
      <c r="U722" s="160"/>
      <c r="V722" s="160"/>
    </row>
    <row r="723" spans="1:22">
      <c r="A723" s="4"/>
      <c r="B723" s="4"/>
      <c r="C723" s="4"/>
      <c r="D723" s="4"/>
      <c r="E723" s="4"/>
      <c r="F723" s="4"/>
      <c r="G723" s="4"/>
      <c r="H723" s="16"/>
      <c r="I723" s="24"/>
      <c r="J723" s="25"/>
      <c r="K723" s="25"/>
      <c r="L723" s="28" t="s">
        <v>743</v>
      </c>
      <c r="M723" s="43">
        <v>4728</v>
      </c>
      <c r="N723" s="182">
        <f t="shared" si="140"/>
        <v>0</v>
      </c>
      <c r="O723" s="182"/>
      <c r="P723" s="182"/>
      <c r="Q723" s="160"/>
      <c r="R723" s="160"/>
      <c r="S723" s="343"/>
      <c r="T723" s="160"/>
      <c r="U723" s="160"/>
      <c r="V723" s="160"/>
    </row>
    <row r="724" spans="1:22">
      <c r="H724" s="16"/>
      <c r="I724" s="24"/>
      <c r="J724" s="25"/>
      <c r="K724" s="25"/>
      <c r="L724" s="29" t="s">
        <v>134</v>
      </c>
      <c r="M724" s="30">
        <v>4861</v>
      </c>
      <c r="N724" s="182">
        <f t="shared" si="140"/>
        <v>0</v>
      </c>
      <c r="O724" s="182"/>
      <c r="P724" s="182"/>
      <c r="Q724" s="160"/>
      <c r="R724" s="160"/>
      <c r="S724" s="343"/>
      <c r="T724" s="160"/>
      <c r="U724" s="160"/>
      <c r="V724" s="160"/>
    </row>
    <row r="725" spans="1:22" ht="40.5">
      <c r="A725" s="4"/>
      <c r="B725" s="4"/>
      <c r="C725" s="4"/>
      <c r="D725" s="4"/>
      <c r="E725" s="4"/>
      <c r="F725" s="4"/>
      <c r="G725" s="4"/>
      <c r="H725" s="44"/>
      <c r="I725" s="146"/>
      <c r="J725" s="147"/>
      <c r="K725" s="147"/>
      <c r="L725" s="26" t="s">
        <v>761</v>
      </c>
      <c r="M725" s="27"/>
      <c r="N725" s="196">
        <f>O725+P725</f>
        <v>0</v>
      </c>
      <c r="O725" s="196">
        <f>SUM(O726:O732)</f>
        <v>0</v>
      </c>
      <c r="P725" s="196">
        <f>SUM(P726:P732)</f>
        <v>0</v>
      </c>
      <c r="Q725" s="160"/>
      <c r="R725" s="160"/>
      <c r="S725" s="343"/>
      <c r="T725" s="160"/>
      <c r="U725" s="160"/>
      <c r="V725" s="160"/>
    </row>
    <row r="726" spans="1:22">
      <c r="A726" s="4"/>
      <c r="B726" s="4"/>
      <c r="C726" s="4"/>
      <c r="D726" s="4"/>
      <c r="E726" s="4"/>
      <c r="F726" s="4"/>
      <c r="G726" s="4"/>
      <c r="H726" s="16"/>
      <c r="I726" s="24"/>
      <c r="J726" s="25"/>
      <c r="K726" s="25"/>
      <c r="L726" s="28" t="s">
        <v>118</v>
      </c>
      <c r="M726" s="12">
        <v>4216</v>
      </c>
      <c r="N726" s="182">
        <f t="shared" si="140"/>
        <v>0</v>
      </c>
      <c r="O726" s="182"/>
      <c r="P726" s="182"/>
      <c r="Q726" s="160"/>
      <c r="R726" s="160"/>
      <c r="S726" s="343"/>
      <c r="T726" s="160"/>
      <c r="U726" s="160"/>
      <c r="V726" s="160"/>
    </row>
    <row r="727" spans="1:22">
      <c r="H727" s="16"/>
      <c r="I727" s="24"/>
      <c r="J727" s="25"/>
      <c r="K727" s="25"/>
      <c r="L727" s="28" t="s">
        <v>125</v>
      </c>
      <c r="M727" s="43">
        <v>4239</v>
      </c>
      <c r="N727" s="182">
        <f t="shared" si="140"/>
        <v>0</v>
      </c>
      <c r="O727" s="182"/>
      <c r="P727" s="182"/>
      <c r="Q727" s="160"/>
      <c r="R727" s="160"/>
      <c r="S727" s="343"/>
      <c r="T727" s="160"/>
      <c r="U727" s="160"/>
      <c r="V727" s="160"/>
    </row>
    <row r="728" spans="1:22" ht="25.5">
      <c r="H728" s="16"/>
      <c r="I728" s="24"/>
      <c r="J728" s="25"/>
      <c r="K728" s="25"/>
      <c r="L728" s="29" t="s">
        <v>142</v>
      </c>
      <c r="M728" s="12">
        <v>4251</v>
      </c>
      <c r="N728" s="182">
        <f t="shared" si="140"/>
        <v>0</v>
      </c>
      <c r="O728" s="182"/>
      <c r="P728" s="182"/>
      <c r="Q728" s="160"/>
      <c r="R728" s="160"/>
      <c r="S728" s="343"/>
      <c r="T728" s="160"/>
      <c r="U728" s="160"/>
      <c r="V728" s="160"/>
    </row>
    <row r="729" spans="1:22">
      <c r="A729" s="4"/>
      <c r="B729" s="4"/>
      <c r="C729" s="4"/>
      <c r="D729" s="4"/>
      <c r="E729" s="4"/>
      <c r="F729" s="4"/>
      <c r="G729" s="4"/>
      <c r="H729" s="16"/>
      <c r="I729" s="24"/>
      <c r="J729" s="25"/>
      <c r="K729" s="25"/>
      <c r="L729" s="28" t="s">
        <v>130</v>
      </c>
      <c r="M729" s="12">
        <v>4267</v>
      </c>
      <c r="N729" s="182">
        <f t="shared" ref="N729" si="145">O729+P729</f>
        <v>0</v>
      </c>
      <c r="O729" s="182"/>
      <c r="P729" s="182"/>
      <c r="Q729" s="160"/>
      <c r="R729" s="160"/>
      <c r="S729" s="343"/>
      <c r="T729" s="160"/>
      <c r="U729" s="160"/>
      <c r="V729" s="160"/>
    </row>
    <row r="730" spans="1:22">
      <c r="A730" s="4"/>
      <c r="B730" s="4"/>
      <c r="C730" s="4"/>
      <c r="D730" s="4"/>
      <c r="E730" s="4"/>
      <c r="F730" s="4"/>
      <c r="G730" s="4"/>
      <c r="H730" s="16"/>
      <c r="I730" s="24"/>
      <c r="J730" s="25"/>
      <c r="K730" s="25"/>
      <c r="L730" s="31" t="s">
        <v>364</v>
      </c>
      <c r="M730" s="47">
        <v>4269</v>
      </c>
      <c r="N730" s="182">
        <f t="shared" si="140"/>
        <v>0</v>
      </c>
      <c r="O730" s="182"/>
      <c r="P730" s="182"/>
      <c r="Q730" s="160"/>
      <c r="R730" s="160"/>
      <c r="S730" s="343"/>
      <c r="T730" s="160"/>
      <c r="U730" s="160"/>
      <c r="V730" s="160"/>
    </row>
    <row r="731" spans="1:22">
      <c r="H731" s="16"/>
      <c r="I731" s="24"/>
      <c r="J731" s="25"/>
      <c r="K731" s="25"/>
      <c r="L731" s="28" t="s">
        <v>348</v>
      </c>
      <c r="M731" s="11">
        <v>4729</v>
      </c>
      <c r="N731" s="182">
        <f t="shared" si="140"/>
        <v>0</v>
      </c>
      <c r="O731" s="182"/>
      <c r="P731" s="182"/>
      <c r="Q731" s="160"/>
      <c r="R731" s="160"/>
      <c r="S731" s="343"/>
      <c r="T731" s="160"/>
      <c r="U731" s="160"/>
      <c r="V731" s="160"/>
    </row>
    <row r="732" spans="1:22">
      <c r="A732" s="4"/>
      <c r="B732" s="4"/>
      <c r="C732" s="4"/>
      <c r="D732" s="4"/>
      <c r="E732" s="4"/>
      <c r="F732" s="4"/>
      <c r="G732" s="4"/>
      <c r="H732" s="16"/>
      <c r="I732" s="24"/>
      <c r="J732" s="25"/>
      <c r="K732" s="25"/>
      <c r="L732" s="29" t="s">
        <v>134</v>
      </c>
      <c r="M732" s="30">
        <v>4861</v>
      </c>
      <c r="N732" s="182">
        <f t="shared" si="140"/>
        <v>0</v>
      </c>
      <c r="O732" s="182"/>
      <c r="P732" s="182"/>
      <c r="Q732" s="160"/>
      <c r="R732" s="160"/>
      <c r="S732" s="343"/>
      <c r="T732" s="160"/>
      <c r="U732" s="160"/>
      <c r="V732" s="160"/>
    </row>
    <row r="733" spans="1:22" ht="46.5" customHeight="1">
      <c r="A733" s="4"/>
      <c r="B733" s="4"/>
      <c r="C733" s="4"/>
      <c r="D733" s="4"/>
      <c r="E733" s="4"/>
      <c r="F733" s="4"/>
      <c r="G733" s="4"/>
      <c r="H733" s="44"/>
      <c r="I733" s="146"/>
      <c r="J733" s="147"/>
      <c r="K733" s="147"/>
      <c r="L733" s="26" t="s">
        <v>770</v>
      </c>
      <c r="M733" s="27"/>
      <c r="N733" s="196">
        <f>SUM(N734:N738)</f>
        <v>0</v>
      </c>
      <c r="O733" s="196">
        <f>SUM(O734:O738)</f>
        <v>0</v>
      </c>
      <c r="P733" s="196">
        <f>SUM(P734:P738)</f>
        <v>0</v>
      </c>
      <c r="Q733" s="160"/>
      <c r="R733" s="160"/>
      <c r="S733" s="343"/>
      <c r="T733" s="160"/>
      <c r="U733" s="160"/>
      <c r="V733" s="160"/>
    </row>
    <row r="734" spans="1:22" ht="19.5" customHeight="1">
      <c r="A734" s="4"/>
      <c r="B734" s="4"/>
      <c r="C734" s="4"/>
      <c r="D734" s="4"/>
      <c r="E734" s="4"/>
      <c r="F734" s="4"/>
      <c r="G734" s="4"/>
      <c r="H734" s="16"/>
      <c r="I734" s="24"/>
      <c r="J734" s="25"/>
      <c r="K734" s="25"/>
      <c r="L734" s="29" t="s">
        <v>142</v>
      </c>
      <c r="M734" s="12">
        <v>4251</v>
      </c>
      <c r="N734" s="182">
        <f t="shared" si="140"/>
        <v>0</v>
      </c>
      <c r="O734" s="182"/>
      <c r="P734" s="182">
        <v>0</v>
      </c>
      <c r="Q734" s="160"/>
      <c r="R734" s="160"/>
      <c r="S734" s="343"/>
      <c r="T734" s="160"/>
      <c r="U734" s="160"/>
      <c r="V734" s="160"/>
    </row>
    <row r="735" spans="1:22">
      <c r="A735" s="4"/>
      <c r="B735" s="4"/>
      <c r="C735" s="4"/>
      <c r="D735" s="4"/>
      <c r="E735" s="4"/>
      <c r="F735" s="4"/>
      <c r="G735" s="4"/>
      <c r="H735" s="16"/>
      <c r="I735" s="24"/>
      <c r="J735" s="25"/>
      <c r="K735" s="25"/>
      <c r="L735" s="28" t="s">
        <v>130</v>
      </c>
      <c r="M735" s="12">
        <v>4267</v>
      </c>
      <c r="N735" s="182">
        <f t="shared" ref="N735" si="146">O735+P735</f>
        <v>0</v>
      </c>
      <c r="O735" s="182"/>
      <c r="P735" s="182"/>
      <c r="Q735" s="160"/>
      <c r="R735" s="160"/>
      <c r="S735" s="343"/>
      <c r="T735" s="160"/>
      <c r="U735" s="160"/>
      <c r="V735" s="160"/>
    </row>
    <row r="736" spans="1:22">
      <c r="A736" s="4"/>
      <c r="B736" s="4"/>
      <c r="C736" s="4"/>
      <c r="D736" s="4"/>
      <c r="E736" s="4"/>
      <c r="F736" s="4"/>
      <c r="G736" s="4"/>
      <c r="H736" s="16"/>
      <c r="I736" s="24"/>
      <c r="J736" s="25"/>
      <c r="K736" s="25"/>
      <c r="L736" s="28" t="s">
        <v>348</v>
      </c>
      <c r="M736" s="11">
        <v>4729</v>
      </c>
      <c r="N736" s="182">
        <f t="shared" ref="N736:N738" si="147">O736+P736</f>
        <v>0</v>
      </c>
      <c r="O736" s="182"/>
      <c r="P736" s="182"/>
      <c r="Q736" s="160"/>
      <c r="R736" s="160"/>
      <c r="S736" s="343"/>
      <c r="T736" s="160"/>
      <c r="U736" s="160"/>
      <c r="V736" s="160"/>
    </row>
    <row r="737" spans="1:22">
      <c r="A737" s="4"/>
      <c r="B737" s="4"/>
      <c r="C737" s="4"/>
      <c r="D737" s="4"/>
      <c r="E737" s="4"/>
      <c r="F737" s="4"/>
      <c r="G737" s="4"/>
      <c r="H737" s="16"/>
      <c r="I737" s="24"/>
      <c r="J737" s="25"/>
      <c r="K737" s="25"/>
      <c r="L737" s="29" t="s">
        <v>134</v>
      </c>
      <c r="M737" s="30">
        <v>4861</v>
      </c>
      <c r="N737" s="182">
        <f t="shared" si="147"/>
        <v>0</v>
      </c>
      <c r="O737" s="182"/>
      <c r="P737" s="182"/>
      <c r="Q737" s="160"/>
      <c r="R737" s="160"/>
      <c r="S737" s="343"/>
      <c r="T737" s="160"/>
      <c r="U737" s="160"/>
      <c r="V737" s="160"/>
    </row>
    <row r="738" spans="1:22">
      <c r="A738" s="4"/>
      <c r="B738" s="4"/>
      <c r="C738" s="4"/>
      <c r="D738" s="4"/>
      <c r="E738" s="4"/>
      <c r="F738" s="4"/>
      <c r="G738" s="4"/>
      <c r="H738" s="16"/>
      <c r="I738" s="24"/>
      <c r="J738" s="25"/>
      <c r="K738" s="25"/>
      <c r="L738" s="29" t="s">
        <v>268</v>
      </c>
      <c r="M738" s="43">
        <v>5129</v>
      </c>
      <c r="N738" s="182">
        <f t="shared" si="147"/>
        <v>0</v>
      </c>
      <c r="O738" s="182"/>
      <c r="P738" s="182"/>
      <c r="Q738" s="160"/>
      <c r="R738" s="160"/>
      <c r="S738" s="343"/>
      <c r="T738" s="160"/>
      <c r="U738" s="160"/>
      <c r="V738" s="160"/>
    </row>
    <row r="739" spans="1:22" ht="46.5" customHeight="1">
      <c r="A739" s="4"/>
      <c r="B739" s="4"/>
      <c r="C739" s="4"/>
      <c r="D739" s="4"/>
      <c r="E739" s="4"/>
      <c r="F739" s="4"/>
      <c r="G739" s="4"/>
      <c r="H739" s="44"/>
      <c r="I739" s="146"/>
      <c r="J739" s="147"/>
      <c r="K739" s="147"/>
      <c r="L739" s="348" t="s">
        <v>846</v>
      </c>
      <c r="M739" s="27"/>
      <c r="N739" s="196">
        <f>SUM(N740)</f>
        <v>0</v>
      </c>
      <c r="O739" s="196">
        <f t="shared" ref="O739:P739" si="148">SUM(O740)</f>
        <v>0</v>
      </c>
      <c r="P739" s="196">
        <f t="shared" si="148"/>
        <v>0</v>
      </c>
      <c r="Q739" s="160"/>
      <c r="R739" s="160"/>
      <c r="S739" s="343"/>
      <c r="T739" s="160"/>
      <c r="U739" s="160"/>
      <c r="V739" s="160"/>
    </row>
    <row r="740" spans="1:22">
      <c r="A740" s="4"/>
      <c r="B740" s="4"/>
      <c r="C740" s="4"/>
      <c r="D740" s="4"/>
      <c r="E740" s="4"/>
      <c r="F740" s="4"/>
      <c r="G740" s="4"/>
      <c r="H740" s="16"/>
      <c r="I740" s="24"/>
      <c r="J740" s="25"/>
      <c r="K740" s="25"/>
      <c r="L740" s="29" t="s">
        <v>792</v>
      </c>
      <c r="M740" s="12">
        <v>4239</v>
      </c>
      <c r="N740" s="182">
        <f t="shared" ref="N740" si="149">O740+P740</f>
        <v>0</v>
      </c>
      <c r="O740" s="182"/>
      <c r="P740" s="182">
        <v>0</v>
      </c>
      <c r="Q740" s="160"/>
      <c r="R740" s="160"/>
      <c r="S740" s="343"/>
      <c r="T740" s="160"/>
      <c r="U740" s="160"/>
      <c r="V740" s="160"/>
    </row>
    <row r="741" spans="1:22" ht="27">
      <c r="H741" s="164">
        <v>3090</v>
      </c>
      <c r="I741" s="165" t="s">
        <v>189</v>
      </c>
      <c r="J741" s="166">
        <v>9</v>
      </c>
      <c r="K741" s="166">
        <v>0</v>
      </c>
      <c r="L741" s="167" t="s">
        <v>351</v>
      </c>
      <c r="M741" s="175"/>
      <c r="N741" s="187">
        <f>+N743</f>
        <v>0</v>
      </c>
      <c r="O741" s="187">
        <f>+O743</f>
        <v>0</v>
      </c>
      <c r="P741" s="187">
        <f>+P743</f>
        <v>0</v>
      </c>
      <c r="Q741" s="160"/>
      <c r="R741" s="160"/>
      <c r="S741" s="343"/>
      <c r="T741" s="160"/>
      <c r="U741" s="160"/>
      <c r="V741" s="160"/>
    </row>
    <row r="742" spans="1:22">
      <c r="A742" s="4"/>
      <c r="B742" s="4"/>
      <c r="C742" s="4"/>
      <c r="D742" s="4"/>
      <c r="E742" s="4"/>
      <c r="F742" s="4"/>
      <c r="G742" s="4"/>
      <c r="H742" s="24"/>
      <c r="I742" s="17"/>
      <c r="J742" s="18"/>
      <c r="K742" s="18"/>
      <c r="L742" s="29" t="s">
        <v>110</v>
      </c>
      <c r="M742" s="30"/>
      <c r="N742" s="189"/>
      <c r="O742" s="189"/>
      <c r="P742" s="189"/>
      <c r="Q742" s="160"/>
      <c r="R742" s="160"/>
      <c r="S742" s="343"/>
      <c r="T742" s="160"/>
      <c r="U742" s="160"/>
      <c r="V742" s="160"/>
    </row>
    <row r="743" spans="1:22" ht="25.5">
      <c r="H743" s="150" t="s">
        <v>354</v>
      </c>
      <c r="I743" s="151" t="s">
        <v>189</v>
      </c>
      <c r="J743" s="152">
        <v>9</v>
      </c>
      <c r="K743" s="152">
        <v>2</v>
      </c>
      <c r="L743" s="153" t="s">
        <v>355</v>
      </c>
      <c r="M743" s="154"/>
      <c r="N743" s="191">
        <f>+N745+N747</f>
        <v>0</v>
      </c>
      <c r="O743" s="191">
        <f>+O745+O747</f>
        <v>0</v>
      </c>
      <c r="P743" s="191">
        <f>+P745+P747</f>
        <v>0</v>
      </c>
      <c r="Q743" s="160"/>
      <c r="R743" s="160"/>
      <c r="S743" s="343"/>
      <c r="T743" s="160"/>
      <c r="U743" s="160"/>
      <c r="V743" s="160"/>
    </row>
    <row r="744" spans="1:22">
      <c r="A744" s="4"/>
      <c r="B744" s="4"/>
      <c r="C744" s="4"/>
      <c r="D744" s="4"/>
      <c r="E744" s="4"/>
      <c r="F744" s="4"/>
      <c r="G744" s="4"/>
      <c r="H744" s="24"/>
      <c r="I744" s="24"/>
      <c r="J744" s="25"/>
      <c r="K744" s="25"/>
      <c r="L744" s="29" t="s">
        <v>108</v>
      </c>
      <c r="M744" s="30"/>
      <c r="N744" s="189"/>
      <c r="O744" s="189"/>
      <c r="P744" s="189"/>
      <c r="Q744" s="160"/>
      <c r="R744" s="160"/>
      <c r="S744" s="343"/>
      <c r="T744" s="160"/>
      <c r="U744" s="160"/>
      <c r="V744" s="160"/>
    </row>
    <row r="745" spans="1:22" ht="40.5">
      <c r="H745" s="44"/>
      <c r="I745" s="146"/>
      <c r="J745" s="147"/>
      <c r="K745" s="147"/>
      <c r="L745" s="26" t="s">
        <v>356</v>
      </c>
      <c r="M745" s="27"/>
      <c r="N745" s="196">
        <f>O745+P745</f>
        <v>0</v>
      </c>
      <c r="O745" s="196">
        <f>SUM(O746)</f>
        <v>0</v>
      </c>
      <c r="P745" s="196">
        <f>SUM(P746)</f>
        <v>0</v>
      </c>
      <c r="Q745" s="160"/>
      <c r="R745" s="160"/>
      <c r="S745" s="343"/>
      <c r="T745" s="160"/>
      <c r="U745" s="160"/>
      <c r="V745" s="160"/>
    </row>
    <row r="746" spans="1:22">
      <c r="A746" s="4"/>
      <c r="B746" s="4"/>
      <c r="C746" s="4"/>
      <c r="D746" s="4"/>
      <c r="E746" s="4"/>
      <c r="F746" s="4"/>
      <c r="G746" s="4"/>
      <c r="H746" s="24"/>
      <c r="I746" s="24"/>
      <c r="J746" s="25"/>
      <c r="K746" s="25"/>
      <c r="L746" s="28" t="s">
        <v>348</v>
      </c>
      <c r="M746" s="11">
        <v>4729</v>
      </c>
      <c r="N746" s="182">
        <f t="shared" ref="N746:N748" si="150">O746+P746</f>
        <v>0</v>
      </c>
      <c r="O746" s="307"/>
      <c r="P746" s="307"/>
      <c r="Q746" s="160"/>
      <c r="R746" s="160"/>
      <c r="S746" s="343"/>
      <c r="T746" s="160"/>
      <c r="U746" s="160"/>
      <c r="V746" s="160"/>
    </row>
    <row r="747" spans="1:22">
      <c r="H747" s="44"/>
      <c r="I747" s="146"/>
      <c r="J747" s="147"/>
      <c r="K747" s="147"/>
      <c r="L747" s="26" t="s">
        <v>357</v>
      </c>
      <c r="M747" s="27"/>
      <c r="N747" s="196">
        <f>O747+P747</f>
        <v>0</v>
      </c>
      <c r="O747" s="196">
        <f>SUM(O748)</f>
        <v>0</v>
      </c>
      <c r="P747" s="196">
        <f>SUM(P748)</f>
        <v>0</v>
      </c>
      <c r="Q747" s="160"/>
      <c r="R747" s="160"/>
      <c r="S747" s="343"/>
      <c r="T747" s="160"/>
      <c r="U747" s="160"/>
      <c r="V747" s="160"/>
    </row>
    <row r="748" spans="1:22" ht="16.5">
      <c r="A748" s="4"/>
      <c r="B748" s="4"/>
      <c r="C748" s="4"/>
      <c r="D748" s="4"/>
      <c r="E748" s="4"/>
      <c r="F748" s="4"/>
      <c r="G748" s="4"/>
      <c r="H748" s="24"/>
      <c r="I748" s="24"/>
      <c r="J748" s="25"/>
      <c r="K748" s="25"/>
      <c r="L748" s="28" t="s">
        <v>117</v>
      </c>
      <c r="M748" s="11">
        <v>4215</v>
      </c>
      <c r="N748" s="182">
        <f t="shared" si="150"/>
        <v>0</v>
      </c>
      <c r="O748" s="336"/>
      <c r="P748" s="336"/>
      <c r="Q748" s="160"/>
      <c r="R748" s="160"/>
      <c r="S748" s="343"/>
      <c r="T748" s="160"/>
      <c r="U748" s="160"/>
      <c r="V748" s="160"/>
    </row>
    <row r="749" spans="1:22" ht="28.5">
      <c r="H749" s="179">
        <v>3100</v>
      </c>
      <c r="I749" s="211" t="s">
        <v>104</v>
      </c>
      <c r="J749" s="212">
        <v>0</v>
      </c>
      <c r="K749" s="212">
        <v>0</v>
      </c>
      <c r="L749" s="161" t="s">
        <v>358</v>
      </c>
      <c r="M749" s="173"/>
      <c r="N749" s="162">
        <f>+N751</f>
        <v>0</v>
      </c>
      <c r="O749" s="162">
        <f>+O751</f>
        <v>0</v>
      </c>
      <c r="P749" s="162">
        <f>+P751</f>
        <v>0</v>
      </c>
      <c r="Q749" s="160"/>
      <c r="R749" s="160"/>
      <c r="S749" s="343"/>
      <c r="T749" s="160"/>
      <c r="U749" s="160"/>
      <c r="V749" s="160"/>
    </row>
    <row r="750" spans="1:22">
      <c r="A750" s="4"/>
      <c r="B750" s="4"/>
      <c r="C750" s="4"/>
      <c r="D750" s="4"/>
      <c r="E750" s="4"/>
      <c r="F750" s="4"/>
      <c r="G750" s="4"/>
      <c r="H750" s="24"/>
      <c r="I750" s="17"/>
      <c r="J750" s="18"/>
      <c r="K750" s="18"/>
      <c r="L750" s="29" t="s">
        <v>108</v>
      </c>
      <c r="M750" s="30"/>
      <c r="N750" s="149"/>
      <c r="O750" s="149"/>
      <c r="P750" s="149"/>
      <c r="Q750" s="160"/>
      <c r="R750" s="160"/>
      <c r="S750" s="343"/>
      <c r="T750" s="160"/>
      <c r="U750" s="160"/>
      <c r="V750" s="160"/>
    </row>
    <row r="751" spans="1:22">
      <c r="H751" s="164">
        <v>3110</v>
      </c>
      <c r="I751" s="165" t="s">
        <v>104</v>
      </c>
      <c r="J751" s="166">
        <v>1</v>
      </c>
      <c r="K751" s="166">
        <v>0</v>
      </c>
      <c r="L751" s="167" t="s">
        <v>365</v>
      </c>
      <c r="M751" s="175"/>
      <c r="N751" s="187">
        <f>+N753</f>
        <v>0</v>
      </c>
      <c r="O751" s="187">
        <f>+O753</f>
        <v>0</v>
      </c>
      <c r="P751" s="187">
        <f>+P753</f>
        <v>0</v>
      </c>
      <c r="Q751" s="160"/>
      <c r="R751" s="160"/>
      <c r="S751" s="343"/>
      <c r="T751" s="160"/>
      <c r="U751" s="160"/>
      <c r="V751" s="160"/>
    </row>
    <row r="752" spans="1:22">
      <c r="A752" s="4"/>
      <c r="B752" s="4"/>
      <c r="C752" s="4"/>
      <c r="D752" s="4"/>
      <c r="E752" s="4"/>
      <c r="F752" s="4"/>
      <c r="G752" s="4"/>
      <c r="H752" s="24"/>
      <c r="I752" s="17"/>
      <c r="J752" s="18"/>
      <c r="K752" s="18"/>
      <c r="L752" s="29" t="s">
        <v>110</v>
      </c>
      <c r="M752" s="30"/>
      <c r="N752" s="189"/>
      <c r="O752" s="189"/>
      <c r="P752" s="189"/>
      <c r="Q752" s="160"/>
      <c r="R752" s="160"/>
      <c r="S752" s="343"/>
      <c r="T752" s="160"/>
      <c r="U752" s="160"/>
      <c r="V752" s="160"/>
    </row>
    <row r="753" spans="1:22">
      <c r="A753" s="4"/>
      <c r="B753" s="4"/>
      <c r="C753" s="4"/>
      <c r="D753" s="4"/>
      <c r="E753" s="4"/>
      <c r="F753" s="4"/>
      <c r="G753" s="4"/>
      <c r="H753" s="150">
        <v>3112</v>
      </c>
      <c r="I753" s="151" t="s">
        <v>104</v>
      </c>
      <c r="J753" s="152">
        <v>1</v>
      </c>
      <c r="K753" s="152">
        <v>2</v>
      </c>
      <c r="L753" s="153" t="s">
        <v>359</v>
      </c>
      <c r="M753" s="154"/>
      <c r="N753" s="191">
        <f>O753+P753-O757</f>
        <v>0</v>
      </c>
      <c r="O753" s="191">
        <f>O755+O756+O757</f>
        <v>0</v>
      </c>
      <c r="P753" s="191">
        <f>P755+P756+P757</f>
        <v>0</v>
      </c>
      <c r="Q753" s="160"/>
      <c r="R753" s="160"/>
      <c r="S753" s="343"/>
      <c r="T753" s="160"/>
      <c r="U753" s="160"/>
      <c r="V753" s="160"/>
    </row>
    <row r="754" spans="1:22">
      <c r="H754" s="24"/>
      <c r="I754" s="24"/>
      <c r="J754" s="25"/>
      <c r="K754" s="25"/>
      <c r="L754" s="29" t="s">
        <v>108</v>
      </c>
      <c r="M754" s="30"/>
      <c r="N754" s="189"/>
      <c r="O754" s="189"/>
      <c r="P754" s="189"/>
      <c r="Q754" s="160"/>
      <c r="R754" s="160"/>
      <c r="S754" s="343"/>
      <c r="T754" s="160"/>
      <c r="U754" s="160"/>
      <c r="V754" s="160"/>
    </row>
    <row r="755" spans="1:22">
      <c r="H755" s="24"/>
      <c r="I755" s="24"/>
      <c r="J755" s="25"/>
      <c r="K755" s="25"/>
      <c r="L755" s="31" t="s">
        <v>167</v>
      </c>
      <c r="M755" s="32">
        <v>4639</v>
      </c>
      <c r="N755" s="182">
        <f t="shared" ref="N755:N756" si="151">O755+P755</f>
        <v>0</v>
      </c>
      <c r="O755" s="189"/>
      <c r="P755" s="189"/>
      <c r="Q755" s="160"/>
      <c r="R755" s="160"/>
      <c r="S755" s="343"/>
      <c r="T755" s="160"/>
      <c r="U755" s="160"/>
      <c r="V755" s="160"/>
    </row>
    <row r="756" spans="1:22">
      <c r="A756" s="4"/>
      <c r="B756" s="4"/>
      <c r="C756" s="4"/>
      <c r="D756" s="4"/>
      <c r="E756" s="4"/>
      <c r="F756" s="4"/>
      <c r="G756" s="4"/>
      <c r="H756" s="24"/>
      <c r="I756" s="24"/>
      <c r="J756" s="25"/>
      <c r="K756" s="25"/>
      <c r="L756" s="29" t="s">
        <v>360</v>
      </c>
      <c r="M756" s="30">
        <v>4891</v>
      </c>
      <c r="N756" s="182">
        <f t="shared" si="151"/>
        <v>0</v>
      </c>
      <c r="O756" s="310"/>
      <c r="P756" s="310">
        <v>0</v>
      </c>
      <c r="Q756" s="160"/>
      <c r="R756" s="160"/>
      <c r="S756" s="343"/>
      <c r="T756" s="160"/>
      <c r="U756" s="160"/>
      <c r="V756" s="160"/>
    </row>
    <row r="757" spans="1:22">
      <c r="A757" s="4"/>
      <c r="B757" s="4"/>
      <c r="C757" s="4"/>
      <c r="D757" s="4"/>
      <c r="E757" s="4"/>
      <c r="F757" s="4"/>
      <c r="G757" s="4"/>
      <c r="H757" s="36"/>
      <c r="I757" s="193"/>
      <c r="J757" s="194"/>
      <c r="K757" s="195"/>
      <c r="L757" s="28" t="s">
        <v>362</v>
      </c>
      <c r="M757" s="11" t="s">
        <v>361</v>
      </c>
      <c r="N757" s="182"/>
      <c r="O757" s="182"/>
      <c r="P757" s="182"/>
      <c r="Q757" s="160"/>
      <c r="R757" s="160"/>
      <c r="S757" s="343"/>
      <c r="T757" s="160"/>
      <c r="U757" s="160"/>
      <c r="V757" s="160"/>
    </row>
    <row r="759" spans="1:2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M759" s="4"/>
      <c r="N759" s="4"/>
      <c r="O759" s="4"/>
    </row>
    <row r="761" spans="1:2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M761" s="4"/>
      <c r="N761" s="4"/>
      <c r="O761" s="4"/>
    </row>
    <row r="762" spans="1:2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M762" s="4"/>
      <c r="N762" s="4"/>
      <c r="O762" s="4"/>
    </row>
    <row r="763" spans="1:2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M763" s="4"/>
      <c r="N763" s="4"/>
      <c r="O763" s="4"/>
    </row>
    <row r="764" spans="1:2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M764" s="4"/>
      <c r="N764" s="4"/>
      <c r="O764" s="4"/>
    </row>
    <row r="765" spans="1:2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M765" s="4"/>
      <c r="N765" s="4"/>
      <c r="O765" s="4"/>
    </row>
    <row r="766" spans="1:2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M766" s="4"/>
      <c r="N766" s="4"/>
      <c r="O766" s="4"/>
    </row>
    <row r="767" spans="1:2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M767" s="4"/>
      <c r="N767" s="4"/>
      <c r="O767" s="4"/>
    </row>
    <row r="769" spans="12:12" s="4" customFormat="1">
      <c r="L769" s="37"/>
    </row>
    <row r="771" spans="12:12" s="4" customFormat="1">
      <c r="L771" s="37"/>
    </row>
    <row r="773" spans="12:12" s="4" customFormat="1">
      <c r="L773" s="37"/>
    </row>
    <row r="775" spans="12:12" s="4" customFormat="1">
      <c r="L775" s="37"/>
    </row>
    <row r="776" spans="12:12" s="4" customFormat="1">
      <c r="L776" s="37"/>
    </row>
    <row r="778" spans="12:12" s="4" customFormat="1">
      <c r="L778" s="37"/>
    </row>
    <row r="780" spans="12:12" s="4" customFormat="1">
      <c r="L780" s="37"/>
    </row>
    <row r="782" spans="12:12" s="4" customFormat="1">
      <c r="L782" s="37"/>
    </row>
    <row r="784" spans="12:12" s="4" customFormat="1">
      <c r="L784" s="37"/>
    </row>
    <row r="786" spans="12:12" s="4" customFormat="1">
      <c r="L786" s="37"/>
    </row>
    <row r="788" spans="12:12" s="4" customFormat="1">
      <c r="L788" s="37"/>
    </row>
    <row r="790" spans="12:12" s="4" customFormat="1">
      <c r="L790" s="37"/>
    </row>
    <row r="791" spans="12:12" s="4" customFormat="1">
      <c r="L791" s="37"/>
    </row>
    <row r="793" spans="12:12" s="4" customFormat="1">
      <c r="L793" s="37"/>
    </row>
    <row r="795" spans="12:12" s="4" customFormat="1">
      <c r="L795" s="37"/>
    </row>
    <row r="796" spans="12:12" s="4" customFormat="1">
      <c r="L796" s="37"/>
    </row>
    <row r="798" spans="12:12" s="4" customFormat="1">
      <c r="L798" s="37"/>
    </row>
    <row r="799" spans="12:12" s="4" customFormat="1">
      <c r="L799" s="37"/>
    </row>
    <row r="800" spans="12:12" s="4" customFormat="1">
      <c r="L800" s="37"/>
    </row>
    <row r="801" spans="12:12" s="4" customFormat="1">
      <c r="L801" s="37"/>
    </row>
    <row r="802" spans="12:12" s="4" customFormat="1">
      <c r="L802" s="37"/>
    </row>
    <row r="804" spans="12:12" s="4" customFormat="1">
      <c r="L804" s="37"/>
    </row>
    <row r="806" spans="12:12" s="4" customFormat="1">
      <c r="L806" s="37"/>
    </row>
    <row r="808" spans="12:12" s="4" customFormat="1">
      <c r="L808" s="37"/>
    </row>
    <row r="810" spans="12:12" s="4" customFormat="1">
      <c r="L810" s="37"/>
    </row>
    <row r="812" spans="12:12" s="4" customFormat="1">
      <c r="L812" s="37"/>
    </row>
    <row r="814" spans="12:12" s="4" customFormat="1">
      <c r="L814" s="37"/>
    </row>
    <row r="815" spans="12:12" s="4" customFormat="1">
      <c r="L815" s="37"/>
    </row>
    <row r="816" spans="12:12" s="4" customFormat="1">
      <c r="L816" s="37"/>
    </row>
    <row r="818" spans="12:12" s="4" customFormat="1">
      <c r="L818" s="37"/>
    </row>
    <row r="820" spans="12:12" s="4" customFormat="1">
      <c r="L820" s="37"/>
    </row>
    <row r="822" spans="12:12" s="4" customFormat="1">
      <c r="L822" s="37"/>
    </row>
    <row r="824" spans="12:12" s="4" customFormat="1">
      <c r="L824" s="37"/>
    </row>
    <row r="826" spans="12:12" s="4" customFormat="1">
      <c r="L826" s="37"/>
    </row>
    <row r="828" spans="12:12" s="4" customFormat="1">
      <c r="L828" s="37"/>
    </row>
    <row r="830" spans="12:12" s="4" customFormat="1">
      <c r="L830" s="37"/>
    </row>
    <row r="831" spans="12:12" s="4" customFormat="1">
      <c r="L831" s="37"/>
    </row>
    <row r="833" spans="12:12" s="4" customFormat="1">
      <c r="L833" s="37"/>
    </row>
    <row r="835" spans="12:12" s="4" customFormat="1">
      <c r="L835" s="37"/>
    </row>
    <row r="837" spans="12:12" s="4" customFormat="1">
      <c r="L837" s="37"/>
    </row>
    <row r="839" spans="12:12" s="4" customFormat="1">
      <c r="L839" s="37"/>
    </row>
    <row r="841" spans="12:12" s="4" customFormat="1">
      <c r="L841" s="37"/>
    </row>
    <row r="843" spans="12:12" s="4" customFormat="1">
      <c r="L843" s="37"/>
    </row>
    <row r="844" spans="12:12" s="4" customFormat="1">
      <c r="L844" s="37"/>
    </row>
    <row r="846" spans="12:12" s="4" customFormat="1">
      <c r="L846" s="37"/>
    </row>
    <row r="848" spans="12:12" s="4" customFormat="1">
      <c r="L848" s="37"/>
    </row>
    <row r="850" spans="12:12" s="4" customFormat="1">
      <c r="L850" s="37"/>
    </row>
    <row r="852" spans="12:12" s="4" customFormat="1">
      <c r="L852" s="37"/>
    </row>
    <row r="854" spans="12:12" s="4" customFormat="1">
      <c r="L854" s="37"/>
    </row>
    <row r="856" spans="12:12" s="4" customFormat="1">
      <c r="L856" s="37"/>
    </row>
    <row r="858" spans="12:12" s="4" customFormat="1">
      <c r="L858" s="37"/>
    </row>
    <row r="860" spans="12:12" s="4" customFormat="1">
      <c r="L860" s="37"/>
    </row>
    <row r="862" spans="12:12" s="4" customFormat="1">
      <c r="L862" s="37"/>
    </row>
    <row r="864" spans="12:12" s="4" customFormat="1">
      <c r="L864" s="37"/>
    </row>
    <row r="866" spans="12:12" s="4" customFormat="1">
      <c r="L866" s="37"/>
    </row>
    <row r="868" spans="12:12" s="4" customFormat="1">
      <c r="L868" s="37"/>
    </row>
    <row r="870" spans="12:12" s="4" customFormat="1">
      <c r="L870" s="37"/>
    </row>
    <row r="872" spans="12:12" s="4" customFormat="1">
      <c r="L872" s="37"/>
    </row>
    <row r="874" spans="12:12" s="4" customFormat="1">
      <c r="L874" s="37"/>
    </row>
    <row r="876" spans="12:12" s="4" customFormat="1">
      <c r="L876" s="37"/>
    </row>
    <row r="878" spans="12:12" s="4" customFormat="1">
      <c r="L878" s="37"/>
    </row>
    <row r="879" spans="12:12" s="4" customFormat="1">
      <c r="L879" s="37"/>
    </row>
    <row r="880" spans="12:12" s="4" customFormat="1">
      <c r="L880" s="37"/>
    </row>
    <row r="882" spans="12:12" s="4" customFormat="1">
      <c r="L882" s="37"/>
    </row>
    <row r="884" spans="12:12" s="4" customFormat="1">
      <c r="L884" s="37"/>
    </row>
    <row r="886" spans="12:12" s="4" customFormat="1">
      <c r="L886" s="37"/>
    </row>
    <row r="888" spans="12:12" s="4" customFormat="1">
      <c r="L888" s="37"/>
    </row>
    <row r="889" spans="12:12" s="4" customFormat="1">
      <c r="L889" s="37"/>
    </row>
    <row r="890" spans="12:12" s="4" customFormat="1">
      <c r="L890" s="37"/>
    </row>
    <row r="892" spans="12:12" s="4" customFormat="1">
      <c r="L892" s="37"/>
    </row>
    <row r="894" spans="12:12" s="4" customFormat="1">
      <c r="L894" s="37"/>
    </row>
    <row r="896" spans="12:12" s="4" customFormat="1">
      <c r="L896" s="37"/>
    </row>
    <row r="898" spans="12:12" s="4" customFormat="1">
      <c r="L898" s="37"/>
    </row>
    <row r="899" spans="12:12" s="4" customFormat="1">
      <c r="L899" s="37"/>
    </row>
    <row r="900" spans="12:12" s="4" customFormat="1">
      <c r="L900" s="37"/>
    </row>
    <row r="901" spans="12:12" s="4" customFormat="1">
      <c r="L901" s="37"/>
    </row>
    <row r="902" spans="12:12" s="4" customFormat="1">
      <c r="L902" s="37"/>
    </row>
    <row r="903" spans="12:12" s="4" customFormat="1">
      <c r="L903" s="37"/>
    </row>
    <row r="904" spans="12:12" s="4" customFormat="1">
      <c r="L904" s="37"/>
    </row>
    <row r="905" spans="12:12" s="4" customFormat="1">
      <c r="L905" s="37"/>
    </row>
    <row r="906" spans="12:12" s="4" customFormat="1">
      <c r="L906" s="37"/>
    </row>
    <row r="907" spans="12:12" s="4" customFormat="1">
      <c r="L907" s="37"/>
    </row>
    <row r="909" spans="12:12" s="4" customFormat="1">
      <c r="L909" s="37"/>
    </row>
    <row r="910" spans="12:12" s="4" customFormat="1">
      <c r="L910" s="37"/>
    </row>
    <row r="911" spans="12:12" s="4" customFormat="1">
      <c r="L911" s="37"/>
    </row>
    <row r="912" spans="12:12" s="4" customFormat="1">
      <c r="L912" s="37"/>
    </row>
    <row r="913" spans="12:12" s="4" customFormat="1">
      <c r="L913" s="37"/>
    </row>
    <row r="914" spans="12:12" s="4" customFormat="1">
      <c r="L914" s="37"/>
    </row>
    <row r="915" spans="12:12" s="4" customFormat="1">
      <c r="L915" s="37"/>
    </row>
    <row r="917" spans="12:12" s="4" customFormat="1">
      <c r="L917" s="37"/>
    </row>
    <row r="919" spans="12:12" s="4" customFormat="1">
      <c r="L919" s="37"/>
    </row>
    <row r="921" spans="12:12" s="4" customFormat="1">
      <c r="L921" s="37"/>
    </row>
    <row r="923" spans="12:12" s="4" customFormat="1">
      <c r="L923" s="37"/>
    </row>
    <row r="924" spans="12:12" s="4" customFormat="1">
      <c r="L924" s="37"/>
    </row>
    <row r="925" spans="12:12" s="4" customFormat="1">
      <c r="L925" s="37"/>
    </row>
    <row r="926" spans="12:12" s="4" customFormat="1">
      <c r="L926" s="37"/>
    </row>
    <row r="927" spans="12:12" s="4" customFormat="1">
      <c r="L927" s="37"/>
    </row>
    <row r="928" spans="12:12" s="4" customFormat="1">
      <c r="L928" s="37"/>
    </row>
    <row r="929" spans="12:12" s="4" customFormat="1">
      <c r="L929" s="37"/>
    </row>
    <row r="930" spans="12:12" s="4" customFormat="1">
      <c r="L930" s="37"/>
    </row>
    <row r="931" spans="12:12" s="4" customFormat="1">
      <c r="L931" s="37"/>
    </row>
    <row r="932" spans="12:12" s="4" customFormat="1">
      <c r="L932" s="37"/>
    </row>
    <row r="933" spans="12:12" s="4" customFormat="1">
      <c r="L933" s="37"/>
    </row>
    <row r="934" spans="12:12" s="4" customFormat="1">
      <c r="L934" s="37"/>
    </row>
    <row r="935" spans="12:12" s="4" customFormat="1">
      <c r="L935" s="37"/>
    </row>
    <row r="936" spans="12:12" s="4" customFormat="1">
      <c r="L936" s="37"/>
    </row>
    <row r="937" spans="12:12" s="4" customFormat="1">
      <c r="L937" s="37"/>
    </row>
    <row r="938" spans="12:12" s="4" customFormat="1">
      <c r="L938" s="37"/>
    </row>
    <row r="939" spans="12:12" s="4" customFormat="1">
      <c r="L939" s="37"/>
    </row>
    <row r="940" spans="12:12" s="4" customFormat="1">
      <c r="L940" s="37"/>
    </row>
    <row r="942" spans="12:12" s="4" customFormat="1">
      <c r="L942" s="37"/>
    </row>
    <row r="944" spans="12:12" s="4" customFormat="1">
      <c r="L944" s="37"/>
    </row>
    <row r="946" spans="12:12" s="4" customFormat="1">
      <c r="L946" s="37"/>
    </row>
    <row r="947" spans="12:12" s="4" customFormat="1">
      <c r="L947" s="37"/>
    </row>
    <row r="949" spans="12:12" s="4" customFormat="1">
      <c r="L949" s="37"/>
    </row>
    <row r="951" spans="12:12" s="4" customFormat="1">
      <c r="L951" s="37"/>
    </row>
    <row r="953" spans="12:12" s="4" customFormat="1">
      <c r="L953" s="37"/>
    </row>
    <row r="954" spans="12:12" s="4" customFormat="1">
      <c r="L954" s="37"/>
    </row>
    <row r="955" spans="12:12" s="4" customFormat="1">
      <c r="L955" s="37"/>
    </row>
    <row r="956" spans="12:12" s="4" customFormat="1">
      <c r="L956" s="37"/>
    </row>
    <row r="957" spans="12:12" s="4" customFormat="1">
      <c r="L957" s="37"/>
    </row>
    <row r="958" spans="12:12" s="4" customFormat="1">
      <c r="L958" s="37"/>
    </row>
    <row r="960" spans="12:12" s="4" customFormat="1">
      <c r="L960" s="37"/>
    </row>
    <row r="962" spans="12:12" s="4" customFormat="1">
      <c r="L962" s="37"/>
    </row>
    <row r="964" spans="12:12" s="4" customFormat="1">
      <c r="L964" s="37"/>
    </row>
    <row r="965" spans="12:12" s="4" customFormat="1">
      <c r="L965" s="37"/>
    </row>
    <row r="967" spans="12:12" s="4" customFormat="1">
      <c r="L967" s="37"/>
    </row>
    <row r="968" spans="12:12" s="4" customFormat="1">
      <c r="L968" s="37"/>
    </row>
    <row r="970" spans="12:12" s="4" customFormat="1">
      <c r="L970" s="37"/>
    </row>
    <row r="971" spans="12:12" s="4" customFormat="1">
      <c r="L971" s="37"/>
    </row>
    <row r="972" spans="12:12" s="4" customFormat="1">
      <c r="L972" s="37"/>
    </row>
    <row r="974" spans="12:12" s="4" customFormat="1">
      <c r="L974" s="37"/>
    </row>
    <row r="975" spans="12:12" s="4" customFormat="1">
      <c r="L975" s="37"/>
    </row>
    <row r="976" spans="12:12" s="4" customFormat="1">
      <c r="L976" s="37"/>
    </row>
    <row r="978" spans="12:12" s="4" customFormat="1">
      <c r="L978" s="37"/>
    </row>
    <row r="979" spans="12:12" s="4" customFormat="1">
      <c r="L979" s="37"/>
    </row>
    <row r="981" spans="12:12" s="4" customFormat="1">
      <c r="L981" s="37"/>
    </row>
    <row r="983" spans="12:12" s="4" customFormat="1">
      <c r="L983" s="37"/>
    </row>
    <row r="985" spans="12:12" s="4" customFormat="1">
      <c r="L985" s="37"/>
    </row>
    <row r="986" spans="12:12" s="4" customFormat="1">
      <c r="L986" s="37"/>
    </row>
    <row r="988" spans="12:12" s="4" customFormat="1">
      <c r="L988" s="37"/>
    </row>
    <row r="990" spans="12:12" s="4" customFormat="1">
      <c r="L990" s="37"/>
    </row>
    <row r="992" spans="12:12" s="4" customFormat="1">
      <c r="L992" s="37"/>
    </row>
    <row r="994" spans="12:12" s="4" customFormat="1">
      <c r="L994" s="37"/>
    </row>
    <row r="995" spans="12:12" s="4" customFormat="1">
      <c r="L995" s="37"/>
    </row>
    <row r="996" spans="12:12" s="4" customFormat="1">
      <c r="L996" s="37"/>
    </row>
    <row r="998" spans="12:12" s="4" customFormat="1">
      <c r="L998" s="37"/>
    </row>
    <row r="1000" spans="12:12" s="4" customFormat="1">
      <c r="L1000" s="37"/>
    </row>
    <row r="1001" spans="12:12" s="4" customFormat="1">
      <c r="L1001" s="37"/>
    </row>
    <row r="1002" spans="12:12" s="4" customFormat="1">
      <c r="L1002" s="37"/>
    </row>
    <row r="1004" spans="12:12" s="4" customFormat="1">
      <c r="L1004" s="37"/>
    </row>
    <row r="1006" spans="12:12" s="4" customFormat="1">
      <c r="L1006" s="37"/>
    </row>
    <row r="1008" spans="12:12" s="4" customFormat="1">
      <c r="L1008" s="37"/>
    </row>
    <row r="1010" spans="12:12" s="4" customFormat="1">
      <c r="L1010" s="37"/>
    </row>
    <row r="1012" spans="12:12" s="4" customFormat="1">
      <c r="L1012" s="37"/>
    </row>
    <row r="1014" spans="12:12" s="4" customFormat="1">
      <c r="L1014" s="37"/>
    </row>
    <row r="1016" spans="12:12" s="4" customFormat="1">
      <c r="L1016" s="37"/>
    </row>
    <row r="1018" spans="12:12" s="4" customFormat="1">
      <c r="L1018" s="37"/>
    </row>
    <row r="1020" spans="12:12" s="4" customFormat="1">
      <c r="L1020" s="37"/>
    </row>
    <row r="1022" spans="12:12" s="4" customFormat="1">
      <c r="L1022" s="37"/>
    </row>
    <row r="1023" spans="12:12" s="4" customFormat="1">
      <c r="L1023" s="37"/>
    </row>
    <row r="1025" spans="12:12" s="4" customFormat="1">
      <c r="L1025" s="37"/>
    </row>
    <row r="1027" spans="12:12" s="4" customFormat="1">
      <c r="L1027" s="37"/>
    </row>
    <row r="1029" spans="12:12" s="4" customFormat="1">
      <c r="L1029" s="37"/>
    </row>
    <row r="1030" spans="12:12" s="4" customFormat="1">
      <c r="L1030" s="37"/>
    </row>
    <row r="1032" spans="12:12" s="4" customFormat="1">
      <c r="L1032" s="37"/>
    </row>
    <row r="1033" spans="12:12" s="4" customFormat="1">
      <c r="L1033" s="37"/>
    </row>
    <row r="1035" spans="12:12" s="4" customFormat="1">
      <c r="L1035" s="37"/>
    </row>
    <row r="1037" spans="12:12" s="4" customFormat="1">
      <c r="L1037" s="37"/>
    </row>
    <row r="1039" spans="12:12" s="4" customFormat="1">
      <c r="L1039" s="37"/>
    </row>
    <row r="1040" spans="12:12" s="4" customFormat="1">
      <c r="L1040" s="37"/>
    </row>
    <row r="1041" spans="12:12" s="4" customFormat="1">
      <c r="L1041" s="37"/>
    </row>
    <row r="1043" spans="12:12" s="4" customFormat="1">
      <c r="L1043" s="37"/>
    </row>
    <row r="1044" spans="12:12" s="4" customFormat="1">
      <c r="L1044" s="37"/>
    </row>
    <row r="1046" spans="12:12" s="4" customFormat="1">
      <c r="L1046" s="37"/>
    </row>
    <row r="1047" spans="12:12" s="4" customFormat="1">
      <c r="L1047" s="37"/>
    </row>
    <row r="1048" spans="12:12" s="4" customFormat="1">
      <c r="L1048" s="37"/>
    </row>
    <row r="1050" spans="12:12" s="4" customFormat="1">
      <c r="L1050" s="37"/>
    </row>
    <row r="1052" spans="12:12" s="4" customFormat="1">
      <c r="L1052" s="37"/>
    </row>
    <row r="1054" spans="12:12" s="4" customFormat="1">
      <c r="L1054" s="37"/>
    </row>
    <row r="1056" spans="12:12" s="4" customFormat="1">
      <c r="L1056" s="37"/>
    </row>
    <row r="1057" spans="12:12" s="4" customFormat="1">
      <c r="L1057" s="37"/>
    </row>
    <row r="1058" spans="12:12" s="4" customFormat="1">
      <c r="L1058" s="37"/>
    </row>
    <row r="1059" spans="12:12" s="4" customFormat="1">
      <c r="L1059" s="37"/>
    </row>
    <row r="1060" spans="12:12" s="4" customFormat="1">
      <c r="L1060" s="37"/>
    </row>
    <row r="1062" spans="12:12" s="4" customFormat="1">
      <c r="L1062" s="37"/>
    </row>
    <row r="1063" spans="12:12" s="4" customFormat="1">
      <c r="L1063" s="37"/>
    </row>
    <row r="1064" spans="12:12" s="4" customFormat="1">
      <c r="L1064" s="37"/>
    </row>
    <row r="1066" spans="12:12" s="4" customFormat="1">
      <c r="L1066" s="37"/>
    </row>
    <row r="1067" spans="12:12" s="4" customFormat="1">
      <c r="L1067" s="37"/>
    </row>
    <row r="1068" spans="12:12" s="4" customFormat="1">
      <c r="L1068" s="37"/>
    </row>
    <row r="1070" spans="12:12" s="4" customFormat="1">
      <c r="L1070" s="37"/>
    </row>
    <row r="1072" spans="12:12" s="4" customFormat="1">
      <c r="L1072" s="37"/>
    </row>
    <row r="1074" spans="12:12" s="4" customFormat="1">
      <c r="L1074" s="37"/>
    </row>
    <row r="1076" spans="12:12" s="4" customFormat="1">
      <c r="L1076" s="37"/>
    </row>
    <row r="1078" spans="12:12" s="4" customFormat="1">
      <c r="L1078" s="37"/>
    </row>
    <row r="1080" spans="12:12" s="4" customFormat="1">
      <c r="L1080" s="37"/>
    </row>
    <row r="1082" spans="12:12" s="4" customFormat="1">
      <c r="L1082" s="37"/>
    </row>
    <row r="1084" spans="12:12" s="4" customFormat="1">
      <c r="L1084" s="37"/>
    </row>
    <row r="1085" spans="12:12" s="4" customFormat="1">
      <c r="L1085" s="37"/>
    </row>
    <row r="1087" spans="12:12" s="4" customFormat="1">
      <c r="L1087" s="37"/>
    </row>
    <row r="1088" spans="12:12" s="4" customFormat="1">
      <c r="L1088" s="37"/>
    </row>
    <row r="1090" spans="12:12" s="4" customFormat="1">
      <c r="L1090" s="37"/>
    </row>
    <row r="1092" spans="12:12" s="4" customFormat="1">
      <c r="L1092" s="37"/>
    </row>
    <row r="1094" spans="12:12" s="4" customFormat="1">
      <c r="L1094" s="37"/>
    </row>
    <row r="1096" spans="12:12" s="4" customFormat="1">
      <c r="L1096" s="37"/>
    </row>
    <row r="1097" spans="12:12" s="4" customFormat="1">
      <c r="L1097" s="37"/>
    </row>
    <row r="1098" spans="12:12" s="4" customFormat="1">
      <c r="L1098" s="37"/>
    </row>
    <row r="1099" spans="12:12" s="4" customFormat="1">
      <c r="L1099" s="37"/>
    </row>
    <row r="1100" spans="12:12" s="4" customFormat="1">
      <c r="L1100" s="37"/>
    </row>
    <row r="1101" spans="12:12" s="4" customFormat="1">
      <c r="L1101" s="37"/>
    </row>
    <row r="1102" spans="12:12" s="4" customFormat="1">
      <c r="L1102" s="37"/>
    </row>
    <row r="1104" spans="12:12" s="4" customFormat="1">
      <c r="L1104" s="37"/>
    </row>
    <row r="1106" spans="12:12" s="4" customFormat="1">
      <c r="L1106" s="37"/>
    </row>
    <row r="1108" spans="12:12" s="4" customFormat="1">
      <c r="L1108" s="37"/>
    </row>
    <row r="1110" spans="12:12" s="4" customFormat="1">
      <c r="L1110" s="37"/>
    </row>
    <row r="1111" spans="12:12" s="4" customFormat="1">
      <c r="L1111" s="37"/>
    </row>
    <row r="1113" spans="12:12" s="4" customFormat="1">
      <c r="L1113" s="37"/>
    </row>
    <row r="1115" spans="12:12" s="4" customFormat="1">
      <c r="L1115" s="37"/>
    </row>
    <row r="1117" spans="12:12" s="4" customFormat="1">
      <c r="L1117" s="37"/>
    </row>
    <row r="1119" spans="12:12" s="4" customFormat="1">
      <c r="L1119" s="37"/>
    </row>
    <row r="1121" spans="12:12" s="4" customFormat="1">
      <c r="L1121" s="37"/>
    </row>
    <row r="1123" spans="12:12" s="4" customFormat="1">
      <c r="L1123" s="37"/>
    </row>
    <row r="1125" spans="12:12" s="4" customFormat="1">
      <c r="L1125" s="37"/>
    </row>
    <row r="1126" spans="12:12" s="4" customFormat="1">
      <c r="L1126" s="37"/>
    </row>
    <row r="1128" spans="12:12" s="4" customFormat="1">
      <c r="L1128" s="37"/>
    </row>
    <row r="1130" spans="12:12" s="4" customFormat="1">
      <c r="L1130" s="37"/>
    </row>
    <row r="1131" spans="12:12" s="4" customFormat="1">
      <c r="L1131" s="37"/>
    </row>
    <row r="1133" spans="12:12" s="4" customFormat="1">
      <c r="L1133" s="37"/>
    </row>
    <row r="1134" spans="12:12" s="4" customFormat="1">
      <c r="L1134" s="37"/>
    </row>
    <row r="1135" spans="12:12" s="4" customFormat="1">
      <c r="L1135" s="37"/>
    </row>
    <row r="1136" spans="12:12" s="4" customFormat="1">
      <c r="L1136" s="37"/>
    </row>
    <row r="1137" spans="12:12" s="4" customFormat="1">
      <c r="L1137" s="37"/>
    </row>
    <row r="1139" spans="12:12" s="4" customFormat="1">
      <c r="L1139" s="37"/>
    </row>
    <row r="1141" spans="12:12" s="4" customFormat="1">
      <c r="L1141" s="37"/>
    </row>
    <row r="1143" spans="12:12" s="4" customFormat="1">
      <c r="L1143" s="37"/>
    </row>
    <row r="1145" spans="12:12" s="4" customFormat="1">
      <c r="L1145" s="37"/>
    </row>
    <row r="1147" spans="12:12" s="4" customFormat="1">
      <c r="L1147" s="37"/>
    </row>
    <row r="1149" spans="12:12" s="4" customFormat="1">
      <c r="L1149" s="37"/>
    </row>
    <row r="1150" spans="12:12" s="4" customFormat="1">
      <c r="L1150" s="37"/>
    </row>
    <row r="1151" spans="12:12" s="4" customFormat="1">
      <c r="L1151" s="37"/>
    </row>
    <row r="1153" spans="12:12" s="4" customFormat="1">
      <c r="L1153" s="37"/>
    </row>
    <row r="1155" spans="12:12" s="4" customFormat="1">
      <c r="L1155" s="37"/>
    </row>
    <row r="1157" spans="12:12" s="4" customFormat="1">
      <c r="L1157" s="37"/>
    </row>
    <row r="1159" spans="12:12" s="4" customFormat="1">
      <c r="L1159" s="37"/>
    </row>
    <row r="1161" spans="12:12" s="4" customFormat="1">
      <c r="L1161" s="37"/>
    </row>
    <row r="1163" spans="12:12" s="4" customFormat="1">
      <c r="L1163" s="37"/>
    </row>
    <row r="1165" spans="12:12" s="4" customFormat="1">
      <c r="L1165" s="37"/>
    </row>
    <row r="1166" spans="12:12" s="4" customFormat="1">
      <c r="L1166" s="37"/>
    </row>
    <row r="1168" spans="12:12" s="4" customFormat="1">
      <c r="L1168" s="37"/>
    </row>
    <row r="1170" spans="12:12" s="4" customFormat="1">
      <c r="L1170" s="37"/>
    </row>
    <row r="1172" spans="12:12" s="4" customFormat="1">
      <c r="L1172" s="37"/>
    </row>
    <row r="1174" spans="12:12" s="4" customFormat="1">
      <c r="L1174" s="37"/>
    </row>
    <row r="1176" spans="12:12" s="4" customFormat="1">
      <c r="L1176" s="37"/>
    </row>
    <row r="1178" spans="12:12" s="4" customFormat="1">
      <c r="L1178" s="37"/>
    </row>
    <row r="1179" spans="12:12" s="4" customFormat="1">
      <c r="L1179" s="37"/>
    </row>
    <row r="1181" spans="12:12" s="4" customFormat="1">
      <c r="L1181" s="37"/>
    </row>
    <row r="1183" spans="12:12" s="4" customFormat="1">
      <c r="L1183" s="37"/>
    </row>
    <row r="1185" spans="12:12" s="4" customFormat="1">
      <c r="L1185" s="37"/>
    </row>
    <row r="1187" spans="12:12" s="4" customFormat="1">
      <c r="L1187" s="37"/>
    </row>
    <row r="1189" spans="12:12" s="4" customFormat="1">
      <c r="L1189" s="37"/>
    </row>
    <row r="1191" spans="12:12" s="4" customFormat="1">
      <c r="L1191" s="37"/>
    </row>
    <row r="1193" spans="12:12" s="4" customFormat="1">
      <c r="L1193" s="37"/>
    </row>
    <row r="1195" spans="12:12" s="4" customFormat="1">
      <c r="L1195" s="37"/>
    </row>
    <row r="1197" spans="12:12" s="4" customFormat="1">
      <c r="L1197" s="37"/>
    </row>
    <row r="1199" spans="12:12" s="4" customFormat="1">
      <c r="L1199" s="37"/>
    </row>
    <row r="1201" spans="12:12" s="4" customFormat="1">
      <c r="L1201" s="37"/>
    </row>
    <row r="1203" spans="12:12" s="4" customFormat="1">
      <c r="L1203" s="37"/>
    </row>
    <row r="1205" spans="12:12" s="4" customFormat="1">
      <c r="L1205" s="37"/>
    </row>
    <row r="1207" spans="12:12" s="4" customFormat="1">
      <c r="L1207" s="37"/>
    </row>
    <row r="1209" spans="12:12" s="4" customFormat="1">
      <c r="L1209" s="37"/>
    </row>
    <row r="1211" spans="12:12" s="4" customFormat="1">
      <c r="L1211" s="37"/>
    </row>
    <row r="1213" spans="12:12" s="4" customFormat="1">
      <c r="L1213" s="37"/>
    </row>
    <row r="1214" spans="12:12" s="4" customFormat="1">
      <c r="L1214" s="37"/>
    </row>
    <row r="1215" spans="12:12" s="4" customFormat="1">
      <c r="L1215" s="37"/>
    </row>
    <row r="1217" spans="12:12" s="4" customFormat="1">
      <c r="L1217" s="37"/>
    </row>
    <row r="1219" spans="12:12" s="4" customFormat="1">
      <c r="L1219" s="37"/>
    </row>
    <row r="1221" spans="12:12" s="4" customFormat="1">
      <c r="L1221" s="37"/>
    </row>
    <row r="1223" spans="12:12" s="4" customFormat="1">
      <c r="L1223" s="37"/>
    </row>
    <row r="1224" spans="12:12" s="4" customFormat="1">
      <c r="L1224" s="37"/>
    </row>
    <row r="1225" spans="12:12" s="4" customFormat="1">
      <c r="L1225" s="37"/>
    </row>
    <row r="1227" spans="12:12" s="4" customFormat="1">
      <c r="L1227" s="37"/>
    </row>
    <row r="1229" spans="12:12" s="4" customFormat="1">
      <c r="L1229" s="37"/>
    </row>
    <row r="1231" spans="12:12" s="4" customFormat="1">
      <c r="L1231" s="37"/>
    </row>
    <row r="1233" spans="12:12" s="4" customFormat="1">
      <c r="L1233" s="37"/>
    </row>
    <row r="1234" spans="12:12" s="4" customFormat="1">
      <c r="L1234" s="37"/>
    </row>
    <row r="1235" spans="12:12" s="4" customFormat="1">
      <c r="L1235" s="37"/>
    </row>
    <row r="1236" spans="12:12" s="4" customFormat="1">
      <c r="L1236" s="37"/>
    </row>
    <row r="1237" spans="12:12" s="4" customFormat="1">
      <c r="L1237" s="37"/>
    </row>
    <row r="1238" spans="12:12" s="4" customFormat="1">
      <c r="L1238" s="37"/>
    </row>
    <row r="1239" spans="12:12" s="4" customFormat="1">
      <c r="L1239" s="37"/>
    </row>
    <row r="1240" spans="12:12" s="4" customFormat="1">
      <c r="L1240" s="37"/>
    </row>
    <row r="1241" spans="12:12" s="4" customFormat="1">
      <c r="L1241" s="37"/>
    </row>
    <row r="1242" spans="12:12" s="4" customFormat="1">
      <c r="L1242" s="37"/>
    </row>
    <row r="1244" spans="12:12" s="4" customFormat="1">
      <c r="L1244" s="37"/>
    </row>
    <row r="1245" spans="12:12" s="4" customFormat="1">
      <c r="L1245" s="37"/>
    </row>
    <row r="1246" spans="12:12" s="4" customFormat="1">
      <c r="L1246" s="37"/>
    </row>
    <row r="1247" spans="12:12" s="4" customFormat="1">
      <c r="L1247" s="37"/>
    </row>
    <row r="1248" spans="12:12" s="4" customFormat="1">
      <c r="L1248" s="37"/>
    </row>
    <row r="1249" spans="12:12" s="4" customFormat="1">
      <c r="L1249" s="37"/>
    </row>
    <row r="1250" spans="12:12" s="4" customFormat="1">
      <c r="L1250" s="37"/>
    </row>
    <row r="1252" spans="12:12" s="4" customFormat="1">
      <c r="L1252" s="37"/>
    </row>
    <row r="1254" spans="12:12" s="4" customFormat="1">
      <c r="L1254" s="37"/>
    </row>
    <row r="1256" spans="12:12" s="4" customFormat="1">
      <c r="L1256" s="37"/>
    </row>
    <row r="1258" spans="12:12" s="4" customFormat="1">
      <c r="L1258" s="37"/>
    </row>
    <row r="1259" spans="12:12" s="4" customFormat="1">
      <c r="L1259" s="37"/>
    </row>
    <row r="1260" spans="12:12" s="4" customFormat="1">
      <c r="L1260" s="37"/>
    </row>
  </sheetData>
  <dataConsolidate/>
  <mergeCells count="20">
    <mergeCell ref="N10:N11"/>
    <mergeCell ref="K4:M4"/>
    <mergeCell ref="M10:M11"/>
    <mergeCell ref="H7:P7"/>
    <mergeCell ref="H10:H11"/>
    <mergeCell ref="I10:I11"/>
    <mergeCell ref="J10:J11"/>
    <mergeCell ref="K5:M5"/>
    <mergeCell ref="K10:K11"/>
    <mergeCell ref="L10:L11"/>
    <mergeCell ref="O10:P10"/>
    <mergeCell ref="K1:M1"/>
    <mergeCell ref="K2:M2"/>
    <mergeCell ref="K3:M3"/>
    <mergeCell ref="N1:P1"/>
    <mergeCell ref="O9:P9"/>
    <mergeCell ref="N2:P2"/>
    <mergeCell ref="N3:P3"/>
    <mergeCell ref="N4:P4"/>
    <mergeCell ref="N5:P5"/>
  </mergeCells>
  <phoneticPr fontId="67" type="noConversion"/>
  <conditionalFormatting sqref="O9">
    <cfRule type="cellIs" dxfId="0" priority="6" stopIfTrue="1" operator="notEqual">
      <formula>0</formula>
    </cfRule>
  </conditionalFormatting>
  <pageMargins left="0.196850393700787" right="0.15748031496063" top="0.15748031496063" bottom="0.15748031496063" header="0.15748031496063" footer="0.23622047244094499"/>
  <pageSetup paperSize="9" scale="89" firstPageNumber="24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33</vt:i4>
      </vt:variant>
    </vt:vector>
  </HeadingPairs>
  <TitlesOfParts>
    <vt:vector size="51" baseType="lpstr">
      <vt:lpstr>CP</vt:lpstr>
      <vt:lpstr>havelvac 3</vt:lpstr>
      <vt:lpstr>Hashvt</vt:lpstr>
      <vt:lpstr>havelvac 6 varchakan</vt:lpstr>
      <vt:lpstr>havelvac 1</vt:lpstr>
      <vt:lpstr>havelvac 2</vt:lpstr>
      <vt:lpstr>havelvac 7.2</vt:lpstr>
      <vt:lpstr>havelvac 7.3</vt:lpstr>
      <vt:lpstr>havelvac 7.4</vt:lpstr>
      <vt:lpstr>havelvac 7.5</vt:lpstr>
      <vt:lpstr>havelvac 7.6</vt:lpstr>
      <vt:lpstr>havelvac 7.7</vt:lpstr>
      <vt:lpstr>havelvac 7.8</vt:lpstr>
      <vt:lpstr>havelvac 7.9</vt:lpstr>
      <vt:lpstr>havelvac 7.10</vt:lpstr>
      <vt:lpstr>havelvac 7.11</vt:lpstr>
      <vt:lpstr>havelvac 7.12</vt:lpstr>
      <vt:lpstr>havelvac 7.13</vt:lpstr>
      <vt:lpstr>Hashvt!Print_Area</vt:lpstr>
      <vt:lpstr>'havelvac 1'!Print_Area</vt:lpstr>
      <vt:lpstr>'havelvac 2'!Print_Area</vt:lpstr>
      <vt:lpstr>'havelvac 3'!Print_Area</vt:lpstr>
      <vt:lpstr>'havelvac 6 varchakan'!Print_Area</vt:lpstr>
      <vt:lpstr>'havelvac 7.10'!Print_Area</vt:lpstr>
      <vt:lpstr>'havelvac 7.11'!Print_Area</vt:lpstr>
      <vt:lpstr>'havelvac 7.12'!Print_Area</vt:lpstr>
      <vt:lpstr>'havelvac 7.13'!Print_Area</vt:lpstr>
      <vt:lpstr>'havelvac 7.2'!Print_Area</vt:lpstr>
      <vt:lpstr>'havelvac 7.3'!Print_Area</vt:lpstr>
      <vt:lpstr>'havelvac 7.4'!Print_Area</vt:lpstr>
      <vt:lpstr>'havelvac 7.5'!Print_Area</vt:lpstr>
      <vt:lpstr>'havelvac 7.6'!Print_Area</vt:lpstr>
      <vt:lpstr>'havelvac 7.7'!Print_Area</vt:lpstr>
      <vt:lpstr>'havelvac 7.8'!Print_Area</vt:lpstr>
      <vt:lpstr>'havelvac 7.9'!Print_Area</vt:lpstr>
      <vt:lpstr>'havelvac 1'!Print_Titles</vt:lpstr>
      <vt:lpstr>'havelvac 2'!Print_Titles</vt:lpstr>
      <vt:lpstr>'havelvac 3'!Print_Titles</vt:lpstr>
      <vt:lpstr>'havelvac 6 varchakan'!Print_Titles</vt:lpstr>
      <vt:lpstr>'havelvac 7.10'!Print_Titles</vt:lpstr>
      <vt:lpstr>'havelvac 7.11'!Print_Titles</vt:lpstr>
      <vt:lpstr>'havelvac 7.12'!Print_Titles</vt:lpstr>
      <vt:lpstr>'havelvac 7.13'!Print_Titles</vt:lpstr>
      <vt:lpstr>'havelvac 7.2'!Print_Titles</vt:lpstr>
      <vt:lpstr>'havelvac 7.3'!Print_Titles</vt:lpstr>
      <vt:lpstr>'havelvac 7.4'!Print_Titles</vt:lpstr>
      <vt:lpstr>'havelvac 7.5'!Print_Titles</vt:lpstr>
      <vt:lpstr>'havelvac 7.6'!Print_Titles</vt:lpstr>
      <vt:lpstr>'havelvac 7.7'!Print_Titles</vt:lpstr>
      <vt:lpstr>'havelvac 7.8'!Print_Titles</vt:lpstr>
      <vt:lpstr>'havelvac 7.9'!Print_Titles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EGW</dc:creator>
  <cp:lastModifiedBy>Arpine Khachatryan</cp:lastModifiedBy>
  <cp:lastPrinted>2025-04-17T09:44:33Z</cp:lastPrinted>
  <dcterms:created xsi:type="dcterms:W3CDTF">2016-09-08T08:35:47Z</dcterms:created>
  <dcterms:modified xsi:type="dcterms:W3CDTF">2025-04-29T12:33:27Z</dcterms:modified>
</cp:coreProperties>
</file>