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budgetorg\Revenue\SHARING\2025 BUDGET\2025 ՀԱՄԱՄԱՍՆՈՒԹՅՈՒՆՆԵՐ\Հավելվածներ\"/>
    </mc:Choice>
  </mc:AlternateContent>
  <bookViews>
    <workbookView xWindow="0" yWindow="0" windowWidth="28800" windowHeight="10005"/>
  </bookViews>
  <sheets>
    <sheet name="2025_bnapahpanakan subvencia" sheetId="7" r:id="rId1"/>
  </sheets>
  <definedNames>
    <definedName name="_xlnm.Print_Area" localSheetId="0">'2025_bnapahpanakan subvencia'!$A$1:$J$72</definedName>
    <definedName name="_xlnm.Print_Titles" localSheetId="0">'2025_bnapahpanakan subvencia'!$8:$9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2" i="7" l="1"/>
  <c r="E20" i="7" s="1"/>
  <c r="I72" i="7"/>
  <c r="I67" i="7"/>
  <c r="G67" i="7"/>
  <c r="G72" i="7"/>
  <c r="E67" i="7"/>
  <c r="E72" i="7"/>
  <c r="C72" i="7"/>
  <c r="C67" i="7"/>
  <c r="I53" i="7"/>
  <c r="I51" i="7" s="1"/>
  <c r="I56" i="7"/>
  <c r="I54" i="7" s="1"/>
  <c r="I59" i="7"/>
  <c r="I57" i="7" s="1"/>
  <c r="I64" i="7"/>
  <c r="I62" i="7" s="1"/>
  <c r="G64" i="7"/>
  <c r="G59" i="7"/>
  <c r="G56" i="7"/>
  <c r="G53" i="7"/>
  <c r="E53" i="7"/>
  <c r="E56" i="7"/>
  <c r="E59" i="7"/>
  <c r="E64" i="7"/>
  <c r="C64" i="7"/>
  <c r="C59" i="7"/>
  <c r="C56" i="7"/>
  <c r="C53" i="7"/>
  <c r="C38" i="7"/>
  <c r="E38" i="7"/>
  <c r="G38" i="7"/>
  <c r="G43" i="7"/>
  <c r="E43" i="7"/>
  <c r="C43" i="7"/>
  <c r="C48" i="7"/>
  <c r="E48" i="7"/>
  <c r="G48" i="7"/>
  <c r="I48" i="7"/>
  <c r="I46" i="7" s="1"/>
  <c r="I44" i="7" s="1"/>
  <c r="I43" i="7"/>
  <c r="I38" i="7"/>
  <c r="I36" i="7" s="1"/>
  <c r="I35" i="7"/>
  <c r="I33" i="7" s="1"/>
  <c r="G35" i="7"/>
  <c r="E35" i="7"/>
  <c r="C35" i="7"/>
  <c r="I30" i="7"/>
  <c r="I28" i="7" s="1"/>
  <c r="I27" i="7"/>
  <c r="I25" i="7" s="1"/>
  <c r="I22" i="7"/>
  <c r="I20" i="7" s="1"/>
  <c r="G22" i="7"/>
  <c r="G27" i="7"/>
  <c r="G30" i="7"/>
  <c r="E30" i="7"/>
  <c r="E27" i="7"/>
  <c r="C30" i="7"/>
  <c r="C27" i="7"/>
  <c r="C22" i="7"/>
  <c r="I19" i="7"/>
  <c r="I17" i="7" s="1"/>
  <c r="G19" i="7"/>
  <c r="E19" i="7"/>
  <c r="C19" i="7"/>
  <c r="I16" i="7"/>
  <c r="I14" i="7" s="1"/>
  <c r="G16" i="7"/>
  <c r="E16" i="7"/>
  <c r="C16" i="7"/>
  <c r="C14" i="7" s="1"/>
  <c r="J14" i="7"/>
  <c r="J70" i="7"/>
  <c r="J68" i="7" s="1"/>
  <c r="J65" i="7"/>
  <c r="J62" i="7"/>
  <c r="J60" i="7" s="1"/>
  <c r="J57" i="7"/>
  <c r="J54" i="7"/>
  <c r="J51" i="7"/>
  <c r="J46" i="7"/>
  <c r="J44" i="7" s="1"/>
  <c r="J41" i="7"/>
  <c r="J39" i="7"/>
  <c r="J36" i="7"/>
  <c r="J33" i="7"/>
  <c r="J28" i="7"/>
  <c r="J25" i="7"/>
  <c r="J20" i="7"/>
  <c r="J17" i="7"/>
  <c r="H17" i="7"/>
  <c r="I70" i="7"/>
  <c r="I68" i="7" s="1"/>
  <c r="I65" i="7"/>
  <c r="H57" i="7"/>
  <c r="H51" i="7"/>
  <c r="H54" i="7"/>
  <c r="H46" i="7"/>
  <c r="H44" i="7" s="1"/>
  <c r="I41" i="7"/>
  <c r="I39" i="7" s="1"/>
  <c r="H33" i="7"/>
  <c r="H36" i="7"/>
  <c r="H14" i="7"/>
  <c r="J31" i="7" l="1"/>
  <c r="J49" i="7"/>
  <c r="I60" i="7"/>
  <c r="J23" i="7"/>
  <c r="J12" i="7"/>
  <c r="I31" i="7"/>
  <c r="I23" i="7"/>
  <c r="I12" i="7"/>
  <c r="G70" i="7"/>
  <c r="G68" i="7" s="1"/>
  <c r="H70" i="7"/>
  <c r="H68" i="7" s="1"/>
  <c r="H65" i="7"/>
  <c r="H62" i="7"/>
  <c r="G57" i="7"/>
  <c r="G54" i="7"/>
  <c r="I49" i="7"/>
  <c r="H49" i="7"/>
  <c r="H41" i="7"/>
  <c r="H39" i="7" s="1"/>
  <c r="G36" i="7"/>
  <c r="H31" i="7"/>
  <c r="G28" i="7"/>
  <c r="H28" i="7"/>
  <c r="H25" i="7"/>
  <c r="G20" i="7"/>
  <c r="H20" i="7"/>
  <c r="H12" i="7" s="1"/>
  <c r="J10" i="7" l="1"/>
  <c r="I10" i="7"/>
  <c r="F70" i="7"/>
  <c r="F68" i="7" s="1"/>
  <c r="G65" i="7"/>
  <c r="H60" i="7"/>
  <c r="G62" i="7"/>
  <c r="F57" i="7"/>
  <c r="F54" i="7"/>
  <c r="G51" i="7"/>
  <c r="G49" i="7" s="1"/>
  <c r="G46" i="7"/>
  <c r="G44" i="7" s="1"/>
  <c r="G41" i="7"/>
  <c r="G39" i="7" s="1"/>
  <c r="F36" i="7"/>
  <c r="G33" i="7"/>
  <c r="G31" i="7" s="1"/>
  <c r="H23" i="7"/>
  <c r="F28" i="7"/>
  <c r="G25" i="7"/>
  <c r="G23" i="7" s="1"/>
  <c r="F20" i="7"/>
  <c r="G17" i="7"/>
  <c r="G14" i="7"/>
  <c r="H10" i="7" l="1"/>
  <c r="G60" i="7"/>
  <c r="G12" i="7"/>
  <c r="E70" i="7"/>
  <c r="E68" i="7" s="1"/>
  <c r="F65" i="7"/>
  <c r="F62" i="7"/>
  <c r="F60" i="7" s="1"/>
  <c r="E57" i="7"/>
  <c r="E54" i="7"/>
  <c r="F51" i="7"/>
  <c r="F49" i="7" s="1"/>
  <c r="F46" i="7"/>
  <c r="F44" i="7" s="1"/>
  <c r="F41" i="7"/>
  <c r="F39" i="7" s="1"/>
  <c r="E36" i="7"/>
  <c r="F33" i="7"/>
  <c r="F31" i="7" s="1"/>
  <c r="E28" i="7"/>
  <c r="F25" i="7"/>
  <c r="F23" i="7" s="1"/>
  <c r="F17" i="7"/>
  <c r="F14" i="7"/>
  <c r="G10" i="7" l="1"/>
  <c r="F12" i="7"/>
  <c r="F10" i="7" s="1"/>
  <c r="C70" i="7"/>
  <c r="C68" i="7" s="1"/>
  <c r="D70" i="7"/>
  <c r="D68" i="7" s="1"/>
  <c r="E65" i="7"/>
  <c r="E62" i="7"/>
  <c r="C57" i="7"/>
  <c r="D57" i="7"/>
  <c r="C54" i="7"/>
  <c r="D54" i="7"/>
  <c r="E51" i="7"/>
  <c r="E49" i="7" s="1"/>
  <c r="E46" i="7"/>
  <c r="E44" i="7" s="1"/>
  <c r="E41" i="7"/>
  <c r="E39" i="7" s="1"/>
  <c r="C36" i="7"/>
  <c r="D36" i="7"/>
  <c r="E33" i="7"/>
  <c r="E31" i="7" s="1"/>
  <c r="C28" i="7"/>
  <c r="D28" i="7"/>
  <c r="E25" i="7"/>
  <c r="E23" i="7" s="1"/>
  <c r="C20" i="7"/>
  <c r="D20" i="7"/>
  <c r="E17" i="7"/>
  <c r="E14" i="7"/>
  <c r="E60" i="7" l="1"/>
  <c r="C65" i="7"/>
  <c r="D65" i="7"/>
  <c r="D62" i="7"/>
  <c r="C62" i="7"/>
  <c r="D51" i="7"/>
  <c r="D49" i="7" s="1"/>
  <c r="C51" i="7"/>
  <c r="C49" i="7" s="1"/>
  <c r="D46" i="7"/>
  <c r="D44" i="7" s="1"/>
  <c r="C46" i="7"/>
  <c r="C44" i="7" s="1"/>
  <c r="D41" i="7"/>
  <c r="D39" i="7" s="1"/>
  <c r="C41" i="7"/>
  <c r="C39" i="7" s="1"/>
  <c r="D33" i="7"/>
  <c r="D31" i="7" s="1"/>
  <c r="C33" i="7"/>
  <c r="C31" i="7" s="1"/>
  <c r="C25" i="7"/>
  <c r="C23" i="7" s="1"/>
  <c r="D25" i="7"/>
  <c r="D23" i="7" s="1"/>
  <c r="E12" i="7"/>
  <c r="D17" i="7"/>
  <c r="C17" i="7"/>
  <c r="D14" i="7"/>
  <c r="D12" i="7" l="1"/>
  <c r="E10" i="7"/>
  <c r="D60" i="7"/>
  <c r="D10" i="7" s="1"/>
  <c r="C60" i="7"/>
  <c r="C12" i="7"/>
  <c r="C10" i="7" l="1"/>
</calcChain>
</file>

<file path=xl/sharedStrings.xml><?xml version="1.0" encoding="utf-8"?>
<sst xmlns="http://schemas.openxmlformats.org/spreadsheetml/2006/main" count="85" uniqueCount="54">
  <si>
    <t>NN</t>
  </si>
  <si>
    <t>Համայնքի անվանումը</t>
  </si>
  <si>
    <t>այդ թվում`</t>
  </si>
  <si>
    <t>Կապիտալ սուբվենցիաներ համայնքներին</t>
  </si>
  <si>
    <t>Ցանկ</t>
  </si>
  <si>
    <t>ԸՆԴԱՄԵՆԸ</t>
  </si>
  <si>
    <t>ՀՀ ԼՈՌՈՒ ՄԱՐԶ</t>
  </si>
  <si>
    <t>ՀՀ ՍՅՈՒՆԻՔԻ ՄԱՐԶ</t>
  </si>
  <si>
    <t>Կապան համայնք</t>
  </si>
  <si>
    <t>այդ թվում` ըստ բյուջետային ծախսերի տնտեսագիտական դասակարգման հոդվածների</t>
  </si>
  <si>
    <t xml:space="preserve">Ընդամենը, </t>
  </si>
  <si>
    <t>ՀՀ ԱՐԱՐԱՏԻ ՄԱՐԶ</t>
  </si>
  <si>
    <t xml:space="preserve">Հավելված N 5 </t>
  </si>
  <si>
    <t xml:space="preserve">Աղյուսակ N 10 </t>
  </si>
  <si>
    <t>Առաջին եռամսյակ</t>
  </si>
  <si>
    <t>Առաջին կիսամյակ</t>
  </si>
  <si>
    <t>Ինն ամիս</t>
  </si>
  <si>
    <t>Տարի</t>
  </si>
  <si>
    <t>Գյումրի համայնք</t>
  </si>
  <si>
    <t>ՀՀ ՇԻՐԱԿԻ ՄԱՐԶ</t>
  </si>
  <si>
    <t>Ստեփանավան համայնք</t>
  </si>
  <si>
    <t>Արարատ համայնք</t>
  </si>
  <si>
    <t>«Հայաստանի Հանրապետության 2025 թվականի պետական բյուջեի մասին» Հայաստանի Հանրապետության օրենքի 1133 ծրագրի 12001 միջոցառման շրջանակներում «Ընկերությունների կողմից վճարվող բնապահպանական հարկի նպատակային օգտագործման մասին» Հայաստանի Հանրապետության օրենքի համաձայն համայնքների բնապահպանական ծրագրերի իրականացման համար Հայաստանի Հանրապետության համայնքներին տրամադրվող սուբվենցիաների</t>
  </si>
  <si>
    <t>ՀՀ ԿՈՏԱՅՔԻ ՄԱՐԶ</t>
  </si>
  <si>
    <t>այդ թվում՝</t>
  </si>
  <si>
    <t>Աբովյան համայնք</t>
  </si>
  <si>
    <t>Աբովյան համայնքի 2025 թվականի բնապահպանական  ծրագրով նախատեսված միջոցառումների իրականացման առաջնայնությունները և դրանց ֆինանսավորման համամասնությունները ծրագիր</t>
  </si>
  <si>
    <t>Հրազդան համայնք</t>
  </si>
  <si>
    <t>Հրազդան համայնքի 2025 թվականի բնապահպանական  ծրագրով նախատեսված միջոցառումների իրականացման առաջնայնությունները և դրանց ֆինանսավորման համամասնությունները ծրագիր</t>
  </si>
  <si>
    <t>Չարենցավան համայնք</t>
  </si>
  <si>
    <t>Չարենցավան համայնքի 2025 թվականի բնապահպանական  ծրագրով նախատեսված միջոցառումների իրականացման առաջնայնությունները և դրանց ֆինանսավորման համամասնությունները ծրագիր</t>
  </si>
  <si>
    <t>Գյումրի համայնքի 2025 թվականի բնապահպանական  ծրագրով նախատեսված միջոցառումների իրականացման առաջնայնությունները և դրանց ֆինանսավորման համամասնությունները ծրագիր</t>
  </si>
  <si>
    <t>Արթիկ համայնք</t>
  </si>
  <si>
    <t>Արթիկ համայնքի 2025 թվականի բնապահպանական  ծրագրով նախատեսված միջոցառումների իրականացման առաջնայնությունները և դրանց ֆինանսավորման համամասնությունները ծրագիր</t>
  </si>
  <si>
    <t xml:space="preserve"> Ալավերդի համայնք</t>
  </si>
  <si>
    <t>Ալավերդի համայնքի 2025 թվականի բնապահպանական  ծրագրով նախատեսված միջոցառումների իրականացման առաջնայնությունները և դրանց ֆինանսավորման համամասնությունները ծրագիր</t>
  </si>
  <si>
    <t>Ստեփանավան համայնքի 2025 թվականի բնապահպանական  ծրագրով նախատեսված միջոցառումների իրականացման առաջնայնությունները և դրանց ֆինանսավորման համամասնությունները ծրագիր</t>
  </si>
  <si>
    <t>ՀՀ ԱՐՄԱՎԻՐԻ ՄԱՐԶ</t>
  </si>
  <si>
    <t>Մեծամոր համայնք</t>
  </si>
  <si>
    <t>Մեծամոր համայնքի 2025 թվականի բնապահպանական  ծրագրով նախատեսված միջոցառումների իրականացման առաջնայնությունները և դրանց ֆինանսավորման համամասնությունները ծրագիր</t>
  </si>
  <si>
    <t>ՀՀ ԱՐԱԳԱԾՈՏՆԻ ՄԱՐԶ</t>
  </si>
  <si>
    <t>Թալին համայնք</t>
  </si>
  <si>
    <t>Թալին համայնքի 2025 թվականի բնապահպանական  ծրագրով նախատեսված միջոցառումների իրականացման առաջնայնությունները և դրանց ֆինանսավորման համամասնությունները ծրագիր</t>
  </si>
  <si>
    <t>Կապան համայնքի 2025 թվականի բնապահպանական  ծրագրով նախատեսված միջոցառումների իրականացման առաջնայնությունները և դրանց ֆինանսավորման համամասնությունները ծրագիր</t>
  </si>
  <si>
    <t>Մեղրի համայնք</t>
  </si>
  <si>
    <t>Մեղրի համայնքի 2025 թվականի բնապահպանական  ծրագրով նախատեսված միջոցառումների իրականացման առաջնայնությունները և դրանց ֆինանսավորման համամասնությունները ծրագիր</t>
  </si>
  <si>
    <t>Քաջարան համայնք</t>
  </si>
  <si>
    <t>Արարատ համայնքի 2025 թվականի բնապահպանական  ծրագրով նախատեսված միջոցառումների իրականացման առաջնայնությունները և դրանց ֆինանսավորման համամասնությունները ծրագիր</t>
  </si>
  <si>
    <t>Մասիս համայնք</t>
  </si>
  <si>
    <t>Մասիս համայնքի 2025 թվականի բնապահպանական  ծրագրով նախատեսված միջոցառումների իրականացման առաջնայնությունները և դրանց ֆինանսավորման համամասնությունները ծրագիր</t>
  </si>
  <si>
    <t>ԵՐԵՎԱՆ ՔԱՂԱՔ</t>
  </si>
  <si>
    <t>Երևան քաղաք</t>
  </si>
  <si>
    <t>Երևան քաղաքի 2025 թվականի բնապահպանական  ծրագրով նախատեսված միջոցառումների իրականացման առաջնայնությունները և դրանց ֆինանսավորման համամասնությունները ծրագիր</t>
  </si>
  <si>
    <t>Քաջարան համայնքի 2025 թվականի բնապահպանական  ծրագրով նախատեսված միջոցառումների իրականացման առաջնայնությունները և դրանց ֆինանսավորման համամասնությունները ծրագիր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</si>
</sst>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0_);_(* \(#,##0.0\);_(* &quot;-&quot;??_);_(@_)"/>
    <numFmt numFmtId="165" formatCode="_(* #,##0.0_);_(* \(#,##0.0\);_(* &quot;-&quot;?_);_(@_)"/>
    <numFmt numFmtId="166" formatCode="#,##0.0"/>
    <numFmt numFmtId="167" formatCode="#,##0.0_);\(#,##0.0\)"/>
  </numFmts>
  <fonts count="8" x14ac:knownFonts="1">
    <font>
      <sz val="10"/>
      <name val="Arial"/>
    </font>
    <font>
      <sz val="10"/>
      <name val="Arial"/>
    </font>
    <font>
      <sz val="11"/>
      <name val="Times Armenian"/>
      <family val="1"/>
    </font>
    <font>
      <sz val="10"/>
      <name val="Arial"/>
      <family val="2"/>
    </font>
    <font>
      <sz val="11"/>
      <color theme="1"/>
      <name val="GHEA Grapalat"/>
      <family val="3"/>
    </font>
    <font>
      <b/>
      <sz val="11"/>
      <name val="GHEA Grapalat"/>
      <family val="3"/>
    </font>
    <font>
      <sz val="11"/>
      <name val="GHEA Grapalat"/>
      <family val="3"/>
    </font>
    <font>
      <b/>
      <sz val="11"/>
      <color theme="1"/>
      <name val="GHEA Grapalat"/>
      <family val="3"/>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0" fontId="2" fillId="0" borderId="0"/>
    <xf numFmtId="0" fontId="1" fillId="0" borderId="0"/>
  </cellStyleXfs>
  <cellXfs count="40">
    <xf numFmtId="0" fontId="0" fillId="0" borderId="0" xfId="0"/>
    <xf numFmtId="0" fontId="4" fillId="0" borderId="0" xfId="0" applyFont="1" applyAlignment="1">
      <alignment vertical="center"/>
    </xf>
    <xf numFmtId="0" fontId="5" fillId="0" borderId="2" xfId="5" applyFont="1" applyBorder="1" applyAlignment="1">
      <alignment horizontal="center" vertical="center" wrapText="1"/>
    </xf>
    <xf numFmtId="166" fontId="6" fillId="0" borderId="0" xfId="5" applyNumberFormat="1" applyFont="1" applyAlignment="1">
      <alignment vertical="center"/>
    </xf>
    <xf numFmtId="0" fontId="6" fillId="0" borderId="0" xfId="5" applyFont="1" applyAlignment="1">
      <alignment vertical="center"/>
    </xf>
    <xf numFmtId="166" fontId="6" fillId="0" borderId="0" xfId="5" applyNumberFormat="1" applyFont="1" applyAlignment="1">
      <alignment horizontal="right" vertical="center"/>
    </xf>
    <xf numFmtId="165" fontId="7" fillId="2" borderId="1" xfId="4" applyNumberFormat="1" applyFont="1" applyFill="1" applyBorder="1" applyAlignment="1">
      <alignment horizontal="center" vertical="center" wrapText="1"/>
    </xf>
    <xf numFmtId="165" fontId="7" fillId="0" borderId="1" xfId="4" applyNumberFormat="1" applyFont="1" applyBorder="1" applyAlignment="1">
      <alignment horizontal="center" vertical="center" wrapText="1"/>
    </xf>
    <xf numFmtId="166" fontId="4" fillId="0" borderId="0" xfId="0" applyNumberFormat="1" applyFont="1" applyAlignment="1">
      <alignment vertical="center"/>
    </xf>
    <xf numFmtId="166" fontId="4" fillId="0" borderId="0" xfId="0" applyNumberFormat="1" applyFont="1" applyAlignment="1">
      <alignment horizontal="right" vertical="center"/>
    </xf>
    <xf numFmtId="166" fontId="7" fillId="2" borderId="1" xfId="4" applyNumberFormat="1" applyFont="1" applyFill="1" applyBorder="1" applyAlignment="1">
      <alignment horizontal="center" vertical="center" wrapText="1"/>
    </xf>
    <xf numFmtId="166" fontId="7" fillId="0" borderId="1" xfId="4" applyNumberFormat="1" applyFont="1" applyBorder="1" applyAlignment="1">
      <alignment horizontal="center" vertical="center" wrapText="1"/>
    </xf>
    <xf numFmtId="0" fontId="4" fillId="0" borderId="1" xfId="0" applyFont="1" applyBorder="1" applyAlignment="1">
      <alignment vertical="center"/>
    </xf>
    <xf numFmtId="166" fontId="4" fillId="0" borderId="1" xfId="0" applyNumberFormat="1" applyFont="1" applyBorder="1" applyAlignment="1">
      <alignment horizontal="right" vertical="center"/>
    </xf>
    <xf numFmtId="166" fontId="4" fillId="0" borderId="1" xfId="0" applyNumberFormat="1" applyFont="1" applyBorder="1" applyAlignment="1">
      <alignment horizontal="center" vertical="center"/>
    </xf>
    <xf numFmtId="0" fontId="7" fillId="2" borderId="1" xfId="0" applyFont="1" applyFill="1" applyBorder="1" applyAlignment="1">
      <alignment horizontal="left" vertical="center" wrapText="1"/>
    </xf>
    <xf numFmtId="164" fontId="7" fillId="0" borderId="1" xfId="1" applyNumberFormat="1" applyFont="1" applyFill="1" applyBorder="1" applyAlignment="1">
      <alignment horizontal="right" vertical="center" wrapText="1"/>
    </xf>
    <xf numFmtId="0" fontId="4" fillId="0" borderId="1" xfId="0" applyFont="1" applyBorder="1" applyAlignment="1">
      <alignment horizontal="left" vertical="center" wrapText="1"/>
    </xf>
    <xf numFmtId="3" fontId="7" fillId="0" borderId="1" xfId="0" applyNumberFormat="1" applyFont="1" applyBorder="1" applyAlignment="1">
      <alignment horizontal="center" vertical="center"/>
    </xf>
    <xf numFmtId="0" fontId="7" fillId="0" borderId="1" xfId="0" applyFont="1" applyBorder="1" applyAlignment="1">
      <alignment vertical="center"/>
    </xf>
    <xf numFmtId="164" fontId="7" fillId="3" borderId="1" xfId="1" applyNumberFormat="1" applyFont="1" applyFill="1" applyBorder="1" applyAlignment="1">
      <alignment horizontal="right" vertical="center" wrapText="1"/>
    </xf>
    <xf numFmtId="166" fontId="7" fillId="0" borderId="1" xfId="0" applyNumberFormat="1" applyFont="1" applyBorder="1" applyAlignment="1">
      <alignment horizontal="center" vertical="center"/>
    </xf>
    <xf numFmtId="0" fontId="4" fillId="3" borderId="1" xfId="0" applyFont="1" applyFill="1" applyBorder="1" applyAlignment="1">
      <alignment horizontal="left" vertical="center" wrapText="1"/>
    </xf>
    <xf numFmtId="164" fontId="4" fillId="3" borderId="1" xfId="1" applyNumberFormat="1" applyFont="1" applyFill="1" applyBorder="1" applyAlignment="1">
      <alignment horizontal="right" vertical="center" wrapText="1"/>
    </xf>
    <xf numFmtId="0" fontId="7" fillId="0" borderId="1" xfId="0" applyFont="1" applyBorder="1" applyAlignment="1">
      <alignment horizontal="left" vertical="center" wrapText="1"/>
    </xf>
    <xf numFmtId="166" fontId="4" fillId="0" borderId="1" xfId="0" applyNumberFormat="1" applyFont="1" applyBorder="1" applyAlignment="1">
      <alignment horizontal="center" vertical="center" wrapText="1"/>
    </xf>
    <xf numFmtId="164" fontId="4" fillId="0" borderId="1" xfId="1" applyNumberFormat="1" applyFont="1" applyFill="1" applyBorder="1" applyAlignment="1">
      <alignment horizontal="right" vertical="center" wrapText="1"/>
    </xf>
    <xf numFmtId="166" fontId="7" fillId="0" borderId="1" xfId="0" quotePrefix="1" applyNumberFormat="1" applyFont="1" applyBorder="1" applyAlignment="1">
      <alignment horizontal="center" vertical="center" wrapText="1"/>
    </xf>
    <xf numFmtId="164" fontId="4" fillId="0" borderId="1" xfId="1" applyNumberFormat="1" applyFont="1" applyFill="1" applyBorder="1" applyAlignment="1">
      <alignment horizontal="right" vertical="center"/>
    </xf>
    <xf numFmtId="166" fontId="4" fillId="0" borderId="1" xfId="0" applyNumberFormat="1" applyFont="1" applyBorder="1" applyAlignment="1">
      <alignment vertical="center"/>
    </xf>
    <xf numFmtId="166" fontId="6" fillId="3" borderId="0" xfId="5" applyNumberFormat="1" applyFont="1" applyFill="1" applyAlignment="1">
      <alignment horizontal="right" vertical="center"/>
    </xf>
    <xf numFmtId="167" fontId="6" fillId="0" borderId="0" xfId="5" applyNumberFormat="1" applyFont="1" applyAlignment="1">
      <alignment horizontal="right" vertical="center"/>
    </xf>
    <xf numFmtId="0" fontId="6" fillId="3" borderId="0" xfId="5" applyFont="1" applyFill="1" applyAlignment="1">
      <alignment horizontal="center" vertical="center"/>
    </xf>
    <xf numFmtId="0" fontId="6" fillId="0" borderId="2" xfId="5" applyFont="1" applyBorder="1" applyAlignment="1">
      <alignment horizontal="center" vertical="center" wrapText="1"/>
    </xf>
    <xf numFmtId="166" fontId="7" fillId="0" borderId="1" xfId="4" applyNumberFormat="1" applyFont="1" applyBorder="1" applyAlignment="1">
      <alignment horizontal="center" vertical="center" wrapText="1"/>
    </xf>
    <xf numFmtId="166" fontId="7" fillId="2"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5" fillId="0" borderId="1" xfId="5" applyFont="1" applyBorder="1" applyAlignment="1">
      <alignment horizontal="center" vertical="center" wrapText="1"/>
    </xf>
    <xf numFmtId="166" fontId="5" fillId="0" borderId="1" xfId="5" applyNumberFormat="1" applyFont="1" applyBorder="1" applyAlignment="1">
      <alignment horizontal="center" vertical="center" wrapText="1"/>
    </xf>
    <xf numFmtId="165" fontId="7" fillId="0" borderId="1" xfId="4" applyNumberFormat="1" applyFont="1" applyBorder="1" applyAlignment="1">
      <alignment horizontal="center" vertical="center" wrapText="1"/>
    </xf>
  </cellXfs>
  <cellStyles count="6">
    <cellStyle name="Comma" xfId="1" builtinId="3"/>
    <cellStyle name="Normal" xfId="0" builtinId="0"/>
    <cellStyle name="Normal 2" xfId="2"/>
    <cellStyle name="Normal 22" xfId="5"/>
    <cellStyle name="Normal 4" xfId="3"/>
    <cellStyle name="Normal_Book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tabSelected="1" zoomScaleNormal="100" zoomScaleSheetLayoutView="100" workbookViewId="0">
      <selection activeCell="A4" sqref="A4:J4"/>
    </sheetView>
  </sheetViews>
  <sheetFormatPr defaultRowHeight="16.5" x14ac:dyDescent="0.2"/>
  <cols>
    <col min="1" max="1" width="7.28515625" style="8" customWidth="1"/>
    <col min="2" max="2" width="54.85546875" style="1" customWidth="1"/>
    <col min="3" max="3" width="13.42578125" style="1" customWidth="1"/>
    <col min="4" max="4" width="18.5703125" style="1" customWidth="1"/>
    <col min="5" max="5" width="12.85546875" style="9" customWidth="1"/>
    <col min="6" max="6" width="19.42578125" style="9" customWidth="1"/>
    <col min="7" max="7" width="13" style="9" customWidth="1"/>
    <col min="8" max="8" width="19.28515625" style="9" customWidth="1"/>
    <col min="9" max="9" width="14.5703125" style="9" bestFit="1" customWidth="1"/>
    <col min="10" max="10" width="22.85546875" style="9" customWidth="1"/>
    <col min="11" max="16384" width="9.140625" style="1"/>
  </cols>
  <sheetData>
    <row r="1" spans="1:10" s="4" customFormat="1" x14ac:dyDescent="0.2">
      <c r="A1" s="3"/>
      <c r="E1" s="5"/>
      <c r="F1" s="5"/>
      <c r="G1" s="5"/>
      <c r="H1" s="5"/>
      <c r="I1" s="30"/>
      <c r="J1" s="5" t="s">
        <v>12</v>
      </c>
    </row>
    <row r="2" spans="1:10" s="4" customFormat="1" x14ac:dyDescent="0.2">
      <c r="A2" s="31"/>
      <c r="B2" s="31"/>
      <c r="C2" s="31"/>
      <c r="D2" s="31"/>
      <c r="E2" s="5"/>
      <c r="F2" s="5"/>
      <c r="G2" s="5"/>
      <c r="H2" s="5"/>
      <c r="I2" s="30"/>
      <c r="J2" s="5" t="s">
        <v>13</v>
      </c>
    </row>
    <row r="3" spans="1:10" s="4" customFormat="1" x14ac:dyDescent="0.2">
      <c r="A3" s="31"/>
      <c r="B3" s="31"/>
      <c r="C3" s="31"/>
      <c r="D3" s="31"/>
      <c r="E3" s="5"/>
      <c r="F3" s="5"/>
      <c r="G3" s="5"/>
      <c r="H3" s="5"/>
      <c r="I3" s="30"/>
      <c r="J3" s="5"/>
    </row>
    <row r="4" spans="1:10" s="4" customFormat="1" x14ac:dyDescent="0.2">
      <c r="A4" s="32" t="s">
        <v>4</v>
      </c>
      <c r="B4" s="32"/>
      <c r="C4" s="32"/>
      <c r="D4" s="32"/>
      <c r="E4" s="32"/>
      <c r="F4" s="32"/>
      <c r="G4" s="32"/>
      <c r="H4" s="32"/>
      <c r="I4" s="32"/>
      <c r="J4" s="32"/>
    </row>
    <row r="5" spans="1:10" s="4" customFormat="1" ht="76.5" customHeight="1" x14ac:dyDescent="0.2">
      <c r="A5" s="33" t="s">
        <v>22</v>
      </c>
      <c r="B5" s="33"/>
      <c r="C5" s="33"/>
      <c r="D5" s="33"/>
      <c r="E5" s="33"/>
      <c r="F5" s="33"/>
      <c r="G5" s="33"/>
      <c r="H5" s="33"/>
      <c r="I5" s="33"/>
      <c r="J5" s="33"/>
    </row>
    <row r="6" spans="1:10" s="4" customFormat="1" x14ac:dyDescent="0.2">
      <c r="A6" s="2"/>
      <c r="B6" s="2"/>
      <c r="C6" s="2"/>
      <c r="D6" s="2"/>
      <c r="E6" s="2"/>
      <c r="F6" s="2"/>
      <c r="G6" s="2"/>
      <c r="H6" s="2"/>
      <c r="I6" s="2"/>
      <c r="J6" s="2"/>
    </row>
    <row r="7" spans="1:10" s="4" customFormat="1" x14ac:dyDescent="0.2">
      <c r="A7" s="35" t="s">
        <v>0</v>
      </c>
      <c r="B7" s="36" t="s">
        <v>1</v>
      </c>
      <c r="C7" s="37" t="s">
        <v>14</v>
      </c>
      <c r="D7" s="37"/>
      <c r="E7" s="38" t="s">
        <v>15</v>
      </c>
      <c r="F7" s="38"/>
      <c r="G7" s="38" t="s">
        <v>16</v>
      </c>
      <c r="H7" s="38"/>
      <c r="I7" s="38" t="s">
        <v>17</v>
      </c>
      <c r="J7" s="38"/>
    </row>
    <row r="8" spans="1:10" ht="115.5" x14ac:dyDescent="0.2">
      <c r="A8" s="35"/>
      <c r="B8" s="36"/>
      <c r="C8" s="39" t="s">
        <v>10</v>
      </c>
      <c r="D8" s="6" t="s">
        <v>9</v>
      </c>
      <c r="E8" s="34" t="s">
        <v>10</v>
      </c>
      <c r="F8" s="10" t="s">
        <v>9</v>
      </c>
      <c r="G8" s="34" t="s">
        <v>10</v>
      </c>
      <c r="H8" s="10" t="s">
        <v>9</v>
      </c>
      <c r="I8" s="34" t="s">
        <v>10</v>
      </c>
      <c r="J8" s="10" t="s">
        <v>9</v>
      </c>
    </row>
    <row r="9" spans="1:10" ht="49.5" x14ac:dyDescent="0.2">
      <c r="A9" s="35"/>
      <c r="B9" s="36"/>
      <c r="C9" s="39"/>
      <c r="D9" s="7" t="s">
        <v>3</v>
      </c>
      <c r="E9" s="34"/>
      <c r="F9" s="11" t="s">
        <v>3</v>
      </c>
      <c r="G9" s="34"/>
      <c r="H9" s="11" t="s">
        <v>3</v>
      </c>
      <c r="I9" s="34"/>
      <c r="J9" s="11" t="s">
        <v>3</v>
      </c>
    </row>
    <row r="10" spans="1:10" x14ac:dyDescent="0.2">
      <c r="A10" s="14"/>
      <c r="B10" s="15" t="s">
        <v>5</v>
      </c>
      <c r="C10" s="16">
        <f t="shared" ref="C10:I10" si="0">+C12+C23+C31+C39+C44+C49+C60+C68</f>
        <v>0</v>
      </c>
      <c r="D10" s="16">
        <f t="shared" si="0"/>
        <v>0</v>
      </c>
      <c r="E10" s="16">
        <f t="shared" si="0"/>
        <v>313891.89999999997</v>
      </c>
      <c r="F10" s="16">
        <f t="shared" si="0"/>
        <v>313891.89999999997</v>
      </c>
      <c r="G10" s="16">
        <f t="shared" si="0"/>
        <v>732282.5</v>
      </c>
      <c r="H10" s="16">
        <f t="shared" si="0"/>
        <v>732282.5</v>
      </c>
      <c r="I10" s="16">
        <f t="shared" si="0"/>
        <v>1046076.4000000001</v>
      </c>
      <c r="J10" s="16">
        <f>+J12+J23+J31+J39+J44+J49+J60+J68</f>
        <v>1046076.4000000001</v>
      </c>
    </row>
    <row r="11" spans="1:10" x14ac:dyDescent="0.2">
      <c r="A11" s="14"/>
      <c r="B11" s="17" t="s">
        <v>2</v>
      </c>
      <c r="C11" s="12"/>
      <c r="D11" s="12"/>
      <c r="E11" s="13"/>
      <c r="F11" s="13"/>
      <c r="G11" s="13"/>
      <c r="H11" s="13"/>
      <c r="I11" s="13"/>
      <c r="J11" s="16"/>
    </row>
    <row r="12" spans="1:10" x14ac:dyDescent="0.2">
      <c r="A12" s="18">
        <v>1</v>
      </c>
      <c r="B12" s="19" t="s">
        <v>23</v>
      </c>
      <c r="C12" s="20">
        <f t="shared" ref="C12:I12" si="1">C14+C17+C20</f>
        <v>0</v>
      </c>
      <c r="D12" s="20">
        <f t="shared" si="1"/>
        <v>0</v>
      </c>
      <c r="E12" s="20">
        <f t="shared" si="1"/>
        <v>10949.300000000001</v>
      </c>
      <c r="F12" s="20">
        <f t="shared" si="1"/>
        <v>10949.300000000001</v>
      </c>
      <c r="G12" s="20">
        <f t="shared" si="1"/>
        <v>25550.400000000001</v>
      </c>
      <c r="H12" s="20">
        <f t="shared" si="1"/>
        <v>25550.400000000001</v>
      </c>
      <c r="I12" s="20">
        <f t="shared" si="1"/>
        <v>36500.600000000006</v>
      </c>
      <c r="J12" s="20">
        <f>J14+J17+J20</f>
        <v>36500.600000000006</v>
      </c>
    </row>
    <row r="13" spans="1:10" x14ac:dyDescent="0.2">
      <c r="A13" s="21"/>
      <c r="B13" s="12" t="s">
        <v>24</v>
      </c>
      <c r="C13" s="12"/>
      <c r="D13" s="12"/>
      <c r="E13" s="13"/>
      <c r="F13" s="13"/>
      <c r="G13" s="13"/>
      <c r="H13" s="13"/>
      <c r="I13" s="13"/>
      <c r="J13" s="12"/>
    </row>
    <row r="14" spans="1:10" x14ac:dyDescent="0.2">
      <c r="A14" s="21">
        <v>1.1000000000000001</v>
      </c>
      <c r="B14" s="19" t="s">
        <v>25</v>
      </c>
      <c r="C14" s="20">
        <f>C16</f>
        <v>0</v>
      </c>
      <c r="D14" s="20">
        <f t="shared" ref="D14:I14" si="2">D16</f>
        <v>0</v>
      </c>
      <c r="E14" s="20">
        <f t="shared" si="2"/>
        <v>6995.1</v>
      </c>
      <c r="F14" s="20">
        <f>F16</f>
        <v>6995.1</v>
      </c>
      <c r="G14" s="20">
        <f t="shared" si="2"/>
        <v>16321.9</v>
      </c>
      <c r="H14" s="20">
        <f>H16</f>
        <v>16321.9</v>
      </c>
      <c r="I14" s="20">
        <f t="shared" si="2"/>
        <v>23317</v>
      </c>
      <c r="J14" s="20">
        <f>J16</f>
        <v>23317</v>
      </c>
    </row>
    <row r="15" spans="1:10" x14ac:dyDescent="0.2">
      <c r="A15" s="21"/>
      <c r="B15" s="12" t="s">
        <v>24</v>
      </c>
      <c r="C15" s="12"/>
      <c r="D15" s="12"/>
      <c r="E15" s="13"/>
      <c r="F15" s="13"/>
      <c r="G15" s="13"/>
      <c r="H15" s="13"/>
      <c r="I15" s="13"/>
      <c r="J15" s="12"/>
    </row>
    <row r="16" spans="1:10" ht="82.5" x14ac:dyDescent="0.2">
      <c r="A16" s="1"/>
      <c r="B16" s="22" t="s">
        <v>26</v>
      </c>
      <c r="C16" s="23">
        <f>+D16</f>
        <v>0</v>
      </c>
      <c r="D16" s="23"/>
      <c r="E16" s="23">
        <f>+F16</f>
        <v>6995.1</v>
      </c>
      <c r="F16" s="23">
        <v>6995.1</v>
      </c>
      <c r="G16" s="23">
        <f>+H16</f>
        <v>16321.9</v>
      </c>
      <c r="H16" s="23">
        <v>16321.9</v>
      </c>
      <c r="I16" s="23">
        <f>+J16</f>
        <v>23317</v>
      </c>
      <c r="J16" s="23">
        <v>23317</v>
      </c>
    </row>
    <row r="17" spans="1:10" x14ac:dyDescent="0.2">
      <c r="A17" s="21">
        <v>1.2</v>
      </c>
      <c r="B17" s="22" t="s">
        <v>27</v>
      </c>
      <c r="C17" s="20">
        <f t="shared" ref="C17:I17" si="3">C19</f>
        <v>0</v>
      </c>
      <c r="D17" s="20">
        <f t="shared" si="3"/>
        <v>0</v>
      </c>
      <c r="E17" s="20">
        <f t="shared" si="3"/>
        <v>923.1</v>
      </c>
      <c r="F17" s="20">
        <f t="shared" si="3"/>
        <v>923.1</v>
      </c>
      <c r="G17" s="20">
        <f t="shared" si="3"/>
        <v>2153.8000000000002</v>
      </c>
      <c r="H17" s="20">
        <f>H19</f>
        <v>2153.8000000000002</v>
      </c>
      <c r="I17" s="20">
        <f t="shared" si="3"/>
        <v>3076.9</v>
      </c>
      <c r="J17" s="20">
        <f>J19</f>
        <v>3076.9</v>
      </c>
    </row>
    <row r="18" spans="1:10" x14ac:dyDescent="0.2">
      <c r="A18" s="21"/>
      <c r="B18" s="12" t="s">
        <v>24</v>
      </c>
      <c r="C18" s="12"/>
      <c r="D18" s="12"/>
      <c r="E18" s="13"/>
      <c r="F18" s="13"/>
      <c r="G18" s="13"/>
      <c r="H18" s="13"/>
      <c r="I18" s="13"/>
      <c r="J18" s="12"/>
    </row>
    <row r="19" spans="1:10" ht="82.5" x14ac:dyDescent="0.2">
      <c r="A19" s="1"/>
      <c r="B19" s="22" t="s">
        <v>28</v>
      </c>
      <c r="C19" s="23">
        <f>+D19</f>
        <v>0</v>
      </c>
      <c r="D19" s="23"/>
      <c r="E19" s="23">
        <f>+F19</f>
        <v>923.1</v>
      </c>
      <c r="F19" s="23">
        <v>923.1</v>
      </c>
      <c r="G19" s="23">
        <f>+H19</f>
        <v>2153.8000000000002</v>
      </c>
      <c r="H19" s="23">
        <v>2153.8000000000002</v>
      </c>
      <c r="I19" s="23">
        <f>+J19</f>
        <v>3076.9</v>
      </c>
      <c r="J19" s="23">
        <v>3076.9</v>
      </c>
    </row>
    <row r="20" spans="1:10" x14ac:dyDescent="0.2">
      <c r="A20" s="21">
        <v>1.3</v>
      </c>
      <c r="B20" s="22" t="s">
        <v>29</v>
      </c>
      <c r="C20" s="20">
        <f t="shared" ref="C20:I20" si="4">C22</f>
        <v>0</v>
      </c>
      <c r="D20" s="20">
        <f t="shared" si="4"/>
        <v>0</v>
      </c>
      <c r="E20" s="20">
        <f>E22</f>
        <v>3031.1</v>
      </c>
      <c r="F20" s="20">
        <f>F22</f>
        <v>3031.1</v>
      </c>
      <c r="G20" s="20">
        <f t="shared" si="4"/>
        <v>7074.7</v>
      </c>
      <c r="H20" s="20">
        <f t="shared" si="4"/>
        <v>7074.7</v>
      </c>
      <c r="I20" s="20">
        <f t="shared" si="4"/>
        <v>10106.700000000001</v>
      </c>
      <c r="J20" s="20">
        <f>J22</f>
        <v>10106.700000000001</v>
      </c>
    </row>
    <row r="21" spans="1:10" x14ac:dyDescent="0.2">
      <c r="A21" s="21"/>
      <c r="B21" s="12" t="s">
        <v>24</v>
      </c>
      <c r="C21" s="12"/>
      <c r="D21" s="12"/>
      <c r="E21" s="13"/>
      <c r="F21" s="13"/>
      <c r="G21" s="13"/>
      <c r="H21" s="13"/>
      <c r="I21" s="13"/>
      <c r="J21" s="12"/>
    </row>
    <row r="22" spans="1:10" ht="82.5" x14ac:dyDescent="0.2">
      <c r="A22" s="21"/>
      <c r="B22" s="22" t="s">
        <v>30</v>
      </c>
      <c r="C22" s="23">
        <f>+D22</f>
        <v>0</v>
      </c>
      <c r="D22" s="23"/>
      <c r="E22" s="23">
        <f>+F22</f>
        <v>3031.1</v>
      </c>
      <c r="F22" s="23">
        <v>3031.1</v>
      </c>
      <c r="G22" s="23">
        <f>+H22</f>
        <v>7074.7</v>
      </c>
      <c r="H22" s="23">
        <v>7074.7</v>
      </c>
      <c r="I22" s="23">
        <f>+J22</f>
        <v>10106.700000000001</v>
      </c>
      <c r="J22" s="23">
        <v>10106.700000000001</v>
      </c>
    </row>
    <row r="23" spans="1:10" x14ac:dyDescent="0.2">
      <c r="A23" s="18">
        <v>2</v>
      </c>
      <c r="B23" s="24" t="s">
        <v>19</v>
      </c>
      <c r="C23" s="16">
        <f t="shared" ref="C23:I23" si="5">+C25+C28</f>
        <v>0</v>
      </c>
      <c r="D23" s="16">
        <f t="shared" si="5"/>
        <v>0</v>
      </c>
      <c r="E23" s="16">
        <f t="shared" si="5"/>
        <v>1673.3</v>
      </c>
      <c r="F23" s="16">
        <f t="shared" si="5"/>
        <v>1673.3</v>
      </c>
      <c r="G23" s="16">
        <f t="shared" si="5"/>
        <v>3771.2</v>
      </c>
      <c r="H23" s="16">
        <f t="shared" si="5"/>
        <v>3771.2</v>
      </c>
      <c r="I23" s="16">
        <f t="shared" si="5"/>
        <v>5344.5</v>
      </c>
      <c r="J23" s="16">
        <f>+J25+J28</f>
        <v>5344.5</v>
      </c>
    </row>
    <row r="24" spans="1:10" x14ac:dyDescent="0.2">
      <c r="A24" s="25"/>
      <c r="B24" s="22" t="s">
        <v>2</v>
      </c>
      <c r="C24" s="12"/>
      <c r="D24" s="12"/>
      <c r="E24" s="13"/>
      <c r="F24" s="13"/>
      <c r="G24" s="13"/>
      <c r="H24" s="13"/>
      <c r="I24" s="13"/>
      <c r="J24" s="26"/>
    </row>
    <row r="25" spans="1:10" x14ac:dyDescent="0.2">
      <c r="A25" s="27">
        <v>2.1</v>
      </c>
      <c r="B25" s="24" t="s">
        <v>18</v>
      </c>
      <c r="C25" s="16">
        <f t="shared" ref="C25:I25" si="6">+C27</f>
        <v>0</v>
      </c>
      <c r="D25" s="16">
        <f t="shared" si="6"/>
        <v>0</v>
      </c>
      <c r="E25" s="16">
        <f t="shared" si="6"/>
        <v>472.5</v>
      </c>
      <c r="F25" s="16">
        <f t="shared" si="6"/>
        <v>472.5</v>
      </c>
      <c r="G25" s="16">
        <f t="shared" si="6"/>
        <v>1102.5</v>
      </c>
      <c r="H25" s="16">
        <f t="shared" si="6"/>
        <v>1102.5</v>
      </c>
      <c r="I25" s="16">
        <f t="shared" si="6"/>
        <v>1575</v>
      </c>
      <c r="J25" s="16">
        <f>+J27</f>
        <v>1575</v>
      </c>
    </row>
    <row r="26" spans="1:10" x14ac:dyDescent="0.2">
      <c r="A26" s="25"/>
      <c r="B26" s="17" t="s">
        <v>2</v>
      </c>
      <c r="C26" s="12"/>
      <c r="D26" s="12"/>
      <c r="E26" s="13"/>
      <c r="F26" s="13"/>
      <c r="G26" s="13"/>
      <c r="H26" s="13"/>
      <c r="I26" s="13"/>
      <c r="J26" s="28"/>
    </row>
    <row r="27" spans="1:10" ht="82.5" x14ac:dyDescent="0.2">
      <c r="A27" s="25"/>
      <c r="B27" s="17" t="s">
        <v>31</v>
      </c>
      <c r="C27" s="23">
        <f>+D27</f>
        <v>0</v>
      </c>
      <c r="D27" s="26"/>
      <c r="E27" s="23">
        <f>+F27</f>
        <v>472.5</v>
      </c>
      <c r="F27" s="26">
        <v>472.5</v>
      </c>
      <c r="G27" s="23">
        <f>+H27</f>
        <v>1102.5</v>
      </c>
      <c r="H27" s="26">
        <v>1102.5</v>
      </c>
      <c r="I27" s="23">
        <f>+J27</f>
        <v>1575</v>
      </c>
      <c r="J27" s="26">
        <v>1575</v>
      </c>
    </row>
    <row r="28" spans="1:10" x14ac:dyDescent="0.2">
      <c r="A28" s="27">
        <v>2.2000000000000002</v>
      </c>
      <c r="B28" s="17" t="s">
        <v>32</v>
      </c>
      <c r="C28" s="16">
        <f t="shared" ref="C28:I28" si="7">+C30</f>
        <v>0</v>
      </c>
      <c r="D28" s="16">
        <f t="shared" si="7"/>
        <v>0</v>
      </c>
      <c r="E28" s="16">
        <f t="shared" si="7"/>
        <v>1200.8</v>
      </c>
      <c r="F28" s="16">
        <f t="shared" si="7"/>
        <v>1200.8</v>
      </c>
      <c r="G28" s="16">
        <f t="shared" si="7"/>
        <v>2668.7</v>
      </c>
      <c r="H28" s="16">
        <f t="shared" si="7"/>
        <v>2668.7</v>
      </c>
      <c r="I28" s="16">
        <f t="shared" si="7"/>
        <v>3769.5</v>
      </c>
      <c r="J28" s="16">
        <f>+J30</f>
        <v>3769.5</v>
      </c>
    </row>
    <row r="29" spans="1:10" x14ac:dyDescent="0.2">
      <c r="A29" s="29"/>
      <c r="B29" s="17" t="s">
        <v>24</v>
      </c>
      <c r="C29" s="12"/>
      <c r="D29" s="12"/>
      <c r="E29" s="13"/>
      <c r="F29" s="13"/>
      <c r="G29" s="13"/>
      <c r="H29" s="13"/>
      <c r="I29" s="13"/>
      <c r="J29" s="28"/>
    </row>
    <row r="30" spans="1:10" ht="82.5" x14ac:dyDescent="0.2">
      <c r="A30" s="29"/>
      <c r="B30" s="17" t="s">
        <v>33</v>
      </c>
      <c r="C30" s="23">
        <f>+D30</f>
        <v>0</v>
      </c>
      <c r="D30" s="26"/>
      <c r="E30" s="23">
        <f>+F30</f>
        <v>1200.8</v>
      </c>
      <c r="F30" s="26">
        <v>1200.8</v>
      </c>
      <c r="G30" s="23">
        <f>+H30</f>
        <v>2668.7</v>
      </c>
      <c r="H30" s="26">
        <v>2668.7</v>
      </c>
      <c r="I30" s="23">
        <f>+J30</f>
        <v>3769.5</v>
      </c>
      <c r="J30" s="26">
        <v>3769.5</v>
      </c>
    </row>
    <row r="31" spans="1:10" x14ac:dyDescent="0.2">
      <c r="A31" s="18">
        <v>3</v>
      </c>
      <c r="B31" s="24" t="s">
        <v>6</v>
      </c>
      <c r="C31" s="16">
        <f t="shared" ref="C31:I31" si="8">C33+C36</f>
        <v>0</v>
      </c>
      <c r="D31" s="16">
        <f t="shared" si="8"/>
        <v>0</v>
      </c>
      <c r="E31" s="16">
        <f t="shared" si="8"/>
        <v>50981.299999999996</v>
      </c>
      <c r="F31" s="16">
        <f t="shared" si="8"/>
        <v>50981.299999999996</v>
      </c>
      <c r="G31" s="16">
        <f t="shared" si="8"/>
        <v>118955.5</v>
      </c>
      <c r="H31" s="16">
        <f t="shared" si="8"/>
        <v>118955.5</v>
      </c>
      <c r="I31" s="16">
        <f t="shared" si="8"/>
        <v>169937.7</v>
      </c>
      <c r="J31" s="16">
        <f>J33+J36</f>
        <v>169937.7</v>
      </c>
    </row>
    <row r="32" spans="1:10" x14ac:dyDescent="0.2">
      <c r="A32" s="14"/>
      <c r="B32" s="17" t="s">
        <v>2</v>
      </c>
      <c r="C32" s="12"/>
      <c r="D32" s="12"/>
      <c r="E32" s="13"/>
      <c r="F32" s="13"/>
      <c r="G32" s="13"/>
      <c r="H32" s="13"/>
      <c r="I32" s="13"/>
      <c r="J32" s="28"/>
    </row>
    <row r="33" spans="1:10" x14ac:dyDescent="0.2">
      <c r="A33" s="27">
        <v>3.1</v>
      </c>
      <c r="B33" s="24" t="s">
        <v>34</v>
      </c>
      <c r="C33" s="16">
        <f t="shared" ref="C33:I33" si="9">C35</f>
        <v>0</v>
      </c>
      <c r="D33" s="16">
        <f t="shared" si="9"/>
        <v>0</v>
      </c>
      <c r="E33" s="16">
        <f t="shared" si="9"/>
        <v>50731.7</v>
      </c>
      <c r="F33" s="16">
        <f t="shared" si="9"/>
        <v>50731.7</v>
      </c>
      <c r="G33" s="16">
        <f t="shared" si="9"/>
        <v>118373.1</v>
      </c>
      <c r="H33" s="16">
        <f t="shared" si="9"/>
        <v>118373.1</v>
      </c>
      <c r="I33" s="16">
        <f t="shared" si="9"/>
        <v>169105.7</v>
      </c>
      <c r="J33" s="16">
        <f>SUM(J35:J35)</f>
        <v>169105.7</v>
      </c>
    </row>
    <row r="34" spans="1:10" x14ac:dyDescent="0.2">
      <c r="A34" s="14"/>
      <c r="B34" s="17" t="s">
        <v>2</v>
      </c>
      <c r="C34" s="12"/>
      <c r="D34" s="12"/>
      <c r="E34" s="13"/>
      <c r="F34" s="13"/>
      <c r="G34" s="13"/>
      <c r="H34" s="13"/>
      <c r="I34" s="13"/>
      <c r="J34" s="28"/>
    </row>
    <row r="35" spans="1:10" ht="82.5" x14ac:dyDescent="0.2">
      <c r="A35" s="14"/>
      <c r="B35" s="17" t="s">
        <v>35</v>
      </c>
      <c r="C35" s="23">
        <f>+D35</f>
        <v>0</v>
      </c>
      <c r="D35" s="26"/>
      <c r="E35" s="23">
        <f>+F35</f>
        <v>50731.7</v>
      </c>
      <c r="F35" s="26">
        <v>50731.7</v>
      </c>
      <c r="G35" s="23">
        <f>+H35</f>
        <v>118373.1</v>
      </c>
      <c r="H35" s="26">
        <v>118373.1</v>
      </c>
      <c r="I35" s="23">
        <f>+J35</f>
        <v>169105.7</v>
      </c>
      <c r="J35" s="26">
        <v>169105.7</v>
      </c>
    </row>
    <row r="36" spans="1:10" x14ac:dyDescent="0.2">
      <c r="A36" s="27">
        <v>3.2</v>
      </c>
      <c r="B36" s="24" t="s">
        <v>20</v>
      </c>
      <c r="C36" s="16">
        <f t="shared" ref="C36:I36" si="10">C38</f>
        <v>0</v>
      </c>
      <c r="D36" s="16">
        <f t="shared" si="10"/>
        <v>0</v>
      </c>
      <c r="E36" s="16">
        <f t="shared" si="10"/>
        <v>249.6</v>
      </c>
      <c r="F36" s="16">
        <f t="shared" si="10"/>
        <v>249.6</v>
      </c>
      <c r="G36" s="16">
        <f t="shared" si="10"/>
        <v>582.4</v>
      </c>
      <c r="H36" s="16">
        <f t="shared" si="10"/>
        <v>582.4</v>
      </c>
      <c r="I36" s="16">
        <f t="shared" si="10"/>
        <v>832</v>
      </c>
      <c r="J36" s="16">
        <f>SUM(J38:J38)</f>
        <v>832</v>
      </c>
    </row>
    <row r="37" spans="1:10" x14ac:dyDescent="0.2">
      <c r="A37" s="14"/>
      <c r="B37" s="17" t="s">
        <v>2</v>
      </c>
      <c r="C37" s="12"/>
      <c r="D37" s="12"/>
      <c r="E37" s="13"/>
      <c r="F37" s="13"/>
      <c r="G37" s="13"/>
      <c r="H37" s="13"/>
      <c r="I37" s="13"/>
      <c r="J37" s="28"/>
    </row>
    <row r="38" spans="1:10" ht="82.5" x14ac:dyDescent="0.2">
      <c r="A38" s="14"/>
      <c r="B38" s="17" t="s">
        <v>36</v>
      </c>
      <c r="C38" s="23">
        <f>+D38</f>
        <v>0</v>
      </c>
      <c r="D38" s="26"/>
      <c r="E38" s="23">
        <f>+F38</f>
        <v>249.6</v>
      </c>
      <c r="F38" s="26">
        <v>249.6</v>
      </c>
      <c r="G38" s="23">
        <f>+H38</f>
        <v>582.4</v>
      </c>
      <c r="H38" s="26">
        <v>582.4</v>
      </c>
      <c r="I38" s="23">
        <f>+J38</f>
        <v>832</v>
      </c>
      <c r="J38" s="26">
        <v>832</v>
      </c>
    </row>
    <row r="39" spans="1:10" x14ac:dyDescent="0.2">
      <c r="A39" s="18">
        <v>4</v>
      </c>
      <c r="B39" s="24" t="s">
        <v>37</v>
      </c>
      <c r="C39" s="16">
        <f t="shared" ref="C39:I39" si="11">SUM(C41)</f>
        <v>0</v>
      </c>
      <c r="D39" s="16">
        <f t="shared" si="11"/>
        <v>0</v>
      </c>
      <c r="E39" s="16">
        <f t="shared" si="11"/>
        <v>3015</v>
      </c>
      <c r="F39" s="16">
        <f t="shared" si="11"/>
        <v>3015</v>
      </c>
      <c r="G39" s="16">
        <f t="shared" si="11"/>
        <v>7035</v>
      </c>
      <c r="H39" s="16">
        <f t="shared" si="11"/>
        <v>7035</v>
      </c>
      <c r="I39" s="16">
        <f t="shared" si="11"/>
        <v>10050</v>
      </c>
      <c r="J39" s="16">
        <f>SUM(J41)</f>
        <v>10050</v>
      </c>
    </row>
    <row r="40" spans="1:10" x14ac:dyDescent="0.2">
      <c r="A40" s="25"/>
      <c r="B40" s="17" t="s">
        <v>2</v>
      </c>
      <c r="C40" s="12"/>
      <c r="D40" s="12"/>
      <c r="E40" s="13"/>
      <c r="F40" s="13"/>
      <c r="G40" s="13"/>
      <c r="H40" s="13"/>
      <c r="I40" s="13"/>
      <c r="J40" s="26"/>
    </row>
    <row r="41" spans="1:10" x14ac:dyDescent="0.2">
      <c r="A41" s="27">
        <v>4.0999999999999996</v>
      </c>
      <c r="B41" s="24" t="s">
        <v>38</v>
      </c>
      <c r="C41" s="16">
        <f t="shared" ref="C41:I41" si="12">C43</f>
        <v>0</v>
      </c>
      <c r="D41" s="16">
        <f t="shared" si="12"/>
        <v>0</v>
      </c>
      <c r="E41" s="16">
        <f t="shared" si="12"/>
        <v>3015</v>
      </c>
      <c r="F41" s="16">
        <f t="shared" si="12"/>
        <v>3015</v>
      </c>
      <c r="G41" s="16">
        <f t="shared" si="12"/>
        <v>7035</v>
      </c>
      <c r="H41" s="16">
        <f t="shared" si="12"/>
        <v>7035</v>
      </c>
      <c r="I41" s="16">
        <f t="shared" si="12"/>
        <v>10050</v>
      </c>
      <c r="J41" s="16">
        <f>J43</f>
        <v>10050</v>
      </c>
    </row>
    <row r="42" spans="1:10" x14ac:dyDescent="0.2">
      <c r="A42" s="25"/>
      <c r="B42" s="17" t="s">
        <v>2</v>
      </c>
      <c r="C42" s="12"/>
      <c r="D42" s="12"/>
      <c r="E42" s="13"/>
      <c r="F42" s="13"/>
      <c r="G42" s="13"/>
      <c r="H42" s="13"/>
      <c r="I42" s="13"/>
      <c r="J42" s="28"/>
    </row>
    <row r="43" spans="1:10" ht="82.5" x14ac:dyDescent="0.2">
      <c r="A43" s="25"/>
      <c r="B43" s="17" t="s">
        <v>39</v>
      </c>
      <c r="C43" s="23">
        <f>+D43</f>
        <v>0</v>
      </c>
      <c r="D43" s="26"/>
      <c r="E43" s="23">
        <f>+F43</f>
        <v>3015</v>
      </c>
      <c r="F43" s="26">
        <v>3015</v>
      </c>
      <c r="G43" s="23">
        <f>+H43</f>
        <v>7035</v>
      </c>
      <c r="H43" s="26">
        <v>7035</v>
      </c>
      <c r="I43" s="23">
        <f>+J43</f>
        <v>10050</v>
      </c>
      <c r="J43" s="26">
        <v>10050</v>
      </c>
    </row>
    <row r="44" spans="1:10" x14ac:dyDescent="0.2">
      <c r="A44" s="18">
        <v>5</v>
      </c>
      <c r="B44" s="24" t="s">
        <v>40</v>
      </c>
      <c r="C44" s="16">
        <f t="shared" ref="C44:I44" si="13">C46</f>
        <v>0</v>
      </c>
      <c r="D44" s="16">
        <f t="shared" si="13"/>
        <v>0</v>
      </c>
      <c r="E44" s="16">
        <f t="shared" si="13"/>
        <v>1500</v>
      </c>
      <c r="F44" s="16">
        <f t="shared" si="13"/>
        <v>1500</v>
      </c>
      <c r="G44" s="16">
        <f t="shared" si="13"/>
        <v>3500</v>
      </c>
      <c r="H44" s="16">
        <f t="shared" si="13"/>
        <v>3500</v>
      </c>
      <c r="I44" s="16">
        <f t="shared" si="13"/>
        <v>5000</v>
      </c>
      <c r="J44" s="16">
        <f>J46</f>
        <v>5000</v>
      </c>
    </row>
    <row r="45" spans="1:10" x14ac:dyDescent="0.2">
      <c r="A45" s="14"/>
      <c r="B45" s="17" t="s">
        <v>2</v>
      </c>
      <c r="C45" s="12"/>
      <c r="D45" s="12"/>
      <c r="E45" s="13"/>
      <c r="F45" s="13"/>
      <c r="G45" s="13"/>
      <c r="H45" s="13"/>
      <c r="I45" s="13"/>
      <c r="J45" s="28"/>
    </row>
    <row r="46" spans="1:10" x14ac:dyDescent="0.2">
      <c r="A46" s="27">
        <v>5.0999999999999996</v>
      </c>
      <c r="B46" s="24" t="s">
        <v>41</v>
      </c>
      <c r="C46" s="16">
        <f t="shared" ref="C46:I46" si="14">C48</f>
        <v>0</v>
      </c>
      <c r="D46" s="16">
        <f t="shared" si="14"/>
        <v>0</v>
      </c>
      <c r="E46" s="16">
        <f t="shared" si="14"/>
        <v>1500</v>
      </c>
      <c r="F46" s="16">
        <f t="shared" si="14"/>
        <v>1500</v>
      </c>
      <c r="G46" s="16">
        <f t="shared" si="14"/>
        <v>3500</v>
      </c>
      <c r="H46" s="16">
        <f t="shared" si="14"/>
        <v>3500</v>
      </c>
      <c r="I46" s="16">
        <f t="shared" si="14"/>
        <v>5000</v>
      </c>
      <c r="J46" s="16">
        <f>J48</f>
        <v>5000</v>
      </c>
    </row>
    <row r="47" spans="1:10" x14ac:dyDescent="0.2">
      <c r="A47" s="14"/>
      <c r="B47" s="17" t="s">
        <v>2</v>
      </c>
      <c r="C47" s="12"/>
      <c r="D47" s="12"/>
      <c r="E47" s="13"/>
      <c r="F47" s="13"/>
      <c r="G47" s="13"/>
      <c r="H47" s="13"/>
      <c r="I47" s="13"/>
      <c r="J47" s="28"/>
    </row>
    <row r="48" spans="1:10" ht="82.5" x14ac:dyDescent="0.2">
      <c r="A48" s="14"/>
      <c r="B48" s="17" t="s">
        <v>42</v>
      </c>
      <c r="C48" s="23">
        <f>+D48</f>
        <v>0</v>
      </c>
      <c r="D48" s="26"/>
      <c r="E48" s="23">
        <f>+F48</f>
        <v>1500</v>
      </c>
      <c r="F48" s="26">
        <v>1500</v>
      </c>
      <c r="G48" s="23">
        <f>+H48</f>
        <v>3500</v>
      </c>
      <c r="H48" s="26">
        <v>3500</v>
      </c>
      <c r="I48" s="23">
        <f>+J48</f>
        <v>5000</v>
      </c>
      <c r="J48" s="26">
        <v>5000</v>
      </c>
    </row>
    <row r="49" spans="1:10" x14ac:dyDescent="0.2">
      <c r="A49" s="18">
        <v>6</v>
      </c>
      <c r="B49" s="24" t="s">
        <v>7</v>
      </c>
      <c r="C49" s="16">
        <f t="shared" ref="C49:I49" si="15">+C51+C54+C57</f>
        <v>0</v>
      </c>
      <c r="D49" s="16">
        <f t="shared" si="15"/>
        <v>0</v>
      </c>
      <c r="E49" s="16">
        <f t="shared" si="15"/>
        <v>189406.4</v>
      </c>
      <c r="F49" s="16">
        <f t="shared" si="15"/>
        <v>189406.4</v>
      </c>
      <c r="G49" s="16">
        <f t="shared" si="15"/>
        <v>441948.4</v>
      </c>
      <c r="H49" s="16">
        <f t="shared" si="15"/>
        <v>441948.4</v>
      </c>
      <c r="I49" s="16">
        <f t="shared" si="15"/>
        <v>631355</v>
      </c>
      <c r="J49" s="16">
        <f>+J51+J54+J57</f>
        <v>631355</v>
      </c>
    </row>
    <row r="50" spans="1:10" x14ac:dyDescent="0.2">
      <c r="A50" s="25"/>
      <c r="B50" s="17" t="s">
        <v>2</v>
      </c>
      <c r="C50" s="12"/>
      <c r="D50" s="12"/>
      <c r="E50" s="13"/>
      <c r="F50" s="13"/>
      <c r="G50" s="13"/>
      <c r="H50" s="13"/>
      <c r="I50" s="13"/>
      <c r="J50" s="26"/>
    </row>
    <row r="51" spans="1:10" x14ac:dyDescent="0.2">
      <c r="A51" s="27">
        <v>6.1</v>
      </c>
      <c r="B51" s="24" t="s">
        <v>8</v>
      </c>
      <c r="C51" s="16">
        <f t="shared" ref="C51:I51" si="16">C53</f>
        <v>0</v>
      </c>
      <c r="D51" s="16">
        <f t="shared" si="16"/>
        <v>0</v>
      </c>
      <c r="E51" s="16">
        <f t="shared" si="16"/>
        <v>69989.5</v>
      </c>
      <c r="F51" s="16">
        <f t="shared" si="16"/>
        <v>69989.5</v>
      </c>
      <c r="G51" s="16">
        <f t="shared" si="16"/>
        <v>163308.9</v>
      </c>
      <c r="H51" s="16">
        <f t="shared" si="16"/>
        <v>163308.9</v>
      </c>
      <c r="I51" s="16">
        <f t="shared" si="16"/>
        <v>233298.5</v>
      </c>
      <c r="J51" s="16">
        <f>J53</f>
        <v>233298.5</v>
      </c>
    </row>
    <row r="52" spans="1:10" x14ac:dyDescent="0.2">
      <c r="A52" s="25"/>
      <c r="B52" s="17" t="s">
        <v>2</v>
      </c>
      <c r="C52" s="12"/>
      <c r="D52" s="12"/>
      <c r="E52" s="13"/>
      <c r="F52" s="13"/>
      <c r="G52" s="13"/>
      <c r="H52" s="13"/>
      <c r="I52" s="13"/>
      <c r="J52" s="28"/>
    </row>
    <row r="53" spans="1:10" ht="82.5" x14ac:dyDescent="0.2">
      <c r="A53" s="25"/>
      <c r="B53" s="17" t="s">
        <v>43</v>
      </c>
      <c r="C53" s="23">
        <f>+D53</f>
        <v>0</v>
      </c>
      <c r="D53" s="26"/>
      <c r="E53" s="23">
        <f>+F53</f>
        <v>69989.5</v>
      </c>
      <c r="F53" s="26">
        <v>69989.5</v>
      </c>
      <c r="G53" s="23">
        <f>+H53</f>
        <v>163308.9</v>
      </c>
      <c r="H53" s="26">
        <v>163308.9</v>
      </c>
      <c r="I53" s="23">
        <f>+J53</f>
        <v>233298.5</v>
      </c>
      <c r="J53" s="26">
        <v>233298.5</v>
      </c>
    </row>
    <row r="54" spans="1:10" x14ac:dyDescent="0.2">
      <c r="A54" s="27">
        <v>6.2</v>
      </c>
      <c r="B54" s="24" t="s">
        <v>44</v>
      </c>
      <c r="C54" s="16">
        <f t="shared" ref="C54:I54" si="17">C56</f>
        <v>0</v>
      </c>
      <c r="D54" s="16">
        <f t="shared" si="17"/>
        <v>0</v>
      </c>
      <c r="E54" s="16">
        <f t="shared" si="17"/>
        <v>37632.400000000001</v>
      </c>
      <c r="F54" s="16">
        <f t="shared" si="17"/>
        <v>37632.400000000001</v>
      </c>
      <c r="G54" s="16">
        <f t="shared" si="17"/>
        <v>87808.9</v>
      </c>
      <c r="H54" s="16">
        <f t="shared" si="17"/>
        <v>87808.9</v>
      </c>
      <c r="I54" s="16">
        <f t="shared" si="17"/>
        <v>125441.3</v>
      </c>
      <c r="J54" s="16">
        <f>J56</f>
        <v>125441.3</v>
      </c>
    </row>
    <row r="55" spans="1:10" x14ac:dyDescent="0.2">
      <c r="A55" s="25"/>
      <c r="B55" s="17" t="s">
        <v>2</v>
      </c>
      <c r="C55" s="12"/>
      <c r="D55" s="12"/>
      <c r="E55" s="13"/>
      <c r="F55" s="13"/>
      <c r="G55" s="13"/>
      <c r="H55" s="13"/>
      <c r="I55" s="13"/>
      <c r="J55" s="28"/>
    </row>
    <row r="56" spans="1:10" ht="82.5" x14ac:dyDescent="0.2">
      <c r="A56" s="25"/>
      <c r="B56" s="17" t="s">
        <v>45</v>
      </c>
      <c r="C56" s="23">
        <f>+D56</f>
        <v>0</v>
      </c>
      <c r="D56" s="26"/>
      <c r="E56" s="23">
        <f>+F56</f>
        <v>37632.400000000001</v>
      </c>
      <c r="F56" s="26">
        <v>37632.400000000001</v>
      </c>
      <c r="G56" s="23">
        <f>+H56</f>
        <v>87808.9</v>
      </c>
      <c r="H56" s="26">
        <v>87808.9</v>
      </c>
      <c r="I56" s="23">
        <f>+J56</f>
        <v>125441.3</v>
      </c>
      <c r="J56" s="26">
        <v>125441.3</v>
      </c>
    </row>
    <row r="57" spans="1:10" x14ac:dyDescent="0.2">
      <c r="A57" s="27">
        <v>6.3</v>
      </c>
      <c r="B57" s="24" t="s">
        <v>46</v>
      </c>
      <c r="C57" s="16">
        <f t="shared" ref="C57:I57" si="18">C59</f>
        <v>0</v>
      </c>
      <c r="D57" s="16">
        <f t="shared" si="18"/>
        <v>0</v>
      </c>
      <c r="E57" s="16">
        <f t="shared" si="18"/>
        <v>81784.5</v>
      </c>
      <c r="F57" s="16">
        <f t="shared" si="18"/>
        <v>81784.5</v>
      </c>
      <c r="G57" s="16">
        <f t="shared" si="18"/>
        <v>190830.6</v>
      </c>
      <c r="H57" s="16">
        <f t="shared" si="18"/>
        <v>190830.6</v>
      </c>
      <c r="I57" s="16">
        <f t="shared" si="18"/>
        <v>272615.2</v>
      </c>
      <c r="J57" s="16">
        <f>J59</f>
        <v>272615.2</v>
      </c>
    </row>
    <row r="58" spans="1:10" x14ac:dyDescent="0.2">
      <c r="A58" s="25"/>
      <c r="B58" s="17" t="s">
        <v>2</v>
      </c>
      <c r="C58" s="12"/>
      <c r="D58" s="12"/>
      <c r="E58" s="13"/>
      <c r="F58" s="13"/>
      <c r="G58" s="13"/>
      <c r="H58" s="13"/>
      <c r="I58" s="13"/>
      <c r="J58" s="28"/>
    </row>
    <row r="59" spans="1:10" ht="82.5" x14ac:dyDescent="0.2">
      <c r="A59" s="25"/>
      <c r="B59" s="17" t="s">
        <v>53</v>
      </c>
      <c r="C59" s="23">
        <f>+D59</f>
        <v>0</v>
      </c>
      <c r="D59" s="26"/>
      <c r="E59" s="23">
        <f>+F59</f>
        <v>81784.5</v>
      </c>
      <c r="F59" s="26">
        <v>81784.5</v>
      </c>
      <c r="G59" s="23">
        <f>+H59</f>
        <v>190830.6</v>
      </c>
      <c r="H59" s="26">
        <v>190830.6</v>
      </c>
      <c r="I59" s="23">
        <f>+J59</f>
        <v>272615.2</v>
      </c>
      <c r="J59" s="26">
        <v>272615.2</v>
      </c>
    </row>
    <row r="60" spans="1:10" x14ac:dyDescent="0.2">
      <c r="A60" s="18">
        <v>7</v>
      </c>
      <c r="B60" s="24" t="s">
        <v>11</v>
      </c>
      <c r="C60" s="16">
        <f t="shared" ref="C60:I60" si="19">+C62+C65</f>
        <v>0</v>
      </c>
      <c r="D60" s="16">
        <f t="shared" si="19"/>
        <v>0</v>
      </c>
      <c r="E60" s="16">
        <f t="shared" si="19"/>
        <v>26048.5</v>
      </c>
      <c r="F60" s="16">
        <f t="shared" si="19"/>
        <v>26048.5</v>
      </c>
      <c r="G60" s="16">
        <f t="shared" si="19"/>
        <v>60779.8</v>
      </c>
      <c r="H60" s="16">
        <f t="shared" si="19"/>
        <v>60779.8</v>
      </c>
      <c r="I60" s="16">
        <f t="shared" si="19"/>
        <v>86828.299999999988</v>
      </c>
      <c r="J60" s="16">
        <f>+J62+J65</f>
        <v>86828.299999999988</v>
      </c>
    </row>
    <row r="61" spans="1:10" x14ac:dyDescent="0.2">
      <c r="A61" s="14"/>
      <c r="B61" s="17" t="s">
        <v>2</v>
      </c>
      <c r="C61" s="12"/>
      <c r="D61" s="12"/>
      <c r="E61" s="13"/>
      <c r="F61" s="13"/>
      <c r="G61" s="13"/>
      <c r="H61" s="13"/>
      <c r="I61" s="13"/>
      <c r="J61" s="28"/>
    </row>
    <row r="62" spans="1:10" x14ac:dyDescent="0.2">
      <c r="A62" s="27">
        <v>7.1</v>
      </c>
      <c r="B62" s="24" t="s">
        <v>21</v>
      </c>
      <c r="C62" s="16">
        <f t="shared" ref="C62:I62" si="20">C64</f>
        <v>0</v>
      </c>
      <c r="D62" s="16">
        <f t="shared" si="20"/>
        <v>0</v>
      </c>
      <c r="E62" s="16">
        <f t="shared" si="20"/>
        <v>19516.400000000001</v>
      </c>
      <c r="F62" s="16">
        <f t="shared" si="20"/>
        <v>19516.400000000001</v>
      </c>
      <c r="G62" s="16">
        <f t="shared" si="20"/>
        <v>45538.3</v>
      </c>
      <c r="H62" s="16">
        <f t="shared" si="20"/>
        <v>45538.3</v>
      </c>
      <c r="I62" s="16">
        <f t="shared" si="20"/>
        <v>65054.7</v>
      </c>
      <c r="J62" s="16">
        <f>J64</f>
        <v>65054.7</v>
      </c>
    </row>
    <row r="63" spans="1:10" x14ac:dyDescent="0.2">
      <c r="A63" s="14"/>
      <c r="B63" s="17" t="s">
        <v>2</v>
      </c>
      <c r="C63" s="12"/>
      <c r="D63" s="12"/>
      <c r="E63" s="13"/>
      <c r="F63" s="13"/>
      <c r="G63" s="13"/>
      <c r="H63" s="13"/>
      <c r="I63" s="13"/>
      <c r="J63" s="28"/>
    </row>
    <row r="64" spans="1:10" ht="82.5" x14ac:dyDescent="0.2">
      <c r="A64" s="14"/>
      <c r="B64" s="17" t="s">
        <v>47</v>
      </c>
      <c r="C64" s="23">
        <f>+D64</f>
        <v>0</v>
      </c>
      <c r="D64" s="26"/>
      <c r="E64" s="23">
        <f>+F64</f>
        <v>19516.400000000001</v>
      </c>
      <c r="F64" s="26">
        <v>19516.400000000001</v>
      </c>
      <c r="G64" s="23">
        <f>+H64</f>
        <v>45538.3</v>
      </c>
      <c r="H64" s="26">
        <v>45538.3</v>
      </c>
      <c r="I64" s="23">
        <f>+J64</f>
        <v>65054.7</v>
      </c>
      <c r="J64" s="26">
        <v>65054.7</v>
      </c>
    </row>
    <row r="65" spans="1:10" x14ac:dyDescent="0.2">
      <c r="A65" s="27">
        <v>7.2</v>
      </c>
      <c r="B65" s="24" t="s">
        <v>48</v>
      </c>
      <c r="C65" s="16">
        <f t="shared" ref="C65:I65" si="21">C67</f>
        <v>0</v>
      </c>
      <c r="D65" s="16">
        <f t="shared" si="21"/>
        <v>0</v>
      </c>
      <c r="E65" s="16">
        <f t="shared" si="21"/>
        <v>6532.1</v>
      </c>
      <c r="F65" s="16">
        <f t="shared" si="21"/>
        <v>6532.1</v>
      </c>
      <c r="G65" s="16">
        <f t="shared" si="21"/>
        <v>15241.5</v>
      </c>
      <c r="H65" s="16">
        <f t="shared" si="21"/>
        <v>15241.5</v>
      </c>
      <c r="I65" s="16">
        <f t="shared" si="21"/>
        <v>21773.599999999999</v>
      </c>
      <c r="J65" s="16">
        <f>J67</f>
        <v>21773.599999999999</v>
      </c>
    </row>
    <row r="66" spans="1:10" x14ac:dyDescent="0.2">
      <c r="A66" s="14"/>
      <c r="B66" s="17" t="s">
        <v>2</v>
      </c>
      <c r="C66" s="12"/>
      <c r="D66" s="12"/>
      <c r="E66" s="13"/>
      <c r="F66" s="13"/>
      <c r="G66" s="13"/>
      <c r="H66" s="13"/>
      <c r="I66" s="13"/>
      <c r="J66" s="28"/>
    </row>
    <row r="67" spans="1:10" ht="82.5" x14ac:dyDescent="0.2">
      <c r="A67" s="14"/>
      <c r="B67" s="17" t="s">
        <v>49</v>
      </c>
      <c r="C67" s="23">
        <f>+D67</f>
        <v>0</v>
      </c>
      <c r="D67" s="26"/>
      <c r="E67" s="23">
        <f>+F67</f>
        <v>6532.1</v>
      </c>
      <c r="F67" s="26">
        <v>6532.1</v>
      </c>
      <c r="G67" s="23">
        <f>+H67</f>
        <v>15241.5</v>
      </c>
      <c r="H67" s="26">
        <v>15241.5</v>
      </c>
      <c r="I67" s="23">
        <f>+J67</f>
        <v>21773.599999999999</v>
      </c>
      <c r="J67" s="26">
        <v>21773.599999999999</v>
      </c>
    </row>
    <row r="68" spans="1:10" x14ac:dyDescent="0.2">
      <c r="A68" s="18">
        <v>8</v>
      </c>
      <c r="B68" s="24" t="s">
        <v>50</v>
      </c>
      <c r="C68" s="16">
        <f t="shared" ref="C68:I68" si="22">+C70+C73</f>
        <v>0</v>
      </c>
      <c r="D68" s="16">
        <f t="shared" si="22"/>
        <v>0</v>
      </c>
      <c r="E68" s="16">
        <f t="shared" si="22"/>
        <v>30318.1</v>
      </c>
      <c r="F68" s="16">
        <f t="shared" si="22"/>
        <v>30318.1</v>
      </c>
      <c r="G68" s="16">
        <f t="shared" si="22"/>
        <v>70742.2</v>
      </c>
      <c r="H68" s="16">
        <f t="shared" si="22"/>
        <v>70742.2</v>
      </c>
      <c r="I68" s="16">
        <f t="shared" si="22"/>
        <v>101060.3</v>
      </c>
      <c r="J68" s="16">
        <f>+J70+J73</f>
        <v>101060.3</v>
      </c>
    </row>
    <row r="69" spans="1:10" x14ac:dyDescent="0.2">
      <c r="A69" s="14"/>
      <c r="B69" s="17" t="s">
        <v>2</v>
      </c>
      <c r="C69" s="12"/>
      <c r="D69" s="12"/>
      <c r="E69" s="13"/>
      <c r="F69" s="13"/>
      <c r="G69" s="13"/>
      <c r="H69" s="13"/>
      <c r="I69" s="13"/>
      <c r="J69" s="28"/>
    </row>
    <row r="70" spans="1:10" x14ac:dyDescent="0.2">
      <c r="A70" s="27">
        <v>8.1</v>
      </c>
      <c r="B70" s="24" t="s">
        <v>51</v>
      </c>
      <c r="C70" s="16">
        <f t="shared" ref="C70:I70" si="23">C72</f>
        <v>0</v>
      </c>
      <c r="D70" s="16">
        <f t="shared" si="23"/>
        <v>0</v>
      </c>
      <c r="E70" s="16">
        <f t="shared" si="23"/>
        <v>30318.1</v>
      </c>
      <c r="F70" s="16">
        <f t="shared" si="23"/>
        <v>30318.1</v>
      </c>
      <c r="G70" s="16">
        <f t="shared" si="23"/>
        <v>70742.2</v>
      </c>
      <c r="H70" s="16">
        <f t="shared" si="23"/>
        <v>70742.2</v>
      </c>
      <c r="I70" s="16">
        <f t="shared" si="23"/>
        <v>101060.3</v>
      </c>
      <c r="J70" s="16">
        <f>J72</f>
        <v>101060.3</v>
      </c>
    </row>
    <row r="71" spans="1:10" x14ac:dyDescent="0.2">
      <c r="A71" s="14"/>
      <c r="B71" s="17" t="s">
        <v>2</v>
      </c>
      <c r="C71" s="12"/>
      <c r="D71" s="12"/>
      <c r="E71" s="13"/>
      <c r="F71" s="13"/>
      <c r="G71" s="13"/>
      <c r="H71" s="13"/>
      <c r="I71" s="13"/>
      <c r="J71" s="28"/>
    </row>
    <row r="72" spans="1:10" ht="66" x14ac:dyDescent="0.2">
      <c r="A72" s="14"/>
      <c r="B72" s="17" t="s">
        <v>52</v>
      </c>
      <c r="C72" s="23">
        <f>+D72</f>
        <v>0</v>
      </c>
      <c r="D72" s="26"/>
      <c r="E72" s="23">
        <f>+F72</f>
        <v>30318.1</v>
      </c>
      <c r="F72" s="26">
        <v>30318.1</v>
      </c>
      <c r="G72" s="23">
        <f>+H72</f>
        <v>70742.2</v>
      </c>
      <c r="H72" s="26">
        <v>70742.2</v>
      </c>
      <c r="I72" s="23">
        <f>+J72</f>
        <v>101060.3</v>
      </c>
      <c r="J72" s="26">
        <v>101060.3</v>
      </c>
    </row>
  </sheetData>
  <mergeCells count="12">
    <mergeCell ref="A4:J4"/>
    <mergeCell ref="A5:J5"/>
    <mergeCell ref="I8:I9"/>
    <mergeCell ref="A7:A9"/>
    <mergeCell ref="B7:B9"/>
    <mergeCell ref="C7:D7"/>
    <mergeCell ref="E7:F7"/>
    <mergeCell ref="G7:H7"/>
    <mergeCell ref="I7:J7"/>
    <mergeCell ref="C8:C9"/>
    <mergeCell ref="E8:E9"/>
    <mergeCell ref="G8:G9"/>
  </mergeCells>
  <printOptions horizontalCentered="1"/>
  <pageMargins left="0.2" right="0.2" top="0.49" bottom="0.42" header="0.19" footer="0.16"/>
  <pageSetup paperSize="9" scale="49" firstPageNumber="326" orientation="portrait" useFirstPageNumber="1" horizontalDpi="4294967294" verticalDpi="4294967294"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2025_bnapahpanakan subvencia</vt:lpstr>
      <vt:lpstr>'2025_bnapahpanakan subvencia'!Print_Area</vt:lpstr>
      <vt:lpstr>'2025_bnapahpanakan subvencia'!Print_Titles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Arpine Yolchyan</cp:lastModifiedBy>
  <cp:lastPrinted>2022-12-08T14:59:57Z</cp:lastPrinted>
  <dcterms:created xsi:type="dcterms:W3CDTF">1996-10-14T23:33:28Z</dcterms:created>
  <dcterms:modified xsi:type="dcterms:W3CDTF">2024-12-23T15:12:25Z</dcterms:modified>
</cp:coreProperties>
</file>