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Objects="none" filterPrivacy="1" defaultThemeVersion="124226"/>
  <xr:revisionPtr revIDLastSave="0" documentId="13_ncr:1_{25A9234D-A3F2-4B5C-8A59-D16B9F16DFDF}" xr6:coauthVersionLast="47" xr6:coauthVersionMax="47" xr10:uidLastSave="{00000000-0000-0000-0000-000000000000}"/>
  <bookViews>
    <workbookView xWindow="-120" yWindow="-120" windowWidth="29040" windowHeight="15720" tabRatio="930" activeTab="1" xr2:uid="{00000000-000D-0000-FFFF-FFFF00000000}"/>
  </bookViews>
  <sheets>
    <sheet name="Havelvac 1" sheetId="131" r:id="rId1"/>
    <sheet name="Havelvac 2 " sheetId="133" r:id="rId2"/>
    <sheet name="Hamematakan YNDHANUR" sheetId="136" state="hidden" r:id="rId3"/>
    <sheet name="Hamematakan" sheetId="135" state="hidden" r:id="rId4"/>
  </sheets>
  <definedNames>
    <definedName name="_xlnm._FilterDatabase" localSheetId="3" hidden="1">Hamematakan!$A$5:$K$7</definedName>
    <definedName name="_xlnm._FilterDatabase" localSheetId="2" hidden="1">'Hamematakan YNDHANUR'!$A$7:$M$1415</definedName>
    <definedName name="_xlnm._FilterDatabase" localSheetId="1" hidden="1">'Havelvac 2 '!$A$10:$L$1380</definedName>
    <definedName name="_xlnm.Print_Area" localSheetId="3">Hamematakan!$A$1:$P$31</definedName>
    <definedName name="_xlnm.Print_Area" localSheetId="2">'Hamematakan YNDHANUR'!$A$1:$O$1415</definedName>
    <definedName name="_xlnm.Print_Area" localSheetId="0">'Havelvac 1'!$A$1:$I$232</definedName>
    <definedName name="_xlnm.Print_Area" localSheetId="1">'Havelvac 2 '!$A$1:$F$1382</definedName>
    <definedName name="_xlnm.Print_Titles" localSheetId="3">Hamematakan!$4:$6</definedName>
    <definedName name="_xlnm.Print_Titles" localSheetId="2">'Hamematakan YNDHANUR'!$6:$7</definedName>
    <definedName name="_xlnm.Print_Titles" localSheetId="1">'Havelvac 2 '!$9:$10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6" i="133" l="1"/>
  <c r="C116" i="133"/>
  <c r="C475" i="133" s="1"/>
  <c r="F103" i="133"/>
  <c r="F115" i="133"/>
  <c r="F114" i="133"/>
  <c r="F113" i="133"/>
  <c r="C149" i="133" l="1"/>
  <c r="F132" i="133"/>
  <c r="F98" i="133"/>
  <c r="C99" i="133"/>
  <c r="F19" i="133"/>
  <c r="F23" i="133"/>
  <c r="F22" i="133"/>
  <c r="F20" i="133"/>
  <c r="F18" i="133"/>
  <c r="C90" i="133" l="1"/>
  <c r="F89" i="133"/>
  <c r="F88" i="133"/>
  <c r="F87" i="133"/>
  <c r="F85" i="133"/>
  <c r="F84" i="133"/>
  <c r="F83" i="133"/>
  <c r="F81" i="133"/>
  <c r="C223" i="133"/>
  <c r="C213" i="133"/>
  <c r="C464" i="133"/>
  <c r="F443" i="133"/>
  <c r="F222" i="133"/>
  <c r="F90" i="133" l="1"/>
  <c r="C30" i="133" l="1"/>
  <c r="C298" i="133"/>
  <c r="F92" i="133"/>
  <c r="F99" i="133" s="1"/>
  <c r="F93" i="133"/>
  <c r="F94" i="133"/>
  <c r="F95" i="133"/>
  <c r="F96" i="133"/>
  <c r="F97" i="133"/>
  <c r="F471" i="133"/>
  <c r="C386" i="133"/>
  <c r="F385" i="133"/>
  <c r="F384" i="133"/>
  <c r="F375" i="133"/>
  <c r="F376" i="133"/>
  <c r="F377" i="133"/>
  <c r="F379" i="133"/>
  <c r="F380" i="133"/>
  <c r="F381" i="133"/>
  <c r="F383" i="133"/>
  <c r="F69" i="133"/>
  <c r="F70" i="133"/>
  <c r="F71" i="133"/>
  <c r="F72" i="133"/>
  <c r="F74" i="133"/>
  <c r="F75" i="133"/>
  <c r="F76" i="133"/>
  <c r="F77" i="133"/>
  <c r="F78" i="133"/>
  <c r="C79" i="133"/>
  <c r="F29" i="133"/>
  <c r="F28" i="133"/>
  <c r="F386" i="133" l="1"/>
  <c r="N16" i="136"/>
  <c r="M16" i="136"/>
  <c r="L16" i="136"/>
  <c r="K16" i="136"/>
  <c r="O16" i="136" s="1"/>
  <c r="M522" i="136" l="1"/>
  <c r="L522" i="136"/>
  <c r="K522" i="136"/>
  <c r="O522" i="136" s="1"/>
  <c r="H519" i="136"/>
  <c r="L72" i="136" l="1"/>
  <c r="M72" i="136"/>
  <c r="L73" i="136"/>
  <c r="M73" i="136"/>
  <c r="L74" i="136"/>
  <c r="M74" i="136"/>
  <c r="L75" i="136"/>
  <c r="M75" i="136"/>
  <c r="L77" i="136"/>
  <c r="M77" i="136"/>
  <c r="L78" i="136"/>
  <c r="M78" i="136"/>
  <c r="L79" i="136"/>
  <c r="M79" i="136"/>
  <c r="L80" i="136"/>
  <c r="M80" i="136"/>
  <c r="L81" i="136"/>
  <c r="M81" i="136"/>
  <c r="L70" i="136"/>
  <c r="K72" i="136"/>
  <c r="O72" i="136" s="1"/>
  <c r="K73" i="136"/>
  <c r="O73" i="136" s="1"/>
  <c r="K74" i="136"/>
  <c r="O74" i="136" s="1"/>
  <c r="K75" i="136"/>
  <c r="O75" i="136" s="1"/>
  <c r="K77" i="136"/>
  <c r="O77" i="136" s="1"/>
  <c r="K78" i="136"/>
  <c r="O78" i="136" s="1"/>
  <c r="K79" i="136"/>
  <c r="O79" i="136" s="1"/>
  <c r="K80" i="136"/>
  <c r="O80" i="136" s="1"/>
  <c r="K81" i="136"/>
  <c r="O81" i="136" s="1"/>
  <c r="H82" i="136"/>
  <c r="K494" i="136" l="1"/>
  <c r="K495" i="136"/>
  <c r="K496" i="136"/>
  <c r="K483" i="136"/>
  <c r="K484" i="136"/>
  <c r="K485" i="136"/>
  <c r="H497" i="136"/>
  <c r="H471" i="136"/>
  <c r="H481" i="136"/>
  <c r="M108" i="136"/>
  <c r="M107" i="136"/>
  <c r="L108" i="136"/>
  <c r="L107" i="136"/>
  <c r="K108" i="136"/>
  <c r="O108" i="136" s="1"/>
  <c r="K107" i="136"/>
  <c r="O107" i="136" s="1"/>
  <c r="K28" i="136"/>
  <c r="O28" i="136" s="1"/>
  <c r="M28" i="136"/>
  <c r="L28" i="136"/>
  <c r="M27" i="136"/>
  <c r="M26" i="136"/>
  <c r="L27" i="136"/>
  <c r="L26" i="136"/>
  <c r="K27" i="136"/>
  <c r="O27" i="136" s="1"/>
  <c r="K26" i="136"/>
  <c r="O26" i="136" s="1"/>
  <c r="L12" i="136"/>
  <c r="M12" i="136"/>
  <c r="N12" i="136"/>
  <c r="L18" i="136"/>
  <c r="L19" i="136"/>
  <c r="L20" i="136"/>
  <c r="L21" i="136"/>
  <c r="L29" i="136"/>
  <c r="M30" i="136"/>
  <c r="N30" i="136"/>
  <c r="L35" i="136"/>
  <c r="M35" i="136"/>
  <c r="N35" i="136"/>
  <c r="M36" i="136"/>
  <c r="N36" i="136"/>
  <c r="M55" i="136"/>
  <c r="N55" i="136"/>
  <c r="M56" i="136"/>
  <c r="N56" i="136"/>
  <c r="L61" i="136"/>
  <c r="M61" i="136"/>
  <c r="N61" i="136"/>
  <c r="M63" i="136"/>
  <c r="N63" i="136"/>
  <c r="L65" i="136"/>
  <c r="L66" i="136"/>
  <c r="L68" i="136"/>
  <c r="L69" i="136"/>
  <c r="M82" i="136"/>
  <c r="L84" i="136"/>
  <c r="M84" i="136"/>
  <c r="N84" i="136"/>
  <c r="O85" i="136"/>
  <c r="L86" i="136"/>
  <c r="M86" i="136"/>
  <c r="N86" i="136"/>
  <c r="L87" i="136"/>
  <c r="M87" i="136"/>
  <c r="N87" i="136"/>
  <c r="L88" i="136"/>
  <c r="M88" i="136"/>
  <c r="N88" i="136"/>
  <c r="O89" i="136"/>
  <c r="L90" i="136"/>
  <c r="M90" i="136"/>
  <c r="N90" i="136"/>
  <c r="L91" i="136"/>
  <c r="M91" i="136"/>
  <c r="N91" i="136"/>
  <c r="L92" i="136"/>
  <c r="M92" i="136"/>
  <c r="N92" i="136"/>
  <c r="M93" i="136"/>
  <c r="N93" i="136"/>
  <c r="L95" i="136"/>
  <c r="L96" i="136"/>
  <c r="L97" i="136"/>
  <c r="L98" i="136"/>
  <c r="L99" i="136"/>
  <c r="L100" i="136"/>
  <c r="L101" i="136"/>
  <c r="L102" i="136"/>
  <c r="L105" i="136"/>
  <c r="L106" i="136"/>
  <c r="L113" i="136"/>
  <c r="M114" i="136"/>
  <c r="N114" i="136"/>
  <c r="L118" i="136"/>
  <c r="M118" i="136"/>
  <c r="N118" i="136"/>
  <c r="O119" i="136"/>
  <c r="O123" i="136"/>
  <c r="M127" i="136"/>
  <c r="N127" i="136"/>
  <c r="L138" i="136"/>
  <c r="M138" i="136"/>
  <c r="N138" i="136"/>
  <c r="L139" i="136"/>
  <c r="M139" i="136"/>
  <c r="N139" i="136"/>
  <c r="M140" i="136"/>
  <c r="N140" i="136"/>
  <c r="L142" i="136"/>
  <c r="M142" i="136"/>
  <c r="N142" i="136"/>
  <c r="L143" i="136"/>
  <c r="M143" i="136"/>
  <c r="N143" i="136"/>
  <c r="L144" i="136"/>
  <c r="M144" i="136"/>
  <c r="N144" i="136"/>
  <c r="O144" i="136"/>
  <c r="L145" i="136"/>
  <c r="M145" i="136"/>
  <c r="N145" i="136"/>
  <c r="L146" i="136"/>
  <c r="M146" i="136"/>
  <c r="N146" i="136"/>
  <c r="L147" i="136"/>
  <c r="M147" i="136"/>
  <c r="N147" i="136"/>
  <c r="L148" i="136"/>
  <c r="M148" i="136"/>
  <c r="N148" i="136"/>
  <c r="L149" i="136"/>
  <c r="M149" i="136"/>
  <c r="N149" i="136"/>
  <c r="L150" i="136"/>
  <c r="M150" i="136"/>
  <c r="N150" i="136"/>
  <c r="L151" i="136"/>
  <c r="M151" i="136"/>
  <c r="N151" i="136"/>
  <c r="L152" i="136"/>
  <c r="M152" i="136"/>
  <c r="N152" i="136"/>
  <c r="O152" i="136"/>
  <c r="L153" i="136"/>
  <c r="M153" i="136"/>
  <c r="N153" i="136"/>
  <c r="L154" i="136"/>
  <c r="M154" i="136"/>
  <c r="N154" i="136"/>
  <c r="L155" i="136"/>
  <c r="M155" i="136"/>
  <c r="N155" i="136"/>
  <c r="L156" i="136"/>
  <c r="M156" i="136"/>
  <c r="N156" i="136"/>
  <c r="L157" i="136"/>
  <c r="M157" i="136"/>
  <c r="N157" i="136"/>
  <c r="L158" i="136"/>
  <c r="M158" i="136"/>
  <c r="N158" i="136"/>
  <c r="L159" i="136"/>
  <c r="M159" i="136"/>
  <c r="N159" i="136"/>
  <c r="M160" i="136"/>
  <c r="N160" i="136"/>
  <c r="L162" i="136"/>
  <c r="M162" i="136"/>
  <c r="N162" i="136"/>
  <c r="L163" i="136"/>
  <c r="M163" i="136"/>
  <c r="N163" i="136"/>
  <c r="L164" i="136"/>
  <c r="M164" i="136"/>
  <c r="N164" i="136"/>
  <c r="O164" i="136"/>
  <c r="L165" i="136"/>
  <c r="M165" i="136"/>
  <c r="N165" i="136"/>
  <c r="L166" i="136"/>
  <c r="M166" i="136"/>
  <c r="N166" i="136"/>
  <c r="L167" i="136"/>
  <c r="M167" i="136"/>
  <c r="N167" i="136"/>
  <c r="L168" i="136"/>
  <c r="M168" i="136"/>
  <c r="N168" i="136"/>
  <c r="L169" i="136"/>
  <c r="M169" i="136"/>
  <c r="N169" i="136"/>
  <c r="O169" i="136"/>
  <c r="L170" i="136"/>
  <c r="M170" i="136"/>
  <c r="N170" i="136"/>
  <c r="L171" i="136"/>
  <c r="M171" i="136"/>
  <c r="N171" i="136"/>
  <c r="L172" i="136"/>
  <c r="M172" i="136"/>
  <c r="N172" i="136"/>
  <c r="L173" i="136"/>
  <c r="M173" i="136"/>
  <c r="N173" i="136"/>
  <c r="O173" i="136"/>
  <c r="L174" i="136"/>
  <c r="M174" i="136"/>
  <c r="N174" i="136"/>
  <c r="L175" i="136"/>
  <c r="M175" i="136"/>
  <c r="N175" i="136"/>
  <c r="L176" i="136"/>
  <c r="M176" i="136"/>
  <c r="N176" i="136"/>
  <c r="M177" i="136"/>
  <c r="N177" i="136"/>
  <c r="L181" i="136"/>
  <c r="M181" i="136"/>
  <c r="N181" i="136"/>
  <c r="L200" i="136"/>
  <c r="L215" i="136"/>
  <c r="M215" i="136"/>
  <c r="N215" i="136"/>
  <c r="L225" i="136"/>
  <c r="M226" i="136"/>
  <c r="N226" i="136"/>
  <c r="L247" i="136"/>
  <c r="L249" i="136"/>
  <c r="L250" i="136"/>
  <c r="L251" i="136"/>
  <c r="L252" i="136"/>
  <c r="L370" i="136"/>
  <c r="L372" i="136"/>
  <c r="L385" i="136"/>
  <c r="L389" i="136"/>
  <c r="L448" i="136"/>
  <c r="L449" i="136"/>
  <c r="L487" i="136"/>
  <c r="M487" i="136"/>
  <c r="L488" i="136"/>
  <c r="L489" i="136"/>
  <c r="L490" i="136"/>
  <c r="L491" i="136"/>
  <c r="L492" i="136"/>
  <c r="M498" i="136"/>
  <c r="L502" i="136"/>
  <c r="L507" i="136"/>
  <c r="L508" i="136"/>
  <c r="L512" i="136"/>
  <c r="L513" i="136"/>
  <c r="L516" i="136"/>
  <c r="L517" i="136"/>
  <c r="L518" i="136"/>
  <c r="L524" i="136"/>
  <c r="L525" i="136"/>
  <c r="L534" i="136"/>
  <c r="M534" i="136"/>
  <c r="N534" i="136"/>
  <c r="L535" i="136"/>
  <c r="M535" i="136"/>
  <c r="N535" i="136"/>
  <c r="L536" i="136"/>
  <c r="M536" i="136"/>
  <c r="N536" i="136"/>
  <c r="L537" i="136"/>
  <c r="M537" i="136"/>
  <c r="N537" i="136"/>
  <c r="L538" i="136"/>
  <c r="M538" i="136"/>
  <c r="N538" i="136"/>
  <c r="L539" i="136"/>
  <c r="M539" i="136"/>
  <c r="N539" i="136"/>
  <c r="L540" i="136"/>
  <c r="M540" i="136"/>
  <c r="N540" i="136"/>
  <c r="L541" i="136"/>
  <c r="M541" i="136"/>
  <c r="N541" i="136"/>
  <c r="L542" i="136"/>
  <c r="M542" i="136"/>
  <c r="N542" i="136"/>
  <c r="M543" i="136"/>
  <c r="N543" i="136"/>
  <c r="L544" i="136"/>
  <c r="M544" i="136"/>
  <c r="N544" i="136"/>
  <c r="O544" i="136"/>
  <c r="L545" i="136"/>
  <c r="M545" i="136"/>
  <c r="N545" i="136"/>
  <c r="L546" i="136"/>
  <c r="M546" i="136"/>
  <c r="N546" i="136"/>
  <c r="L547" i="136"/>
  <c r="M547" i="136"/>
  <c r="N547" i="136"/>
  <c r="L548" i="136"/>
  <c r="M548" i="136"/>
  <c r="N548" i="136"/>
  <c r="L549" i="136"/>
  <c r="M549" i="136"/>
  <c r="N549" i="136"/>
  <c r="M550" i="136"/>
  <c r="N550" i="136"/>
  <c r="L551" i="136"/>
  <c r="M551" i="136"/>
  <c r="N551" i="136"/>
  <c r="O551" i="136"/>
  <c r="L552" i="136"/>
  <c r="M552" i="136"/>
  <c r="N552" i="136"/>
  <c r="L553" i="136"/>
  <c r="M553" i="136"/>
  <c r="N553" i="136"/>
  <c r="L554" i="136"/>
  <c r="M554" i="136"/>
  <c r="N554" i="136"/>
  <c r="L555" i="136"/>
  <c r="M555" i="136"/>
  <c r="N555" i="136"/>
  <c r="L556" i="136"/>
  <c r="M556" i="136"/>
  <c r="N556" i="136"/>
  <c r="M557" i="136"/>
  <c r="N557" i="136"/>
  <c r="L558" i="136"/>
  <c r="M558" i="136"/>
  <c r="N558" i="136"/>
  <c r="O558" i="136"/>
  <c r="L559" i="136"/>
  <c r="M559" i="136"/>
  <c r="N559" i="136"/>
  <c r="L560" i="136"/>
  <c r="M560" i="136"/>
  <c r="N560" i="136"/>
  <c r="L561" i="136"/>
  <c r="M561" i="136"/>
  <c r="N561" i="136"/>
  <c r="L562" i="136"/>
  <c r="M562" i="136"/>
  <c r="N562" i="136"/>
  <c r="L563" i="136"/>
  <c r="M563" i="136"/>
  <c r="N563" i="136"/>
  <c r="M564" i="136"/>
  <c r="N564" i="136"/>
  <c r="L565" i="136"/>
  <c r="M565" i="136"/>
  <c r="N565" i="136"/>
  <c r="O565" i="136"/>
  <c r="L566" i="136"/>
  <c r="M566" i="136"/>
  <c r="N566" i="136"/>
  <c r="L567" i="136"/>
  <c r="M567" i="136"/>
  <c r="N567" i="136"/>
  <c r="L568" i="136"/>
  <c r="M568" i="136"/>
  <c r="N568" i="136"/>
  <c r="L569" i="136"/>
  <c r="M569" i="136"/>
  <c r="N569" i="136"/>
  <c r="M570" i="136"/>
  <c r="N570" i="136"/>
  <c r="L571" i="136"/>
  <c r="M571" i="136"/>
  <c r="N571" i="136"/>
  <c r="O571" i="136"/>
  <c r="L572" i="136"/>
  <c r="M572" i="136"/>
  <c r="N572" i="136"/>
  <c r="L573" i="136"/>
  <c r="M573" i="136"/>
  <c r="N573" i="136"/>
  <c r="L574" i="136"/>
  <c r="M574" i="136"/>
  <c r="N574" i="136"/>
  <c r="L575" i="136"/>
  <c r="M575" i="136"/>
  <c r="N575" i="136"/>
  <c r="L576" i="136"/>
  <c r="M576" i="136"/>
  <c r="N576" i="136"/>
  <c r="M577" i="136"/>
  <c r="N577" i="136"/>
  <c r="L578" i="136"/>
  <c r="M578" i="136"/>
  <c r="N578" i="136"/>
  <c r="O578" i="136"/>
  <c r="L579" i="136"/>
  <c r="M579" i="136"/>
  <c r="N579" i="136"/>
  <c r="L580" i="136"/>
  <c r="M580" i="136"/>
  <c r="N580" i="136"/>
  <c r="L581" i="136"/>
  <c r="M581" i="136"/>
  <c r="N581" i="136"/>
  <c r="L582" i="136"/>
  <c r="M582" i="136"/>
  <c r="N582" i="136"/>
  <c r="M583" i="136"/>
  <c r="N583" i="136"/>
  <c r="L584" i="136"/>
  <c r="M584" i="136"/>
  <c r="N584" i="136"/>
  <c r="O584" i="136"/>
  <c r="L585" i="136"/>
  <c r="M585" i="136"/>
  <c r="N585" i="136"/>
  <c r="L586" i="136"/>
  <c r="M586" i="136"/>
  <c r="N586" i="136"/>
  <c r="L587" i="136"/>
  <c r="M587" i="136"/>
  <c r="N587" i="136"/>
  <c r="L588" i="136"/>
  <c r="M588" i="136"/>
  <c r="N588" i="136"/>
  <c r="L589" i="136"/>
  <c r="M589" i="136"/>
  <c r="N589" i="136"/>
  <c r="L590" i="136"/>
  <c r="M590" i="136"/>
  <c r="N590" i="136"/>
  <c r="L591" i="136"/>
  <c r="M591" i="136"/>
  <c r="N591" i="136"/>
  <c r="L592" i="136"/>
  <c r="M592" i="136"/>
  <c r="N592" i="136"/>
  <c r="L593" i="136"/>
  <c r="M593" i="136"/>
  <c r="N593" i="136"/>
  <c r="L594" i="136"/>
  <c r="M594" i="136"/>
  <c r="N594" i="136"/>
  <c r="M595" i="136"/>
  <c r="N595" i="136"/>
  <c r="L596" i="136"/>
  <c r="M596" i="136"/>
  <c r="N596" i="136"/>
  <c r="O596" i="136"/>
  <c r="L597" i="136"/>
  <c r="M597" i="136"/>
  <c r="N597" i="136"/>
  <c r="L598" i="136"/>
  <c r="M598" i="136"/>
  <c r="N598" i="136"/>
  <c r="L599" i="136"/>
  <c r="M599" i="136"/>
  <c r="N599" i="136"/>
  <c r="M600" i="136"/>
  <c r="N600" i="136"/>
  <c r="M601" i="136"/>
  <c r="N601" i="136"/>
  <c r="L602" i="136"/>
  <c r="M602" i="136"/>
  <c r="N602" i="136"/>
  <c r="O602" i="136"/>
  <c r="L603" i="136"/>
  <c r="M603" i="136"/>
  <c r="N603" i="136"/>
  <c r="L604" i="136"/>
  <c r="M604" i="136"/>
  <c r="N604" i="136"/>
  <c r="L605" i="136"/>
  <c r="M605" i="136"/>
  <c r="N605" i="136"/>
  <c r="L606" i="136"/>
  <c r="M606" i="136"/>
  <c r="N606" i="136"/>
  <c r="M607" i="136"/>
  <c r="N607" i="136"/>
  <c r="M608" i="136"/>
  <c r="N608" i="136"/>
  <c r="L610" i="136"/>
  <c r="M610" i="136"/>
  <c r="N610" i="136"/>
  <c r="L611" i="136"/>
  <c r="M611" i="136"/>
  <c r="N611" i="136"/>
  <c r="L612" i="136"/>
  <c r="M612" i="136"/>
  <c r="N612" i="136"/>
  <c r="L613" i="136"/>
  <c r="M613" i="136"/>
  <c r="N613" i="136"/>
  <c r="L614" i="136"/>
  <c r="M614" i="136"/>
  <c r="N614" i="136"/>
  <c r="L615" i="136"/>
  <c r="M615" i="136"/>
  <c r="N615" i="136"/>
  <c r="L616" i="136"/>
  <c r="M616" i="136"/>
  <c r="N616" i="136"/>
  <c r="L617" i="136"/>
  <c r="M617" i="136"/>
  <c r="N617" i="136"/>
  <c r="M618" i="136"/>
  <c r="N618" i="136"/>
  <c r="L619" i="136"/>
  <c r="M619" i="136"/>
  <c r="N619" i="136"/>
  <c r="O619" i="136"/>
  <c r="L620" i="136"/>
  <c r="M620" i="136"/>
  <c r="N620" i="136"/>
  <c r="L621" i="136"/>
  <c r="M621" i="136"/>
  <c r="N621" i="136"/>
  <c r="L622" i="136"/>
  <c r="M622" i="136"/>
  <c r="N622" i="136"/>
  <c r="L623" i="136"/>
  <c r="M623" i="136"/>
  <c r="N623" i="136"/>
  <c r="L624" i="136"/>
  <c r="M624" i="136"/>
  <c r="N624" i="136"/>
  <c r="M625" i="136"/>
  <c r="N625" i="136"/>
  <c r="L626" i="136"/>
  <c r="M626" i="136"/>
  <c r="N626" i="136"/>
  <c r="O626" i="136"/>
  <c r="L627" i="136"/>
  <c r="M627" i="136"/>
  <c r="N627" i="136"/>
  <c r="L628" i="136"/>
  <c r="M628" i="136"/>
  <c r="N628" i="136"/>
  <c r="L629" i="136"/>
  <c r="M629" i="136"/>
  <c r="N629" i="136"/>
  <c r="L630" i="136"/>
  <c r="M630" i="136"/>
  <c r="N630" i="136"/>
  <c r="L631" i="136"/>
  <c r="M631" i="136"/>
  <c r="N631" i="136"/>
  <c r="M632" i="136"/>
  <c r="N632" i="136"/>
  <c r="L633" i="136"/>
  <c r="M633" i="136"/>
  <c r="N633" i="136"/>
  <c r="O633" i="136"/>
  <c r="L634" i="136"/>
  <c r="M634" i="136"/>
  <c r="N634" i="136"/>
  <c r="L635" i="136"/>
  <c r="M635" i="136"/>
  <c r="N635" i="136"/>
  <c r="L636" i="136"/>
  <c r="M636" i="136"/>
  <c r="N636" i="136"/>
  <c r="L637" i="136"/>
  <c r="M637" i="136"/>
  <c r="N637" i="136"/>
  <c r="L638" i="136"/>
  <c r="M638" i="136"/>
  <c r="N638" i="136"/>
  <c r="M639" i="136"/>
  <c r="N639" i="136"/>
  <c r="L640" i="136"/>
  <c r="M640" i="136"/>
  <c r="N640" i="136"/>
  <c r="O640" i="136"/>
  <c r="L641" i="136"/>
  <c r="M641" i="136"/>
  <c r="N641" i="136"/>
  <c r="L642" i="136"/>
  <c r="M642" i="136"/>
  <c r="N642" i="136"/>
  <c r="L643" i="136"/>
  <c r="M643" i="136"/>
  <c r="N643" i="136"/>
  <c r="L644" i="136"/>
  <c r="M644" i="136"/>
  <c r="N644" i="136"/>
  <c r="M645" i="136"/>
  <c r="N645" i="136"/>
  <c r="L646" i="136"/>
  <c r="M646" i="136"/>
  <c r="N646" i="136"/>
  <c r="O646" i="136"/>
  <c r="L647" i="136"/>
  <c r="M647" i="136"/>
  <c r="N647" i="136"/>
  <c r="L648" i="136"/>
  <c r="M648" i="136"/>
  <c r="N648" i="136"/>
  <c r="L649" i="136"/>
  <c r="M649" i="136"/>
  <c r="N649" i="136"/>
  <c r="L650" i="136"/>
  <c r="M650" i="136"/>
  <c r="N650" i="136"/>
  <c r="L651" i="136"/>
  <c r="M651" i="136"/>
  <c r="N651" i="136"/>
  <c r="M652" i="136"/>
  <c r="N652" i="136"/>
  <c r="L653" i="136"/>
  <c r="M653" i="136"/>
  <c r="N653" i="136"/>
  <c r="O653" i="136"/>
  <c r="L654" i="136"/>
  <c r="M654" i="136"/>
  <c r="N654" i="136"/>
  <c r="L655" i="136"/>
  <c r="M655" i="136"/>
  <c r="N655" i="136"/>
  <c r="L656" i="136"/>
  <c r="M656" i="136"/>
  <c r="N656" i="136"/>
  <c r="M657" i="136"/>
  <c r="N657" i="136"/>
  <c r="L658" i="136"/>
  <c r="M658" i="136"/>
  <c r="N658" i="136"/>
  <c r="O658" i="136"/>
  <c r="L659" i="136"/>
  <c r="M659" i="136"/>
  <c r="N659" i="136"/>
  <c r="L660" i="136"/>
  <c r="M660" i="136"/>
  <c r="N660" i="136"/>
  <c r="L661" i="136"/>
  <c r="M661" i="136"/>
  <c r="N661" i="136"/>
  <c r="L662" i="136"/>
  <c r="M662" i="136"/>
  <c r="N662" i="136"/>
  <c r="L663" i="136"/>
  <c r="M663" i="136"/>
  <c r="N663" i="136"/>
  <c r="L664" i="136"/>
  <c r="M664" i="136"/>
  <c r="N664" i="136"/>
  <c r="L665" i="136"/>
  <c r="M665" i="136"/>
  <c r="N665" i="136"/>
  <c r="L666" i="136"/>
  <c r="M666" i="136"/>
  <c r="N666" i="136"/>
  <c r="L667" i="136"/>
  <c r="M667" i="136"/>
  <c r="N667" i="136"/>
  <c r="L668" i="136"/>
  <c r="M668" i="136"/>
  <c r="N668" i="136"/>
  <c r="M669" i="136"/>
  <c r="N669" i="136"/>
  <c r="L670" i="136"/>
  <c r="M670" i="136"/>
  <c r="N670" i="136"/>
  <c r="O670" i="136"/>
  <c r="L671" i="136"/>
  <c r="M671" i="136"/>
  <c r="N671" i="136"/>
  <c r="L672" i="136"/>
  <c r="M672" i="136"/>
  <c r="N672" i="136"/>
  <c r="L673" i="136"/>
  <c r="M673" i="136"/>
  <c r="N673" i="136"/>
  <c r="L674" i="136"/>
  <c r="M674" i="136"/>
  <c r="N674" i="136"/>
  <c r="M675" i="136"/>
  <c r="N675" i="136"/>
  <c r="L676" i="136"/>
  <c r="M676" i="136"/>
  <c r="N676" i="136"/>
  <c r="O676" i="136"/>
  <c r="L677" i="136"/>
  <c r="M677" i="136"/>
  <c r="N677" i="136"/>
  <c r="L678" i="136"/>
  <c r="M678" i="136"/>
  <c r="N678" i="136"/>
  <c r="L679" i="136"/>
  <c r="M679" i="136"/>
  <c r="N679" i="136"/>
  <c r="L680" i="136"/>
  <c r="M680" i="136"/>
  <c r="N680" i="136"/>
  <c r="M681" i="136"/>
  <c r="N681" i="136"/>
  <c r="M682" i="136"/>
  <c r="N682" i="136"/>
  <c r="L684" i="136"/>
  <c r="M684" i="136"/>
  <c r="N684" i="136"/>
  <c r="L685" i="136"/>
  <c r="M685" i="136"/>
  <c r="N685" i="136"/>
  <c r="L686" i="136"/>
  <c r="M686" i="136"/>
  <c r="N686" i="136"/>
  <c r="L687" i="136"/>
  <c r="M687" i="136"/>
  <c r="N687" i="136"/>
  <c r="L688" i="136"/>
  <c r="M688" i="136"/>
  <c r="N688" i="136"/>
  <c r="L689" i="136"/>
  <c r="M689" i="136"/>
  <c r="N689" i="136"/>
  <c r="L690" i="136"/>
  <c r="M690" i="136"/>
  <c r="N690" i="136"/>
  <c r="L691" i="136"/>
  <c r="M691" i="136"/>
  <c r="N691" i="136"/>
  <c r="L692" i="136"/>
  <c r="M692" i="136"/>
  <c r="N692" i="136"/>
  <c r="M693" i="136"/>
  <c r="N693" i="136"/>
  <c r="L694" i="136"/>
  <c r="M694" i="136"/>
  <c r="N694" i="136"/>
  <c r="O694" i="136"/>
  <c r="L695" i="136"/>
  <c r="M695" i="136"/>
  <c r="N695" i="136"/>
  <c r="L696" i="136"/>
  <c r="M696" i="136"/>
  <c r="N696" i="136"/>
  <c r="L697" i="136"/>
  <c r="M697" i="136"/>
  <c r="N697" i="136"/>
  <c r="L698" i="136"/>
  <c r="M698" i="136"/>
  <c r="N698" i="136"/>
  <c r="L699" i="136"/>
  <c r="M699" i="136"/>
  <c r="N699" i="136"/>
  <c r="M700" i="136"/>
  <c r="N700" i="136"/>
  <c r="L701" i="136"/>
  <c r="M701" i="136"/>
  <c r="N701" i="136"/>
  <c r="O701" i="136"/>
  <c r="L702" i="136"/>
  <c r="M702" i="136"/>
  <c r="N702" i="136"/>
  <c r="L703" i="136"/>
  <c r="M703" i="136"/>
  <c r="N703" i="136"/>
  <c r="L704" i="136"/>
  <c r="M704" i="136"/>
  <c r="N704" i="136"/>
  <c r="L705" i="136"/>
  <c r="M705" i="136"/>
  <c r="N705" i="136"/>
  <c r="L706" i="136"/>
  <c r="M706" i="136"/>
  <c r="N706" i="136"/>
  <c r="M707" i="136"/>
  <c r="N707" i="136"/>
  <c r="L708" i="136"/>
  <c r="M708" i="136"/>
  <c r="N708" i="136"/>
  <c r="O708" i="136"/>
  <c r="L709" i="136"/>
  <c r="M709" i="136"/>
  <c r="N709" i="136"/>
  <c r="L710" i="136"/>
  <c r="M710" i="136"/>
  <c r="N710" i="136"/>
  <c r="L711" i="136"/>
  <c r="M711" i="136"/>
  <c r="N711" i="136"/>
  <c r="L712" i="136"/>
  <c r="M712" i="136"/>
  <c r="N712" i="136"/>
  <c r="L713" i="136"/>
  <c r="M713" i="136"/>
  <c r="N713" i="136"/>
  <c r="M714" i="136"/>
  <c r="N714" i="136"/>
  <c r="L715" i="136"/>
  <c r="M715" i="136"/>
  <c r="N715" i="136"/>
  <c r="O715" i="136"/>
  <c r="L716" i="136"/>
  <c r="M716" i="136"/>
  <c r="N716" i="136"/>
  <c r="L717" i="136"/>
  <c r="M717" i="136"/>
  <c r="N717" i="136"/>
  <c r="L718" i="136"/>
  <c r="M718" i="136"/>
  <c r="N718" i="136"/>
  <c r="L719" i="136"/>
  <c r="M719" i="136"/>
  <c r="N719" i="136"/>
  <c r="M720" i="136"/>
  <c r="N720" i="136"/>
  <c r="L721" i="136"/>
  <c r="M721" i="136"/>
  <c r="N721" i="136"/>
  <c r="O721" i="136"/>
  <c r="L722" i="136"/>
  <c r="M722" i="136"/>
  <c r="N722" i="136"/>
  <c r="L723" i="136"/>
  <c r="M723" i="136"/>
  <c r="N723" i="136"/>
  <c r="L724" i="136"/>
  <c r="M724" i="136"/>
  <c r="N724" i="136"/>
  <c r="L725" i="136"/>
  <c r="M725" i="136"/>
  <c r="N725" i="136"/>
  <c r="L726" i="136"/>
  <c r="M726" i="136"/>
  <c r="N726" i="136"/>
  <c r="M727" i="136"/>
  <c r="N727" i="136"/>
  <c r="L728" i="136"/>
  <c r="M728" i="136"/>
  <c r="N728" i="136"/>
  <c r="O728" i="136"/>
  <c r="L729" i="136"/>
  <c r="M729" i="136"/>
  <c r="N729" i="136"/>
  <c r="L730" i="136"/>
  <c r="M730" i="136"/>
  <c r="N730" i="136"/>
  <c r="L731" i="136"/>
  <c r="M731" i="136"/>
  <c r="N731" i="136"/>
  <c r="L732" i="136"/>
  <c r="M732" i="136"/>
  <c r="N732" i="136"/>
  <c r="M733" i="136"/>
  <c r="N733" i="136"/>
  <c r="L734" i="136"/>
  <c r="M734" i="136"/>
  <c r="N734" i="136"/>
  <c r="O734" i="136"/>
  <c r="L735" i="136"/>
  <c r="M735" i="136"/>
  <c r="N735" i="136"/>
  <c r="L736" i="136"/>
  <c r="M736" i="136"/>
  <c r="N736" i="136"/>
  <c r="L737" i="136"/>
  <c r="M737" i="136"/>
  <c r="N737" i="136"/>
  <c r="L738" i="136"/>
  <c r="M738" i="136"/>
  <c r="N738" i="136"/>
  <c r="L739" i="136"/>
  <c r="M739" i="136"/>
  <c r="N739" i="136"/>
  <c r="L740" i="136"/>
  <c r="M740" i="136"/>
  <c r="N740" i="136"/>
  <c r="L741" i="136"/>
  <c r="M741" i="136"/>
  <c r="N741" i="136"/>
  <c r="L742" i="136"/>
  <c r="M742" i="136"/>
  <c r="N742" i="136"/>
  <c r="L743" i="136"/>
  <c r="M743" i="136"/>
  <c r="N743" i="136"/>
  <c r="L744" i="136"/>
  <c r="M744" i="136"/>
  <c r="N744" i="136"/>
  <c r="M745" i="136"/>
  <c r="N745" i="136"/>
  <c r="L746" i="136"/>
  <c r="M746" i="136"/>
  <c r="N746" i="136"/>
  <c r="O746" i="136"/>
  <c r="L747" i="136"/>
  <c r="M747" i="136"/>
  <c r="N747" i="136"/>
  <c r="L748" i="136"/>
  <c r="M748" i="136"/>
  <c r="N748" i="136"/>
  <c r="L749" i="136"/>
  <c r="M749" i="136"/>
  <c r="N749" i="136"/>
  <c r="L750" i="136"/>
  <c r="M750" i="136"/>
  <c r="N750" i="136"/>
  <c r="M751" i="136"/>
  <c r="N751" i="136"/>
  <c r="L752" i="136"/>
  <c r="M752" i="136"/>
  <c r="N752" i="136"/>
  <c r="O752" i="136"/>
  <c r="L753" i="136"/>
  <c r="M753" i="136"/>
  <c r="N753" i="136"/>
  <c r="L754" i="136"/>
  <c r="M754" i="136"/>
  <c r="N754" i="136"/>
  <c r="L755" i="136"/>
  <c r="M755" i="136"/>
  <c r="N755" i="136"/>
  <c r="L756" i="136"/>
  <c r="M756" i="136"/>
  <c r="N756" i="136"/>
  <c r="M757" i="136"/>
  <c r="N757" i="136"/>
  <c r="M758" i="136"/>
  <c r="N758" i="136"/>
  <c r="L760" i="136"/>
  <c r="M760" i="136"/>
  <c r="N760" i="136"/>
  <c r="L761" i="136"/>
  <c r="M761" i="136"/>
  <c r="N761" i="136"/>
  <c r="L762" i="136"/>
  <c r="M762" i="136"/>
  <c r="N762" i="136"/>
  <c r="L763" i="136"/>
  <c r="M763" i="136"/>
  <c r="N763" i="136"/>
  <c r="L764" i="136"/>
  <c r="M764" i="136"/>
  <c r="N764" i="136"/>
  <c r="L765" i="136"/>
  <c r="M765" i="136"/>
  <c r="N765" i="136"/>
  <c r="L766" i="136"/>
  <c r="M766" i="136"/>
  <c r="N766" i="136"/>
  <c r="L767" i="136"/>
  <c r="M767" i="136"/>
  <c r="N767" i="136"/>
  <c r="M768" i="136"/>
  <c r="N768" i="136"/>
  <c r="L769" i="136"/>
  <c r="M769" i="136"/>
  <c r="N769" i="136"/>
  <c r="O769" i="136"/>
  <c r="L770" i="136"/>
  <c r="M770" i="136"/>
  <c r="N770" i="136"/>
  <c r="L771" i="136"/>
  <c r="M771" i="136"/>
  <c r="N771" i="136"/>
  <c r="L772" i="136"/>
  <c r="M772" i="136"/>
  <c r="N772" i="136"/>
  <c r="L773" i="136"/>
  <c r="M773" i="136"/>
  <c r="N773" i="136"/>
  <c r="M774" i="136"/>
  <c r="N774" i="136"/>
  <c r="L775" i="136"/>
  <c r="M775" i="136"/>
  <c r="N775" i="136"/>
  <c r="O775" i="136"/>
  <c r="L776" i="136"/>
  <c r="M776" i="136"/>
  <c r="N776" i="136"/>
  <c r="L777" i="136"/>
  <c r="M777" i="136"/>
  <c r="N777" i="136"/>
  <c r="L778" i="136"/>
  <c r="M778" i="136"/>
  <c r="N778" i="136"/>
  <c r="L779" i="136"/>
  <c r="M779" i="136"/>
  <c r="N779" i="136"/>
  <c r="M780" i="136"/>
  <c r="N780" i="136"/>
  <c r="L781" i="136"/>
  <c r="M781" i="136"/>
  <c r="N781" i="136"/>
  <c r="O781" i="136"/>
  <c r="L782" i="136"/>
  <c r="M782" i="136"/>
  <c r="N782" i="136"/>
  <c r="L783" i="136"/>
  <c r="M783" i="136"/>
  <c r="N783" i="136"/>
  <c r="L784" i="136"/>
  <c r="M784" i="136"/>
  <c r="N784" i="136"/>
  <c r="L785" i="136"/>
  <c r="M785" i="136"/>
  <c r="N785" i="136"/>
  <c r="M786" i="136"/>
  <c r="N786" i="136"/>
  <c r="L787" i="136"/>
  <c r="M787" i="136"/>
  <c r="N787" i="136"/>
  <c r="O787" i="136"/>
  <c r="L788" i="136"/>
  <c r="M788" i="136"/>
  <c r="N788" i="136"/>
  <c r="L789" i="136"/>
  <c r="M789" i="136"/>
  <c r="N789" i="136"/>
  <c r="L790" i="136"/>
  <c r="M790" i="136"/>
  <c r="N790" i="136"/>
  <c r="L791" i="136"/>
  <c r="M791" i="136"/>
  <c r="N791" i="136"/>
  <c r="M792" i="136"/>
  <c r="N792" i="136"/>
  <c r="L793" i="136"/>
  <c r="M793" i="136"/>
  <c r="N793" i="136"/>
  <c r="O793" i="136"/>
  <c r="L794" i="136"/>
  <c r="M794" i="136"/>
  <c r="N794" i="136"/>
  <c r="L795" i="136"/>
  <c r="M795" i="136"/>
  <c r="N795" i="136"/>
  <c r="L796" i="136"/>
  <c r="M796" i="136"/>
  <c r="N796" i="136"/>
  <c r="L797" i="136"/>
  <c r="M797" i="136"/>
  <c r="N797" i="136"/>
  <c r="M798" i="136"/>
  <c r="N798" i="136"/>
  <c r="L799" i="136"/>
  <c r="M799" i="136"/>
  <c r="N799" i="136"/>
  <c r="O799" i="136"/>
  <c r="L800" i="136"/>
  <c r="M800" i="136"/>
  <c r="N800" i="136"/>
  <c r="L801" i="136"/>
  <c r="M801" i="136"/>
  <c r="N801" i="136"/>
  <c r="L802" i="136"/>
  <c r="M802" i="136"/>
  <c r="N802" i="136"/>
  <c r="L803" i="136"/>
  <c r="M803" i="136"/>
  <c r="N803" i="136"/>
  <c r="M804" i="136"/>
  <c r="N804" i="136"/>
  <c r="L805" i="136"/>
  <c r="M805" i="136"/>
  <c r="N805" i="136"/>
  <c r="O805" i="136"/>
  <c r="L806" i="136"/>
  <c r="M806" i="136"/>
  <c r="N806" i="136"/>
  <c r="L807" i="136"/>
  <c r="M807" i="136"/>
  <c r="N807" i="136"/>
  <c r="L808" i="136"/>
  <c r="M808" i="136"/>
  <c r="N808" i="136"/>
  <c r="L809" i="136"/>
  <c r="M809" i="136"/>
  <c r="N809" i="136"/>
  <c r="L810" i="136"/>
  <c r="M810" i="136"/>
  <c r="N810" i="136"/>
  <c r="L811" i="136"/>
  <c r="M811" i="136"/>
  <c r="N811" i="136"/>
  <c r="L812" i="136"/>
  <c r="M812" i="136"/>
  <c r="N812" i="136"/>
  <c r="L813" i="136"/>
  <c r="M813" i="136"/>
  <c r="N813" i="136"/>
  <c r="L814" i="136"/>
  <c r="M814" i="136"/>
  <c r="N814" i="136"/>
  <c r="L815" i="136"/>
  <c r="M815" i="136"/>
  <c r="N815" i="136"/>
  <c r="M816" i="136"/>
  <c r="N816" i="136"/>
  <c r="L817" i="136"/>
  <c r="M817" i="136"/>
  <c r="N817" i="136"/>
  <c r="O817" i="136"/>
  <c r="L818" i="136"/>
  <c r="M818" i="136"/>
  <c r="N818" i="136"/>
  <c r="L819" i="136"/>
  <c r="M819" i="136"/>
  <c r="N819" i="136"/>
  <c r="L820" i="136"/>
  <c r="M820" i="136"/>
  <c r="N820" i="136"/>
  <c r="M821" i="136"/>
  <c r="N821" i="136"/>
  <c r="M822" i="136"/>
  <c r="N822" i="136"/>
  <c r="L823" i="136"/>
  <c r="M823" i="136"/>
  <c r="N823" i="136"/>
  <c r="O823" i="136"/>
  <c r="L824" i="136"/>
  <c r="M824" i="136"/>
  <c r="N824" i="136"/>
  <c r="L825" i="136"/>
  <c r="M825" i="136"/>
  <c r="N825" i="136"/>
  <c r="L826" i="136"/>
  <c r="M826" i="136"/>
  <c r="N826" i="136"/>
  <c r="L827" i="136"/>
  <c r="M827" i="136"/>
  <c r="N827" i="136"/>
  <c r="M828" i="136"/>
  <c r="N828" i="136"/>
  <c r="M829" i="136"/>
  <c r="N829" i="136"/>
  <c r="L831" i="136"/>
  <c r="M831" i="136"/>
  <c r="N831" i="136"/>
  <c r="L832" i="136"/>
  <c r="M832" i="136"/>
  <c r="N832" i="136"/>
  <c r="L833" i="136"/>
  <c r="M833" i="136"/>
  <c r="N833" i="136"/>
  <c r="L834" i="136"/>
  <c r="M834" i="136"/>
  <c r="N834" i="136"/>
  <c r="L835" i="136"/>
  <c r="M835" i="136"/>
  <c r="N835" i="136"/>
  <c r="L836" i="136"/>
  <c r="M836" i="136"/>
  <c r="N836" i="136"/>
  <c r="L837" i="136"/>
  <c r="M837" i="136"/>
  <c r="N837" i="136"/>
  <c r="L838" i="136"/>
  <c r="M838" i="136"/>
  <c r="N838" i="136"/>
  <c r="L839" i="136"/>
  <c r="M839" i="136"/>
  <c r="N839" i="136"/>
  <c r="M840" i="136"/>
  <c r="N840" i="136"/>
  <c r="L841" i="136"/>
  <c r="M841" i="136"/>
  <c r="N841" i="136"/>
  <c r="O841" i="136"/>
  <c r="L842" i="136"/>
  <c r="M842" i="136"/>
  <c r="N842" i="136"/>
  <c r="L843" i="136"/>
  <c r="M843" i="136"/>
  <c r="N843" i="136"/>
  <c r="L844" i="136"/>
  <c r="M844" i="136"/>
  <c r="N844" i="136"/>
  <c r="L845" i="136"/>
  <c r="M845" i="136"/>
  <c r="N845" i="136"/>
  <c r="L846" i="136"/>
  <c r="M846" i="136"/>
  <c r="N846" i="136"/>
  <c r="M847" i="136"/>
  <c r="N847" i="136"/>
  <c r="L848" i="136"/>
  <c r="M848" i="136"/>
  <c r="N848" i="136"/>
  <c r="O848" i="136"/>
  <c r="L849" i="136"/>
  <c r="M849" i="136"/>
  <c r="N849" i="136"/>
  <c r="L850" i="136"/>
  <c r="M850" i="136"/>
  <c r="N850" i="136"/>
  <c r="L851" i="136"/>
  <c r="M851" i="136"/>
  <c r="N851" i="136"/>
  <c r="L852" i="136"/>
  <c r="M852" i="136"/>
  <c r="N852" i="136"/>
  <c r="L853" i="136"/>
  <c r="M853" i="136"/>
  <c r="N853" i="136"/>
  <c r="M854" i="136"/>
  <c r="N854" i="136"/>
  <c r="L855" i="136"/>
  <c r="M855" i="136"/>
  <c r="N855" i="136"/>
  <c r="O855" i="136"/>
  <c r="L856" i="136"/>
  <c r="M856" i="136"/>
  <c r="N856" i="136"/>
  <c r="L857" i="136"/>
  <c r="M857" i="136"/>
  <c r="N857" i="136"/>
  <c r="L858" i="136"/>
  <c r="M858" i="136"/>
  <c r="N858" i="136"/>
  <c r="L859" i="136"/>
  <c r="M859" i="136"/>
  <c r="N859" i="136"/>
  <c r="L860" i="136"/>
  <c r="M860" i="136"/>
  <c r="N860" i="136"/>
  <c r="M861" i="136"/>
  <c r="N861" i="136"/>
  <c r="L862" i="136"/>
  <c r="M862" i="136"/>
  <c r="N862" i="136"/>
  <c r="O862" i="136"/>
  <c r="L863" i="136"/>
  <c r="M863" i="136"/>
  <c r="N863" i="136"/>
  <c r="L864" i="136"/>
  <c r="M864" i="136"/>
  <c r="N864" i="136"/>
  <c r="L865" i="136"/>
  <c r="M865" i="136"/>
  <c r="N865" i="136"/>
  <c r="L866" i="136"/>
  <c r="M866" i="136"/>
  <c r="N866" i="136"/>
  <c r="M867" i="136"/>
  <c r="N867" i="136"/>
  <c r="L868" i="136"/>
  <c r="M868" i="136"/>
  <c r="N868" i="136"/>
  <c r="O868" i="136"/>
  <c r="L869" i="136"/>
  <c r="M869" i="136"/>
  <c r="N869" i="136"/>
  <c r="L870" i="136"/>
  <c r="M870" i="136"/>
  <c r="N870" i="136"/>
  <c r="L871" i="136"/>
  <c r="M871" i="136"/>
  <c r="N871" i="136"/>
  <c r="L872" i="136"/>
  <c r="M872" i="136"/>
  <c r="N872" i="136"/>
  <c r="L873" i="136"/>
  <c r="M873" i="136"/>
  <c r="N873" i="136"/>
  <c r="M874" i="136"/>
  <c r="N874" i="136"/>
  <c r="L875" i="136"/>
  <c r="M875" i="136"/>
  <c r="N875" i="136"/>
  <c r="O875" i="136"/>
  <c r="L876" i="136"/>
  <c r="M876" i="136"/>
  <c r="N876" i="136"/>
  <c r="L877" i="136"/>
  <c r="M877" i="136"/>
  <c r="N877" i="136"/>
  <c r="L878" i="136"/>
  <c r="M878" i="136"/>
  <c r="N878" i="136"/>
  <c r="L879" i="136"/>
  <c r="M879" i="136"/>
  <c r="N879" i="136"/>
  <c r="M880" i="136"/>
  <c r="N880" i="136"/>
  <c r="L881" i="136"/>
  <c r="M881" i="136"/>
  <c r="N881" i="136"/>
  <c r="O881" i="136"/>
  <c r="L882" i="136"/>
  <c r="M882" i="136"/>
  <c r="N882" i="136"/>
  <c r="L883" i="136"/>
  <c r="M883" i="136"/>
  <c r="N883" i="136"/>
  <c r="L884" i="136"/>
  <c r="M884" i="136"/>
  <c r="N884" i="136"/>
  <c r="L885" i="136"/>
  <c r="M885" i="136"/>
  <c r="N885" i="136"/>
  <c r="L886" i="136"/>
  <c r="M886" i="136"/>
  <c r="N886" i="136"/>
  <c r="L887" i="136"/>
  <c r="M887" i="136"/>
  <c r="N887" i="136"/>
  <c r="L888" i="136"/>
  <c r="M888" i="136"/>
  <c r="N888" i="136"/>
  <c r="L889" i="136"/>
  <c r="M889" i="136"/>
  <c r="N889" i="136"/>
  <c r="L890" i="136"/>
  <c r="M890" i="136"/>
  <c r="N890" i="136"/>
  <c r="L891" i="136"/>
  <c r="M891" i="136"/>
  <c r="N891" i="136"/>
  <c r="M892" i="136"/>
  <c r="N892" i="136"/>
  <c r="L893" i="136"/>
  <c r="M893" i="136"/>
  <c r="N893" i="136"/>
  <c r="O893" i="136"/>
  <c r="L894" i="136"/>
  <c r="M894" i="136"/>
  <c r="N894" i="136"/>
  <c r="L895" i="136"/>
  <c r="M895" i="136"/>
  <c r="N895" i="136"/>
  <c r="L896" i="136"/>
  <c r="M896" i="136"/>
  <c r="N896" i="136"/>
  <c r="L897" i="136"/>
  <c r="M897" i="136"/>
  <c r="N897" i="136"/>
  <c r="M898" i="136"/>
  <c r="N898" i="136"/>
  <c r="L899" i="136"/>
  <c r="M899" i="136"/>
  <c r="N899" i="136"/>
  <c r="O899" i="136"/>
  <c r="L900" i="136"/>
  <c r="M900" i="136"/>
  <c r="N900" i="136"/>
  <c r="L901" i="136"/>
  <c r="M901" i="136"/>
  <c r="N901" i="136"/>
  <c r="L902" i="136"/>
  <c r="M902" i="136"/>
  <c r="N902" i="136"/>
  <c r="L903" i="136"/>
  <c r="M903" i="136"/>
  <c r="N903" i="136"/>
  <c r="M904" i="136"/>
  <c r="N904" i="136"/>
  <c r="M905" i="136"/>
  <c r="N905" i="136"/>
  <c r="L907" i="136"/>
  <c r="M907" i="136"/>
  <c r="N907" i="136"/>
  <c r="L908" i="136"/>
  <c r="M908" i="136"/>
  <c r="N908" i="136"/>
  <c r="L909" i="136"/>
  <c r="M909" i="136"/>
  <c r="N909" i="136"/>
  <c r="L910" i="136"/>
  <c r="M910" i="136"/>
  <c r="N910" i="136"/>
  <c r="L911" i="136"/>
  <c r="M911" i="136"/>
  <c r="N911" i="136"/>
  <c r="L912" i="136"/>
  <c r="M912" i="136"/>
  <c r="N912" i="136"/>
  <c r="L913" i="136"/>
  <c r="M913" i="136"/>
  <c r="N913" i="136"/>
  <c r="L914" i="136"/>
  <c r="M914" i="136"/>
  <c r="N914" i="136"/>
  <c r="L915" i="136"/>
  <c r="M915" i="136"/>
  <c r="N915" i="136"/>
  <c r="M916" i="136"/>
  <c r="N916" i="136"/>
  <c r="L917" i="136"/>
  <c r="M917" i="136"/>
  <c r="N917" i="136"/>
  <c r="O917" i="136"/>
  <c r="L918" i="136"/>
  <c r="M918" i="136"/>
  <c r="N918" i="136"/>
  <c r="L919" i="136"/>
  <c r="M919" i="136"/>
  <c r="N919" i="136"/>
  <c r="L920" i="136"/>
  <c r="M920" i="136"/>
  <c r="N920" i="136"/>
  <c r="L921" i="136"/>
  <c r="M921" i="136"/>
  <c r="N921" i="136"/>
  <c r="L922" i="136"/>
  <c r="M922" i="136"/>
  <c r="N922" i="136"/>
  <c r="M923" i="136"/>
  <c r="N923" i="136"/>
  <c r="L924" i="136"/>
  <c r="M924" i="136"/>
  <c r="N924" i="136"/>
  <c r="O924" i="136"/>
  <c r="L925" i="136"/>
  <c r="M925" i="136"/>
  <c r="N925" i="136"/>
  <c r="L926" i="136"/>
  <c r="M926" i="136"/>
  <c r="N926" i="136"/>
  <c r="L927" i="136"/>
  <c r="M927" i="136"/>
  <c r="N927" i="136"/>
  <c r="L928" i="136"/>
  <c r="M928" i="136"/>
  <c r="N928" i="136"/>
  <c r="M929" i="136"/>
  <c r="N929" i="136"/>
  <c r="L930" i="136"/>
  <c r="M930" i="136"/>
  <c r="N930" i="136"/>
  <c r="O930" i="136"/>
  <c r="L931" i="136"/>
  <c r="M931" i="136"/>
  <c r="N931" i="136"/>
  <c r="L932" i="136"/>
  <c r="M932" i="136"/>
  <c r="N932" i="136"/>
  <c r="L933" i="136"/>
  <c r="M933" i="136"/>
  <c r="N933" i="136"/>
  <c r="L934" i="136"/>
  <c r="M934" i="136"/>
  <c r="N934" i="136"/>
  <c r="L935" i="136"/>
  <c r="M935" i="136"/>
  <c r="N935" i="136"/>
  <c r="M936" i="136"/>
  <c r="N936" i="136"/>
  <c r="L937" i="136"/>
  <c r="M937" i="136"/>
  <c r="N937" i="136"/>
  <c r="O937" i="136"/>
  <c r="L938" i="136"/>
  <c r="M938" i="136"/>
  <c r="N938" i="136"/>
  <c r="L939" i="136"/>
  <c r="M939" i="136"/>
  <c r="N939" i="136"/>
  <c r="L940" i="136"/>
  <c r="M940" i="136"/>
  <c r="N940" i="136"/>
  <c r="L941" i="136"/>
  <c r="M941" i="136"/>
  <c r="N941" i="136"/>
  <c r="L942" i="136"/>
  <c r="M942" i="136"/>
  <c r="N942" i="136"/>
  <c r="M943" i="136"/>
  <c r="N943" i="136"/>
  <c r="L944" i="136"/>
  <c r="M944" i="136"/>
  <c r="N944" i="136"/>
  <c r="O944" i="136"/>
  <c r="L945" i="136"/>
  <c r="M945" i="136"/>
  <c r="N945" i="136"/>
  <c r="L946" i="136"/>
  <c r="M946" i="136"/>
  <c r="N946" i="136"/>
  <c r="L947" i="136"/>
  <c r="M947" i="136"/>
  <c r="N947" i="136"/>
  <c r="L948" i="136"/>
  <c r="M948" i="136"/>
  <c r="N948" i="136"/>
  <c r="M949" i="136"/>
  <c r="N949" i="136"/>
  <c r="L950" i="136"/>
  <c r="M950" i="136"/>
  <c r="N950" i="136"/>
  <c r="O950" i="136"/>
  <c r="L951" i="136"/>
  <c r="M951" i="136"/>
  <c r="N951" i="136"/>
  <c r="L952" i="136"/>
  <c r="M952" i="136"/>
  <c r="N952" i="136"/>
  <c r="L953" i="136"/>
  <c r="M953" i="136"/>
  <c r="N953" i="136"/>
  <c r="L954" i="136"/>
  <c r="M954" i="136"/>
  <c r="N954" i="136"/>
  <c r="L955" i="136"/>
  <c r="M955" i="136"/>
  <c r="N955" i="136"/>
  <c r="M956" i="136"/>
  <c r="N956" i="136"/>
  <c r="L957" i="136"/>
  <c r="M957" i="136"/>
  <c r="N957" i="136"/>
  <c r="O957" i="136"/>
  <c r="L958" i="136"/>
  <c r="M958" i="136"/>
  <c r="N958" i="136"/>
  <c r="L959" i="136"/>
  <c r="M959" i="136"/>
  <c r="N959" i="136"/>
  <c r="L960" i="136"/>
  <c r="M960" i="136"/>
  <c r="N960" i="136"/>
  <c r="M961" i="136"/>
  <c r="N961" i="136"/>
  <c r="L962" i="136"/>
  <c r="M962" i="136"/>
  <c r="N962" i="136"/>
  <c r="O962" i="136"/>
  <c r="L963" i="136"/>
  <c r="M963" i="136"/>
  <c r="N963" i="136"/>
  <c r="L964" i="136"/>
  <c r="M964" i="136"/>
  <c r="N964" i="136"/>
  <c r="L965" i="136"/>
  <c r="M965" i="136"/>
  <c r="N965" i="136"/>
  <c r="L966" i="136"/>
  <c r="M966" i="136"/>
  <c r="N966" i="136"/>
  <c r="L967" i="136"/>
  <c r="M967" i="136"/>
  <c r="N967" i="136"/>
  <c r="L968" i="136"/>
  <c r="M968" i="136"/>
  <c r="N968" i="136"/>
  <c r="L969" i="136"/>
  <c r="M969" i="136"/>
  <c r="N969" i="136"/>
  <c r="L970" i="136"/>
  <c r="M970" i="136"/>
  <c r="N970" i="136"/>
  <c r="L971" i="136"/>
  <c r="M971" i="136"/>
  <c r="N971" i="136"/>
  <c r="L972" i="136"/>
  <c r="M972" i="136"/>
  <c r="N972" i="136"/>
  <c r="M973" i="136"/>
  <c r="N973" i="136"/>
  <c r="L974" i="136"/>
  <c r="M974" i="136"/>
  <c r="N974" i="136"/>
  <c r="O974" i="136"/>
  <c r="L975" i="136"/>
  <c r="M975" i="136"/>
  <c r="N975" i="136"/>
  <c r="L976" i="136"/>
  <c r="M976" i="136"/>
  <c r="N976" i="136"/>
  <c r="L977" i="136"/>
  <c r="M977" i="136"/>
  <c r="N977" i="136"/>
  <c r="L978" i="136"/>
  <c r="M978" i="136"/>
  <c r="N978" i="136"/>
  <c r="L979" i="136"/>
  <c r="M979" i="136"/>
  <c r="N979" i="136"/>
  <c r="M980" i="136"/>
  <c r="N980" i="136"/>
  <c r="L981" i="136"/>
  <c r="M981" i="136"/>
  <c r="N981" i="136"/>
  <c r="O981" i="136"/>
  <c r="L982" i="136"/>
  <c r="M982" i="136"/>
  <c r="N982" i="136"/>
  <c r="L983" i="136"/>
  <c r="M983" i="136"/>
  <c r="N983" i="136"/>
  <c r="L984" i="136"/>
  <c r="M984" i="136"/>
  <c r="N984" i="136"/>
  <c r="L985" i="136"/>
  <c r="M985" i="136"/>
  <c r="N985" i="136"/>
  <c r="M986" i="136"/>
  <c r="N986" i="136"/>
  <c r="M987" i="136"/>
  <c r="N987" i="136"/>
  <c r="L989" i="136"/>
  <c r="M989" i="136"/>
  <c r="N989" i="136"/>
  <c r="L990" i="136"/>
  <c r="M990" i="136"/>
  <c r="N990" i="136"/>
  <c r="L991" i="136"/>
  <c r="M991" i="136"/>
  <c r="N991" i="136"/>
  <c r="L992" i="136"/>
  <c r="M992" i="136"/>
  <c r="N992" i="136"/>
  <c r="L993" i="136"/>
  <c r="M993" i="136"/>
  <c r="N993" i="136"/>
  <c r="L994" i="136"/>
  <c r="M994" i="136"/>
  <c r="N994" i="136"/>
  <c r="L995" i="136"/>
  <c r="M995" i="136"/>
  <c r="N995" i="136"/>
  <c r="L996" i="136"/>
  <c r="M996" i="136"/>
  <c r="N996" i="136"/>
  <c r="L997" i="136"/>
  <c r="M997" i="136"/>
  <c r="N997" i="136"/>
  <c r="M998" i="136"/>
  <c r="N998" i="136"/>
  <c r="L999" i="136"/>
  <c r="M999" i="136"/>
  <c r="N999" i="136"/>
  <c r="O999" i="136"/>
  <c r="L1000" i="136"/>
  <c r="M1000" i="136"/>
  <c r="N1000" i="136"/>
  <c r="L1001" i="136"/>
  <c r="M1001" i="136"/>
  <c r="N1001" i="136"/>
  <c r="L1002" i="136"/>
  <c r="M1002" i="136"/>
  <c r="N1002" i="136"/>
  <c r="L1003" i="136"/>
  <c r="M1003" i="136"/>
  <c r="N1003" i="136"/>
  <c r="L1004" i="136"/>
  <c r="M1004" i="136"/>
  <c r="N1004" i="136"/>
  <c r="M1005" i="136"/>
  <c r="N1005" i="136"/>
  <c r="L1006" i="136"/>
  <c r="M1006" i="136"/>
  <c r="N1006" i="136"/>
  <c r="O1006" i="136"/>
  <c r="L1007" i="136"/>
  <c r="M1007" i="136"/>
  <c r="N1007" i="136"/>
  <c r="L1008" i="136"/>
  <c r="M1008" i="136"/>
  <c r="N1008" i="136"/>
  <c r="L1009" i="136"/>
  <c r="M1009" i="136"/>
  <c r="N1009" i="136"/>
  <c r="L1010" i="136"/>
  <c r="M1010" i="136"/>
  <c r="N1010" i="136"/>
  <c r="L1011" i="136"/>
  <c r="M1011" i="136"/>
  <c r="N1011" i="136"/>
  <c r="M1012" i="136"/>
  <c r="N1012" i="136"/>
  <c r="L1013" i="136"/>
  <c r="M1013" i="136"/>
  <c r="N1013" i="136"/>
  <c r="O1013" i="136"/>
  <c r="L1014" i="136"/>
  <c r="M1014" i="136"/>
  <c r="N1014" i="136"/>
  <c r="L1015" i="136"/>
  <c r="M1015" i="136"/>
  <c r="N1015" i="136"/>
  <c r="L1016" i="136"/>
  <c r="M1016" i="136"/>
  <c r="N1016" i="136"/>
  <c r="L1017" i="136"/>
  <c r="M1017" i="136"/>
  <c r="N1017" i="136"/>
  <c r="L1018" i="136"/>
  <c r="M1018" i="136"/>
  <c r="N1018" i="136"/>
  <c r="M1019" i="136"/>
  <c r="N1019" i="136"/>
  <c r="L1020" i="136"/>
  <c r="M1020" i="136"/>
  <c r="N1020" i="136"/>
  <c r="O1020" i="136"/>
  <c r="L1021" i="136"/>
  <c r="M1021" i="136"/>
  <c r="N1021" i="136"/>
  <c r="L1022" i="136"/>
  <c r="M1022" i="136"/>
  <c r="N1022" i="136"/>
  <c r="L1023" i="136"/>
  <c r="M1023" i="136"/>
  <c r="N1023" i="136"/>
  <c r="L1024" i="136"/>
  <c r="M1024" i="136"/>
  <c r="N1024" i="136"/>
  <c r="M1025" i="136"/>
  <c r="N1025" i="136"/>
  <c r="L1026" i="136"/>
  <c r="M1026" i="136"/>
  <c r="N1026" i="136"/>
  <c r="O1026" i="136"/>
  <c r="L1027" i="136"/>
  <c r="M1027" i="136"/>
  <c r="N1027" i="136"/>
  <c r="L1028" i="136"/>
  <c r="M1028" i="136"/>
  <c r="N1028" i="136"/>
  <c r="L1029" i="136"/>
  <c r="M1029" i="136"/>
  <c r="N1029" i="136"/>
  <c r="L1030" i="136"/>
  <c r="M1030" i="136"/>
  <c r="N1030" i="136"/>
  <c r="L1031" i="136"/>
  <c r="M1031" i="136"/>
  <c r="N1031" i="136"/>
  <c r="M1032" i="136"/>
  <c r="N1032" i="136"/>
  <c r="L1033" i="136"/>
  <c r="M1033" i="136"/>
  <c r="N1033" i="136"/>
  <c r="O1033" i="136"/>
  <c r="L1034" i="136"/>
  <c r="M1034" i="136"/>
  <c r="N1034" i="136"/>
  <c r="L1035" i="136"/>
  <c r="M1035" i="136"/>
  <c r="N1035" i="136"/>
  <c r="L1036" i="136"/>
  <c r="M1036" i="136"/>
  <c r="N1036" i="136"/>
  <c r="L1037" i="136"/>
  <c r="M1037" i="136"/>
  <c r="N1037" i="136"/>
  <c r="M1038" i="136"/>
  <c r="N1038" i="136"/>
  <c r="L1039" i="136"/>
  <c r="M1039" i="136"/>
  <c r="N1039" i="136"/>
  <c r="O1039" i="136"/>
  <c r="L1040" i="136"/>
  <c r="M1040" i="136"/>
  <c r="N1040" i="136"/>
  <c r="L1041" i="136"/>
  <c r="M1041" i="136"/>
  <c r="N1041" i="136"/>
  <c r="L1042" i="136"/>
  <c r="M1042" i="136"/>
  <c r="N1042" i="136"/>
  <c r="L1043" i="136"/>
  <c r="M1043" i="136"/>
  <c r="N1043" i="136"/>
  <c r="L1044" i="136"/>
  <c r="M1044" i="136"/>
  <c r="N1044" i="136"/>
  <c r="L1045" i="136"/>
  <c r="M1045" i="136"/>
  <c r="N1045" i="136"/>
  <c r="L1046" i="136"/>
  <c r="M1046" i="136"/>
  <c r="N1046" i="136"/>
  <c r="L1047" i="136"/>
  <c r="M1047" i="136"/>
  <c r="N1047" i="136"/>
  <c r="L1048" i="136"/>
  <c r="M1048" i="136"/>
  <c r="N1048" i="136"/>
  <c r="L1049" i="136"/>
  <c r="M1049" i="136"/>
  <c r="N1049" i="136"/>
  <c r="M1050" i="136"/>
  <c r="N1050" i="136"/>
  <c r="L1051" i="136"/>
  <c r="M1051" i="136"/>
  <c r="N1051" i="136"/>
  <c r="O1051" i="136"/>
  <c r="L1052" i="136"/>
  <c r="M1052" i="136"/>
  <c r="N1052" i="136"/>
  <c r="L1053" i="136"/>
  <c r="M1053" i="136"/>
  <c r="N1053" i="136"/>
  <c r="L1054" i="136"/>
  <c r="M1054" i="136"/>
  <c r="N1054" i="136"/>
  <c r="L1055" i="136"/>
  <c r="M1055" i="136"/>
  <c r="N1055" i="136"/>
  <c r="M1056" i="136"/>
  <c r="N1056" i="136"/>
  <c r="L1057" i="136"/>
  <c r="M1057" i="136"/>
  <c r="N1057" i="136"/>
  <c r="O1057" i="136"/>
  <c r="L1058" i="136"/>
  <c r="M1058" i="136"/>
  <c r="N1058" i="136"/>
  <c r="L1059" i="136"/>
  <c r="M1059" i="136"/>
  <c r="N1059" i="136"/>
  <c r="L1060" i="136"/>
  <c r="M1060" i="136"/>
  <c r="N1060" i="136"/>
  <c r="L1061" i="136"/>
  <c r="M1061" i="136"/>
  <c r="N1061" i="136"/>
  <c r="M1062" i="136"/>
  <c r="N1062" i="136"/>
  <c r="M1063" i="136"/>
  <c r="N1063" i="136"/>
  <c r="L1065" i="136"/>
  <c r="M1065" i="136"/>
  <c r="N1065" i="136"/>
  <c r="L1066" i="136"/>
  <c r="M1066" i="136"/>
  <c r="N1066" i="136"/>
  <c r="L1067" i="136"/>
  <c r="M1067" i="136"/>
  <c r="N1067" i="136"/>
  <c r="L1068" i="136"/>
  <c r="M1068" i="136"/>
  <c r="N1068" i="136"/>
  <c r="L1069" i="136"/>
  <c r="M1069" i="136"/>
  <c r="N1069" i="136"/>
  <c r="L1070" i="136"/>
  <c r="M1070" i="136"/>
  <c r="N1070" i="136"/>
  <c r="L1071" i="136"/>
  <c r="M1071" i="136"/>
  <c r="N1071" i="136"/>
  <c r="L1072" i="136"/>
  <c r="M1072" i="136"/>
  <c r="N1072" i="136"/>
  <c r="L1073" i="136"/>
  <c r="M1073" i="136"/>
  <c r="N1073" i="136"/>
  <c r="M1074" i="136"/>
  <c r="N1074" i="136"/>
  <c r="L1075" i="136"/>
  <c r="M1075" i="136"/>
  <c r="N1075" i="136"/>
  <c r="O1075" i="136"/>
  <c r="L1076" i="136"/>
  <c r="M1076" i="136"/>
  <c r="N1076" i="136"/>
  <c r="L1077" i="136"/>
  <c r="M1077" i="136"/>
  <c r="N1077" i="136"/>
  <c r="L1078" i="136"/>
  <c r="M1078" i="136"/>
  <c r="N1078" i="136"/>
  <c r="L1079" i="136"/>
  <c r="M1079" i="136"/>
  <c r="N1079" i="136"/>
  <c r="L1080" i="136"/>
  <c r="M1080" i="136"/>
  <c r="N1080" i="136"/>
  <c r="M1081" i="136"/>
  <c r="N1081" i="136"/>
  <c r="L1082" i="136"/>
  <c r="M1082" i="136"/>
  <c r="N1082" i="136"/>
  <c r="O1082" i="136"/>
  <c r="L1083" i="136"/>
  <c r="M1083" i="136"/>
  <c r="N1083" i="136"/>
  <c r="L1084" i="136"/>
  <c r="M1084" i="136"/>
  <c r="N1084" i="136"/>
  <c r="L1085" i="136"/>
  <c r="M1085" i="136"/>
  <c r="N1085" i="136"/>
  <c r="L1086" i="136"/>
  <c r="M1086" i="136"/>
  <c r="N1086" i="136"/>
  <c r="L1087" i="136"/>
  <c r="M1087" i="136"/>
  <c r="N1087" i="136"/>
  <c r="M1088" i="136"/>
  <c r="N1088" i="136"/>
  <c r="L1089" i="136"/>
  <c r="M1089" i="136"/>
  <c r="N1089" i="136"/>
  <c r="O1089" i="136"/>
  <c r="L1090" i="136"/>
  <c r="M1090" i="136"/>
  <c r="N1090" i="136"/>
  <c r="L1091" i="136"/>
  <c r="M1091" i="136"/>
  <c r="N1091" i="136"/>
  <c r="L1092" i="136"/>
  <c r="M1092" i="136"/>
  <c r="N1092" i="136"/>
  <c r="L1093" i="136"/>
  <c r="M1093" i="136"/>
  <c r="N1093" i="136"/>
  <c r="L1094" i="136"/>
  <c r="M1094" i="136"/>
  <c r="N1094" i="136"/>
  <c r="M1095" i="136"/>
  <c r="N1095" i="136"/>
  <c r="L1096" i="136"/>
  <c r="M1096" i="136"/>
  <c r="N1096" i="136"/>
  <c r="O1096" i="136"/>
  <c r="L1097" i="136"/>
  <c r="M1097" i="136"/>
  <c r="N1097" i="136"/>
  <c r="L1098" i="136"/>
  <c r="M1098" i="136"/>
  <c r="N1098" i="136"/>
  <c r="L1099" i="136"/>
  <c r="M1099" i="136"/>
  <c r="N1099" i="136"/>
  <c r="L1100" i="136"/>
  <c r="M1100" i="136"/>
  <c r="N1100" i="136"/>
  <c r="M1101" i="136"/>
  <c r="N1101" i="136"/>
  <c r="L1102" i="136"/>
  <c r="M1102" i="136"/>
  <c r="N1102" i="136"/>
  <c r="O1102" i="136"/>
  <c r="L1103" i="136"/>
  <c r="M1103" i="136"/>
  <c r="N1103" i="136"/>
  <c r="L1104" i="136"/>
  <c r="M1104" i="136"/>
  <c r="N1104" i="136"/>
  <c r="L1105" i="136"/>
  <c r="M1105" i="136"/>
  <c r="N1105" i="136"/>
  <c r="L1106" i="136"/>
  <c r="M1106" i="136"/>
  <c r="N1106" i="136"/>
  <c r="L1107" i="136"/>
  <c r="M1107" i="136"/>
  <c r="N1107" i="136"/>
  <c r="M1108" i="136"/>
  <c r="N1108" i="136"/>
  <c r="L1109" i="136"/>
  <c r="M1109" i="136"/>
  <c r="N1109" i="136"/>
  <c r="O1109" i="136"/>
  <c r="L1110" i="136"/>
  <c r="M1110" i="136"/>
  <c r="N1110" i="136"/>
  <c r="L1111" i="136"/>
  <c r="M1111" i="136"/>
  <c r="N1111" i="136"/>
  <c r="L1112" i="136"/>
  <c r="M1112" i="136"/>
  <c r="N1112" i="136"/>
  <c r="L1113" i="136"/>
  <c r="M1113" i="136"/>
  <c r="N1113" i="136"/>
  <c r="M1114" i="136"/>
  <c r="N1114" i="136"/>
  <c r="L1115" i="136"/>
  <c r="M1115" i="136"/>
  <c r="N1115" i="136"/>
  <c r="O1115" i="136"/>
  <c r="L1116" i="136"/>
  <c r="M1116" i="136"/>
  <c r="N1116" i="136"/>
  <c r="L1117" i="136"/>
  <c r="M1117" i="136"/>
  <c r="N1117" i="136"/>
  <c r="L1118" i="136"/>
  <c r="M1118" i="136"/>
  <c r="N1118" i="136"/>
  <c r="L1119" i="136"/>
  <c r="M1119" i="136"/>
  <c r="N1119" i="136"/>
  <c r="L1120" i="136"/>
  <c r="M1120" i="136"/>
  <c r="N1120" i="136"/>
  <c r="L1121" i="136"/>
  <c r="M1121" i="136"/>
  <c r="N1121" i="136"/>
  <c r="L1122" i="136"/>
  <c r="M1122" i="136"/>
  <c r="N1122" i="136"/>
  <c r="L1123" i="136"/>
  <c r="M1123" i="136"/>
  <c r="N1123" i="136"/>
  <c r="L1124" i="136"/>
  <c r="M1124" i="136"/>
  <c r="N1124" i="136"/>
  <c r="L1125" i="136"/>
  <c r="M1125" i="136"/>
  <c r="N1125" i="136"/>
  <c r="M1126" i="136"/>
  <c r="N1126" i="136"/>
  <c r="L1127" i="136"/>
  <c r="M1127" i="136"/>
  <c r="N1127" i="136"/>
  <c r="O1127" i="136"/>
  <c r="L1128" i="136"/>
  <c r="M1128" i="136"/>
  <c r="N1128" i="136"/>
  <c r="L1129" i="136"/>
  <c r="M1129" i="136"/>
  <c r="N1129" i="136"/>
  <c r="L1130" i="136"/>
  <c r="M1130" i="136"/>
  <c r="N1130" i="136"/>
  <c r="L1131" i="136"/>
  <c r="M1131" i="136"/>
  <c r="N1131" i="136"/>
  <c r="M1132" i="136"/>
  <c r="N1132" i="136"/>
  <c r="L1133" i="136"/>
  <c r="M1133" i="136"/>
  <c r="N1133" i="136"/>
  <c r="O1133" i="136"/>
  <c r="L1134" i="136"/>
  <c r="M1134" i="136"/>
  <c r="N1134" i="136"/>
  <c r="L1135" i="136"/>
  <c r="M1135" i="136"/>
  <c r="N1135" i="136"/>
  <c r="L1136" i="136"/>
  <c r="M1136" i="136"/>
  <c r="N1136" i="136"/>
  <c r="L1137" i="136"/>
  <c r="M1137" i="136"/>
  <c r="N1137" i="136"/>
  <c r="M1138" i="136"/>
  <c r="N1138" i="136"/>
  <c r="M1139" i="136"/>
  <c r="N1139" i="136"/>
  <c r="L1141" i="136"/>
  <c r="M1141" i="136"/>
  <c r="N1141" i="136"/>
  <c r="L1142" i="136"/>
  <c r="M1142" i="136"/>
  <c r="N1142" i="136"/>
  <c r="L1143" i="136"/>
  <c r="M1143" i="136"/>
  <c r="N1143" i="136"/>
  <c r="L1144" i="136"/>
  <c r="M1144" i="136"/>
  <c r="N1144" i="136"/>
  <c r="L1145" i="136"/>
  <c r="M1145" i="136"/>
  <c r="N1145" i="136"/>
  <c r="L1146" i="136"/>
  <c r="M1146" i="136"/>
  <c r="N1146" i="136"/>
  <c r="L1147" i="136"/>
  <c r="M1147" i="136"/>
  <c r="N1147" i="136"/>
  <c r="M1148" i="136"/>
  <c r="N1148" i="136"/>
  <c r="L1149" i="136"/>
  <c r="M1149" i="136"/>
  <c r="N1149" i="136"/>
  <c r="O1149" i="136"/>
  <c r="L1150" i="136"/>
  <c r="M1150" i="136"/>
  <c r="N1150" i="136"/>
  <c r="L1151" i="136"/>
  <c r="M1151" i="136"/>
  <c r="N1151" i="136"/>
  <c r="L1152" i="136"/>
  <c r="M1152" i="136"/>
  <c r="N1152" i="136"/>
  <c r="M1153" i="136"/>
  <c r="N1153" i="136"/>
  <c r="L1154" i="136"/>
  <c r="M1154" i="136"/>
  <c r="N1154" i="136"/>
  <c r="O1154" i="136"/>
  <c r="L1155" i="136"/>
  <c r="M1155" i="136"/>
  <c r="N1155" i="136"/>
  <c r="L1156" i="136"/>
  <c r="M1156" i="136"/>
  <c r="N1156" i="136"/>
  <c r="L1157" i="136"/>
  <c r="M1157" i="136"/>
  <c r="N1157" i="136"/>
  <c r="L1158" i="136"/>
  <c r="M1158" i="136"/>
  <c r="N1158" i="136"/>
  <c r="M1159" i="136"/>
  <c r="N1159" i="136"/>
  <c r="L1160" i="136"/>
  <c r="M1160" i="136"/>
  <c r="N1160" i="136"/>
  <c r="O1160" i="136"/>
  <c r="L1161" i="136"/>
  <c r="M1161" i="136"/>
  <c r="N1161" i="136"/>
  <c r="L1162" i="136"/>
  <c r="M1162" i="136"/>
  <c r="N1162" i="136"/>
  <c r="L1163" i="136"/>
  <c r="M1163" i="136"/>
  <c r="N1163" i="136"/>
  <c r="L1164" i="136"/>
  <c r="M1164" i="136"/>
  <c r="N1164" i="136"/>
  <c r="M1165" i="136"/>
  <c r="N1165" i="136"/>
  <c r="L1166" i="136"/>
  <c r="M1166" i="136"/>
  <c r="N1166" i="136"/>
  <c r="O1166" i="136"/>
  <c r="L1167" i="136"/>
  <c r="M1167" i="136"/>
  <c r="N1167" i="136"/>
  <c r="L1168" i="136"/>
  <c r="M1168" i="136"/>
  <c r="N1168" i="136"/>
  <c r="M1169" i="136"/>
  <c r="N1169" i="136"/>
  <c r="L1170" i="136"/>
  <c r="M1170" i="136"/>
  <c r="N1170" i="136"/>
  <c r="O1170" i="136"/>
  <c r="L1171" i="136"/>
  <c r="M1171" i="136"/>
  <c r="N1171" i="136"/>
  <c r="L1172" i="136"/>
  <c r="M1172" i="136"/>
  <c r="N1172" i="136"/>
  <c r="L1173" i="136"/>
  <c r="M1173" i="136"/>
  <c r="N1173" i="136"/>
  <c r="L1174" i="136"/>
  <c r="M1174" i="136"/>
  <c r="N1174" i="136"/>
  <c r="M1175" i="136"/>
  <c r="N1175" i="136"/>
  <c r="L1176" i="136"/>
  <c r="M1176" i="136"/>
  <c r="N1176" i="136"/>
  <c r="O1176" i="136"/>
  <c r="L1177" i="136"/>
  <c r="M1177" i="136"/>
  <c r="N1177" i="136"/>
  <c r="L1178" i="136"/>
  <c r="M1178" i="136"/>
  <c r="N1178" i="136"/>
  <c r="L1179" i="136"/>
  <c r="M1179" i="136"/>
  <c r="N1179" i="136"/>
  <c r="M1180" i="136"/>
  <c r="N1180" i="136"/>
  <c r="L1181" i="136"/>
  <c r="M1181" i="136"/>
  <c r="N1181" i="136"/>
  <c r="O1181" i="136"/>
  <c r="L1182" i="136"/>
  <c r="M1182" i="136"/>
  <c r="N1182" i="136"/>
  <c r="L1183" i="136"/>
  <c r="M1183" i="136"/>
  <c r="N1183" i="136"/>
  <c r="L1184" i="136"/>
  <c r="M1184" i="136"/>
  <c r="N1184" i="136"/>
  <c r="L1185" i="136"/>
  <c r="M1185" i="136"/>
  <c r="N1185" i="136"/>
  <c r="L1186" i="136"/>
  <c r="M1186" i="136"/>
  <c r="N1186" i="136"/>
  <c r="L1187" i="136"/>
  <c r="M1187" i="136"/>
  <c r="N1187" i="136"/>
  <c r="L1188" i="136"/>
  <c r="M1188" i="136"/>
  <c r="N1188" i="136"/>
  <c r="L1189" i="136"/>
  <c r="M1189" i="136"/>
  <c r="N1189" i="136"/>
  <c r="L1190" i="136"/>
  <c r="M1190" i="136"/>
  <c r="N1190" i="136"/>
  <c r="L1191" i="136"/>
  <c r="M1191" i="136"/>
  <c r="N1191" i="136"/>
  <c r="M1192" i="136"/>
  <c r="N1192" i="136"/>
  <c r="L1193" i="136"/>
  <c r="M1193" i="136"/>
  <c r="N1193" i="136"/>
  <c r="O1193" i="136"/>
  <c r="L1194" i="136"/>
  <c r="M1194" i="136"/>
  <c r="N1194" i="136"/>
  <c r="L1195" i="136"/>
  <c r="M1195" i="136"/>
  <c r="N1195" i="136"/>
  <c r="L1196" i="136"/>
  <c r="M1196" i="136"/>
  <c r="N1196" i="136"/>
  <c r="M1197" i="136"/>
  <c r="N1197" i="136"/>
  <c r="L1198" i="136"/>
  <c r="M1198" i="136"/>
  <c r="N1198" i="136"/>
  <c r="O1198" i="136"/>
  <c r="L1199" i="136"/>
  <c r="M1199" i="136"/>
  <c r="N1199" i="136"/>
  <c r="L1200" i="136"/>
  <c r="M1200" i="136"/>
  <c r="N1200" i="136"/>
  <c r="L1201" i="136"/>
  <c r="M1201" i="136"/>
  <c r="N1201" i="136"/>
  <c r="L1202" i="136"/>
  <c r="M1202" i="136"/>
  <c r="N1202" i="136"/>
  <c r="M1203" i="136"/>
  <c r="N1203" i="136"/>
  <c r="M1204" i="136"/>
  <c r="N1204" i="136"/>
  <c r="L1206" i="136"/>
  <c r="M1206" i="136"/>
  <c r="N1206" i="136"/>
  <c r="L1207" i="136"/>
  <c r="M1207" i="136"/>
  <c r="N1207" i="136"/>
  <c r="L1208" i="136"/>
  <c r="M1208" i="136"/>
  <c r="N1208" i="136"/>
  <c r="L1209" i="136"/>
  <c r="M1209" i="136"/>
  <c r="N1209" i="136"/>
  <c r="L1210" i="136"/>
  <c r="M1210" i="136"/>
  <c r="N1210" i="136"/>
  <c r="L1211" i="136"/>
  <c r="M1211" i="136"/>
  <c r="N1211" i="136"/>
  <c r="L1212" i="136"/>
  <c r="M1212" i="136"/>
  <c r="N1212" i="136"/>
  <c r="M1213" i="136"/>
  <c r="N1213" i="136"/>
  <c r="L1214" i="136"/>
  <c r="M1214" i="136"/>
  <c r="N1214" i="136"/>
  <c r="O1214" i="136"/>
  <c r="L1215" i="136"/>
  <c r="M1215" i="136"/>
  <c r="N1215" i="136"/>
  <c r="L1216" i="136"/>
  <c r="M1216" i="136"/>
  <c r="N1216" i="136"/>
  <c r="L1217" i="136"/>
  <c r="M1217" i="136"/>
  <c r="N1217" i="136"/>
  <c r="M1218" i="136"/>
  <c r="N1218" i="136"/>
  <c r="L1219" i="136"/>
  <c r="M1219" i="136"/>
  <c r="N1219" i="136"/>
  <c r="O1219" i="136"/>
  <c r="L1220" i="136"/>
  <c r="M1220" i="136"/>
  <c r="N1220" i="136"/>
  <c r="L1221" i="136"/>
  <c r="M1221" i="136"/>
  <c r="N1221" i="136"/>
  <c r="L1222" i="136"/>
  <c r="M1222" i="136"/>
  <c r="N1222" i="136"/>
  <c r="M1223" i="136"/>
  <c r="N1223" i="136"/>
  <c r="L1224" i="136"/>
  <c r="M1224" i="136"/>
  <c r="N1224" i="136"/>
  <c r="O1224" i="136"/>
  <c r="L1225" i="136"/>
  <c r="M1225" i="136"/>
  <c r="N1225" i="136"/>
  <c r="L1226" i="136"/>
  <c r="M1226" i="136"/>
  <c r="N1226" i="136"/>
  <c r="L1227" i="136"/>
  <c r="M1227" i="136"/>
  <c r="N1227" i="136"/>
  <c r="L1228" i="136"/>
  <c r="M1228" i="136"/>
  <c r="N1228" i="136"/>
  <c r="M1229" i="136"/>
  <c r="N1229" i="136"/>
  <c r="L1230" i="136"/>
  <c r="M1230" i="136"/>
  <c r="N1230" i="136"/>
  <c r="O1230" i="136"/>
  <c r="L1231" i="136"/>
  <c r="M1231" i="136"/>
  <c r="N1231" i="136"/>
  <c r="L1232" i="136"/>
  <c r="M1232" i="136"/>
  <c r="N1232" i="136"/>
  <c r="M1233" i="136"/>
  <c r="N1233" i="136"/>
  <c r="L1234" i="136"/>
  <c r="M1234" i="136"/>
  <c r="N1234" i="136"/>
  <c r="O1234" i="136"/>
  <c r="L1235" i="136"/>
  <c r="M1235" i="136"/>
  <c r="N1235" i="136"/>
  <c r="L1236" i="136"/>
  <c r="M1236" i="136"/>
  <c r="N1236" i="136"/>
  <c r="L1237" i="136"/>
  <c r="M1237" i="136"/>
  <c r="N1237" i="136"/>
  <c r="M1238" i="136"/>
  <c r="N1238" i="136"/>
  <c r="L1239" i="136"/>
  <c r="M1239" i="136"/>
  <c r="N1239" i="136"/>
  <c r="O1239" i="136"/>
  <c r="L1240" i="136"/>
  <c r="M1240" i="136"/>
  <c r="N1240" i="136"/>
  <c r="M1241" i="136"/>
  <c r="N1241" i="136"/>
  <c r="L1242" i="136"/>
  <c r="M1242" i="136"/>
  <c r="N1242" i="136"/>
  <c r="O1242" i="136"/>
  <c r="L1243" i="136"/>
  <c r="M1243" i="136"/>
  <c r="N1243" i="136"/>
  <c r="L1244" i="136"/>
  <c r="M1244" i="136"/>
  <c r="N1244" i="136"/>
  <c r="L1245" i="136"/>
  <c r="M1245" i="136"/>
  <c r="N1245" i="136"/>
  <c r="L1246" i="136"/>
  <c r="M1246" i="136"/>
  <c r="N1246" i="136"/>
  <c r="L1247" i="136"/>
  <c r="M1247" i="136"/>
  <c r="N1247" i="136"/>
  <c r="L1248" i="136"/>
  <c r="M1248" i="136"/>
  <c r="N1248" i="136"/>
  <c r="L1249" i="136"/>
  <c r="M1249" i="136"/>
  <c r="N1249" i="136"/>
  <c r="L1250" i="136"/>
  <c r="M1250" i="136"/>
  <c r="N1250" i="136"/>
  <c r="M1251" i="136"/>
  <c r="N1251" i="136"/>
  <c r="L1252" i="136"/>
  <c r="M1252" i="136"/>
  <c r="N1252" i="136"/>
  <c r="O1252" i="136"/>
  <c r="L1253" i="136"/>
  <c r="M1253" i="136"/>
  <c r="N1253" i="136"/>
  <c r="M1254" i="136"/>
  <c r="N1254" i="136"/>
  <c r="L1255" i="136"/>
  <c r="M1255" i="136"/>
  <c r="N1255" i="136"/>
  <c r="O1255" i="136"/>
  <c r="L1256" i="136"/>
  <c r="M1256" i="136"/>
  <c r="N1256" i="136"/>
  <c r="L1257" i="136"/>
  <c r="M1257" i="136"/>
  <c r="N1257" i="136"/>
  <c r="L1258" i="136"/>
  <c r="M1258" i="136"/>
  <c r="N1258" i="136"/>
  <c r="M1259" i="136"/>
  <c r="N1259" i="136"/>
  <c r="M1260" i="136"/>
  <c r="N1260" i="136"/>
  <c r="L1262" i="136"/>
  <c r="M1262" i="136"/>
  <c r="N1262" i="136"/>
  <c r="L1263" i="136"/>
  <c r="M1263" i="136"/>
  <c r="N1263" i="136"/>
  <c r="L1264" i="136"/>
  <c r="M1264" i="136"/>
  <c r="N1264" i="136"/>
  <c r="L1265" i="136"/>
  <c r="M1265" i="136"/>
  <c r="N1265" i="136"/>
  <c r="L1266" i="136"/>
  <c r="M1266" i="136"/>
  <c r="N1266" i="136"/>
  <c r="L1267" i="136"/>
  <c r="M1267" i="136"/>
  <c r="N1267" i="136"/>
  <c r="L1268" i="136"/>
  <c r="M1268" i="136"/>
  <c r="N1268" i="136"/>
  <c r="L1269" i="136"/>
  <c r="M1269" i="136"/>
  <c r="N1269" i="136"/>
  <c r="L1270" i="136"/>
  <c r="M1270" i="136"/>
  <c r="N1270" i="136"/>
  <c r="M1271" i="136"/>
  <c r="N1271" i="136"/>
  <c r="L1272" i="136"/>
  <c r="M1272" i="136"/>
  <c r="N1272" i="136"/>
  <c r="O1272" i="136"/>
  <c r="L1273" i="136"/>
  <c r="M1273" i="136"/>
  <c r="N1273" i="136"/>
  <c r="L1274" i="136"/>
  <c r="M1274" i="136"/>
  <c r="N1274" i="136"/>
  <c r="L1275" i="136"/>
  <c r="M1275" i="136"/>
  <c r="N1275" i="136"/>
  <c r="L1276" i="136"/>
  <c r="M1276" i="136"/>
  <c r="N1276" i="136"/>
  <c r="L1277" i="136"/>
  <c r="M1277" i="136"/>
  <c r="N1277" i="136"/>
  <c r="M1278" i="136"/>
  <c r="N1278" i="136"/>
  <c r="L1279" i="136"/>
  <c r="M1279" i="136"/>
  <c r="N1279" i="136"/>
  <c r="O1279" i="136"/>
  <c r="L1280" i="136"/>
  <c r="M1280" i="136"/>
  <c r="N1280" i="136"/>
  <c r="L1281" i="136"/>
  <c r="M1281" i="136"/>
  <c r="N1281" i="136"/>
  <c r="L1282" i="136"/>
  <c r="M1282" i="136"/>
  <c r="N1282" i="136"/>
  <c r="L1283" i="136"/>
  <c r="M1283" i="136"/>
  <c r="N1283" i="136"/>
  <c r="L1284" i="136"/>
  <c r="M1284" i="136"/>
  <c r="N1284" i="136"/>
  <c r="M1285" i="136"/>
  <c r="N1285" i="136"/>
  <c r="L1286" i="136"/>
  <c r="M1286" i="136"/>
  <c r="N1286" i="136"/>
  <c r="O1286" i="136"/>
  <c r="L1287" i="136"/>
  <c r="M1287" i="136"/>
  <c r="N1287" i="136"/>
  <c r="L1288" i="136"/>
  <c r="M1288" i="136"/>
  <c r="N1288" i="136"/>
  <c r="L1289" i="136"/>
  <c r="M1289" i="136"/>
  <c r="N1289" i="136"/>
  <c r="L1290" i="136"/>
  <c r="M1290" i="136"/>
  <c r="N1290" i="136"/>
  <c r="L1291" i="136"/>
  <c r="M1291" i="136"/>
  <c r="N1291" i="136"/>
  <c r="M1292" i="136"/>
  <c r="N1292" i="136"/>
  <c r="L1293" i="136"/>
  <c r="M1293" i="136"/>
  <c r="N1293" i="136"/>
  <c r="O1293" i="136"/>
  <c r="L1294" i="136"/>
  <c r="M1294" i="136"/>
  <c r="N1294" i="136"/>
  <c r="L1295" i="136"/>
  <c r="M1295" i="136"/>
  <c r="N1295" i="136"/>
  <c r="L1296" i="136"/>
  <c r="M1296" i="136"/>
  <c r="N1296" i="136"/>
  <c r="L1297" i="136"/>
  <c r="M1297" i="136"/>
  <c r="N1297" i="136"/>
  <c r="M1298" i="136"/>
  <c r="N1298" i="136"/>
  <c r="L1299" i="136"/>
  <c r="M1299" i="136"/>
  <c r="N1299" i="136"/>
  <c r="O1299" i="136"/>
  <c r="L1300" i="136"/>
  <c r="M1300" i="136"/>
  <c r="N1300" i="136"/>
  <c r="L1301" i="136"/>
  <c r="M1301" i="136"/>
  <c r="N1301" i="136"/>
  <c r="L1302" i="136"/>
  <c r="M1302" i="136"/>
  <c r="N1302" i="136"/>
  <c r="L1303" i="136"/>
  <c r="M1303" i="136"/>
  <c r="N1303" i="136"/>
  <c r="L1304" i="136"/>
  <c r="M1304" i="136"/>
  <c r="N1304" i="136"/>
  <c r="M1305" i="136"/>
  <c r="N1305" i="136"/>
  <c r="L1306" i="136"/>
  <c r="M1306" i="136"/>
  <c r="N1306" i="136"/>
  <c r="O1306" i="136"/>
  <c r="L1307" i="136"/>
  <c r="M1307" i="136"/>
  <c r="N1307" i="136"/>
  <c r="L1308" i="136"/>
  <c r="M1308" i="136"/>
  <c r="N1308" i="136"/>
  <c r="L1309" i="136"/>
  <c r="M1309" i="136"/>
  <c r="N1309" i="136"/>
  <c r="L1310" i="136"/>
  <c r="M1310" i="136"/>
  <c r="N1310" i="136"/>
  <c r="M1311" i="136"/>
  <c r="N1311" i="136"/>
  <c r="L1312" i="136"/>
  <c r="M1312" i="136"/>
  <c r="N1312" i="136"/>
  <c r="O1312" i="136"/>
  <c r="L1313" i="136"/>
  <c r="M1313" i="136"/>
  <c r="N1313" i="136"/>
  <c r="L1314" i="136"/>
  <c r="M1314" i="136"/>
  <c r="N1314" i="136"/>
  <c r="L1315" i="136"/>
  <c r="M1315" i="136"/>
  <c r="N1315" i="136"/>
  <c r="L1316" i="136"/>
  <c r="M1316" i="136"/>
  <c r="N1316" i="136"/>
  <c r="L1317" i="136"/>
  <c r="M1317" i="136"/>
  <c r="N1317" i="136"/>
  <c r="L1318" i="136"/>
  <c r="M1318" i="136"/>
  <c r="N1318" i="136"/>
  <c r="L1319" i="136"/>
  <c r="M1319" i="136"/>
  <c r="N1319" i="136"/>
  <c r="L1320" i="136"/>
  <c r="M1320" i="136"/>
  <c r="N1320" i="136"/>
  <c r="L1321" i="136"/>
  <c r="M1321" i="136"/>
  <c r="N1321" i="136"/>
  <c r="L1322" i="136"/>
  <c r="M1322" i="136"/>
  <c r="N1322" i="136"/>
  <c r="M1323" i="136"/>
  <c r="N1323" i="136"/>
  <c r="L1324" i="136"/>
  <c r="M1324" i="136"/>
  <c r="N1324" i="136"/>
  <c r="O1324" i="136"/>
  <c r="L1325" i="136"/>
  <c r="M1325" i="136"/>
  <c r="N1325" i="136"/>
  <c r="L1326" i="136"/>
  <c r="M1326" i="136"/>
  <c r="N1326" i="136"/>
  <c r="L1327" i="136"/>
  <c r="M1327" i="136"/>
  <c r="N1327" i="136"/>
  <c r="L1328" i="136"/>
  <c r="M1328" i="136"/>
  <c r="N1328" i="136"/>
  <c r="M1329" i="136"/>
  <c r="N1329" i="136"/>
  <c r="L1330" i="136"/>
  <c r="M1330" i="136"/>
  <c r="N1330" i="136"/>
  <c r="O1330" i="136"/>
  <c r="L1331" i="136"/>
  <c r="M1331" i="136"/>
  <c r="N1331" i="136"/>
  <c r="L1332" i="136"/>
  <c r="M1332" i="136"/>
  <c r="N1332" i="136"/>
  <c r="L1333" i="136"/>
  <c r="M1333" i="136"/>
  <c r="N1333" i="136"/>
  <c r="L1334" i="136"/>
  <c r="M1334" i="136"/>
  <c r="N1334" i="136"/>
  <c r="M1335" i="136"/>
  <c r="N1335" i="136"/>
  <c r="M1336" i="136"/>
  <c r="N1336" i="136"/>
  <c r="L1338" i="136"/>
  <c r="M1338" i="136"/>
  <c r="N1338" i="136"/>
  <c r="L1339" i="136"/>
  <c r="M1339" i="136"/>
  <c r="N1339" i="136"/>
  <c r="L1340" i="136"/>
  <c r="M1340" i="136"/>
  <c r="N1340" i="136"/>
  <c r="L1341" i="136"/>
  <c r="M1341" i="136"/>
  <c r="N1341" i="136"/>
  <c r="L1342" i="136"/>
  <c r="M1342" i="136"/>
  <c r="N1342" i="136"/>
  <c r="L1343" i="136"/>
  <c r="M1343" i="136"/>
  <c r="N1343" i="136"/>
  <c r="L1344" i="136"/>
  <c r="M1344" i="136"/>
  <c r="N1344" i="136"/>
  <c r="L1345" i="136"/>
  <c r="M1345" i="136"/>
  <c r="N1345" i="136"/>
  <c r="M1346" i="136"/>
  <c r="N1346" i="136"/>
  <c r="L1347" i="136"/>
  <c r="M1347" i="136"/>
  <c r="N1347" i="136"/>
  <c r="O1347" i="136"/>
  <c r="L1348" i="136"/>
  <c r="M1348" i="136"/>
  <c r="N1348" i="136"/>
  <c r="L1349" i="136"/>
  <c r="M1349" i="136"/>
  <c r="N1349" i="136"/>
  <c r="L1350" i="136"/>
  <c r="M1350" i="136"/>
  <c r="N1350" i="136"/>
  <c r="L1351" i="136"/>
  <c r="M1351" i="136"/>
  <c r="N1351" i="136"/>
  <c r="L1352" i="136"/>
  <c r="M1352" i="136"/>
  <c r="N1352" i="136"/>
  <c r="M1353" i="136"/>
  <c r="N1353" i="136"/>
  <c r="L1354" i="136"/>
  <c r="M1354" i="136"/>
  <c r="N1354" i="136"/>
  <c r="O1354" i="136"/>
  <c r="L1355" i="136"/>
  <c r="M1355" i="136"/>
  <c r="N1355" i="136"/>
  <c r="L1356" i="136"/>
  <c r="M1356" i="136"/>
  <c r="N1356" i="136"/>
  <c r="L1357" i="136"/>
  <c r="M1357" i="136"/>
  <c r="N1357" i="136"/>
  <c r="L1358" i="136"/>
  <c r="M1358" i="136"/>
  <c r="N1358" i="136"/>
  <c r="L1359" i="136"/>
  <c r="M1359" i="136"/>
  <c r="N1359" i="136"/>
  <c r="M1360" i="136"/>
  <c r="N1360" i="136"/>
  <c r="L1361" i="136"/>
  <c r="M1361" i="136"/>
  <c r="N1361" i="136"/>
  <c r="O1361" i="136"/>
  <c r="L1362" i="136"/>
  <c r="M1362" i="136"/>
  <c r="N1362" i="136"/>
  <c r="L1363" i="136"/>
  <c r="M1363" i="136"/>
  <c r="N1363" i="136"/>
  <c r="L1364" i="136"/>
  <c r="M1364" i="136"/>
  <c r="N1364" i="136"/>
  <c r="L1365" i="136"/>
  <c r="M1365" i="136"/>
  <c r="N1365" i="136"/>
  <c r="L1366" i="136"/>
  <c r="M1366" i="136"/>
  <c r="N1366" i="136"/>
  <c r="M1367" i="136"/>
  <c r="N1367" i="136"/>
  <c r="L1368" i="136"/>
  <c r="M1368" i="136"/>
  <c r="N1368" i="136"/>
  <c r="O1368" i="136"/>
  <c r="L1369" i="136"/>
  <c r="M1369" i="136"/>
  <c r="N1369" i="136"/>
  <c r="L1370" i="136"/>
  <c r="M1370" i="136"/>
  <c r="N1370" i="136"/>
  <c r="L1371" i="136"/>
  <c r="M1371" i="136"/>
  <c r="N1371" i="136"/>
  <c r="L1372" i="136"/>
  <c r="M1372" i="136"/>
  <c r="N1372" i="136"/>
  <c r="M1373" i="136"/>
  <c r="N1373" i="136"/>
  <c r="L1374" i="136"/>
  <c r="M1374" i="136"/>
  <c r="N1374" i="136"/>
  <c r="O1374" i="136"/>
  <c r="L1375" i="136"/>
  <c r="M1375" i="136"/>
  <c r="N1375" i="136"/>
  <c r="L1376" i="136"/>
  <c r="M1376" i="136"/>
  <c r="N1376" i="136"/>
  <c r="L1377" i="136"/>
  <c r="M1377" i="136"/>
  <c r="N1377" i="136"/>
  <c r="L1378" i="136"/>
  <c r="M1378" i="136"/>
  <c r="N1378" i="136"/>
  <c r="L1379" i="136"/>
  <c r="M1379" i="136"/>
  <c r="N1379" i="136"/>
  <c r="M1380" i="136"/>
  <c r="N1380" i="136"/>
  <c r="L1381" i="136"/>
  <c r="M1381" i="136"/>
  <c r="N1381" i="136"/>
  <c r="O1381" i="136"/>
  <c r="L1382" i="136"/>
  <c r="M1382" i="136"/>
  <c r="N1382" i="136"/>
  <c r="L1383" i="136"/>
  <c r="M1383" i="136"/>
  <c r="N1383" i="136"/>
  <c r="L1384" i="136"/>
  <c r="M1384" i="136"/>
  <c r="N1384" i="136"/>
  <c r="L1385" i="136"/>
  <c r="M1385" i="136"/>
  <c r="N1385" i="136"/>
  <c r="M1386" i="136"/>
  <c r="N1386" i="136"/>
  <c r="L1387" i="136"/>
  <c r="M1387" i="136"/>
  <c r="N1387" i="136"/>
  <c r="O1387" i="136"/>
  <c r="L1388" i="136"/>
  <c r="M1388" i="136"/>
  <c r="N1388" i="136"/>
  <c r="L1389" i="136"/>
  <c r="M1389" i="136"/>
  <c r="N1389" i="136"/>
  <c r="L1390" i="136"/>
  <c r="M1390" i="136"/>
  <c r="N1390" i="136"/>
  <c r="L1391" i="136"/>
  <c r="M1391" i="136"/>
  <c r="N1391" i="136"/>
  <c r="L1392" i="136"/>
  <c r="M1392" i="136"/>
  <c r="N1392" i="136"/>
  <c r="L1393" i="136"/>
  <c r="M1393" i="136"/>
  <c r="N1393" i="136"/>
  <c r="L1394" i="136"/>
  <c r="M1394" i="136"/>
  <c r="N1394" i="136"/>
  <c r="L1395" i="136"/>
  <c r="M1395" i="136"/>
  <c r="N1395" i="136"/>
  <c r="L1396" i="136"/>
  <c r="M1396" i="136"/>
  <c r="N1396" i="136"/>
  <c r="L1397" i="136"/>
  <c r="M1397" i="136"/>
  <c r="N1397" i="136"/>
  <c r="M1398" i="136"/>
  <c r="N1398" i="136"/>
  <c r="L1399" i="136"/>
  <c r="M1399" i="136"/>
  <c r="N1399" i="136"/>
  <c r="O1399" i="136"/>
  <c r="L1400" i="136"/>
  <c r="M1400" i="136"/>
  <c r="N1400" i="136"/>
  <c r="L1401" i="136"/>
  <c r="M1401" i="136"/>
  <c r="N1401" i="136"/>
  <c r="L1402" i="136"/>
  <c r="M1402" i="136"/>
  <c r="N1402" i="136"/>
  <c r="L1403" i="136"/>
  <c r="M1403" i="136"/>
  <c r="N1403" i="136"/>
  <c r="M1404" i="136"/>
  <c r="N1404" i="136"/>
  <c r="L1405" i="136"/>
  <c r="M1405" i="136"/>
  <c r="N1405" i="136"/>
  <c r="O1405" i="136"/>
  <c r="L1406" i="136"/>
  <c r="M1406" i="136"/>
  <c r="N1406" i="136"/>
  <c r="L1407" i="136"/>
  <c r="M1407" i="136"/>
  <c r="N1407" i="136"/>
  <c r="L1408" i="136"/>
  <c r="M1408" i="136"/>
  <c r="N1408" i="136"/>
  <c r="L1409" i="136"/>
  <c r="M1409" i="136"/>
  <c r="N1409" i="136"/>
  <c r="L1410" i="136"/>
  <c r="M1410" i="136"/>
  <c r="N1410" i="136"/>
  <c r="M1411" i="136"/>
  <c r="N1411" i="136"/>
  <c r="M1412" i="136"/>
  <c r="N1412" i="136"/>
  <c r="M1413" i="136"/>
  <c r="N1413" i="136"/>
  <c r="M1414" i="136"/>
  <c r="N1414" i="136"/>
  <c r="M1415" i="136"/>
  <c r="K1410" i="136"/>
  <c r="K1409" i="136"/>
  <c r="K1408" i="136"/>
  <c r="K1407" i="136"/>
  <c r="K1406" i="136"/>
  <c r="K1403" i="136"/>
  <c r="K1402" i="136"/>
  <c r="K1401" i="136"/>
  <c r="K1400" i="136"/>
  <c r="K1397" i="136"/>
  <c r="K1396" i="136"/>
  <c r="K1395" i="136"/>
  <c r="K1394" i="136"/>
  <c r="K1393" i="136"/>
  <c r="K1392" i="136"/>
  <c r="K1391" i="136"/>
  <c r="K1390" i="136"/>
  <c r="K1389" i="136"/>
  <c r="K1388" i="136"/>
  <c r="K1385" i="136"/>
  <c r="K1384" i="136"/>
  <c r="K1383" i="136"/>
  <c r="K1382" i="136"/>
  <c r="K1379" i="136"/>
  <c r="K1378" i="136"/>
  <c r="K1377" i="136"/>
  <c r="K1376" i="136"/>
  <c r="K1375" i="136"/>
  <c r="K1372" i="136"/>
  <c r="K1371" i="136"/>
  <c r="K1370" i="136"/>
  <c r="K1369" i="136"/>
  <c r="K1366" i="136"/>
  <c r="K1365" i="136"/>
  <c r="K1364" i="136"/>
  <c r="K1363" i="136"/>
  <c r="K1362" i="136"/>
  <c r="K1359" i="136"/>
  <c r="K1358" i="136"/>
  <c r="K1357" i="136"/>
  <c r="K1356" i="136"/>
  <c r="K1355" i="136"/>
  <c r="K1352" i="136"/>
  <c r="K1351" i="136"/>
  <c r="K1350" i="136"/>
  <c r="K1349" i="136"/>
  <c r="K1348" i="136"/>
  <c r="K1345" i="136"/>
  <c r="K1344" i="136"/>
  <c r="K1343" i="136"/>
  <c r="K1342" i="136"/>
  <c r="K1341" i="136"/>
  <c r="K1340" i="136"/>
  <c r="K1339" i="136"/>
  <c r="K1338" i="136"/>
  <c r="K1334" i="136"/>
  <c r="K1333" i="136"/>
  <c r="K1332" i="136"/>
  <c r="K1331" i="136"/>
  <c r="K1328" i="136"/>
  <c r="K1327" i="136"/>
  <c r="K1326" i="136"/>
  <c r="K1325" i="136"/>
  <c r="K1322" i="136"/>
  <c r="K1321" i="136"/>
  <c r="K1320" i="136"/>
  <c r="K1319" i="136"/>
  <c r="K1318" i="136"/>
  <c r="K1317" i="136"/>
  <c r="K1316" i="136"/>
  <c r="K1315" i="136"/>
  <c r="K1314" i="136"/>
  <c r="K1313" i="136"/>
  <c r="K1310" i="136"/>
  <c r="K1309" i="136"/>
  <c r="K1308" i="136"/>
  <c r="K1307" i="136"/>
  <c r="K1304" i="136"/>
  <c r="K1303" i="136"/>
  <c r="K1302" i="136"/>
  <c r="K1301" i="136"/>
  <c r="K1300" i="136"/>
  <c r="K1297" i="136"/>
  <c r="K1296" i="136"/>
  <c r="K1295" i="136"/>
  <c r="K1294" i="136"/>
  <c r="K1291" i="136"/>
  <c r="K1290" i="136"/>
  <c r="K1289" i="136"/>
  <c r="K1288" i="136"/>
  <c r="K1287" i="136"/>
  <c r="K1284" i="136"/>
  <c r="K1283" i="136"/>
  <c r="K1282" i="136"/>
  <c r="K1281" i="136"/>
  <c r="K1280" i="136"/>
  <c r="K1277" i="136"/>
  <c r="K1276" i="136"/>
  <c r="K1275" i="136"/>
  <c r="K1274" i="136"/>
  <c r="K1273" i="136"/>
  <c r="K1270" i="136"/>
  <c r="K1269" i="136"/>
  <c r="K1268" i="136"/>
  <c r="K1267" i="136"/>
  <c r="K1266" i="136"/>
  <c r="K1265" i="136"/>
  <c r="K1264" i="136"/>
  <c r="K1263" i="136"/>
  <c r="K1262" i="136"/>
  <c r="K1258" i="136"/>
  <c r="K1257" i="136"/>
  <c r="K1256" i="136"/>
  <c r="K1253" i="136"/>
  <c r="K1250" i="136"/>
  <c r="K1249" i="136"/>
  <c r="K1248" i="136"/>
  <c r="K1247" i="136"/>
  <c r="K1246" i="136"/>
  <c r="K1245" i="136"/>
  <c r="K1244" i="136"/>
  <c r="K1243" i="136"/>
  <c r="K1240" i="136"/>
  <c r="K1237" i="136"/>
  <c r="K1236" i="136"/>
  <c r="K1235" i="136"/>
  <c r="K1232" i="136"/>
  <c r="K1231" i="136"/>
  <c r="K1228" i="136"/>
  <c r="K1227" i="136"/>
  <c r="K1226" i="136"/>
  <c r="K1225" i="136"/>
  <c r="K1222" i="136"/>
  <c r="K1221" i="136"/>
  <c r="K1220" i="136"/>
  <c r="K1217" i="136"/>
  <c r="K1216" i="136"/>
  <c r="K1215" i="136"/>
  <c r="K1212" i="136"/>
  <c r="K1211" i="136"/>
  <c r="K1210" i="136"/>
  <c r="K1209" i="136"/>
  <c r="K1208" i="136"/>
  <c r="K1207" i="136"/>
  <c r="K1206" i="136"/>
  <c r="K1202" i="136"/>
  <c r="K1201" i="136"/>
  <c r="K1200" i="136"/>
  <c r="K1199" i="136"/>
  <c r="K1196" i="136"/>
  <c r="K1195" i="136"/>
  <c r="K1194" i="136"/>
  <c r="K1191" i="136"/>
  <c r="K1190" i="136"/>
  <c r="K1189" i="136"/>
  <c r="K1188" i="136"/>
  <c r="K1187" i="136"/>
  <c r="K1186" i="136"/>
  <c r="K1185" i="136"/>
  <c r="K1184" i="136"/>
  <c r="K1183" i="136"/>
  <c r="K1182" i="136"/>
  <c r="K1179" i="136"/>
  <c r="K1178" i="136"/>
  <c r="K1177" i="136"/>
  <c r="K1174" i="136"/>
  <c r="K1173" i="136"/>
  <c r="K1172" i="136"/>
  <c r="K1171" i="136"/>
  <c r="K1168" i="136"/>
  <c r="K1167" i="136"/>
  <c r="K1164" i="136"/>
  <c r="K1163" i="136"/>
  <c r="K1162" i="136"/>
  <c r="K1161" i="136"/>
  <c r="K1158" i="136"/>
  <c r="K1157" i="136"/>
  <c r="K1156" i="136"/>
  <c r="K1155" i="136"/>
  <c r="K1152" i="136"/>
  <c r="K1151" i="136"/>
  <c r="K1150" i="136"/>
  <c r="K1147" i="136"/>
  <c r="K1146" i="136"/>
  <c r="K1145" i="136"/>
  <c r="K1144" i="136"/>
  <c r="K1143" i="136"/>
  <c r="K1142" i="136"/>
  <c r="K1141" i="136"/>
  <c r="K1137" i="136"/>
  <c r="K1136" i="136"/>
  <c r="K1135" i="136"/>
  <c r="K1134" i="136"/>
  <c r="K1131" i="136"/>
  <c r="K1130" i="136"/>
  <c r="K1129" i="136"/>
  <c r="K1128" i="136"/>
  <c r="K1125" i="136"/>
  <c r="K1124" i="136"/>
  <c r="K1123" i="136"/>
  <c r="K1122" i="136"/>
  <c r="K1121" i="136"/>
  <c r="K1120" i="136"/>
  <c r="K1119" i="136"/>
  <c r="K1118" i="136"/>
  <c r="K1117" i="136"/>
  <c r="K1116" i="136"/>
  <c r="K1113" i="136"/>
  <c r="K1112" i="136"/>
  <c r="K1111" i="136"/>
  <c r="K1110" i="136"/>
  <c r="K1107" i="136"/>
  <c r="K1106" i="136"/>
  <c r="K1105" i="136"/>
  <c r="K1104" i="136"/>
  <c r="K1103" i="136"/>
  <c r="K1100" i="136"/>
  <c r="K1099" i="136"/>
  <c r="K1098" i="136"/>
  <c r="K1097" i="136"/>
  <c r="K1094" i="136"/>
  <c r="K1093" i="136"/>
  <c r="K1092" i="136"/>
  <c r="K1091" i="136"/>
  <c r="K1090" i="136"/>
  <c r="K1087" i="136"/>
  <c r="K1086" i="136"/>
  <c r="K1085" i="136"/>
  <c r="K1084" i="136"/>
  <c r="K1083" i="136"/>
  <c r="K1080" i="136"/>
  <c r="K1079" i="136"/>
  <c r="K1078" i="136"/>
  <c r="K1077" i="136"/>
  <c r="K1076" i="136"/>
  <c r="K1073" i="136"/>
  <c r="K1072" i="136"/>
  <c r="K1071" i="136"/>
  <c r="K1070" i="136"/>
  <c r="K1069" i="136"/>
  <c r="K1068" i="136"/>
  <c r="K1067" i="136"/>
  <c r="K1066" i="136"/>
  <c r="K1065" i="136"/>
  <c r="K1061" i="136"/>
  <c r="K1060" i="136"/>
  <c r="K1059" i="136"/>
  <c r="K1058" i="136"/>
  <c r="K1055" i="136"/>
  <c r="K1054" i="136"/>
  <c r="K1053" i="136"/>
  <c r="K1052" i="136"/>
  <c r="K1049" i="136"/>
  <c r="K1048" i="136"/>
  <c r="K1047" i="136"/>
  <c r="K1046" i="136"/>
  <c r="K1045" i="136"/>
  <c r="K1044" i="136"/>
  <c r="K1043" i="136"/>
  <c r="K1042" i="136"/>
  <c r="K1041" i="136"/>
  <c r="K1040" i="136"/>
  <c r="K1037" i="136"/>
  <c r="K1036" i="136"/>
  <c r="K1035" i="136"/>
  <c r="K1034" i="136"/>
  <c r="K1031" i="136"/>
  <c r="K1030" i="136"/>
  <c r="K1029" i="136"/>
  <c r="K1028" i="136"/>
  <c r="K1027" i="136"/>
  <c r="K1024" i="136"/>
  <c r="K1023" i="136"/>
  <c r="K1022" i="136"/>
  <c r="K1021" i="136"/>
  <c r="K1018" i="136"/>
  <c r="K1017" i="136"/>
  <c r="K1016" i="136"/>
  <c r="K1015" i="136"/>
  <c r="K1014" i="136"/>
  <c r="K1011" i="136"/>
  <c r="K1010" i="136"/>
  <c r="K1009" i="136"/>
  <c r="K1008" i="136"/>
  <c r="K1007" i="136"/>
  <c r="K1004" i="136"/>
  <c r="K1003" i="136"/>
  <c r="K1002" i="136"/>
  <c r="K1001" i="136"/>
  <c r="K1000" i="136"/>
  <c r="K997" i="136"/>
  <c r="K996" i="136"/>
  <c r="K995" i="136"/>
  <c r="K994" i="136"/>
  <c r="K993" i="136"/>
  <c r="K992" i="136"/>
  <c r="K991" i="136"/>
  <c r="K990" i="136"/>
  <c r="K989" i="136"/>
  <c r="K985" i="136"/>
  <c r="K984" i="136"/>
  <c r="K983" i="136"/>
  <c r="K982" i="136"/>
  <c r="K979" i="136"/>
  <c r="K978" i="136"/>
  <c r="K977" i="136"/>
  <c r="K976" i="136"/>
  <c r="K975" i="136"/>
  <c r="K972" i="136"/>
  <c r="K971" i="136"/>
  <c r="K970" i="136"/>
  <c r="K969" i="136"/>
  <c r="K968" i="136"/>
  <c r="K967" i="136"/>
  <c r="K966" i="136"/>
  <c r="K965" i="136"/>
  <c r="K964" i="136"/>
  <c r="K963" i="136"/>
  <c r="K960" i="136"/>
  <c r="K959" i="136"/>
  <c r="K958" i="136"/>
  <c r="K955" i="136"/>
  <c r="K954" i="136"/>
  <c r="K953" i="136"/>
  <c r="K952" i="136"/>
  <c r="K951" i="136"/>
  <c r="K948" i="136"/>
  <c r="K947" i="136"/>
  <c r="K946" i="136"/>
  <c r="K945" i="136"/>
  <c r="K942" i="136"/>
  <c r="K941" i="136"/>
  <c r="K940" i="136"/>
  <c r="K939" i="136"/>
  <c r="K938" i="136"/>
  <c r="K935" i="136"/>
  <c r="K934" i="136"/>
  <c r="K933" i="136"/>
  <c r="K932" i="136"/>
  <c r="K931" i="136"/>
  <c r="K928" i="136"/>
  <c r="K927" i="136"/>
  <c r="K926" i="136"/>
  <c r="K925" i="136"/>
  <c r="K922" i="136"/>
  <c r="K921" i="136"/>
  <c r="K920" i="136"/>
  <c r="K919" i="136"/>
  <c r="K918" i="136"/>
  <c r="K915" i="136"/>
  <c r="K914" i="136"/>
  <c r="K913" i="136"/>
  <c r="K912" i="136"/>
  <c r="K911" i="136"/>
  <c r="K910" i="136"/>
  <c r="K909" i="136"/>
  <c r="K908" i="136"/>
  <c r="K907" i="136"/>
  <c r="K903" i="136"/>
  <c r="K902" i="136"/>
  <c r="K901" i="136"/>
  <c r="K900" i="136"/>
  <c r="K897" i="136"/>
  <c r="K896" i="136"/>
  <c r="K895" i="136"/>
  <c r="K894" i="136"/>
  <c r="K891" i="136"/>
  <c r="K890" i="136"/>
  <c r="K889" i="136"/>
  <c r="K888" i="136"/>
  <c r="K887" i="136"/>
  <c r="K886" i="136"/>
  <c r="K885" i="136"/>
  <c r="K884" i="136"/>
  <c r="K883" i="136"/>
  <c r="K882" i="136"/>
  <c r="K879" i="136"/>
  <c r="K878" i="136"/>
  <c r="K877" i="136"/>
  <c r="K876" i="136"/>
  <c r="K873" i="136"/>
  <c r="K872" i="136"/>
  <c r="K871" i="136"/>
  <c r="K870" i="136"/>
  <c r="K869" i="136"/>
  <c r="K866" i="136"/>
  <c r="K865" i="136"/>
  <c r="K864" i="136"/>
  <c r="K863" i="136"/>
  <c r="K860" i="136"/>
  <c r="K859" i="136"/>
  <c r="K858" i="136"/>
  <c r="K857" i="136"/>
  <c r="K856" i="136"/>
  <c r="K853" i="136"/>
  <c r="K852" i="136"/>
  <c r="K851" i="136"/>
  <c r="K850" i="136"/>
  <c r="K849" i="136"/>
  <c r="K846" i="136"/>
  <c r="K845" i="136"/>
  <c r="K844" i="136"/>
  <c r="K843" i="136"/>
  <c r="K842" i="136"/>
  <c r="K839" i="136"/>
  <c r="K838" i="136"/>
  <c r="K837" i="136"/>
  <c r="K836" i="136"/>
  <c r="K835" i="136"/>
  <c r="K834" i="136"/>
  <c r="K833" i="136"/>
  <c r="K832" i="136"/>
  <c r="K831" i="136"/>
  <c r="K827" i="136"/>
  <c r="K826" i="136"/>
  <c r="K825" i="136"/>
  <c r="K824" i="136"/>
  <c r="K820" i="136"/>
  <c r="K819" i="136"/>
  <c r="K818" i="136"/>
  <c r="K815" i="136"/>
  <c r="K814" i="136"/>
  <c r="K813" i="136"/>
  <c r="K812" i="136"/>
  <c r="K811" i="136"/>
  <c r="K810" i="136"/>
  <c r="K809" i="136"/>
  <c r="K808" i="136"/>
  <c r="K807" i="136"/>
  <c r="K806" i="136"/>
  <c r="K803" i="136"/>
  <c r="K802" i="136"/>
  <c r="K801" i="136"/>
  <c r="K800" i="136"/>
  <c r="K797" i="136"/>
  <c r="K796" i="136"/>
  <c r="K795" i="136"/>
  <c r="K794" i="136"/>
  <c r="K791" i="136"/>
  <c r="K790" i="136"/>
  <c r="K789" i="136"/>
  <c r="K788" i="136"/>
  <c r="K785" i="136"/>
  <c r="K784" i="136"/>
  <c r="K783" i="136"/>
  <c r="K782" i="136"/>
  <c r="K779" i="136"/>
  <c r="K778" i="136"/>
  <c r="K777" i="136"/>
  <c r="K776" i="136"/>
  <c r="K773" i="136"/>
  <c r="K772" i="136"/>
  <c r="K771" i="136"/>
  <c r="K770" i="136"/>
  <c r="K767" i="136"/>
  <c r="K766" i="136"/>
  <c r="K765" i="136"/>
  <c r="K764" i="136"/>
  <c r="K763" i="136"/>
  <c r="K762" i="136"/>
  <c r="K761" i="136"/>
  <c r="K760" i="136"/>
  <c r="K756" i="136"/>
  <c r="K755" i="136"/>
  <c r="K754" i="136"/>
  <c r="K753" i="136"/>
  <c r="K750" i="136"/>
  <c r="K749" i="136"/>
  <c r="K748" i="136"/>
  <c r="K747" i="136"/>
  <c r="K744" i="136"/>
  <c r="K743" i="136"/>
  <c r="K742" i="136"/>
  <c r="K741" i="136"/>
  <c r="K740" i="136"/>
  <c r="K739" i="136"/>
  <c r="K738" i="136"/>
  <c r="K737" i="136"/>
  <c r="K736" i="136"/>
  <c r="K735" i="136"/>
  <c r="K732" i="136"/>
  <c r="K731" i="136"/>
  <c r="K730" i="136"/>
  <c r="K729" i="136"/>
  <c r="K726" i="136"/>
  <c r="K725" i="136"/>
  <c r="K724" i="136"/>
  <c r="K723" i="136"/>
  <c r="K722" i="136"/>
  <c r="K719" i="136"/>
  <c r="K718" i="136"/>
  <c r="K717" i="136"/>
  <c r="K716" i="136"/>
  <c r="K713" i="136"/>
  <c r="K712" i="136"/>
  <c r="K711" i="136"/>
  <c r="K710" i="136"/>
  <c r="K709" i="136"/>
  <c r="K706" i="136"/>
  <c r="K705" i="136"/>
  <c r="K704" i="136"/>
  <c r="K703" i="136"/>
  <c r="K702" i="136"/>
  <c r="K699" i="136"/>
  <c r="K698" i="136"/>
  <c r="K697" i="136"/>
  <c r="K696" i="136"/>
  <c r="K695" i="136"/>
  <c r="K692" i="136"/>
  <c r="K691" i="136"/>
  <c r="K690" i="136"/>
  <c r="K689" i="136"/>
  <c r="K688" i="136"/>
  <c r="K687" i="136"/>
  <c r="K686" i="136"/>
  <c r="K685" i="136"/>
  <c r="K684" i="136"/>
  <c r="K680" i="136"/>
  <c r="K679" i="136"/>
  <c r="K678" i="136"/>
  <c r="K677" i="136"/>
  <c r="K674" i="136"/>
  <c r="K673" i="136"/>
  <c r="K672" i="136"/>
  <c r="K671" i="136"/>
  <c r="K668" i="136"/>
  <c r="K667" i="136"/>
  <c r="K666" i="136"/>
  <c r="K665" i="136"/>
  <c r="K664" i="136"/>
  <c r="K663" i="136"/>
  <c r="K662" i="136"/>
  <c r="K661" i="136"/>
  <c r="K660" i="136"/>
  <c r="K659" i="136"/>
  <c r="K656" i="136"/>
  <c r="K655" i="136"/>
  <c r="K654" i="136"/>
  <c r="K651" i="136"/>
  <c r="K650" i="136"/>
  <c r="K649" i="136"/>
  <c r="K648" i="136"/>
  <c r="K647" i="136"/>
  <c r="K644" i="136"/>
  <c r="K643" i="136"/>
  <c r="K642" i="136"/>
  <c r="K641" i="136"/>
  <c r="K638" i="136"/>
  <c r="K637" i="136"/>
  <c r="K636" i="136"/>
  <c r="K635" i="136"/>
  <c r="K634" i="136"/>
  <c r="K631" i="136"/>
  <c r="K630" i="136"/>
  <c r="K629" i="136"/>
  <c r="K628" i="136"/>
  <c r="K627" i="136"/>
  <c r="K624" i="136"/>
  <c r="K623" i="136"/>
  <c r="K622" i="136"/>
  <c r="K621" i="136"/>
  <c r="K620" i="136"/>
  <c r="K617" i="136"/>
  <c r="K616" i="136"/>
  <c r="K615" i="136"/>
  <c r="K614" i="136"/>
  <c r="K613" i="136"/>
  <c r="K612" i="136"/>
  <c r="K611" i="136"/>
  <c r="K610" i="136"/>
  <c r="K606" i="136"/>
  <c r="K605" i="136"/>
  <c r="K604" i="136"/>
  <c r="K603" i="136"/>
  <c r="K599" i="136"/>
  <c r="K598" i="136"/>
  <c r="K597" i="136"/>
  <c r="K594" i="136"/>
  <c r="K593" i="136"/>
  <c r="K592" i="136"/>
  <c r="K591" i="136"/>
  <c r="K590" i="136"/>
  <c r="K589" i="136"/>
  <c r="K588" i="136"/>
  <c r="K587" i="136"/>
  <c r="K586" i="136"/>
  <c r="K585" i="136"/>
  <c r="K582" i="136"/>
  <c r="K581" i="136"/>
  <c r="K580" i="136"/>
  <c r="K579" i="136"/>
  <c r="K576" i="136"/>
  <c r="K575" i="136"/>
  <c r="K574" i="136"/>
  <c r="K573" i="136"/>
  <c r="K572" i="136"/>
  <c r="K569" i="136"/>
  <c r="K568" i="136"/>
  <c r="K567" i="136"/>
  <c r="K566" i="136"/>
  <c r="K563" i="136"/>
  <c r="K562" i="136"/>
  <c r="K561" i="136"/>
  <c r="K560" i="136"/>
  <c r="K559" i="136"/>
  <c r="K556" i="136"/>
  <c r="K555" i="136"/>
  <c r="K554" i="136"/>
  <c r="K553" i="136"/>
  <c r="K552" i="136"/>
  <c r="K549" i="136"/>
  <c r="K548" i="136"/>
  <c r="K547" i="136"/>
  <c r="K546" i="136"/>
  <c r="K545" i="136"/>
  <c r="K542" i="136"/>
  <c r="K541" i="136"/>
  <c r="K540" i="136"/>
  <c r="K539" i="136"/>
  <c r="K538" i="136"/>
  <c r="K537" i="136"/>
  <c r="K536" i="136"/>
  <c r="K535" i="136"/>
  <c r="K534" i="136"/>
  <c r="K530" i="136"/>
  <c r="K529" i="136"/>
  <c r="K528" i="136"/>
  <c r="K526" i="136"/>
  <c r="K525" i="136"/>
  <c r="K524" i="136"/>
  <c r="K523" i="136"/>
  <c r="K521" i="136"/>
  <c r="K518" i="136"/>
  <c r="K517" i="136"/>
  <c r="K516" i="136"/>
  <c r="K515" i="136"/>
  <c r="K513" i="136"/>
  <c r="K512" i="136"/>
  <c r="K511" i="136"/>
  <c r="K510" i="136"/>
  <c r="K508" i="136"/>
  <c r="K507" i="136"/>
  <c r="K506" i="136"/>
  <c r="K505" i="136"/>
  <c r="K503" i="136"/>
  <c r="K502" i="136"/>
  <c r="K501" i="136"/>
  <c r="K492" i="136"/>
  <c r="K491" i="136"/>
  <c r="K490" i="136"/>
  <c r="K489" i="136"/>
  <c r="K488" i="136"/>
  <c r="K487" i="136"/>
  <c r="K480" i="136"/>
  <c r="K479" i="136"/>
  <c r="K478" i="136"/>
  <c r="K474" i="136"/>
  <c r="K470" i="136"/>
  <c r="K469" i="136"/>
  <c r="K468" i="136"/>
  <c r="K466" i="136"/>
  <c r="K465" i="136"/>
  <c r="K464" i="136"/>
  <c r="K463" i="136"/>
  <c r="K461" i="136"/>
  <c r="K460" i="136"/>
  <c r="K459" i="136"/>
  <c r="K458" i="136"/>
  <c r="K457" i="136"/>
  <c r="K455" i="136"/>
  <c r="K454" i="136"/>
  <c r="K453" i="136"/>
  <c r="K452" i="136"/>
  <c r="K450" i="136"/>
  <c r="K449" i="136"/>
  <c r="K448" i="136"/>
  <c r="K447" i="136"/>
  <c r="K444" i="136"/>
  <c r="K443" i="136"/>
  <c r="K442" i="136"/>
  <c r="K440" i="136"/>
  <c r="K439" i="136"/>
  <c r="K437" i="136"/>
  <c r="K435" i="136"/>
  <c r="K434" i="136"/>
  <c r="K430" i="136"/>
  <c r="K428" i="136"/>
  <c r="K427" i="136"/>
  <c r="K426" i="136"/>
  <c r="K425" i="136"/>
  <c r="K422" i="136"/>
  <c r="K421" i="136"/>
  <c r="K419" i="136"/>
  <c r="K418" i="136"/>
  <c r="K417" i="136"/>
  <c r="K416" i="136"/>
  <c r="K415" i="136"/>
  <c r="K412" i="136"/>
  <c r="K411" i="136"/>
  <c r="K410" i="136"/>
  <c r="K408" i="136"/>
  <c r="K407" i="136"/>
  <c r="K406" i="136"/>
  <c r="K405" i="136"/>
  <c r="K403" i="136"/>
  <c r="K402" i="136"/>
  <c r="K401" i="136"/>
  <c r="K400" i="136"/>
  <c r="K398" i="136"/>
  <c r="K397" i="136"/>
  <c r="K396" i="136"/>
  <c r="K393" i="136"/>
  <c r="K392" i="136"/>
  <c r="K391" i="136"/>
  <c r="K389" i="136"/>
  <c r="K388" i="136"/>
  <c r="K387" i="136"/>
  <c r="K385" i="136"/>
  <c r="K384" i="136"/>
  <c r="K383" i="136"/>
  <c r="K380" i="136"/>
  <c r="K379" i="136"/>
  <c r="K378" i="136"/>
  <c r="K377" i="136"/>
  <c r="K376" i="136"/>
  <c r="K375" i="136"/>
  <c r="K372" i="136"/>
  <c r="K371" i="136"/>
  <c r="K370" i="136"/>
  <c r="K369" i="136"/>
  <c r="K368" i="136"/>
  <c r="K367" i="136"/>
  <c r="K364" i="136"/>
  <c r="K363" i="136"/>
  <c r="K361" i="136"/>
  <c r="K360" i="136"/>
  <c r="K358" i="136"/>
  <c r="K357" i="136"/>
  <c r="K356" i="136"/>
  <c r="K355" i="136"/>
  <c r="K353" i="136"/>
  <c r="K352" i="136"/>
  <c r="K351" i="136"/>
  <c r="K350" i="136"/>
  <c r="K348" i="136"/>
  <c r="K347" i="136"/>
  <c r="K346" i="136"/>
  <c r="K344" i="136"/>
  <c r="K343" i="136"/>
  <c r="K342" i="136"/>
  <c r="K339" i="136"/>
  <c r="K338" i="136"/>
  <c r="K337" i="136"/>
  <c r="K335" i="136"/>
  <c r="K334" i="136"/>
  <c r="K333" i="136"/>
  <c r="K331" i="136"/>
  <c r="K330" i="136"/>
  <c r="K327" i="136"/>
  <c r="K326" i="136"/>
  <c r="K325" i="136"/>
  <c r="K324" i="136"/>
  <c r="K323" i="136"/>
  <c r="K320" i="136"/>
  <c r="K319" i="136"/>
  <c r="K318" i="136"/>
  <c r="K317" i="136"/>
  <c r="K315" i="136"/>
  <c r="K314" i="136"/>
  <c r="K313" i="136"/>
  <c r="K312" i="136"/>
  <c r="K310" i="136"/>
  <c r="K309" i="136"/>
  <c r="K308" i="136"/>
  <c r="K307" i="136"/>
  <c r="K305" i="136"/>
  <c r="K304" i="136"/>
  <c r="K303" i="136"/>
  <c r="K302" i="136"/>
  <c r="K300" i="136"/>
  <c r="K299" i="136"/>
  <c r="K298" i="136"/>
  <c r="K297" i="136"/>
  <c r="K295" i="136"/>
  <c r="K294" i="136"/>
  <c r="K293" i="136"/>
  <c r="K292" i="136"/>
  <c r="K290" i="136"/>
  <c r="K289" i="136"/>
  <c r="K288" i="136"/>
  <c r="K287" i="136"/>
  <c r="K285" i="136"/>
  <c r="K284" i="136"/>
  <c r="K283" i="136"/>
  <c r="K282" i="136"/>
  <c r="K279" i="136"/>
  <c r="K278" i="136"/>
  <c r="K277" i="136"/>
  <c r="K276" i="136"/>
  <c r="K275" i="136"/>
  <c r="K272" i="136"/>
  <c r="K271" i="136"/>
  <c r="K270" i="136"/>
  <c r="K269" i="136"/>
  <c r="K267" i="136"/>
  <c r="K266" i="136"/>
  <c r="K265" i="136"/>
  <c r="K264" i="136"/>
  <c r="K262" i="136"/>
  <c r="K261" i="136"/>
  <c r="K260" i="136"/>
  <c r="K259" i="136"/>
  <c r="K257" i="136"/>
  <c r="K256" i="136"/>
  <c r="K255" i="136"/>
  <c r="K252" i="136"/>
  <c r="K251" i="136"/>
  <c r="K250" i="136"/>
  <c r="K249" i="136"/>
  <c r="K248" i="136"/>
  <c r="K247" i="136"/>
  <c r="K246" i="136"/>
  <c r="K245" i="136"/>
  <c r="K242" i="136"/>
  <c r="K241" i="136"/>
  <c r="K240" i="136"/>
  <c r="K239" i="136"/>
  <c r="K238" i="136"/>
  <c r="K237" i="136"/>
  <c r="K236" i="136"/>
  <c r="K235" i="136"/>
  <c r="K234" i="136"/>
  <c r="K233" i="136"/>
  <c r="K232" i="136"/>
  <c r="K231" i="136"/>
  <c r="K230" i="136"/>
  <c r="K229" i="136"/>
  <c r="K228" i="136"/>
  <c r="K225" i="136"/>
  <c r="K224" i="136"/>
  <c r="K223" i="136"/>
  <c r="K222" i="136"/>
  <c r="K220" i="136"/>
  <c r="K219" i="136"/>
  <c r="K218" i="136"/>
  <c r="K217" i="136"/>
  <c r="K215" i="136"/>
  <c r="K214" i="136"/>
  <c r="K213" i="136"/>
  <c r="K212" i="136"/>
  <c r="K210" i="136"/>
  <c r="K209" i="136"/>
  <c r="K208" i="136"/>
  <c r="K207" i="136"/>
  <c r="K205" i="136"/>
  <c r="K204" i="136"/>
  <c r="K203" i="136"/>
  <c r="K202" i="136"/>
  <c r="K200" i="136"/>
  <c r="K199" i="136"/>
  <c r="K198" i="136"/>
  <c r="K197" i="136"/>
  <c r="K195" i="136"/>
  <c r="K194" i="136"/>
  <c r="K193" i="136"/>
  <c r="K190" i="136"/>
  <c r="K189" i="136"/>
  <c r="K188" i="136"/>
  <c r="K187" i="136"/>
  <c r="K185" i="136"/>
  <c r="K184" i="136"/>
  <c r="K183" i="136"/>
  <c r="K181" i="136"/>
  <c r="K180" i="136"/>
  <c r="K179" i="136"/>
  <c r="K176" i="136"/>
  <c r="K175" i="136"/>
  <c r="K174" i="136"/>
  <c r="K172" i="136"/>
  <c r="K171" i="136"/>
  <c r="K170" i="136"/>
  <c r="K168" i="136"/>
  <c r="K167" i="136"/>
  <c r="K166" i="136"/>
  <c r="K165" i="136"/>
  <c r="K163" i="136"/>
  <c r="K162" i="136"/>
  <c r="K159" i="136"/>
  <c r="K158" i="136"/>
  <c r="K157" i="136"/>
  <c r="K156" i="136"/>
  <c r="K155" i="136"/>
  <c r="K154" i="136"/>
  <c r="K153" i="136"/>
  <c r="K151" i="136"/>
  <c r="K150" i="136"/>
  <c r="K149" i="136"/>
  <c r="K148" i="136"/>
  <c r="K147" i="136"/>
  <c r="K146" i="136"/>
  <c r="K145" i="136"/>
  <c r="K143" i="136"/>
  <c r="K142" i="136"/>
  <c r="K139" i="136"/>
  <c r="K138" i="136"/>
  <c r="K136" i="136"/>
  <c r="K134" i="136"/>
  <c r="K133" i="136"/>
  <c r="K131" i="136"/>
  <c r="K129" i="136"/>
  <c r="K124" i="136"/>
  <c r="K120" i="136"/>
  <c r="K118" i="136"/>
  <c r="K117" i="136"/>
  <c r="K116" i="136"/>
  <c r="K113" i="136"/>
  <c r="K112" i="136"/>
  <c r="K111" i="136"/>
  <c r="K110" i="136"/>
  <c r="K109" i="136"/>
  <c r="K106" i="136"/>
  <c r="K105" i="136"/>
  <c r="K92" i="136"/>
  <c r="K91" i="136"/>
  <c r="K90" i="136"/>
  <c r="K88" i="136"/>
  <c r="K87" i="136"/>
  <c r="K86" i="136"/>
  <c r="K84" i="136"/>
  <c r="K93" i="136" s="1"/>
  <c r="K70" i="136"/>
  <c r="K69" i="136"/>
  <c r="K68" i="136"/>
  <c r="K66" i="136"/>
  <c r="K65" i="136"/>
  <c r="K61" i="136"/>
  <c r="K60" i="136"/>
  <c r="K59" i="136"/>
  <c r="K58" i="136"/>
  <c r="K54" i="136"/>
  <c r="K53" i="136"/>
  <c r="K52" i="136"/>
  <c r="K50" i="136"/>
  <c r="K49" i="136"/>
  <c r="K48" i="136"/>
  <c r="K46" i="136"/>
  <c r="K45" i="136"/>
  <c r="K44" i="136"/>
  <c r="K43" i="136"/>
  <c r="K41" i="136"/>
  <c r="K40" i="136"/>
  <c r="K39" i="136"/>
  <c r="K38" i="136"/>
  <c r="K35" i="136"/>
  <c r="K34" i="136"/>
  <c r="K29" i="136"/>
  <c r="K25" i="136"/>
  <c r="K24" i="136"/>
  <c r="K21" i="136"/>
  <c r="K20" i="136"/>
  <c r="K19" i="136"/>
  <c r="K18" i="136"/>
  <c r="K17" i="136"/>
  <c r="K14" i="136"/>
  <c r="K12" i="136"/>
  <c r="K11" i="136"/>
  <c r="K9" i="136"/>
  <c r="K8" i="136"/>
  <c r="J475" i="136"/>
  <c r="K475" i="136" s="1"/>
  <c r="J471" i="136"/>
  <c r="H1411" i="136"/>
  <c r="H1404" i="136"/>
  <c r="H1398" i="136"/>
  <c r="H1386" i="136"/>
  <c r="H1380" i="136"/>
  <c r="H1373" i="136"/>
  <c r="H1367" i="136"/>
  <c r="H1360" i="136"/>
  <c r="H1353" i="136"/>
  <c r="H1346" i="136"/>
  <c r="H1335" i="136"/>
  <c r="H1329" i="136"/>
  <c r="H1323" i="136"/>
  <c r="H1311" i="136"/>
  <c r="H1305" i="136"/>
  <c r="H1298" i="136"/>
  <c r="H1292" i="136"/>
  <c r="H1285" i="136"/>
  <c r="H1278" i="136"/>
  <c r="H1271" i="136"/>
  <c r="H1259" i="136"/>
  <c r="H1254" i="136"/>
  <c r="H1251" i="136"/>
  <c r="H1241" i="136"/>
  <c r="H1238" i="136"/>
  <c r="H1233" i="136"/>
  <c r="H1229" i="136"/>
  <c r="H1223" i="136"/>
  <c r="H1218" i="136"/>
  <c r="H1213" i="136"/>
  <c r="H1203" i="136"/>
  <c r="H1197" i="136"/>
  <c r="H1192" i="136"/>
  <c r="H1180" i="136"/>
  <c r="H1175" i="136"/>
  <c r="H1169" i="136"/>
  <c r="H1165" i="136"/>
  <c r="H1159" i="136"/>
  <c r="H1153" i="136"/>
  <c r="H1148" i="136"/>
  <c r="H1138" i="136"/>
  <c r="H1132" i="136"/>
  <c r="H1126" i="136"/>
  <c r="H1114" i="136"/>
  <c r="H1108" i="136"/>
  <c r="H1101" i="136"/>
  <c r="H1095" i="136"/>
  <c r="H1088" i="136"/>
  <c r="H1081" i="136"/>
  <c r="H1074" i="136"/>
  <c r="H1062" i="136"/>
  <c r="H1056" i="136"/>
  <c r="H1050" i="136"/>
  <c r="H1038" i="136"/>
  <c r="H1032" i="136"/>
  <c r="H1025" i="136"/>
  <c r="H1019" i="136"/>
  <c r="H1012" i="136"/>
  <c r="H1005" i="136"/>
  <c r="H998" i="136"/>
  <c r="H986" i="136"/>
  <c r="H980" i="136"/>
  <c r="H973" i="136"/>
  <c r="H961" i="136"/>
  <c r="H956" i="136"/>
  <c r="H949" i="136"/>
  <c r="H943" i="136"/>
  <c r="H936" i="136"/>
  <c r="H929" i="136"/>
  <c r="H923" i="136"/>
  <c r="H916" i="136"/>
  <c r="H904" i="136"/>
  <c r="H898" i="136"/>
  <c r="H892" i="136"/>
  <c r="H880" i="136"/>
  <c r="H874" i="136"/>
  <c r="H867" i="136"/>
  <c r="H861" i="136"/>
  <c r="H854" i="136"/>
  <c r="H847" i="136"/>
  <c r="H840" i="136"/>
  <c r="H828" i="136"/>
  <c r="H821" i="136"/>
  <c r="H822" i="136" s="1"/>
  <c r="H816" i="136"/>
  <c r="H804" i="136"/>
  <c r="H798" i="136"/>
  <c r="H792" i="136"/>
  <c r="H786" i="136"/>
  <c r="H780" i="136"/>
  <c r="H774" i="136"/>
  <c r="H768" i="136"/>
  <c r="H757" i="136"/>
  <c r="H751" i="136"/>
  <c r="H745" i="136"/>
  <c r="H733" i="136"/>
  <c r="H727" i="136"/>
  <c r="H720" i="136"/>
  <c r="H714" i="136"/>
  <c r="H707" i="136"/>
  <c r="H700" i="136"/>
  <c r="H693" i="136"/>
  <c r="H681" i="136"/>
  <c r="H675" i="136"/>
  <c r="H669" i="136"/>
  <c r="H657" i="136"/>
  <c r="H652" i="136"/>
  <c r="H645" i="136"/>
  <c r="H639" i="136"/>
  <c r="H632" i="136"/>
  <c r="H625" i="136"/>
  <c r="H618" i="136"/>
  <c r="H607" i="136"/>
  <c r="H600" i="136"/>
  <c r="H601" i="136" s="1"/>
  <c r="H595" i="136"/>
  <c r="H583" i="136"/>
  <c r="H577" i="136"/>
  <c r="H570" i="136"/>
  <c r="H564" i="136"/>
  <c r="H557" i="136"/>
  <c r="H550" i="136"/>
  <c r="H543" i="136"/>
  <c r="H527" i="136"/>
  <c r="K527" i="136" s="1"/>
  <c r="H476" i="136"/>
  <c r="H438" i="136"/>
  <c r="H432" i="136"/>
  <c r="K432" i="136" s="1"/>
  <c r="H431" i="136"/>
  <c r="K431" i="136" s="1"/>
  <c r="H423" i="136"/>
  <c r="H413" i="136"/>
  <c r="H394" i="136"/>
  <c r="H381" i="136"/>
  <c r="H373" i="136"/>
  <c r="H365" i="136"/>
  <c r="H340" i="136"/>
  <c r="H328" i="136"/>
  <c r="H321" i="136"/>
  <c r="H280" i="136"/>
  <c r="H273" i="136"/>
  <c r="H253" i="136"/>
  <c r="H243" i="136"/>
  <c r="H226" i="136"/>
  <c r="H191" i="136"/>
  <c r="H177" i="136"/>
  <c r="H160" i="136"/>
  <c r="H137" i="136"/>
  <c r="H132" i="136"/>
  <c r="K132" i="136" s="1"/>
  <c r="K126" i="136"/>
  <c r="H125" i="136"/>
  <c r="H122" i="136"/>
  <c r="H121" i="136"/>
  <c r="H114" i="136"/>
  <c r="H103" i="136"/>
  <c r="H93" i="136"/>
  <c r="H62" i="136"/>
  <c r="H63" i="136" s="1"/>
  <c r="K55" i="136"/>
  <c r="K36" i="136"/>
  <c r="H30" i="136"/>
  <c r="H15" i="136"/>
  <c r="K15" i="136" s="1"/>
  <c r="H13" i="136"/>
  <c r="K13" i="136" s="1"/>
  <c r="H10" i="136"/>
  <c r="C1411" i="136"/>
  <c r="F1410" i="136"/>
  <c r="F1409" i="136"/>
  <c r="F1408" i="136"/>
  <c r="F1407" i="136"/>
  <c r="F1406" i="136"/>
  <c r="C1404" i="136"/>
  <c r="F1403" i="136"/>
  <c r="F1402" i="136"/>
  <c r="F1401" i="136"/>
  <c r="F1400" i="136"/>
  <c r="C1398" i="136"/>
  <c r="F1397" i="136"/>
  <c r="F1396" i="136"/>
  <c r="F1395" i="136"/>
  <c r="F1394" i="136"/>
  <c r="F1393" i="136"/>
  <c r="F1392" i="136"/>
  <c r="F1391" i="136"/>
  <c r="F1390" i="136"/>
  <c r="F1389" i="136"/>
  <c r="F1388" i="136"/>
  <c r="C1386" i="136"/>
  <c r="F1385" i="136"/>
  <c r="F1384" i="136"/>
  <c r="F1383" i="136"/>
  <c r="F1382" i="136"/>
  <c r="C1380" i="136"/>
  <c r="F1379" i="136"/>
  <c r="F1378" i="136"/>
  <c r="F1377" i="136"/>
  <c r="F1376" i="136"/>
  <c r="F1375" i="136"/>
  <c r="C1373" i="136"/>
  <c r="F1372" i="136"/>
  <c r="F1371" i="136"/>
  <c r="F1370" i="136"/>
  <c r="F1369" i="136"/>
  <c r="C1367" i="136"/>
  <c r="F1366" i="136"/>
  <c r="F1365" i="136"/>
  <c r="F1364" i="136"/>
  <c r="F1363" i="136"/>
  <c r="F1362" i="136"/>
  <c r="C1360" i="136"/>
  <c r="F1359" i="136"/>
  <c r="F1358" i="136"/>
  <c r="F1357" i="136"/>
  <c r="F1356" i="136"/>
  <c r="F1355" i="136"/>
  <c r="C1353" i="136"/>
  <c r="F1352" i="136"/>
  <c r="F1351" i="136"/>
  <c r="F1350" i="136"/>
  <c r="F1349" i="136"/>
  <c r="F1348" i="136"/>
  <c r="C1346" i="136"/>
  <c r="F1345" i="136"/>
  <c r="F1344" i="136"/>
  <c r="F1343" i="136"/>
  <c r="F1342" i="136"/>
  <c r="F1341" i="136"/>
  <c r="F1340" i="136"/>
  <c r="F1339" i="136"/>
  <c r="F1338" i="136"/>
  <c r="O1338" i="136" s="1"/>
  <c r="C1335" i="136"/>
  <c r="F1334" i="136"/>
  <c r="F1333" i="136"/>
  <c r="F1332" i="136"/>
  <c r="F1331" i="136"/>
  <c r="C1329" i="136"/>
  <c r="F1328" i="136"/>
  <c r="F1327" i="136"/>
  <c r="F1326" i="136"/>
  <c r="F1325" i="136"/>
  <c r="C1323" i="136"/>
  <c r="F1322" i="136"/>
  <c r="F1321" i="136"/>
  <c r="F1320" i="136"/>
  <c r="F1319" i="136"/>
  <c r="F1318" i="136"/>
  <c r="F1317" i="136"/>
  <c r="F1316" i="136"/>
  <c r="F1315" i="136"/>
  <c r="F1314" i="136"/>
  <c r="F1313" i="136"/>
  <c r="C1311" i="136"/>
  <c r="F1310" i="136"/>
  <c r="F1309" i="136"/>
  <c r="F1308" i="136"/>
  <c r="F1307" i="136"/>
  <c r="C1305" i="136"/>
  <c r="F1304" i="136"/>
  <c r="F1303" i="136"/>
  <c r="F1302" i="136"/>
  <c r="F1301" i="136"/>
  <c r="F1300" i="136"/>
  <c r="C1298" i="136"/>
  <c r="F1297" i="136"/>
  <c r="F1296" i="136"/>
  <c r="F1295" i="136"/>
  <c r="O1295" i="136" s="1"/>
  <c r="F1294" i="136"/>
  <c r="C1292" i="136"/>
  <c r="F1291" i="136"/>
  <c r="F1290" i="136"/>
  <c r="F1289" i="136"/>
  <c r="F1288" i="136"/>
  <c r="F1287" i="136"/>
  <c r="C1285" i="136"/>
  <c r="F1284" i="136"/>
  <c r="F1283" i="136"/>
  <c r="F1282" i="136"/>
  <c r="F1281" i="136"/>
  <c r="F1280" i="136"/>
  <c r="C1278" i="136"/>
  <c r="F1277" i="136"/>
  <c r="F1276" i="136"/>
  <c r="F1275" i="136"/>
  <c r="F1274" i="136"/>
  <c r="F1273" i="136"/>
  <c r="C1271" i="136"/>
  <c r="F1270" i="136"/>
  <c r="F1269" i="136"/>
  <c r="F1268" i="136"/>
  <c r="F1267" i="136"/>
  <c r="F1266" i="136"/>
  <c r="F1265" i="136"/>
  <c r="F1264" i="136"/>
  <c r="F1263" i="136"/>
  <c r="F1262" i="136"/>
  <c r="C1259" i="136"/>
  <c r="F1258" i="136"/>
  <c r="F1257" i="136"/>
  <c r="F1256" i="136"/>
  <c r="C1254" i="136"/>
  <c r="F1253" i="136"/>
  <c r="F1254" i="136" s="1"/>
  <c r="C1251" i="136"/>
  <c r="F1250" i="136"/>
  <c r="F1249" i="136"/>
  <c r="F1248" i="136"/>
  <c r="F1247" i="136"/>
  <c r="F1246" i="136"/>
  <c r="F1245" i="136"/>
  <c r="F1244" i="136"/>
  <c r="F1243" i="136"/>
  <c r="C1241" i="136"/>
  <c r="F1240" i="136"/>
  <c r="F1241" i="136" s="1"/>
  <c r="C1238" i="136"/>
  <c r="F1237" i="136"/>
  <c r="F1236" i="136"/>
  <c r="F1235" i="136"/>
  <c r="C1233" i="136"/>
  <c r="F1232" i="136"/>
  <c r="F1231" i="136"/>
  <c r="C1229" i="136"/>
  <c r="F1228" i="136"/>
  <c r="F1227" i="136"/>
  <c r="F1226" i="136"/>
  <c r="F1225" i="136"/>
  <c r="C1223" i="136"/>
  <c r="F1222" i="136"/>
  <c r="O1222" i="136" s="1"/>
  <c r="F1221" i="136"/>
  <c r="F1220" i="136"/>
  <c r="C1218" i="136"/>
  <c r="F1217" i="136"/>
  <c r="F1216" i="136"/>
  <c r="F1215" i="136"/>
  <c r="C1213" i="136"/>
  <c r="F1212" i="136"/>
  <c r="F1211" i="136"/>
  <c r="F1210" i="136"/>
  <c r="F1209" i="136"/>
  <c r="F1208" i="136"/>
  <c r="F1207" i="136"/>
  <c r="F1206" i="136"/>
  <c r="C1203" i="136"/>
  <c r="F1202" i="136"/>
  <c r="F1201" i="136"/>
  <c r="F1200" i="136"/>
  <c r="F1199" i="136"/>
  <c r="C1197" i="136"/>
  <c r="F1196" i="136"/>
  <c r="F1195" i="136"/>
  <c r="F1194" i="136"/>
  <c r="C1192" i="136"/>
  <c r="F1191" i="136"/>
  <c r="F1190" i="136"/>
  <c r="F1189" i="136"/>
  <c r="F1188" i="136"/>
  <c r="F1187" i="136"/>
  <c r="F1186" i="136"/>
  <c r="F1185" i="136"/>
  <c r="F1184" i="136"/>
  <c r="F1183" i="136"/>
  <c r="F1182" i="136"/>
  <c r="C1180" i="136"/>
  <c r="F1179" i="136"/>
  <c r="O1179" i="136" s="1"/>
  <c r="F1178" i="136"/>
  <c r="F1177" i="136"/>
  <c r="C1175" i="136"/>
  <c r="F1174" i="136"/>
  <c r="F1173" i="136"/>
  <c r="F1172" i="136"/>
  <c r="F1171" i="136"/>
  <c r="C1169" i="136"/>
  <c r="F1168" i="136"/>
  <c r="F1167" i="136"/>
  <c r="C1165" i="136"/>
  <c r="F1164" i="136"/>
  <c r="F1163" i="136"/>
  <c r="F1162" i="136"/>
  <c r="F1161" i="136"/>
  <c r="C1159" i="136"/>
  <c r="F1158" i="136"/>
  <c r="F1157" i="136"/>
  <c r="F1156" i="136"/>
  <c r="F1155" i="136"/>
  <c r="C1153" i="136"/>
  <c r="F1152" i="136"/>
  <c r="F1151" i="136"/>
  <c r="F1150" i="136"/>
  <c r="C1148" i="136"/>
  <c r="F1147" i="136"/>
  <c r="F1146" i="136"/>
  <c r="F1145" i="136"/>
  <c r="F1144" i="136"/>
  <c r="F1143" i="136"/>
  <c r="O1143" i="136" s="1"/>
  <c r="F1142" i="136"/>
  <c r="F1141" i="136"/>
  <c r="C1138" i="136"/>
  <c r="F1137" i="136"/>
  <c r="F1136" i="136"/>
  <c r="F1135" i="136"/>
  <c r="F1134" i="136"/>
  <c r="C1132" i="136"/>
  <c r="F1131" i="136"/>
  <c r="F1130" i="136"/>
  <c r="F1129" i="136"/>
  <c r="F1128" i="136"/>
  <c r="C1126" i="136"/>
  <c r="F1125" i="136"/>
  <c r="F1124" i="136"/>
  <c r="F1123" i="136"/>
  <c r="F1122" i="136"/>
  <c r="F1121" i="136"/>
  <c r="F1120" i="136"/>
  <c r="F1119" i="136"/>
  <c r="F1118" i="136"/>
  <c r="F1117" i="136"/>
  <c r="F1116" i="136"/>
  <c r="C1114" i="136"/>
  <c r="F1113" i="136"/>
  <c r="F1112" i="136"/>
  <c r="F1111" i="136"/>
  <c r="F1110" i="136"/>
  <c r="C1108" i="136"/>
  <c r="F1107" i="136"/>
  <c r="F1106" i="136"/>
  <c r="F1105" i="136"/>
  <c r="F1104" i="136"/>
  <c r="F1103" i="136"/>
  <c r="C1101" i="136"/>
  <c r="F1100" i="136"/>
  <c r="F1099" i="136"/>
  <c r="F1098" i="136"/>
  <c r="F1097" i="136"/>
  <c r="C1095" i="136"/>
  <c r="F1094" i="136"/>
  <c r="F1093" i="136"/>
  <c r="F1092" i="136"/>
  <c r="F1091" i="136"/>
  <c r="F1090" i="136"/>
  <c r="C1088" i="136"/>
  <c r="F1087" i="136"/>
  <c r="F1086" i="136"/>
  <c r="F1085" i="136"/>
  <c r="F1084" i="136"/>
  <c r="F1083" i="136"/>
  <c r="C1081" i="136"/>
  <c r="F1080" i="136"/>
  <c r="F1079" i="136"/>
  <c r="F1078" i="136"/>
  <c r="F1077" i="136"/>
  <c r="F1076" i="136"/>
  <c r="C1074" i="136"/>
  <c r="F1073" i="136"/>
  <c r="F1072" i="136"/>
  <c r="F1071" i="136"/>
  <c r="F1070" i="136"/>
  <c r="F1069" i="136"/>
  <c r="F1068" i="136"/>
  <c r="F1067" i="136"/>
  <c r="F1066" i="136"/>
  <c r="F1065" i="136"/>
  <c r="C1062" i="136"/>
  <c r="F1061" i="136"/>
  <c r="F1060" i="136"/>
  <c r="F1059" i="136"/>
  <c r="F1058" i="136"/>
  <c r="C1056" i="136"/>
  <c r="F1055" i="136"/>
  <c r="F1054" i="136"/>
  <c r="F1053" i="136"/>
  <c r="F1052" i="136"/>
  <c r="C1050" i="136"/>
  <c r="F1049" i="136"/>
  <c r="F1048" i="136"/>
  <c r="F1047" i="136"/>
  <c r="F1046" i="136"/>
  <c r="F1045" i="136"/>
  <c r="F1044" i="136"/>
  <c r="F1043" i="136"/>
  <c r="F1042" i="136"/>
  <c r="F1041" i="136"/>
  <c r="F1040" i="136"/>
  <c r="C1038" i="136"/>
  <c r="F1037" i="136"/>
  <c r="F1036" i="136"/>
  <c r="F1035" i="136"/>
  <c r="F1034" i="136"/>
  <c r="C1032" i="136"/>
  <c r="F1031" i="136"/>
  <c r="F1030" i="136"/>
  <c r="F1029" i="136"/>
  <c r="F1028" i="136"/>
  <c r="F1027" i="136"/>
  <c r="C1025" i="136"/>
  <c r="F1024" i="136"/>
  <c r="F1023" i="136"/>
  <c r="F1022" i="136"/>
  <c r="F1021" i="136"/>
  <c r="C1019" i="136"/>
  <c r="F1018" i="136"/>
  <c r="F1017" i="136"/>
  <c r="F1016" i="136"/>
  <c r="F1015" i="136"/>
  <c r="F1014" i="136"/>
  <c r="C1012" i="136"/>
  <c r="F1011" i="136"/>
  <c r="F1010" i="136"/>
  <c r="F1009" i="136"/>
  <c r="F1008" i="136"/>
  <c r="F1007" i="136"/>
  <c r="C1005" i="136"/>
  <c r="F1004" i="136"/>
  <c r="F1003" i="136"/>
  <c r="F1002" i="136"/>
  <c r="F1001" i="136"/>
  <c r="F1000" i="136"/>
  <c r="C998" i="136"/>
  <c r="F997" i="136"/>
  <c r="F996" i="136"/>
  <c r="F995" i="136"/>
  <c r="F994" i="136"/>
  <c r="F993" i="136"/>
  <c r="F992" i="136"/>
  <c r="F991" i="136"/>
  <c r="F990" i="136"/>
  <c r="F989" i="136"/>
  <c r="C986" i="136"/>
  <c r="F985" i="136"/>
  <c r="F984" i="136"/>
  <c r="F983" i="136"/>
  <c r="F982" i="136"/>
  <c r="C980" i="136"/>
  <c r="F979" i="136"/>
  <c r="F978" i="136"/>
  <c r="F977" i="136"/>
  <c r="F976" i="136"/>
  <c r="F975" i="136"/>
  <c r="C973" i="136"/>
  <c r="F972" i="136"/>
  <c r="F971" i="136"/>
  <c r="F970" i="136"/>
  <c r="F969" i="136"/>
  <c r="F968" i="136"/>
  <c r="F967" i="136"/>
  <c r="F966" i="136"/>
  <c r="F965" i="136"/>
  <c r="F964" i="136"/>
  <c r="F963" i="136"/>
  <c r="C961" i="136"/>
  <c r="F960" i="136"/>
  <c r="F959" i="136"/>
  <c r="F958" i="136"/>
  <c r="C956" i="136"/>
  <c r="F955" i="136"/>
  <c r="F954" i="136"/>
  <c r="F953" i="136"/>
  <c r="F952" i="136"/>
  <c r="F951" i="136"/>
  <c r="C949" i="136"/>
  <c r="F948" i="136"/>
  <c r="F947" i="136"/>
  <c r="F946" i="136"/>
  <c r="F945" i="136"/>
  <c r="C943" i="136"/>
  <c r="F942" i="136"/>
  <c r="F941" i="136"/>
  <c r="F940" i="136"/>
  <c r="F939" i="136"/>
  <c r="F938" i="136"/>
  <c r="C936" i="136"/>
  <c r="F935" i="136"/>
  <c r="F934" i="136"/>
  <c r="F933" i="136"/>
  <c r="F932" i="136"/>
  <c r="F931" i="136"/>
  <c r="C929" i="136"/>
  <c r="F928" i="136"/>
  <c r="F927" i="136"/>
  <c r="F926" i="136"/>
  <c r="F925" i="136"/>
  <c r="C923" i="136"/>
  <c r="F922" i="136"/>
  <c r="F921" i="136"/>
  <c r="F920" i="136"/>
  <c r="F919" i="136"/>
  <c r="F918" i="136"/>
  <c r="C916" i="136"/>
  <c r="F915" i="136"/>
  <c r="F914" i="136"/>
  <c r="F913" i="136"/>
  <c r="F912" i="136"/>
  <c r="F911" i="136"/>
  <c r="F910" i="136"/>
  <c r="F909" i="136"/>
  <c r="F908" i="136"/>
  <c r="F907" i="136"/>
  <c r="C904" i="136"/>
  <c r="F903" i="136"/>
  <c r="F902" i="136"/>
  <c r="F901" i="136"/>
  <c r="F900" i="136"/>
  <c r="C898" i="136"/>
  <c r="F897" i="136"/>
  <c r="F896" i="136"/>
  <c r="F895" i="136"/>
  <c r="F894" i="136"/>
  <c r="C892" i="136"/>
  <c r="F891" i="136"/>
  <c r="F890" i="136"/>
  <c r="F889" i="136"/>
  <c r="F888" i="136"/>
  <c r="F887" i="136"/>
  <c r="F886" i="136"/>
  <c r="F885" i="136"/>
  <c r="F884" i="136"/>
  <c r="F883" i="136"/>
  <c r="F882" i="136"/>
  <c r="C880" i="136"/>
  <c r="F879" i="136"/>
  <c r="F878" i="136"/>
  <c r="F877" i="136"/>
  <c r="F876" i="136"/>
  <c r="C874" i="136"/>
  <c r="F873" i="136"/>
  <c r="F872" i="136"/>
  <c r="F871" i="136"/>
  <c r="F870" i="136"/>
  <c r="F869" i="136"/>
  <c r="C867" i="136"/>
  <c r="F866" i="136"/>
  <c r="F865" i="136"/>
  <c r="F864" i="136"/>
  <c r="F863" i="136"/>
  <c r="C861" i="136"/>
  <c r="F860" i="136"/>
  <c r="F859" i="136"/>
  <c r="F858" i="136"/>
  <c r="F857" i="136"/>
  <c r="F856" i="136"/>
  <c r="C854" i="136"/>
  <c r="F853" i="136"/>
  <c r="F852" i="136"/>
  <c r="F851" i="136"/>
  <c r="F850" i="136"/>
  <c r="F849" i="136"/>
  <c r="C847" i="136"/>
  <c r="F846" i="136"/>
  <c r="F845" i="136"/>
  <c r="F844" i="136"/>
  <c r="F843" i="136"/>
  <c r="F842" i="136"/>
  <c r="C840" i="136"/>
  <c r="F839" i="136"/>
  <c r="F838" i="136"/>
  <c r="F837" i="136"/>
  <c r="F836" i="136"/>
  <c r="F835" i="136"/>
  <c r="F834" i="136"/>
  <c r="F833" i="136"/>
  <c r="F832" i="136"/>
  <c r="F831" i="136"/>
  <c r="C828" i="136"/>
  <c r="F827" i="136"/>
  <c r="F826" i="136"/>
  <c r="F825" i="136"/>
  <c r="F824" i="136"/>
  <c r="C821" i="136"/>
  <c r="C822" i="136" s="1"/>
  <c r="F820" i="136"/>
  <c r="F819" i="136"/>
  <c r="F818" i="136"/>
  <c r="C816" i="136"/>
  <c r="F815" i="136"/>
  <c r="F814" i="136"/>
  <c r="F813" i="136"/>
  <c r="F812" i="136"/>
  <c r="F811" i="136"/>
  <c r="F810" i="136"/>
  <c r="F809" i="136"/>
  <c r="F808" i="136"/>
  <c r="F807" i="136"/>
  <c r="F806" i="136"/>
  <c r="C804" i="136"/>
  <c r="F803" i="136"/>
  <c r="F802" i="136"/>
  <c r="F801" i="136"/>
  <c r="F800" i="136"/>
  <c r="C798" i="136"/>
  <c r="F797" i="136"/>
  <c r="F796" i="136"/>
  <c r="F795" i="136"/>
  <c r="F794" i="136"/>
  <c r="C792" i="136"/>
  <c r="F791" i="136"/>
  <c r="F790" i="136"/>
  <c r="F789" i="136"/>
  <c r="F788" i="136"/>
  <c r="C786" i="136"/>
  <c r="F785" i="136"/>
  <c r="F784" i="136"/>
  <c r="F783" i="136"/>
  <c r="F782" i="136"/>
  <c r="C780" i="136"/>
  <c r="F779" i="136"/>
  <c r="F778" i="136"/>
  <c r="F777" i="136"/>
  <c r="F776" i="136"/>
  <c r="C774" i="136"/>
  <c r="F773" i="136"/>
  <c r="F772" i="136"/>
  <c r="F771" i="136"/>
  <c r="F770" i="136"/>
  <c r="C768" i="136"/>
  <c r="F767" i="136"/>
  <c r="F766" i="136"/>
  <c r="F765" i="136"/>
  <c r="F764" i="136"/>
  <c r="F763" i="136"/>
  <c r="F762" i="136"/>
  <c r="F761" i="136"/>
  <c r="F760" i="136"/>
  <c r="C757" i="136"/>
  <c r="F756" i="136"/>
  <c r="F755" i="136"/>
  <c r="F754" i="136"/>
  <c r="F753" i="136"/>
  <c r="C751" i="136"/>
  <c r="F750" i="136"/>
  <c r="F749" i="136"/>
  <c r="F748" i="136"/>
  <c r="F747" i="136"/>
  <c r="C745" i="136"/>
  <c r="F744" i="136"/>
  <c r="F743" i="136"/>
  <c r="F742" i="136"/>
  <c r="F741" i="136"/>
  <c r="F740" i="136"/>
  <c r="F739" i="136"/>
  <c r="F738" i="136"/>
  <c r="F737" i="136"/>
  <c r="F736" i="136"/>
  <c r="F735" i="136"/>
  <c r="C733" i="136"/>
  <c r="F732" i="136"/>
  <c r="F731" i="136"/>
  <c r="F730" i="136"/>
  <c r="F729" i="136"/>
  <c r="C727" i="136"/>
  <c r="F726" i="136"/>
  <c r="F725" i="136"/>
  <c r="F724" i="136"/>
  <c r="F723" i="136"/>
  <c r="F722" i="136"/>
  <c r="C720" i="136"/>
  <c r="F719" i="136"/>
  <c r="F718" i="136"/>
  <c r="F717" i="136"/>
  <c r="F716" i="136"/>
  <c r="C714" i="136"/>
  <c r="F713" i="136"/>
  <c r="F712" i="136"/>
  <c r="F711" i="136"/>
  <c r="F710" i="136"/>
  <c r="F709" i="136"/>
  <c r="C707" i="136"/>
  <c r="F706" i="136"/>
  <c r="F705" i="136"/>
  <c r="F704" i="136"/>
  <c r="F703" i="136"/>
  <c r="F702" i="136"/>
  <c r="C700" i="136"/>
  <c r="F699" i="136"/>
  <c r="F698" i="136"/>
  <c r="F697" i="136"/>
  <c r="F696" i="136"/>
  <c r="F695" i="136"/>
  <c r="C693" i="136"/>
  <c r="F692" i="136"/>
  <c r="F691" i="136"/>
  <c r="F690" i="136"/>
  <c r="F689" i="136"/>
  <c r="F688" i="136"/>
  <c r="F687" i="136"/>
  <c r="F686" i="136"/>
  <c r="F685" i="136"/>
  <c r="F684" i="136"/>
  <c r="C681" i="136"/>
  <c r="F680" i="136"/>
  <c r="F679" i="136"/>
  <c r="F678" i="136"/>
  <c r="F677" i="136"/>
  <c r="C675" i="136"/>
  <c r="F674" i="136"/>
  <c r="F673" i="136"/>
  <c r="F672" i="136"/>
  <c r="F671" i="136"/>
  <c r="C669" i="136"/>
  <c r="F668" i="136"/>
  <c r="F667" i="136"/>
  <c r="F666" i="136"/>
  <c r="F665" i="136"/>
  <c r="F664" i="136"/>
  <c r="F663" i="136"/>
  <c r="F662" i="136"/>
  <c r="F661" i="136"/>
  <c r="F660" i="136"/>
  <c r="F659" i="136"/>
  <c r="C657" i="136"/>
  <c r="F656" i="136"/>
  <c r="F655" i="136"/>
  <c r="F654" i="136"/>
  <c r="C652" i="136"/>
  <c r="F651" i="136"/>
  <c r="F650" i="136"/>
  <c r="F649" i="136"/>
  <c r="F648" i="136"/>
  <c r="F647" i="136"/>
  <c r="C645" i="136"/>
  <c r="F644" i="136"/>
  <c r="F643" i="136"/>
  <c r="F642" i="136"/>
  <c r="F641" i="136"/>
  <c r="C639" i="136"/>
  <c r="F638" i="136"/>
  <c r="F637" i="136"/>
  <c r="F636" i="136"/>
  <c r="F635" i="136"/>
  <c r="F634" i="136"/>
  <c r="C632" i="136"/>
  <c r="F631" i="136"/>
  <c r="F630" i="136"/>
  <c r="F629" i="136"/>
  <c r="F628" i="136"/>
  <c r="F627" i="136"/>
  <c r="C625" i="136"/>
  <c r="F624" i="136"/>
  <c r="F623" i="136"/>
  <c r="F622" i="136"/>
  <c r="F621" i="136"/>
  <c r="F620" i="136"/>
  <c r="C618" i="136"/>
  <c r="F617" i="136"/>
  <c r="F616" i="136"/>
  <c r="F615" i="136"/>
  <c r="F614" i="136"/>
  <c r="F613" i="136"/>
  <c r="F612" i="136"/>
  <c r="F611" i="136"/>
  <c r="F610" i="136"/>
  <c r="C607" i="136"/>
  <c r="F606" i="136"/>
  <c r="F605" i="136"/>
  <c r="F604" i="136"/>
  <c r="F603" i="136"/>
  <c r="C600" i="136"/>
  <c r="C601" i="136" s="1"/>
  <c r="F599" i="136"/>
  <c r="F598" i="136"/>
  <c r="F597" i="136"/>
  <c r="C595" i="136"/>
  <c r="F594" i="136"/>
  <c r="F593" i="136"/>
  <c r="F592" i="136"/>
  <c r="F591" i="136"/>
  <c r="F590" i="136"/>
  <c r="F589" i="136"/>
  <c r="F588" i="136"/>
  <c r="F587" i="136"/>
  <c r="F586" i="136"/>
  <c r="F585" i="136"/>
  <c r="C583" i="136"/>
  <c r="F582" i="136"/>
  <c r="F581" i="136"/>
  <c r="F580" i="136"/>
  <c r="F579" i="136"/>
  <c r="C577" i="136"/>
  <c r="F576" i="136"/>
  <c r="F575" i="136"/>
  <c r="F574" i="136"/>
  <c r="F573" i="136"/>
  <c r="F572" i="136"/>
  <c r="C570" i="136"/>
  <c r="F569" i="136"/>
  <c r="F568" i="136"/>
  <c r="F567" i="136"/>
  <c r="F566" i="136"/>
  <c r="C564" i="136"/>
  <c r="F563" i="136"/>
  <c r="F562" i="136"/>
  <c r="F561" i="136"/>
  <c r="F560" i="136"/>
  <c r="F559" i="136"/>
  <c r="C557" i="136"/>
  <c r="F556" i="136"/>
  <c r="F555" i="136"/>
  <c r="F554" i="136"/>
  <c r="F553" i="136"/>
  <c r="F552" i="136"/>
  <c r="C550" i="136"/>
  <c r="F549" i="136"/>
  <c r="F548" i="136"/>
  <c r="F547" i="136"/>
  <c r="F546" i="136"/>
  <c r="F545" i="136"/>
  <c r="C543" i="136"/>
  <c r="F542" i="136"/>
  <c r="F541" i="136"/>
  <c r="F540" i="136"/>
  <c r="F539" i="136"/>
  <c r="F538" i="136"/>
  <c r="F537" i="136"/>
  <c r="F536" i="136"/>
  <c r="F535" i="136"/>
  <c r="F534" i="136"/>
  <c r="F530" i="136"/>
  <c r="F529" i="136"/>
  <c r="F528" i="136"/>
  <c r="C527" i="136"/>
  <c r="F527" i="136" s="1"/>
  <c r="F526" i="136"/>
  <c r="F525" i="136"/>
  <c r="F524" i="136"/>
  <c r="F523" i="136"/>
  <c r="F521" i="136"/>
  <c r="C519" i="136"/>
  <c r="F518" i="136"/>
  <c r="F517" i="136"/>
  <c r="F516" i="136"/>
  <c r="F515" i="136"/>
  <c r="F513" i="136"/>
  <c r="F512" i="136"/>
  <c r="F511" i="136"/>
  <c r="F510" i="136"/>
  <c r="F508" i="136"/>
  <c r="F507" i="136"/>
  <c r="F506" i="136"/>
  <c r="F505" i="136"/>
  <c r="F503" i="136"/>
  <c r="F502" i="136"/>
  <c r="F501" i="136"/>
  <c r="C497" i="136"/>
  <c r="F492" i="136"/>
  <c r="F491" i="136"/>
  <c r="F490" i="136"/>
  <c r="F489" i="136"/>
  <c r="F488" i="136"/>
  <c r="F487" i="136"/>
  <c r="C481" i="136"/>
  <c r="F480" i="136"/>
  <c r="F479" i="136"/>
  <c r="F478" i="136"/>
  <c r="C476" i="136"/>
  <c r="E475" i="136"/>
  <c r="F475" i="136" s="1"/>
  <c r="F474" i="136"/>
  <c r="E471" i="136"/>
  <c r="C471" i="136"/>
  <c r="F470" i="136"/>
  <c r="F469" i="136"/>
  <c r="F468" i="136"/>
  <c r="F466" i="136"/>
  <c r="F465" i="136"/>
  <c r="F464" i="136"/>
  <c r="F463" i="136"/>
  <c r="F461" i="136"/>
  <c r="F460" i="136"/>
  <c r="F459" i="136"/>
  <c r="F458" i="136"/>
  <c r="F457" i="136"/>
  <c r="F455" i="136"/>
  <c r="F454" i="136"/>
  <c r="F453" i="136"/>
  <c r="F452" i="136"/>
  <c r="F450" i="136"/>
  <c r="F449" i="136"/>
  <c r="F448" i="136"/>
  <c r="F447" i="136"/>
  <c r="F444" i="136"/>
  <c r="F443" i="136"/>
  <c r="F442" i="136"/>
  <c r="F440" i="136"/>
  <c r="F439" i="136"/>
  <c r="C438" i="136"/>
  <c r="F438" i="136" s="1"/>
  <c r="F437" i="136"/>
  <c r="F435" i="136"/>
  <c r="F434" i="136"/>
  <c r="C432" i="136"/>
  <c r="F432" i="136" s="1"/>
  <c r="C431" i="136"/>
  <c r="F431" i="136" s="1"/>
  <c r="F430" i="136"/>
  <c r="F428" i="136"/>
  <c r="F427" i="136"/>
  <c r="F426" i="136"/>
  <c r="F425" i="136"/>
  <c r="C423" i="136"/>
  <c r="F423" i="136" s="1"/>
  <c r="F422" i="136"/>
  <c r="F421" i="136"/>
  <c r="F419" i="136"/>
  <c r="F418" i="136"/>
  <c r="F417" i="136"/>
  <c r="F416" i="136"/>
  <c r="F415" i="136"/>
  <c r="C413" i="136"/>
  <c r="F412" i="136"/>
  <c r="F411" i="136"/>
  <c r="F410" i="136"/>
  <c r="F408" i="136"/>
  <c r="F407" i="136"/>
  <c r="F406" i="136"/>
  <c r="F405" i="136"/>
  <c r="F403" i="136"/>
  <c r="F402" i="136"/>
  <c r="F401" i="136"/>
  <c r="F400" i="136"/>
  <c r="F398" i="136"/>
  <c r="F397" i="136"/>
  <c r="F396" i="136"/>
  <c r="C394" i="136"/>
  <c r="F393" i="136"/>
  <c r="F392" i="136"/>
  <c r="F391" i="136"/>
  <c r="F389" i="136"/>
  <c r="F388" i="136"/>
  <c r="F387" i="136"/>
  <c r="F385" i="136"/>
  <c r="F384" i="136"/>
  <c r="F383" i="136"/>
  <c r="C381" i="136"/>
  <c r="F380" i="136"/>
  <c r="F379" i="136"/>
  <c r="F378" i="136"/>
  <c r="F377" i="136"/>
  <c r="F376" i="136"/>
  <c r="F375" i="136"/>
  <c r="C373" i="136"/>
  <c r="F372" i="136"/>
  <c r="F371" i="136"/>
  <c r="F370" i="136"/>
  <c r="F369" i="136"/>
  <c r="F368" i="136"/>
  <c r="F367" i="136"/>
  <c r="C365" i="136"/>
  <c r="F364" i="136"/>
  <c r="F363" i="136"/>
  <c r="F361" i="136"/>
  <c r="F360" i="136"/>
  <c r="F358" i="136"/>
  <c r="F357" i="136"/>
  <c r="F356" i="136"/>
  <c r="F355" i="136"/>
  <c r="F353" i="136"/>
  <c r="F352" i="136"/>
  <c r="F351" i="136"/>
  <c r="F350" i="136"/>
  <c r="F348" i="136"/>
  <c r="F347" i="136"/>
  <c r="F346" i="136"/>
  <c r="F344" i="136"/>
  <c r="F343" i="136"/>
  <c r="F342" i="136"/>
  <c r="C340" i="136"/>
  <c r="F339" i="136"/>
  <c r="F338" i="136"/>
  <c r="F337" i="136"/>
  <c r="F335" i="136"/>
  <c r="F334" i="136"/>
  <c r="F333" i="136"/>
  <c r="F331" i="136"/>
  <c r="F330" i="136"/>
  <c r="C328" i="136"/>
  <c r="F327" i="136"/>
  <c r="F326" i="136"/>
  <c r="F325" i="136"/>
  <c r="F324" i="136"/>
  <c r="F323" i="136"/>
  <c r="C321" i="136"/>
  <c r="F320" i="136"/>
  <c r="F319" i="136"/>
  <c r="F318" i="136"/>
  <c r="F317" i="136"/>
  <c r="F315" i="136"/>
  <c r="F314" i="136"/>
  <c r="F313" i="136"/>
  <c r="F312" i="136"/>
  <c r="F310" i="136"/>
  <c r="F309" i="136"/>
  <c r="F308" i="136"/>
  <c r="F307" i="136"/>
  <c r="F305" i="136"/>
  <c r="F304" i="136"/>
  <c r="F303" i="136"/>
  <c r="F302" i="136"/>
  <c r="F300" i="136"/>
  <c r="F299" i="136"/>
  <c r="F298" i="136"/>
  <c r="F297" i="136"/>
  <c r="F295" i="136"/>
  <c r="F294" i="136"/>
  <c r="F293" i="136"/>
  <c r="F292" i="136"/>
  <c r="F290" i="136"/>
  <c r="F289" i="136"/>
  <c r="F288" i="136"/>
  <c r="F287" i="136"/>
  <c r="F285" i="136"/>
  <c r="F284" i="136"/>
  <c r="F283" i="136"/>
  <c r="F282" i="136"/>
  <c r="C280" i="136"/>
  <c r="F279" i="136"/>
  <c r="F278" i="136"/>
  <c r="F277" i="136"/>
  <c r="F276" i="136"/>
  <c r="F275" i="136"/>
  <c r="C273" i="136"/>
  <c r="F272" i="136"/>
  <c r="F271" i="136"/>
  <c r="F270" i="136"/>
  <c r="F269" i="136"/>
  <c r="F267" i="136"/>
  <c r="F266" i="136"/>
  <c r="F265" i="136"/>
  <c r="F264" i="136"/>
  <c r="F262" i="136"/>
  <c r="F261" i="136"/>
  <c r="F260" i="136"/>
  <c r="F259" i="136"/>
  <c r="F257" i="136"/>
  <c r="F256" i="136"/>
  <c r="F255" i="136"/>
  <c r="C253" i="136"/>
  <c r="F252" i="136"/>
  <c r="F251" i="136"/>
  <c r="F250" i="136"/>
  <c r="F249" i="136"/>
  <c r="F248" i="136"/>
  <c r="F247" i="136"/>
  <c r="F246" i="136"/>
  <c r="F245" i="136"/>
  <c r="C243" i="136"/>
  <c r="F242" i="136"/>
  <c r="F241" i="136"/>
  <c r="F240" i="136"/>
  <c r="F239" i="136"/>
  <c r="F238" i="136"/>
  <c r="F237" i="136"/>
  <c r="F236" i="136"/>
  <c r="F235" i="136"/>
  <c r="F234" i="136"/>
  <c r="F233" i="136"/>
  <c r="F232" i="136"/>
  <c r="F231" i="136"/>
  <c r="F230" i="136"/>
  <c r="F229" i="136"/>
  <c r="F228" i="136"/>
  <c r="C226" i="136"/>
  <c r="F225" i="136"/>
  <c r="F224" i="136"/>
  <c r="F223" i="136"/>
  <c r="F222" i="136"/>
  <c r="F220" i="136"/>
  <c r="F219" i="136"/>
  <c r="F218" i="136"/>
  <c r="F217" i="136"/>
  <c r="F215" i="136"/>
  <c r="F214" i="136"/>
  <c r="F213" i="136"/>
  <c r="F212" i="136"/>
  <c r="F210" i="136"/>
  <c r="F209" i="136"/>
  <c r="F208" i="136"/>
  <c r="F207" i="136"/>
  <c r="F205" i="136"/>
  <c r="F204" i="136"/>
  <c r="F203" i="136"/>
  <c r="F202" i="136"/>
  <c r="F200" i="136"/>
  <c r="F199" i="136"/>
  <c r="F198" i="136"/>
  <c r="F197" i="136"/>
  <c r="F195" i="136"/>
  <c r="F194" i="136"/>
  <c r="F193" i="136"/>
  <c r="C191" i="136"/>
  <c r="F190" i="136"/>
  <c r="F189" i="136"/>
  <c r="F188" i="136"/>
  <c r="F187" i="136"/>
  <c r="F185" i="136"/>
  <c r="F184" i="136"/>
  <c r="F183" i="136"/>
  <c r="F181" i="136"/>
  <c r="F180" i="136"/>
  <c r="F179" i="136"/>
  <c r="C177" i="136"/>
  <c r="F176" i="136"/>
  <c r="F175" i="136"/>
  <c r="F174" i="136"/>
  <c r="F172" i="136"/>
  <c r="F171" i="136"/>
  <c r="F170" i="136"/>
  <c r="F168" i="136"/>
  <c r="F167" i="136"/>
  <c r="F166" i="136"/>
  <c r="F165" i="136"/>
  <c r="F163" i="136"/>
  <c r="F162" i="136"/>
  <c r="C160" i="136"/>
  <c r="F159" i="136"/>
  <c r="F158" i="136"/>
  <c r="F157" i="136"/>
  <c r="F156" i="136"/>
  <c r="F155" i="136"/>
  <c r="F154" i="136"/>
  <c r="F153" i="136"/>
  <c r="F151" i="136"/>
  <c r="F150" i="136"/>
  <c r="F149" i="136"/>
  <c r="F148" i="136"/>
  <c r="F147" i="136"/>
  <c r="F146" i="136"/>
  <c r="F145" i="136"/>
  <c r="F143" i="136"/>
  <c r="F142" i="136"/>
  <c r="F139" i="136"/>
  <c r="F138" i="136"/>
  <c r="C137" i="136"/>
  <c r="F137" i="136" s="1"/>
  <c r="F136" i="136"/>
  <c r="F134" i="136"/>
  <c r="F133" i="136"/>
  <c r="C132" i="136"/>
  <c r="F132" i="136" s="1"/>
  <c r="F131" i="136"/>
  <c r="F129" i="136"/>
  <c r="C126" i="136"/>
  <c r="L126" i="136" s="1"/>
  <c r="C125" i="136"/>
  <c r="F125" i="136" s="1"/>
  <c r="F124" i="136"/>
  <c r="C122" i="136"/>
  <c r="F122" i="136" s="1"/>
  <c r="C121" i="136"/>
  <c r="F121" i="136" s="1"/>
  <c r="F120" i="136"/>
  <c r="F118" i="136"/>
  <c r="F117" i="136"/>
  <c r="F116" i="136"/>
  <c r="C114" i="136"/>
  <c r="F113" i="136"/>
  <c r="F112" i="136"/>
  <c r="F111" i="136"/>
  <c r="F110" i="136"/>
  <c r="F109" i="136"/>
  <c r="F106" i="136"/>
  <c r="F105" i="136"/>
  <c r="C103" i="136"/>
  <c r="F102" i="136"/>
  <c r="F101" i="136"/>
  <c r="F100" i="136"/>
  <c r="F99" i="136"/>
  <c r="F98" i="136"/>
  <c r="F97" i="136"/>
  <c r="F96" i="136"/>
  <c r="F95" i="136"/>
  <c r="C93" i="136"/>
  <c r="F92" i="136"/>
  <c r="F91" i="136"/>
  <c r="F90" i="136"/>
  <c r="F88" i="136"/>
  <c r="F87" i="136"/>
  <c r="F86" i="136"/>
  <c r="F84" i="136"/>
  <c r="F70" i="136"/>
  <c r="F69" i="136"/>
  <c r="F68" i="136"/>
  <c r="C67" i="136"/>
  <c r="C82" i="136" s="1"/>
  <c r="F66" i="136"/>
  <c r="F65" i="136"/>
  <c r="C62" i="136"/>
  <c r="C63" i="136" s="1"/>
  <c r="F61" i="136"/>
  <c r="F60" i="136"/>
  <c r="F59" i="136"/>
  <c r="F58" i="136"/>
  <c r="C55" i="136"/>
  <c r="F55" i="136" s="1"/>
  <c r="F54" i="136"/>
  <c r="F53" i="136"/>
  <c r="F52" i="136"/>
  <c r="F50" i="136"/>
  <c r="F49" i="136"/>
  <c r="F48" i="136"/>
  <c r="F46" i="136"/>
  <c r="F45" i="136"/>
  <c r="F44" i="136"/>
  <c r="F43" i="136"/>
  <c r="F41" i="136"/>
  <c r="F40" i="136"/>
  <c r="F39" i="136"/>
  <c r="F38" i="136"/>
  <c r="C36" i="136"/>
  <c r="F35" i="136"/>
  <c r="F34" i="136"/>
  <c r="C30" i="136"/>
  <c r="F29" i="136"/>
  <c r="F25" i="136"/>
  <c r="F24" i="136"/>
  <c r="F21" i="136"/>
  <c r="F20" i="136"/>
  <c r="F19" i="136"/>
  <c r="F18" i="136"/>
  <c r="F17" i="136"/>
  <c r="C15" i="136"/>
  <c r="F14" i="136"/>
  <c r="C13" i="136"/>
  <c r="F13" i="136" s="1"/>
  <c r="F12" i="136"/>
  <c r="F11" i="136"/>
  <c r="C10" i="136"/>
  <c r="F10" i="136" s="1"/>
  <c r="F9" i="136"/>
  <c r="F8" i="136"/>
  <c r="O732" i="136" l="1"/>
  <c r="O1001" i="136"/>
  <c r="H22" i="136"/>
  <c r="L373" i="136"/>
  <c r="O1344" i="136"/>
  <c r="O971" i="136"/>
  <c r="O931" i="136"/>
  <c r="O979" i="136"/>
  <c r="O1014" i="136"/>
  <c r="O1031" i="136"/>
  <c r="O965" i="136"/>
  <c r="O1184" i="136"/>
  <c r="O1190" i="136"/>
  <c r="O1227" i="136"/>
  <c r="O1349" i="136"/>
  <c r="O1391" i="136"/>
  <c r="O1397" i="136"/>
  <c r="K531" i="136"/>
  <c r="O1021" i="136"/>
  <c r="O1112" i="136"/>
  <c r="O1356" i="136"/>
  <c r="O1017" i="136"/>
  <c r="O1024" i="136"/>
  <c r="O1303" i="136"/>
  <c r="O1352" i="136"/>
  <c r="O1388" i="136"/>
  <c r="O1394" i="136"/>
  <c r="O1402" i="136"/>
  <c r="O1027" i="136"/>
  <c r="O1124" i="136"/>
  <c r="O1161" i="136"/>
  <c r="O1277" i="136"/>
  <c r="O1313" i="136"/>
  <c r="O1319" i="136"/>
  <c r="O1362" i="136"/>
  <c r="O1410" i="136"/>
  <c r="O976" i="136"/>
  <c r="O1117" i="136"/>
  <c r="O901" i="136"/>
  <c r="O993" i="136"/>
  <c r="O1206" i="136"/>
  <c r="O1212" i="136"/>
  <c r="O1327" i="136"/>
  <c r="O1370" i="136"/>
  <c r="K600" i="136"/>
  <c r="K601" i="136" s="1"/>
  <c r="L828" i="136"/>
  <c r="L1254" i="136"/>
  <c r="L1386" i="136"/>
  <c r="L1380" i="136"/>
  <c r="C531" i="136"/>
  <c r="K497" i="136"/>
  <c r="C140" i="136"/>
  <c r="C56" i="136"/>
  <c r="L652" i="136"/>
  <c r="L786" i="136"/>
  <c r="L874" i="136"/>
  <c r="L923" i="136"/>
  <c r="L1012" i="136"/>
  <c r="L1056" i="136"/>
  <c r="L1148" i="136"/>
  <c r="L1298" i="136"/>
  <c r="O1371" i="136"/>
  <c r="L160" i="136"/>
  <c r="O1120" i="136"/>
  <c r="O1236" i="136"/>
  <c r="O1273" i="136"/>
  <c r="O1315" i="136"/>
  <c r="O1321" i="136"/>
  <c r="O1364" i="136"/>
  <c r="K122" i="136"/>
  <c r="O122" i="136" s="1"/>
  <c r="O1037" i="136"/>
  <c r="L1192" i="136"/>
  <c r="O1200" i="136"/>
  <c r="O1237" i="136"/>
  <c r="O1274" i="136"/>
  <c r="O1316" i="136"/>
  <c r="O1322" i="136"/>
  <c r="O1365" i="136"/>
  <c r="O1407" i="136"/>
  <c r="H531" i="136"/>
  <c r="L577" i="136"/>
  <c r="L669" i="136"/>
  <c r="L1233" i="136"/>
  <c r="K10" i="136"/>
  <c r="K22" i="136" s="1"/>
  <c r="K125" i="136"/>
  <c r="O125" i="136" s="1"/>
  <c r="O1376" i="136"/>
  <c r="L821" i="136"/>
  <c r="L600" i="136"/>
  <c r="L55" i="136"/>
  <c r="O1078" i="136"/>
  <c r="O1406" i="136"/>
  <c r="O996" i="136"/>
  <c r="O1094" i="136"/>
  <c r="L1108" i="136"/>
  <c r="O1129" i="136"/>
  <c r="O1282" i="136"/>
  <c r="L768" i="136"/>
  <c r="L804" i="136"/>
  <c r="L986" i="136"/>
  <c r="L1126" i="136"/>
  <c r="L36" i="136"/>
  <c r="O907" i="136"/>
  <c r="O920" i="136"/>
  <c r="O955" i="136"/>
  <c r="O1297" i="136"/>
  <c r="O1340" i="136"/>
  <c r="L1353" i="136"/>
  <c r="L949" i="136"/>
  <c r="L998" i="136"/>
  <c r="L1213" i="136"/>
  <c r="L1241" i="136"/>
  <c r="K438" i="136"/>
  <c r="O1049" i="136"/>
  <c r="L67" i="136"/>
  <c r="F126" i="136"/>
  <c r="F127" i="136" s="1"/>
  <c r="C22" i="136"/>
  <c r="L22" i="136" s="1"/>
  <c r="F821" i="136"/>
  <c r="O837" i="136"/>
  <c r="O970" i="136"/>
  <c r="O1054" i="136"/>
  <c r="O1097" i="136"/>
  <c r="O1341" i="136"/>
  <c r="O1383" i="136"/>
  <c r="H140" i="136"/>
  <c r="L1175" i="136"/>
  <c r="L1335" i="136"/>
  <c r="L1153" i="136"/>
  <c r="L1398" i="136"/>
  <c r="O1040" i="136"/>
  <c r="L191" i="136"/>
  <c r="L757" i="136"/>
  <c r="L892" i="136"/>
  <c r="L1025" i="136"/>
  <c r="L1074" i="136"/>
  <c r="L1159" i="136"/>
  <c r="L1311" i="136"/>
  <c r="O1291" i="136"/>
  <c r="O1333" i="136"/>
  <c r="F481" i="136"/>
  <c r="F1233" i="136"/>
  <c r="L93" i="136"/>
  <c r="L226" i="136"/>
  <c r="L583" i="136"/>
  <c r="L632" i="136"/>
  <c r="L675" i="136"/>
  <c r="L720" i="136"/>
  <c r="L854" i="136"/>
  <c r="L898" i="136"/>
  <c r="L943" i="136"/>
  <c r="L1032" i="136"/>
  <c r="L1081" i="136"/>
  <c r="L1203" i="136"/>
  <c r="L1278" i="136"/>
  <c r="L1367" i="136"/>
  <c r="L1411" i="136"/>
  <c r="O91" i="136"/>
  <c r="O99" i="136"/>
  <c r="O1058" i="136"/>
  <c r="O1099" i="136"/>
  <c r="O1318" i="136"/>
  <c r="L30" i="136"/>
  <c r="L861" i="136"/>
  <c r="L1285" i="136"/>
  <c r="O84" i="136"/>
  <c r="O92" i="136"/>
  <c r="O385" i="136"/>
  <c r="F792" i="136"/>
  <c r="L733" i="136"/>
  <c r="L867" i="136"/>
  <c r="L916" i="136"/>
  <c r="L1138" i="136"/>
  <c r="L1218" i="136"/>
  <c r="L1251" i="136"/>
  <c r="L1292" i="136"/>
  <c r="O549" i="136"/>
  <c r="O567" i="136"/>
  <c r="O585" i="136"/>
  <c r="O591" i="136"/>
  <c r="O624" i="136"/>
  <c r="O642" i="136"/>
  <c r="O660" i="136"/>
  <c r="O666" i="136"/>
  <c r="O685" i="136"/>
  <c r="O691" i="136"/>
  <c r="O709" i="136"/>
  <c r="O794" i="136"/>
  <c r="O818" i="136"/>
  <c r="O836" i="136"/>
  <c r="O860" i="136"/>
  <c r="O878" i="136"/>
  <c r="O886" i="136"/>
  <c r="O902" i="136"/>
  <c r="O927" i="136"/>
  <c r="O935" i="136"/>
  <c r="O963" i="136"/>
  <c r="O969" i="136"/>
  <c r="O977" i="136"/>
  <c r="O994" i="136"/>
  <c r="O1018" i="136"/>
  <c r="O1036" i="136"/>
  <c r="O1060" i="136"/>
  <c r="O1069" i="136"/>
  <c r="O1085" i="136"/>
  <c r="O1111" i="136"/>
  <c r="O1135" i="136"/>
  <c r="O1152" i="136"/>
  <c r="O1182" i="136"/>
  <c r="O1188" i="136"/>
  <c r="O1196" i="136"/>
  <c r="O1225" i="136"/>
  <c r="O1264" i="136"/>
  <c r="O1270" i="136"/>
  <c r="O1280" i="136"/>
  <c r="O1304" i="136"/>
  <c r="O1328" i="136"/>
  <c r="O1395" i="136"/>
  <c r="O1403" i="136"/>
  <c r="O55" i="136"/>
  <c r="O96" i="136"/>
  <c r="O102" i="136"/>
  <c r="O143" i="136"/>
  <c r="O150" i="136"/>
  <c r="O157" i="136"/>
  <c r="O928" i="136"/>
  <c r="O1382" i="136"/>
  <c r="O719" i="136"/>
  <c r="O846" i="136"/>
  <c r="O882" i="136"/>
  <c r="O888" i="136"/>
  <c r="O1022" i="136"/>
  <c r="O1266" i="136"/>
  <c r="O1308" i="136"/>
  <c r="O1357" i="136"/>
  <c r="L1360" i="136"/>
  <c r="O621" i="136"/>
  <c r="O663" i="136"/>
  <c r="O712" i="136"/>
  <c r="O754" i="136"/>
  <c r="O797" i="136"/>
  <c r="O833" i="136"/>
  <c r="O839" i="136"/>
  <c r="O966" i="136"/>
  <c r="O972" i="136"/>
  <c r="O1015" i="136"/>
  <c r="O1106" i="136"/>
  <c r="O1185" i="136"/>
  <c r="O1191" i="136"/>
  <c r="O1228" i="136"/>
  <c r="O1248" i="136"/>
  <c r="O1258" i="136"/>
  <c r="O1301" i="136"/>
  <c r="O1350" i="136"/>
  <c r="O1392" i="136"/>
  <c r="O147" i="136"/>
  <c r="O154" i="136"/>
  <c r="O162" i="136"/>
  <c r="O170" i="136"/>
  <c r="O225" i="136"/>
  <c r="O492" i="136"/>
  <c r="O507" i="136"/>
  <c r="O524" i="136"/>
  <c r="O539" i="136"/>
  <c r="O547" i="136"/>
  <c r="O555" i="136"/>
  <c r="O563" i="136"/>
  <c r="O581" i="136"/>
  <c r="O589" i="136"/>
  <c r="O605" i="136"/>
  <c r="O614" i="136"/>
  <c r="O622" i="136"/>
  <c r="O638" i="136"/>
  <c r="O648" i="136"/>
  <c r="O656" i="136"/>
  <c r="O664" i="136"/>
  <c r="O680" i="136"/>
  <c r="O689" i="136"/>
  <c r="O697" i="136"/>
  <c r="O705" i="136"/>
  <c r="O713" i="136"/>
  <c r="O723" i="136"/>
  <c r="O731" i="136"/>
  <c r="O739" i="136"/>
  <c r="O755" i="136"/>
  <c r="O772" i="136"/>
  <c r="O782" i="136"/>
  <c r="O790" i="136"/>
  <c r="O825" i="136"/>
  <c r="O959" i="136"/>
  <c r="O992" i="136"/>
  <c r="O1008" i="136"/>
  <c r="O1042" i="136"/>
  <c r="K1101" i="136"/>
  <c r="O1142" i="136"/>
  <c r="O1221" i="136"/>
  <c r="K1278" i="136"/>
  <c r="O1294" i="136"/>
  <c r="O1343" i="136"/>
  <c r="O1377" i="136"/>
  <c r="O1385" i="136"/>
  <c r="O1409" i="136"/>
  <c r="O573" i="136"/>
  <c r="O597" i="136"/>
  <c r="O630" i="136"/>
  <c r="O672" i="136"/>
  <c r="K751" i="136"/>
  <c r="O747" i="136"/>
  <c r="O764" i="136"/>
  <c r="O1067" i="136"/>
  <c r="O1073" i="136"/>
  <c r="O1359" i="136"/>
  <c r="O1401" i="136"/>
  <c r="F273" i="136"/>
  <c r="F381" i="136"/>
  <c r="F413" i="136"/>
  <c r="L103" i="136"/>
  <c r="L550" i="136"/>
  <c r="L595" i="136"/>
  <c r="L639" i="136"/>
  <c r="L681" i="136"/>
  <c r="L727" i="136"/>
  <c r="L774" i="136"/>
  <c r="L816" i="136"/>
  <c r="L904" i="136"/>
  <c r="L1038" i="136"/>
  <c r="L1088" i="136"/>
  <c r="L1132" i="136"/>
  <c r="H1204" i="136"/>
  <c r="L1169" i="136"/>
  <c r="L1329" i="136"/>
  <c r="L1373" i="136"/>
  <c r="O100" i="136"/>
  <c r="O118" i="136"/>
  <c r="O139" i="136"/>
  <c r="O148" i="136"/>
  <c r="O155" i="136"/>
  <c r="O163" i="136"/>
  <c r="O171" i="136"/>
  <c r="K243" i="136"/>
  <c r="H608" i="136"/>
  <c r="L543" i="136"/>
  <c r="L1238" i="136"/>
  <c r="O117" i="136"/>
  <c r="F768" i="136"/>
  <c r="F840" i="136"/>
  <c r="K476" i="136"/>
  <c r="O488" i="136"/>
  <c r="O502" i="136"/>
  <c r="O517" i="136"/>
  <c r="O535" i="136"/>
  <c r="O541" i="136"/>
  <c r="O559" i="136"/>
  <c r="O575" i="136"/>
  <c r="O599" i="136"/>
  <c r="O610" i="136"/>
  <c r="O616" i="136"/>
  <c r="O634" i="136"/>
  <c r="K652" i="136"/>
  <c r="O650" i="136"/>
  <c r="O674" i="136"/>
  <c r="O699" i="136"/>
  <c r="O717" i="136"/>
  <c r="O725" i="136"/>
  <c r="O735" i="136"/>
  <c r="O741" i="136"/>
  <c r="O749" i="136"/>
  <c r="O760" i="136"/>
  <c r="O766" i="136"/>
  <c r="K780" i="136"/>
  <c r="O776" i="136"/>
  <c r="O784" i="136"/>
  <c r="K804" i="136"/>
  <c r="O802" i="136"/>
  <c r="O810" i="136"/>
  <c r="O827" i="136"/>
  <c r="O844" i="136"/>
  <c r="O852" i="136"/>
  <c r="O870" i="136"/>
  <c r="O894" i="136"/>
  <c r="O911" i="136"/>
  <c r="O919" i="136"/>
  <c r="K949" i="136"/>
  <c r="O945" i="136"/>
  <c r="O953" i="136"/>
  <c r="O985" i="136"/>
  <c r="O1002" i="136"/>
  <c r="O1010" i="136"/>
  <c r="O1028" i="136"/>
  <c r="O1044" i="136"/>
  <c r="O1052" i="136"/>
  <c r="O1077" i="136"/>
  <c r="O1093" i="136"/>
  <c r="K1108" i="136"/>
  <c r="O1103" i="136"/>
  <c r="O1119" i="136"/>
  <c r="O1125" i="136"/>
  <c r="O1144" i="136"/>
  <c r="O1162" i="136"/>
  <c r="O1172" i="136"/>
  <c r="K1213" i="136"/>
  <c r="O1207" i="136"/>
  <c r="O1215" i="136"/>
  <c r="O1235" i="136"/>
  <c r="O1245" i="136"/>
  <c r="K1254" i="136"/>
  <c r="O1254" i="136" s="1"/>
  <c r="O1253" i="136"/>
  <c r="O1288" i="136"/>
  <c r="O1296" i="136"/>
  <c r="O1314" i="136"/>
  <c r="O1320" i="136"/>
  <c r="O1339" i="136"/>
  <c r="O1345" i="136"/>
  <c r="K1360" i="136"/>
  <c r="O1355" i="136"/>
  <c r="O1363" i="136"/>
  <c r="O1379" i="136"/>
  <c r="K1398" i="136"/>
  <c r="O1389" i="136"/>
  <c r="O138" i="136"/>
  <c r="F639" i="136"/>
  <c r="F1159" i="136"/>
  <c r="C1336" i="136"/>
  <c r="L519" i="136"/>
  <c r="L745" i="136"/>
  <c r="L961" i="136"/>
  <c r="O66" i="136"/>
  <c r="O449" i="136"/>
  <c r="O651" i="136"/>
  <c r="O879" i="136"/>
  <c r="O1045" i="136"/>
  <c r="L1323" i="136"/>
  <c r="O35" i="136"/>
  <c r="F625" i="136"/>
  <c r="F632" i="136"/>
  <c r="F669" i="136"/>
  <c r="F720" i="136"/>
  <c r="F1259" i="136"/>
  <c r="O1257" i="136"/>
  <c r="F1305" i="136"/>
  <c r="O1300" i="136"/>
  <c r="F1323" i="136"/>
  <c r="L564" i="136"/>
  <c r="L607" i="136"/>
  <c r="L700" i="136"/>
  <c r="L1101" i="136"/>
  <c r="L1180" i="136"/>
  <c r="L1223" i="136"/>
  <c r="H1412" i="136"/>
  <c r="L1346" i="136"/>
  <c r="O87" i="136"/>
  <c r="O166" i="136"/>
  <c r="O174" i="136"/>
  <c r="O250" i="136"/>
  <c r="L1062" i="136"/>
  <c r="O490" i="136"/>
  <c r="O512" i="136"/>
  <c r="O537" i="136"/>
  <c r="O545" i="136"/>
  <c r="O553" i="136"/>
  <c r="O561" i="136"/>
  <c r="O569" i="136"/>
  <c r="O579" i="136"/>
  <c r="O587" i="136"/>
  <c r="O593" i="136"/>
  <c r="K607" i="136"/>
  <c r="O603" i="136"/>
  <c r="O612" i="136"/>
  <c r="O620" i="136"/>
  <c r="K632" i="136"/>
  <c r="O628" i="136"/>
  <c r="O636" i="136"/>
  <c r="O644" i="136"/>
  <c r="K657" i="136"/>
  <c r="O654" i="136"/>
  <c r="O662" i="136"/>
  <c r="O668" i="136"/>
  <c r="O678" i="136"/>
  <c r="O687" i="136"/>
  <c r="O695" i="136"/>
  <c r="O806" i="136"/>
  <c r="L1165" i="136"/>
  <c r="O247" i="136"/>
  <c r="E476" i="136"/>
  <c r="E498" i="136" s="1"/>
  <c r="E1415" i="136" s="1"/>
  <c r="F1153" i="136"/>
  <c r="F1175" i="136"/>
  <c r="F1218" i="136"/>
  <c r="F1404" i="136"/>
  <c r="L82" i="136"/>
  <c r="L394" i="136"/>
  <c r="L625" i="136"/>
  <c r="L714" i="136"/>
  <c r="L798" i="136"/>
  <c r="L847" i="136"/>
  <c r="L936" i="136"/>
  <c r="L980" i="136"/>
  <c r="L1114" i="136"/>
  <c r="L1197" i="136"/>
  <c r="L1271" i="136"/>
  <c r="L1404" i="136"/>
  <c r="O34" i="136"/>
  <c r="O90" i="136"/>
  <c r="O116" i="136"/>
  <c r="O146" i="136"/>
  <c r="O153" i="136"/>
  <c r="O159" i="136"/>
  <c r="O168" i="136"/>
  <c r="O176" i="136"/>
  <c r="O252" i="136"/>
  <c r="K481" i="136"/>
  <c r="O491" i="136"/>
  <c r="O513" i="136"/>
  <c r="O538" i="136"/>
  <c r="K550" i="136"/>
  <c r="O546" i="136"/>
  <c r="O554" i="136"/>
  <c r="O562" i="136"/>
  <c r="O572" i="136"/>
  <c r="O580" i="136"/>
  <c r="O588" i="136"/>
  <c r="O594" i="136"/>
  <c r="O604" i="136"/>
  <c r="O613" i="136"/>
  <c r="O629" i="136"/>
  <c r="O637" i="136"/>
  <c r="O647" i="136"/>
  <c r="O688" i="136"/>
  <c r="O849" i="136"/>
  <c r="O1055" i="136"/>
  <c r="O1072" i="136"/>
  <c r="O1130" i="136"/>
  <c r="O1157" i="136"/>
  <c r="O1167" i="136"/>
  <c r="O1210" i="136"/>
  <c r="O1267" i="136"/>
  <c r="O1309" i="136"/>
  <c r="O1358" i="136"/>
  <c r="O1400" i="136"/>
  <c r="F543" i="136"/>
  <c r="F751" i="136"/>
  <c r="F780" i="136"/>
  <c r="F949" i="136"/>
  <c r="F961" i="136"/>
  <c r="F1223" i="136"/>
  <c r="L63" i="136"/>
  <c r="L177" i="136"/>
  <c r="L570" i="136"/>
  <c r="H682" i="136"/>
  <c r="L618" i="136"/>
  <c r="L657" i="136"/>
  <c r="L707" i="136"/>
  <c r="L751" i="136"/>
  <c r="L792" i="136"/>
  <c r="H905" i="136"/>
  <c r="L840" i="136"/>
  <c r="L880" i="136"/>
  <c r="L929" i="136"/>
  <c r="L973" i="136"/>
  <c r="L1019" i="136"/>
  <c r="L1229" i="136"/>
  <c r="L1259" i="136"/>
  <c r="L1305" i="136"/>
  <c r="O88" i="136"/>
  <c r="O97" i="136"/>
  <c r="O124" i="136"/>
  <c r="O145" i="136"/>
  <c r="O151" i="136"/>
  <c r="O158" i="136"/>
  <c r="O167" i="136"/>
  <c r="O175" i="136"/>
  <c r="O200" i="136"/>
  <c r="O215" i="136"/>
  <c r="O251" i="136"/>
  <c r="O372" i="136"/>
  <c r="O389" i="136"/>
  <c r="O489" i="136"/>
  <c r="O518" i="136"/>
  <c r="O536" i="136"/>
  <c r="O542" i="136"/>
  <c r="O552" i="136"/>
  <c r="O560" i="136"/>
  <c r="O568" i="136"/>
  <c r="O576" i="136"/>
  <c r="O586" i="136"/>
  <c r="O592" i="136"/>
  <c r="O611" i="136"/>
  <c r="O617" i="136"/>
  <c r="O627" i="136"/>
  <c r="O635" i="136"/>
  <c r="O643" i="136"/>
  <c r="O661" i="136"/>
  <c r="O667" i="136"/>
  <c r="O677" i="136"/>
  <c r="O686" i="136"/>
  <c r="O692" i="136"/>
  <c r="O702" i="136"/>
  <c r="O710" i="136"/>
  <c r="O718" i="136"/>
  <c r="O726" i="136"/>
  <c r="O736" i="136"/>
  <c r="O742" i="136"/>
  <c r="O750" i="136"/>
  <c r="O761" i="136"/>
  <c r="O767" i="136"/>
  <c r="O777" i="136"/>
  <c r="O785" i="136"/>
  <c r="O795" i="136"/>
  <c r="O803" i="136"/>
  <c r="O811" i="136"/>
  <c r="O819" i="136"/>
  <c r="O831" i="136"/>
  <c r="O845" i="136"/>
  <c r="O853" i="136"/>
  <c r="O863" i="136"/>
  <c r="O871" i="136"/>
  <c r="O887" i="136"/>
  <c r="O895" i="136"/>
  <c r="O903" i="136"/>
  <c r="O912" i="136"/>
  <c r="O938" i="136"/>
  <c r="O946" i="136"/>
  <c r="O954" i="136"/>
  <c r="O964" i="136"/>
  <c r="O978" i="136"/>
  <c r="O989" i="136"/>
  <c r="O995" i="136"/>
  <c r="K1005" i="136"/>
  <c r="O1003" i="136"/>
  <c r="O1011" i="136"/>
  <c r="K1025" i="136"/>
  <c r="O1029" i="136"/>
  <c r="O1053" i="136"/>
  <c r="O1061" i="136"/>
  <c r="O1070" i="136"/>
  <c r="O1086" i="136"/>
  <c r="O1104" i="136"/>
  <c r="K1132" i="136"/>
  <c r="O1128" i="136"/>
  <c r="O1136" i="136"/>
  <c r="O1145" i="136"/>
  <c r="K1159" i="136"/>
  <c r="O1155" i="136"/>
  <c r="K1165" i="136"/>
  <c r="O1163" i="136"/>
  <c r="O1173" i="136"/>
  <c r="K1192" i="136"/>
  <c r="O1183" i="136"/>
  <c r="O1189" i="136"/>
  <c r="O1199" i="136"/>
  <c r="O1208" i="136"/>
  <c r="O1216" i="136"/>
  <c r="O1226" i="136"/>
  <c r="O1246" i="136"/>
  <c r="O1256" i="136"/>
  <c r="O1265" i="136"/>
  <c r="O1281" i="136"/>
  <c r="O1289" i="136"/>
  <c r="O1307" i="136"/>
  <c r="O1331" i="136"/>
  <c r="O1348" i="136"/>
  <c r="O1372" i="136"/>
  <c r="O1390" i="136"/>
  <c r="O1396" i="136"/>
  <c r="O703" i="136"/>
  <c r="O711" i="136"/>
  <c r="O729" i="136"/>
  <c r="O737" i="136"/>
  <c r="O743" i="136"/>
  <c r="O753" i="136"/>
  <c r="K768" i="136"/>
  <c r="O762" i="136"/>
  <c r="O770" i="136"/>
  <c r="O778" i="136"/>
  <c r="O788" i="136"/>
  <c r="O796" i="136"/>
  <c r="O812" i="136"/>
  <c r="O820" i="136"/>
  <c r="O832" i="136"/>
  <c r="O838" i="136"/>
  <c r="O864" i="136"/>
  <c r="O913" i="136"/>
  <c r="O947" i="136"/>
  <c r="O990" i="136"/>
  <c r="O1004" i="136"/>
  <c r="O1030" i="136"/>
  <c r="O1046" i="136"/>
  <c r="O1079" i="136"/>
  <c r="O1087" i="136"/>
  <c r="O1105" i="136"/>
  <c r="O1121" i="136"/>
  <c r="O1146" i="136"/>
  <c r="O1164" i="136"/>
  <c r="O1209" i="136"/>
  <c r="O1247" i="136"/>
  <c r="O1332" i="136"/>
  <c r="O1375" i="136"/>
  <c r="O1276" i="136"/>
  <c r="O655" i="136"/>
  <c r="O671" i="136"/>
  <c r="O679" i="136"/>
  <c r="O696" i="136"/>
  <c r="O704" i="136"/>
  <c r="K727" i="136"/>
  <c r="O722" i="136"/>
  <c r="K733" i="136"/>
  <c r="O730" i="136"/>
  <c r="O738" i="136"/>
  <c r="O744" i="136"/>
  <c r="O763" i="136"/>
  <c r="K774" i="136"/>
  <c r="O771" i="136"/>
  <c r="O779" i="136"/>
  <c r="O789" i="136"/>
  <c r="O807" i="136"/>
  <c r="O813" i="136"/>
  <c r="O824" i="136"/>
  <c r="O857" i="136"/>
  <c r="O865" i="136"/>
  <c r="O873" i="136"/>
  <c r="O883" i="136"/>
  <c r="O889" i="136"/>
  <c r="O897" i="136"/>
  <c r="O908" i="136"/>
  <c r="O914" i="136"/>
  <c r="O922" i="136"/>
  <c r="O932" i="136"/>
  <c r="O940" i="136"/>
  <c r="O948" i="136"/>
  <c r="K961" i="136"/>
  <c r="O961" i="136" s="1"/>
  <c r="O958" i="136"/>
  <c r="K986" i="136"/>
  <c r="O982" i="136"/>
  <c r="O991" i="136"/>
  <c r="O997" i="136"/>
  <c r="O1007" i="136"/>
  <c r="O1023" i="136"/>
  <c r="O1041" i="136"/>
  <c r="O1047" i="136"/>
  <c r="O1066" i="136"/>
  <c r="O1080" i="136"/>
  <c r="O1090" i="136"/>
  <c r="O1098" i="136"/>
  <c r="O1116" i="136"/>
  <c r="O1122" i="136"/>
  <c r="O1141" i="136"/>
  <c r="O1147" i="136"/>
  <c r="O1177" i="136"/>
  <c r="O1201" i="136"/>
  <c r="O1220" i="136"/>
  <c r="K1241" i="136"/>
  <c r="O1241" i="136" s="1"/>
  <c r="O1240" i="136"/>
  <c r="O1275" i="136"/>
  <c r="K1285" i="136"/>
  <c r="O1283" i="136"/>
  <c r="O1317" i="136"/>
  <c r="O1325" i="136"/>
  <c r="O1342" i="136"/>
  <c r="O1366" i="136"/>
  <c r="O1384" i="136"/>
  <c r="O1408" i="136"/>
  <c r="O800" i="136"/>
  <c r="O808" i="136"/>
  <c r="O814" i="136"/>
  <c r="O834" i="136"/>
  <c r="O842" i="136"/>
  <c r="O850" i="136"/>
  <c r="O858" i="136"/>
  <c r="O866" i="136"/>
  <c r="K880" i="136"/>
  <c r="O876" i="136"/>
  <c r="O884" i="136"/>
  <c r="O890" i="136"/>
  <c r="O900" i="136"/>
  <c r="O909" i="136"/>
  <c r="O915" i="136"/>
  <c r="O925" i="136"/>
  <c r="O933" i="136"/>
  <c r="O941" i="136"/>
  <c r="K956" i="136"/>
  <c r="O951" i="136"/>
  <c r="O967" i="136"/>
  <c r="O975" i="136"/>
  <c r="O983" i="136"/>
  <c r="O1000" i="136"/>
  <c r="O1016" i="136"/>
  <c r="O1034" i="136"/>
  <c r="O1048" i="136"/>
  <c r="K1062" i="136"/>
  <c r="O1083" i="136"/>
  <c r="O1091" i="136"/>
  <c r="O1107" i="136"/>
  <c r="O1123" i="136"/>
  <c r="O1131" i="136"/>
  <c r="K1153" i="136"/>
  <c r="O1150" i="136"/>
  <c r="O1158" i="136"/>
  <c r="K1169" i="136"/>
  <c r="O1168" i="136"/>
  <c r="K1180" i="136"/>
  <c r="O1178" i="136"/>
  <c r="O1186" i="136"/>
  <c r="O1194" i="136"/>
  <c r="O1202" i="136"/>
  <c r="O1211" i="136"/>
  <c r="O1231" i="136"/>
  <c r="O1243" i="136"/>
  <c r="O1249" i="136"/>
  <c r="O1262" i="136"/>
  <c r="O1268" i="136"/>
  <c r="O1284" i="136"/>
  <c r="K1298" i="136"/>
  <c r="O1302" i="136"/>
  <c r="O1310" i="136"/>
  <c r="O1326" i="136"/>
  <c r="O1334" i="136"/>
  <c r="O1351" i="136"/>
  <c r="O1369" i="136"/>
  <c r="O1393" i="136"/>
  <c r="F904" i="136"/>
  <c r="C1063" i="136"/>
  <c r="F1032" i="136"/>
  <c r="F1038" i="136"/>
  <c r="F1081" i="136"/>
  <c r="F1088" i="136"/>
  <c r="F1095" i="136"/>
  <c r="F1101" i="136"/>
  <c r="O1101" i="136" s="1"/>
  <c r="F1132" i="136"/>
  <c r="F1165" i="136"/>
  <c r="L114" i="136"/>
  <c r="L253" i="136"/>
  <c r="L557" i="136"/>
  <c r="L601" i="136"/>
  <c r="L645" i="136"/>
  <c r="L693" i="136"/>
  <c r="L780" i="136"/>
  <c r="L822" i="136"/>
  <c r="L956" i="136"/>
  <c r="L1005" i="136"/>
  <c r="L1050" i="136"/>
  <c r="L1095" i="136"/>
  <c r="J476" i="136"/>
  <c r="O86" i="136"/>
  <c r="O120" i="136"/>
  <c r="O142" i="136"/>
  <c r="O149" i="136"/>
  <c r="O156" i="136"/>
  <c r="O165" i="136"/>
  <c r="O172" i="136"/>
  <c r="O181" i="136"/>
  <c r="O249" i="136"/>
  <c r="O370" i="136"/>
  <c r="O448" i="136"/>
  <c r="O487" i="136"/>
  <c r="O508" i="136"/>
  <c r="O516" i="136"/>
  <c r="O525" i="136"/>
  <c r="O534" i="136"/>
  <c r="O540" i="136"/>
  <c r="O548" i="136"/>
  <c r="O556" i="136"/>
  <c r="O566" i="136"/>
  <c r="O574" i="136"/>
  <c r="O582" i="136"/>
  <c r="O590" i="136"/>
  <c r="O598" i="136"/>
  <c r="O606" i="136"/>
  <c r="O615" i="136"/>
  <c r="O623" i="136"/>
  <c r="O631" i="136"/>
  <c r="O641" i="136"/>
  <c r="O649" i="136"/>
  <c r="O665" i="136"/>
  <c r="O724" i="136"/>
  <c r="O773" i="136"/>
  <c r="O791" i="136"/>
  <c r="O809" i="136"/>
  <c r="O815" i="136"/>
  <c r="O826" i="136"/>
  <c r="O843" i="136"/>
  <c r="O885" i="136"/>
  <c r="O891" i="136"/>
  <c r="O910" i="136"/>
  <c r="O926" i="136"/>
  <c r="O934" i="136"/>
  <c r="O952" i="136"/>
  <c r="O968" i="136"/>
  <c r="O1043" i="136"/>
  <c r="O1084" i="136"/>
  <c r="O1100" i="136"/>
  <c r="O1118" i="136"/>
  <c r="O1151" i="136"/>
  <c r="O1187" i="136"/>
  <c r="O1232" i="136"/>
  <c r="O1244" i="136"/>
  <c r="O1250" i="136"/>
  <c r="O1263" i="136"/>
  <c r="O1269" i="136"/>
  <c r="O1287" i="136"/>
  <c r="O1378" i="136"/>
  <c r="O1076" i="136"/>
  <c r="O856" i="136"/>
  <c r="O872" i="136"/>
  <c r="O896" i="136"/>
  <c r="O921" i="136"/>
  <c r="O939" i="136"/>
  <c r="O1065" i="136"/>
  <c r="O1071" i="136"/>
  <c r="O1113" i="136"/>
  <c r="O1137" i="136"/>
  <c r="O1156" i="136"/>
  <c r="O1174" i="136"/>
  <c r="O1217" i="136"/>
  <c r="K1292" i="136"/>
  <c r="O1290" i="136"/>
  <c r="K669" i="136"/>
  <c r="O659" i="136"/>
  <c r="O673" i="136"/>
  <c r="O684" i="136"/>
  <c r="O690" i="136"/>
  <c r="K700" i="136"/>
  <c r="O698" i="136"/>
  <c r="O706" i="136"/>
  <c r="K720" i="136"/>
  <c r="O716" i="136"/>
  <c r="O740" i="136"/>
  <c r="O748" i="136"/>
  <c r="O756" i="136"/>
  <c r="O765" i="136"/>
  <c r="O783" i="136"/>
  <c r="O801" i="136"/>
  <c r="O835" i="136"/>
  <c r="O851" i="136"/>
  <c r="O859" i="136"/>
  <c r="O869" i="136"/>
  <c r="O877" i="136"/>
  <c r="O918" i="136"/>
  <c r="O942" i="136"/>
  <c r="O960" i="136"/>
  <c r="O984" i="136"/>
  <c r="O1009" i="136"/>
  <c r="K1032" i="136"/>
  <c r="O1032" i="136" s="1"/>
  <c r="K1038" i="136"/>
  <c r="O1035" i="136"/>
  <c r="O1059" i="136"/>
  <c r="O1068" i="136"/>
  <c r="O1092" i="136"/>
  <c r="K1114" i="136"/>
  <c r="O1110" i="136"/>
  <c r="O1134" i="136"/>
  <c r="O1171" i="136"/>
  <c r="O1195" i="136"/>
  <c r="K1271" i="136"/>
  <c r="O68" i="136"/>
  <c r="O69" i="136"/>
  <c r="O98" i="136"/>
  <c r="O70" i="136"/>
  <c r="O61" i="136"/>
  <c r="O65" i="136"/>
  <c r="O95" i="136"/>
  <c r="O101" i="136"/>
  <c r="F103" i="136"/>
  <c r="K103" i="136"/>
  <c r="O105" i="136"/>
  <c r="O113" i="136"/>
  <c r="O106" i="136"/>
  <c r="O20" i="136"/>
  <c r="O21" i="136"/>
  <c r="O12" i="136"/>
  <c r="O18" i="136"/>
  <c r="O19" i="136"/>
  <c r="F30" i="136"/>
  <c r="F177" i="136"/>
  <c r="F226" i="136"/>
  <c r="F321" i="136"/>
  <c r="F328" i="136"/>
  <c r="F340" i="136"/>
  <c r="F394" i="136"/>
  <c r="F497" i="136"/>
  <c r="F519" i="136"/>
  <c r="F657" i="136"/>
  <c r="F693" i="136"/>
  <c r="F757" i="136"/>
  <c r="F786" i="136"/>
  <c r="F898" i="136"/>
  <c r="F956" i="136"/>
  <c r="F1005" i="136"/>
  <c r="F1012" i="136"/>
  <c r="F1019" i="136"/>
  <c r="F1126" i="136"/>
  <c r="F1148" i="136"/>
  <c r="F1238" i="136"/>
  <c r="F1271" i="136"/>
  <c r="F1278" i="136"/>
  <c r="F1285" i="136"/>
  <c r="F1292" i="136"/>
  <c r="F1298" i="136"/>
  <c r="F1311" i="136"/>
  <c r="F1411" i="136"/>
  <c r="H445" i="136"/>
  <c r="K30" i="136"/>
  <c r="K114" i="136"/>
  <c r="K160" i="136"/>
  <c r="K321" i="136"/>
  <c r="K413" i="136"/>
  <c r="K557" i="136"/>
  <c r="K639" i="136"/>
  <c r="K645" i="136"/>
  <c r="K693" i="136"/>
  <c r="K757" i="136"/>
  <c r="K816" i="136"/>
  <c r="K904" i="136"/>
  <c r="K943" i="136"/>
  <c r="K998" i="136"/>
  <c r="K1203" i="136"/>
  <c r="K1218" i="136"/>
  <c r="K1238" i="136"/>
  <c r="K1311" i="136"/>
  <c r="K1346" i="136"/>
  <c r="K1353" i="136"/>
  <c r="K1386" i="136"/>
  <c r="F445" i="136"/>
  <c r="F476" i="136"/>
  <c r="F577" i="136"/>
  <c r="F595" i="136"/>
  <c r="F822" i="136"/>
  <c r="F892" i="136"/>
  <c r="C987" i="136"/>
  <c r="F936" i="136"/>
  <c r="F943" i="136"/>
  <c r="F1074" i="136"/>
  <c r="F1114" i="136"/>
  <c r="C1204" i="136"/>
  <c r="F1192" i="136"/>
  <c r="F1203" i="136"/>
  <c r="H56" i="136"/>
  <c r="H1336" i="136"/>
  <c r="L1336" i="136" s="1"/>
  <c r="K62" i="136"/>
  <c r="K280" i="136"/>
  <c r="K340" i="136"/>
  <c r="K577" i="136"/>
  <c r="K798" i="136"/>
  <c r="K847" i="136"/>
  <c r="K923" i="136"/>
  <c r="K936" i="136"/>
  <c r="K1056" i="136"/>
  <c r="K1095" i="136"/>
  <c r="K1126" i="136"/>
  <c r="K1305" i="136"/>
  <c r="K1380" i="136"/>
  <c r="F550" i="136"/>
  <c r="F570" i="136"/>
  <c r="F583" i="136"/>
  <c r="C608" i="136"/>
  <c r="F618" i="136"/>
  <c r="F645" i="136"/>
  <c r="C758" i="136"/>
  <c r="F745" i="136"/>
  <c r="F774" i="136"/>
  <c r="F816" i="136"/>
  <c r="C905" i="136"/>
  <c r="F874" i="136"/>
  <c r="F880" i="136"/>
  <c r="F916" i="136"/>
  <c r="F923" i="136"/>
  <c r="F929" i="136"/>
  <c r="F1062" i="136"/>
  <c r="F1169" i="136"/>
  <c r="F1197" i="136"/>
  <c r="F1229" i="136"/>
  <c r="F1346" i="136"/>
  <c r="F1398" i="136"/>
  <c r="H127" i="136"/>
  <c r="H1063" i="136"/>
  <c r="K226" i="136"/>
  <c r="K328" i="136"/>
  <c r="K583" i="136"/>
  <c r="K595" i="136"/>
  <c r="O595" i="136" s="1"/>
  <c r="K625" i="136"/>
  <c r="K681" i="136"/>
  <c r="K792" i="136"/>
  <c r="K840" i="136"/>
  <c r="K892" i="136"/>
  <c r="K898" i="136"/>
  <c r="K929" i="136"/>
  <c r="K980" i="136"/>
  <c r="K1088" i="136"/>
  <c r="K1148" i="136"/>
  <c r="K1229" i="136"/>
  <c r="K1259" i="136"/>
  <c r="K1335" i="136"/>
  <c r="K618" i="136"/>
  <c r="F191" i="136"/>
  <c r="F140" i="136"/>
  <c r="F557" i="136"/>
  <c r="F253" i="136"/>
  <c r="F280" i="136"/>
  <c r="F365" i="136"/>
  <c r="F471" i="136"/>
  <c r="F607" i="136"/>
  <c r="F681" i="136"/>
  <c r="F700" i="136"/>
  <c r="F707" i="136"/>
  <c r="F714" i="136"/>
  <c r="F727" i="136"/>
  <c r="F733" i="136"/>
  <c r="F804" i="136"/>
  <c r="F828" i="136"/>
  <c r="F847" i="136"/>
  <c r="F854" i="136"/>
  <c r="F861" i="136"/>
  <c r="F980" i="136"/>
  <c r="F998" i="136"/>
  <c r="F1025" i="136"/>
  <c r="F1056" i="136"/>
  <c r="F1213" i="136"/>
  <c r="F1335" i="136"/>
  <c r="C1412" i="136"/>
  <c r="F1380" i="136"/>
  <c r="F1386" i="136"/>
  <c r="H758" i="136"/>
  <c r="H987" i="136"/>
  <c r="H1260" i="136"/>
  <c r="K56" i="136"/>
  <c r="K137" i="136"/>
  <c r="K365" i="136"/>
  <c r="K373" i="136"/>
  <c r="K381" i="136"/>
  <c r="K394" i="136"/>
  <c r="K423" i="136"/>
  <c r="K543" i="136"/>
  <c r="K675" i="136"/>
  <c r="K714" i="136"/>
  <c r="K745" i="136"/>
  <c r="K786" i="136"/>
  <c r="K821" i="136"/>
  <c r="K861" i="136"/>
  <c r="K874" i="136"/>
  <c r="K1019" i="136"/>
  <c r="K1050" i="136"/>
  <c r="K1081" i="136"/>
  <c r="K1138" i="136"/>
  <c r="K1175" i="136"/>
  <c r="K1197" i="136"/>
  <c r="K1223" i="136"/>
  <c r="K1329" i="136"/>
  <c r="K1373" i="136"/>
  <c r="K1411" i="136"/>
  <c r="F114" i="136"/>
  <c r="F160" i="136"/>
  <c r="F564" i="136"/>
  <c r="F93" i="136"/>
  <c r="F243" i="136"/>
  <c r="F373" i="136"/>
  <c r="F531" i="136"/>
  <c r="C682" i="136"/>
  <c r="F652" i="136"/>
  <c r="F675" i="136"/>
  <c r="F798" i="136"/>
  <c r="F867" i="136"/>
  <c r="F973" i="136"/>
  <c r="F986" i="136"/>
  <c r="F1050" i="136"/>
  <c r="C1139" i="136"/>
  <c r="F1108" i="136"/>
  <c r="F1138" i="136"/>
  <c r="F1180" i="136"/>
  <c r="C1260" i="136"/>
  <c r="F1251" i="136"/>
  <c r="F1329" i="136"/>
  <c r="F1353" i="136"/>
  <c r="F1360" i="136"/>
  <c r="F1367" i="136"/>
  <c r="F1373" i="136"/>
  <c r="H1139" i="136"/>
  <c r="K67" i="136"/>
  <c r="K82" i="136" s="1"/>
  <c r="K121" i="136"/>
  <c r="K177" i="136"/>
  <c r="K191" i="136"/>
  <c r="K253" i="136"/>
  <c r="K273" i="136"/>
  <c r="K471" i="136"/>
  <c r="K519" i="136"/>
  <c r="K564" i="136"/>
  <c r="K570" i="136"/>
  <c r="K707" i="136"/>
  <c r="K828" i="136"/>
  <c r="K854" i="136"/>
  <c r="K867" i="136"/>
  <c r="K916" i="136"/>
  <c r="K973" i="136"/>
  <c r="O973" i="136" s="1"/>
  <c r="K1012" i="136"/>
  <c r="K1074" i="136"/>
  <c r="K1233" i="136"/>
  <c r="K1251" i="136"/>
  <c r="K1323" i="136"/>
  <c r="K1367" i="136"/>
  <c r="O1367" i="136" s="1"/>
  <c r="K1404" i="136"/>
  <c r="H829" i="136"/>
  <c r="C829" i="136"/>
  <c r="F36" i="136"/>
  <c r="F56" i="136" s="1"/>
  <c r="F62" i="136"/>
  <c r="F63" i="136" s="1"/>
  <c r="F67" i="136"/>
  <c r="F82" i="136" s="1"/>
  <c r="C127" i="136"/>
  <c r="C445" i="136"/>
  <c r="F15" i="136"/>
  <c r="F22" i="136" s="1"/>
  <c r="F600" i="136"/>
  <c r="F601" i="136" s="1"/>
  <c r="O720" i="136" l="1"/>
  <c r="O1074" i="136"/>
  <c r="O126" i="136"/>
  <c r="O1175" i="136"/>
  <c r="L140" i="136"/>
  <c r="L531" i="136"/>
  <c r="O792" i="136"/>
  <c r="O1197" i="136"/>
  <c r="O929" i="136"/>
  <c r="O1095" i="136"/>
  <c r="O904" i="136"/>
  <c r="O1153" i="136"/>
  <c r="O828" i="136"/>
  <c r="O1298" i="136"/>
  <c r="O1165" i="136"/>
  <c r="O1323" i="136"/>
  <c r="O177" i="136"/>
  <c r="O1038" i="136"/>
  <c r="O1398" i="136"/>
  <c r="O780" i="136"/>
  <c r="O751" i="136"/>
  <c r="O62" i="136"/>
  <c r="O543" i="136"/>
  <c r="O1114" i="136"/>
  <c r="O1233" i="136"/>
  <c r="O577" i="136"/>
  <c r="O1311" i="136"/>
  <c r="O1278" i="136"/>
  <c r="K608" i="136"/>
  <c r="O669" i="136"/>
  <c r="O1411" i="136"/>
  <c r="O727" i="136"/>
  <c r="O916" i="136"/>
  <c r="L905" i="136"/>
  <c r="O867" i="136"/>
  <c r="O786" i="136"/>
  <c r="F1063" i="136"/>
  <c r="O1229" i="136"/>
  <c r="O1126" i="136"/>
  <c r="O639" i="136"/>
  <c r="O30" i="136"/>
  <c r="O1019" i="136"/>
  <c r="O1292" i="136"/>
  <c r="O1025" i="136"/>
  <c r="O564" i="136"/>
  <c r="O700" i="136"/>
  <c r="L829" i="136"/>
  <c r="O471" i="136"/>
  <c r="F1336" i="136"/>
  <c r="O1050" i="136"/>
  <c r="O745" i="136"/>
  <c r="O557" i="136"/>
  <c r="O103" i="136"/>
  <c r="O657" i="136"/>
  <c r="O253" i="136"/>
  <c r="O874" i="136"/>
  <c r="L987" i="136"/>
  <c r="F1260" i="136"/>
  <c r="O618" i="136"/>
  <c r="O681" i="136"/>
  <c r="O1218" i="136"/>
  <c r="O757" i="136"/>
  <c r="O1271" i="136"/>
  <c r="O1285" i="136"/>
  <c r="O1005" i="136"/>
  <c r="O1192" i="136"/>
  <c r="O570" i="136"/>
  <c r="O191" i="136"/>
  <c r="O861" i="136"/>
  <c r="O373" i="136"/>
  <c r="O1335" i="136"/>
  <c r="O625" i="136"/>
  <c r="L1063" i="136"/>
  <c r="O1386" i="136"/>
  <c r="O36" i="136"/>
  <c r="O733" i="136"/>
  <c r="O600" i="136"/>
  <c r="O1108" i="136"/>
  <c r="L1204" i="136"/>
  <c r="O1404" i="136"/>
  <c r="O1012" i="136"/>
  <c r="O707" i="136"/>
  <c r="L1139" i="136"/>
  <c r="K1260" i="136"/>
  <c r="O1223" i="136"/>
  <c r="O714" i="136"/>
  <c r="O394" i="136"/>
  <c r="L1260" i="136"/>
  <c r="F758" i="136"/>
  <c r="O1088" i="136"/>
  <c r="O226" i="136"/>
  <c r="O1056" i="136"/>
  <c r="O1238" i="136"/>
  <c r="O816" i="136"/>
  <c r="O1180" i="136"/>
  <c r="O1062" i="136"/>
  <c r="O774" i="136"/>
  <c r="K445" i="136"/>
  <c r="O936" i="136"/>
  <c r="J498" i="136"/>
  <c r="O880" i="136"/>
  <c r="O1132" i="136"/>
  <c r="O607" i="136"/>
  <c r="L1412" i="136"/>
  <c r="O1329" i="136"/>
  <c r="O93" i="136"/>
  <c r="O1203" i="136"/>
  <c r="O804" i="136"/>
  <c r="L608" i="136"/>
  <c r="K1204" i="136"/>
  <c r="O1148" i="136"/>
  <c r="O675" i="136"/>
  <c r="O980" i="136"/>
  <c r="F1139" i="136"/>
  <c r="K758" i="136"/>
  <c r="O693" i="136"/>
  <c r="O1169" i="136"/>
  <c r="L682" i="136"/>
  <c r="O1251" i="136"/>
  <c r="O519" i="136"/>
  <c r="K140" i="136"/>
  <c r="O140" i="136" s="1"/>
  <c r="F905" i="136"/>
  <c r="K1139" i="136"/>
  <c r="O1138" i="136"/>
  <c r="K822" i="136"/>
  <c r="O822" i="136" s="1"/>
  <c r="O821" i="136"/>
  <c r="O531" i="136"/>
  <c r="O1259" i="136"/>
  <c r="O898" i="136"/>
  <c r="L127" i="136"/>
  <c r="K1336" i="136"/>
  <c r="O1305" i="136"/>
  <c r="O847" i="136"/>
  <c r="O1353" i="136"/>
  <c r="K1063" i="136"/>
  <c r="O998" i="136"/>
  <c r="O645" i="136"/>
  <c r="O956" i="136"/>
  <c r="O986" i="136"/>
  <c r="O1159" i="136"/>
  <c r="O550" i="136"/>
  <c r="O632" i="136"/>
  <c r="O1360" i="136"/>
  <c r="O601" i="136"/>
  <c r="O56" i="136"/>
  <c r="K905" i="136"/>
  <c r="O840" i="136"/>
  <c r="L758" i="136"/>
  <c r="F1204" i="136"/>
  <c r="K1412" i="136"/>
  <c r="O1380" i="136"/>
  <c r="K987" i="136"/>
  <c r="O923" i="136"/>
  <c r="F829" i="136"/>
  <c r="O160" i="136"/>
  <c r="O854" i="136"/>
  <c r="K127" i="136"/>
  <c r="O127" i="136" s="1"/>
  <c r="O121" i="136"/>
  <c r="O1373" i="136"/>
  <c r="O1081" i="136"/>
  <c r="O497" i="136"/>
  <c r="O892" i="136"/>
  <c r="O583" i="136"/>
  <c r="O798" i="136"/>
  <c r="H498" i="136"/>
  <c r="L56" i="136"/>
  <c r="O1346" i="136"/>
  <c r="O943" i="136"/>
  <c r="O768" i="136"/>
  <c r="O1213" i="136"/>
  <c r="O949" i="136"/>
  <c r="O652" i="136"/>
  <c r="K63" i="136"/>
  <c r="O63" i="136" s="1"/>
  <c r="O114" i="136"/>
  <c r="O82" i="136"/>
  <c r="O67" i="136"/>
  <c r="O22" i="136"/>
  <c r="H1413" i="136"/>
  <c r="K682" i="136"/>
  <c r="F682" i="136"/>
  <c r="C498" i="136"/>
  <c r="F1412" i="136"/>
  <c r="F608" i="136"/>
  <c r="F987" i="136"/>
  <c r="F498" i="136"/>
  <c r="C1413" i="136"/>
  <c r="O1063" i="136" l="1"/>
  <c r="O608" i="136"/>
  <c r="O1139" i="136"/>
  <c r="O1204" i="136"/>
  <c r="L498" i="136"/>
  <c r="K829" i="136"/>
  <c r="O829" i="136" s="1"/>
  <c r="O1412" i="136"/>
  <c r="O1260" i="136"/>
  <c r="O1336" i="136"/>
  <c r="O758" i="136"/>
  <c r="J1415" i="136"/>
  <c r="N1415" i="136" s="1"/>
  <c r="N498" i="136"/>
  <c r="O682" i="136"/>
  <c r="O987" i="136"/>
  <c r="O905" i="136"/>
  <c r="K498" i="136"/>
  <c r="O498" i="136" s="1"/>
  <c r="H1414" i="136"/>
  <c r="L1413" i="136"/>
  <c r="F1413" i="136"/>
  <c r="C1414" i="136"/>
  <c r="C1415" i="136" s="1"/>
  <c r="K1413" i="136" l="1"/>
  <c r="K1414" i="136" s="1"/>
  <c r="K1415" i="136"/>
  <c r="F1414" i="136"/>
  <c r="O1413" i="136"/>
  <c r="H1415" i="136"/>
  <c r="L1415" i="136" s="1"/>
  <c r="L1414" i="136"/>
  <c r="O1414" i="136" l="1"/>
  <c r="F1415" i="136"/>
  <c r="O1415" i="136" s="1"/>
  <c r="F31" i="135" l="1"/>
  <c r="D31" i="135"/>
  <c r="C31" i="135"/>
  <c r="J18" i="135"/>
  <c r="J19" i="135"/>
  <c r="N19" i="135" s="1"/>
  <c r="K19" i="135"/>
  <c r="K18" i="135"/>
  <c r="G20" i="135"/>
  <c r="C20" i="135"/>
  <c r="J17" i="135"/>
  <c r="J16" i="135"/>
  <c r="J15" i="135"/>
  <c r="J14" i="135"/>
  <c r="J13" i="135"/>
  <c r="J12" i="135"/>
  <c r="J20" i="135" s="1"/>
  <c r="F19" i="135"/>
  <c r="F18" i="135"/>
  <c r="F17" i="135"/>
  <c r="F16" i="135"/>
  <c r="F15" i="135"/>
  <c r="F14" i="135"/>
  <c r="F13" i="135"/>
  <c r="F12" i="135"/>
  <c r="K20" i="135" l="1"/>
  <c r="N18" i="135"/>
  <c r="N20" i="135" s="1"/>
  <c r="O20" i="135"/>
  <c r="F20" i="135"/>
  <c r="C346" i="133" l="1"/>
  <c r="F345" i="133"/>
  <c r="F344" i="133"/>
  <c r="F342" i="133"/>
  <c r="F341" i="133"/>
  <c r="N10" i="135" l="1"/>
  <c r="O10" i="135" s="1"/>
  <c r="K10" i="135"/>
  <c r="N9" i="135"/>
  <c r="O9" i="135" s="1"/>
  <c r="K9" i="135"/>
  <c r="F442" i="133" l="1"/>
  <c r="F368" i="133" l="1"/>
  <c r="F462" i="133" l="1"/>
  <c r="F457" i="133"/>
  <c r="F458" i="133"/>
  <c r="F459" i="133"/>
  <c r="F456" i="133"/>
  <c r="F447" i="133"/>
  <c r="F441" i="133"/>
  <c r="F440" i="133"/>
  <c r="F1308" i="133" l="1"/>
  <c r="F1309" i="133"/>
  <c r="F1304" i="133"/>
  <c r="F1233" i="133"/>
  <c r="F1234" i="133"/>
  <c r="F1228" i="133"/>
  <c r="F1212" i="133"/>
  <c r="F1210" i="133"/>
  <c r="F1176" i="133"/>
  <c r="F1172" i="133"/>
  <c r="F1111" i="133"/>
  <c r="F1107" i="133"/>
  <c r="F1036" i="133"/>
  <c r="F1037" i="133"/>
  <c r="F1031" i="133"/>
  <c r="F1006" i="133"/>
  <c r="F960" i="133"/>
  <c r="F961" i="133"/>
  <c r="F955" i="133"/>
  <c r="F891" i="133"/>
  <c r="F878" i="133"/>
  <c r="F879" i="133"/>
  <c r="F873" i="133"/>
  <c r="F848" i="133"/>
  <c r="F802" i="133"/>
  <c r="F803" i="133"/>
  <c r="F797" i="133"/>
  <c r="C781" i="133"/>
  <c r="F778" i="133"/>
  <c r="F730" i="133"/>
  <c r="F731" i="133"/>
  <c r="F726" i="133"/>
  <c r="F580" i="133"/>
  <c r="F581" i="133"/>
  <c r="F576" i="133"/>
  <c r="F655" i="133"/>
  <c r="F656" i="133"/>
  <c r="F650" i="133"/>
  <c r="F551" i="133"/>
  <c r="F505" i="133" l="1"/>
  <c r="F506" i="133"/>
  <c r="F500" i="133"/>
  <c r="C1376" i="133"/>
  <c r="F1375" i="133"/>
  <c r="F1374" i="133"/>
  <c r="F1373" i="133"/>
  <c r="F1372" i="133"/>
  <c r="F1371" i="133"/>
  <c r="C1369" i="133"/>
  <c r="F1368" i="133"/>
  <c r="F1367" i="133"/>
  <c r="F1366" i="133"/>
  <c r="F1365" i="133"/>
  <c r="F1362" i="133"/>
  <c r="F1361" i="133"/>
  <c r="F1360" i="133"/>
  <c r="F1359" i="133"/>
  <c r="F1358" i="133"/>
  <c r="F1357" i="133"/>
  <c r="F1356" i="133"/>
  <c r="F1355" i="133"/>
  <c r="F1354" i="133"/>
  <c r="F1353" i="133"/>
  <c r="C1351" i="133"/>
  <c r="F1350" i="133"/>
  <c r="F1349" i="133"/>
  <c r="F1348" i="133"/>
  <c r="F1347" i="133"/>
  <c r="C1345" i="133"/>
  <c r="F1344" i="133"/>
  <c r="F1343" i="133"/>
  <c r="F1342" i="133"/>
  <c r="F1341" i="133"/>
  <c r="F1340" i="133"/>
  <c r="C1338" i="133"/>
  <c r="F1337" i="133"/>
  <c r="F1336" i="133"/>
  <c r="F1335" i="133"/>
  <c r="F1334" i="133"/>
  <c r="C1332" i="133"/>
  <c r="F1331" i="133"/>
  <c r="F1330" i="133"/>
  <c r="F1329" i="133"/>
  <c r="F1328" i="133"/>
  <c r="F1327" i="133"/>
  <c r="C1325" i="133"/>
  <c r="F1324" i="133"/>
  <c r="F1323" i="133"/>
  <c r="F1322" i="133"/>
  <c r="F1321" i="133"/>
  <c r="F1320" i="133"/>
  <c r="C1318" i="133"/>
  <c r="F1317" i="133"/>
  <c r="F1316" i="133"/>
  <c r="F1315" i="133"/>
  <c r="F1314" i="133"/>
  <c r="F1313" i="133"/>
  <c r="C1311" i="133"/>
  <c r="F1310" i="133"/>
  <c r="F1307" i="133"/>
  <c r="F1306" i="133"/>
  <c r="F1305" i="133"/>
  <c r="F1303" i="133"/>
  <c r="C1300" i="133"/>
  <c r="F1299" i="133"/>
  <c r="F1298" i="133"/>
  <c r="F1297" i="133"/>
  <c r="F1296" i="133"/>
  <c r="C1294" i="133"/>
  <c r="F1293" i="133"/>
  <c r="F1292" i="133"/>
  <c r="F1291" i="133"/>
  <c r="F1290" i="133"/>
  <c r="C1288" i="133"/>
  <c r="F1287" i="133"/>
  <c r="F1286" i="133"/>
  <c r="F1285" i="133"/>
  <c r="F1284" i="133"/>
  <c r="F1283" i="133"/>
  <c r="F1282" i="133"/>
  <c r="F1281" i="133"/>
  <c r="F1280" i="133"/>
  <c r="F1279" i="133"/>
  <c r="F1278" i="133"/>
  <c r="C1276" i="133"/>
  <c r="F1275" i="133"/>
  <c r="F1274" i="133"/>
  <c r="F1273" i="133"/>
  <c r="F1272" i="133"/>
  <c r="C1270" i="133"/>
  <c r="F1269" i="133"/>
  <c r="F1268" i="133"/>
  <c r="F1267" i="133"/>
  <c r="F1266" i="133"/>
  <c r="F1265" i="133"/>
  <c r="C1263" i="133"/>
  <c r="F1262" i="133"/>
  <c r="F1261" i="133"/>
  <c r="F1260" i="133"/>
  <c r="F1259" i="133"/>
  <c r="C1257" i="133"/>
  <c r="F1256" i="133"/>
  <c r="F1255" i="133"/>
  <c r="F1254" i="133"/>
  <c r="F1253" i="133"/>
  <c r="F1252" i="133"/>
  <c r="C1250" i="133"/>
  <c r="F1249" i="133"/>
  <c r="F1248" i="133"/>
  <c r="F1247" i="133"/>
  <c r="F1246" i="133"/>
  <c r="F1245" i="133"/>
  <c r="C1243" i="133"/>
  <c r="F1242" i="133"/>
  <c r="F1241" i="133"/>
  <c r="F1240" i="133"/>
  <c r="F1239" i="133"/>
  <c r="F1238" i="133"/>
  <c r="C1236" i="133"/>
  <c r="F1235" i="133"/>
  <c r="F1232" i="133"/>
  <c r="F1231" i="133"/>
  <c r="F1230" i="133"/>
  <c r="F1229" i="133"/>
  <c r="F1227" i="133"/>
  <c r="C1224" i="133"/>
  <c r="F1223" i="133"/>
  <c r="F1222" i="133"/>
  <c r="F1221" i="133"/>
  <c r="C1219" i="133"/>
  <c r="F1218" i="133"/>
  <c r="F1219" i="133" s="1"/>
  <c r="C1216" i="133"/>
  <c r="F1215" i="133"/>
  <c r="F1214" i="133"/>
  <c r="F1213" i="133"/>
  <c r="F1211" i="133"/>
  <c r="F1209" i="133"/>
  <c r="F1208" i="133"/>
  <c r="C1206" i="133"/>
  <c r="F1205" i="133"/>
  <c r="F1206" i="133" s="1"/>
  <c r="C1203" i="133"/>
  <c r="F1202" i="133"/>
  <c r="F1201" i="133"/>
  <c r="F1200" i="133"/>
  <c r="C1198" i="133"/>
  <c r="F1197" i="133"/>
  <c r="F1196" i="133"/>
  <c r="C1194" i="133"/>
  <c r="F1193" i="133"/>
  <c r="F1192" i="133"/>
  <c r="F1191" i="133"/>
  <c r="F1190" i="133"/>
  <c r="C1188" i="133"/>
  <c r="F1187" i="133"/>
  <c r="F1186" i="133"/>
  <c r="F1185" i="133"/>
  <c r="C1183" i="133"/>
  <c r="F1182" i="133"/>
  <c r="F1181" i="133"/>
  <c r="F1180" i="133"/>
  <c r="C1178" i="133"/>
  <c r="F1177" i="133"/>
  <c r="F1175" i="133"/>
  <c r="F1174" i="133"/>
  <c r="F1173" i="133"/>
  <c r="F1171" i="133"/>
  <c r="C1168" i="133"/>
  <c r="F1167" i="133"/>
  <c r="F1166" i="133"/>
  <c r="F1165" i="133"/>
  <c r="F1164" i="133"/>
  <c r="C1162" i="133"/>
  <c r="F1161" i="133"/>
  <c r="F1160" i="133"/>
  <c r="F1159" i="133"/>
  <c r="C1157" i="133"/>
  <c r="F1156" i="133"/>
  <c r="F1155" i="133"/>
  <c r="F1154" i="133"/>
  <c r="F1153" i="133"/>
  <c r="F1152" i="133"/>
  <c r="F1151" i="133"/>
  <c r="F1150" i="133"/>
  <c r="F1149" i="133"/>
  <c r="F1148" i="133"/>
  <c r="F1147" i="133"/>
  <c r="C1145" i="133"/>
  <c r="F1144" i="133"/>
  <c r="F1143" i="133"/>
  <c r="F1142" i="133"/>
  <c r="C1140" i="133"/>
  <c r="F1139" i="133"/>
  <c r="F1138" i="133"/>
  <c r="F1137" i="133"/>
  <c r="F1136" i="133"/>
  <c r="C1134" i="133"/>
  <c r="F1133" i="133"/>
  <c r="F1132" i="133"/>
  <c r="C1130" i="133"/>
  <c r="F1129" i="133"/>
  <c r="F1128" i="133"/>
  <c r="F1127" i="133"/>
  <c r="F1126" i="133"/>
  <c r="C1124" i="133"/>
  <c r="F1123" i="133"/>
  <c r="F1122" i="133"/>
  <c r="F1121" i="133"/>
  <c r="F1120" i="133"/>
  <c r="C1118" i="133"/>
  <c r="F1117" i="133"/>
  <c r="F1116" i="133"/>
  <c r="F1115" i="133"/>
  <c r="C1113" i="133"/>
  <c r="F1112" i="133"/>
  <c r="F1110" i="133"/>
  <c r="F1109" i="133"/>
  <c r="F1108" i="133"/>
  <c r="F1106" i="133"/>
  <c r="C1103" i="133"/>
  <c r="F1102" i="133"/>
  <c r="F1101" i="133"/>
  <c r="F1100" i="133"/>
  <c r="F1099" i="133"/>
  <c r="C1097" i="133"/>
  <c r="F1096" i="133"/>
  <c r="F1095" i="133"/>
  <c r="F1094" i="133"/>
  <c r="F1093" i="133"/>
  <c r="C1091" i="133"/>
  <c r="F1090" i="133"/>
  <c r="F1089" i="133"/>
  <c r="F1088" i="133"/>
  <c r="F1087" i="133"/>
  <c r="F1086" i="133"/>
  <c r="F1085" i="133"/>
  <c r="F1084" i="133"/>
  <c r="F1083" i="133"/>
  <c r="F1082" i="133"/>
  <c r="F1081" i="133"/>
  <c r="C1079" i="133"/>
  <c r="F1078" i="133"/>
  <c r="F1077" i="133"/>
  <c r="F1076" i="133"/>
  <c r="F1075" i="133"/>
  <c r="C1073" i="133"/>
  <c r="F1072" i="133"/>
  <c r="F1071" i="133"/>
  <c r="F1070" i="133"/>
  <c r="F1069" i="133"/>
  <c r="F1068" i="133"/>
  <c r="C1066" i="133"/>
  <c r="F1065" i="133"/>
  <c r="F1064" i="133"/>
  <c r="F1063" i="133"/>
  <c r="F1062" i="133"/>
  <c r="C1060" i="133"/>
  <c r="F1059" i="133"/>
  <c r="F1058" i="133"/>
  <c r="F1057" i="133"/>
  <c r="F1056" i="133"/>
  <c r="F1055" i="133"/>
  <c r="C1053" i="133"/>
  <c r="F1052" i="133"/>
  <c r="F1051" i="133"/>
  <c r="F1050" i="133"/>
  <c r="F1049" i="133"/>
  <c r="F1048" i="133"/>
  <c r="C1046" i="133"/>
  <c r="F1045" i="133"/>
  <c r="F1044" i="133"/>
  <c r="F1043" i="133"/>
  <c r="F1042" i="133"/>
  <c r="F1041" i="133"/>
  <c r="C1039" i="133"/>
  <c r="F1038" i="133"/>
  <c r="F1035" i="133"/>
  <c r="F1034" i="133"/>
  <c r="F1033" i="133"/>
  <c r="F1032" i="133"/>
  <c r="F1030" i="133"/>
  <c r="C1027" i="133"/>
  <c r="F1026" i="133"/>
  <c r="F1025" i="133"/>
  <c r="F1024" i="133"/>
  <c r="F1023" i="133"/>
  <c r="C1021" i="133"/>
  <c r="F1020" i="133"/>
  <c r="F1019" i="133"/>
  <c r="F1018" i="133"/>
  <c r="F1017" i="133"/>
  <c r="C1015" i="133"/>
  <c r="F1014" i="133"/>
  <c r="F1013" i="133"/>
  <c r="F1012" i="133"/>
  <c r="F1011" i="133"/>
  <c r="F1010" i="133"/>
  <c r="F1009" i="133"/>
  <c r="F1008" i="133"/>
  <c r="F1007" i="133"/>
  <c r="F1005" i="133"/>
  <c r="C1003" i="133"/>
  <c r="F1002" i="133"/>
  <c r="F1001" i="133"/>
  <c r="F1000" i="133"/>
  <c r="F999" i="133"/>
  <c r="C997" i="133"/>
  <c r="F996" i="133"/>
  <c r="F995" i="133"/>
  <c r="F994" i="133"/>
  <c r="F993" i="133"/>
  <c r="F992" i="133"/>
  <c r="C990" i="133"/>
  <c r="F989" i="133"/>
  <c r="F988" i="133"/>
  <c r="F987" i="133"/>
  <c r="F986" i="133"/>
  <c r="C984" i="133"/>
  <c r="F983" i="133"/>
  <c r="F982" i="133"/>
  <c r="F981" i="133"/>
  <c r="F980" i="133"/>
  <c r="F979" i="133"/>
  <c r="C977" i="133"/>
  <c r="F976" i="133"/>
  <c r="F975" i="133"/>
  <c r="F974" i="133"/>
  <c r="F973" i="133"/>
  <c r="F972" i="133"/>
  <c r="C970" i="133"/>
  <c r="F969" i="133"/>
  <c r="F968" i="133"/>
  <c r="F967" i="133"/>
  <c r="F966" i="133"/>
  <c r="F965" i="133"/>
  <c r="C963" i="133"/>
  <c r="F962" i="133"/>
  <c r="F959" i="133"/>
  <c r="F958" i="133"/>
  <c r="F957" i="133"/>
  <c r="F956" i="133"/>
  <c r="F954" i="133"/>
  <c r="C951" i="133"/>
  <c r="F950" i="133"/>
  <c r="F949" i="133"/>
  <c r="F948" i="133"/>
  <c r="F947" i="133"/>
  <c r="C945" i="133"/>
  <c r="F944" i="133"/>
  <c r="F943" i="133"/>
  <c r="F942" i="133"/>
  <c r="F941" i="133"/>
  <c r="F940" i="133"/>
  <c r="C938" i="133"/>
  <c r="F937" i="133"/>
  <c r="F936" i="133"/>
  <c r="F935" i="133"/>
  <c r="F934" i="133"/>
  <c r="F933" i="133"/>
  <c r="F932" i="133"/>
  <c r="F931" i="133"/>
  <c r="F930" i="133"/>
  <c r="F929" i="133"/>
  <c r="F928" i="133"/>
  <c r="C926" i="133"/>
  <c r="F925" i="133"/>
  <c r="F924" i="133"/>
  <c r="F923" i="133"/>
  <c r="C921" i="133"/>
  <c r="F920" i="133"/>
  <c r="F919" i="133"/>
  <c r="F918" i="133"/>
  <c r="F917" i="133"/>
  <c r="F916" i="133"/>
  <c r="C914" i="133"/>
  <c r="F913" i="133"/>
  <c r="F912" i="133"/>
  <c r="F911" i="133"/>
  <c r="F910" i="133"/>
  <c r="C908" i="133"/>
  <c r="F907" i="133"/>
  <c r="F906" i="133"/>
  <c r="F905" i="133"/>
  <c r="F904" i="133"/>
  <c r="F903" i="133"/>
  <c r="C901" i="133"/>
  <c r="F900" i="133"/>
  <c r="F899" i="133"/>
  <c r="F898" i="133"/>
  <c r="F897" i="133"/>
  <c r="F896" i="133"/>
  <c r="C894" i="133"/>
  <c r="F893" i="133"/>
  <c r="F892" i="133"/>
  <c r="F890" i="133"/>
  <c r="C888" i="133"/>
  <c r="F887" i="133"/>
  <c r="F886" i="133"/>
  <c r="F885" i="133"/>
  <c r="F884" i="133"/>
  <c r="F883" i="133"/>
  <c r="C881" i="133"/>
  <c r="F880" i="133"/>
  <c r="F877" i="133"/>
  <c r="F876" i="133"/>
  <c r="F875" i="133"/>
  <c r="F874" i="133"/>
  <c r="F872" i="133"/>
  <c r="C869" i="133"/>
  <c r="F868" i="133"/>
  <c r="F867" i="133"/>
  <c r="F866" i="133"/>
  <c r="F865" i="133"/>
  <c r="C863" i="133"/>
  <c r="F862" i="133"/>
  <c r="F861" i="133"/>
  <c r="F860" i="133"/>
  <c r="F859" i="133"/>
  <c r="C857" i="133"/>
  <c r="F856" i="133"/>
  <c r="F855" i="133"/>
  <c r="F854" i="133"/>
  <c r="F853" i="133"/>
  <c r="F852" i="133"/>
  <c r="F851" i="133"/>
  <c r="F850" i="133"/>
  <c r="F849" i="133"/>
  <c r="F847" i="133"/>
  <c r="C845" i="133"/>
  <c r="F844" i="133"/>
  <c r="F843" i="133"/>
  <c r="F842" i="133"/>
  <c r="F841" i="133"/>
  <c r="C839" i="133"/>
  <c r="F838" i="133"/>
  <c r="F837" i="133"/>
  <c r="F836" i="133"/>
  <c r="F835" i="133"/>
  <c r="F834" i="133"/>
  <c r="C832" i="133"/>
  <c r="F831" i="133"/>
  <c r="F830" i="133"/>
  <c r="F829" i="133"/>
  <c r="F828" i="133"/>
  <c r="C826" i="133"/>
  <c r="F825" i="133"/>
  <c r="F824" i="133"/>
  <c r="F823" i="133"/>
  <c r="F822" i="133"/>
  <c r="F821" i="133"/>
  <c r="C819" i="133"/>
  <c r="F818" i="133"/>
  <c r="F817" i="133"/>
  <c r="F816" i="133"/>
  <c r="F815" i="133"/>
  <c r="F814" i="133"/>
  <c r="C812" i="133"/>
  <c r="F811" i="133"/>
  <c r="F810" i="133"/>
  <c r="F809" i="133"/>
  <c r="F808" i="133"/>
  <c r="F807" i="133"/>
  <c r="C805" i="133"/>
  <c r="F804" i="133"/>
  <c r="F801" i="133"/>
  <c r="F800" i="133"/>
  <c r="F799" i="133"/>
  <c r="F798" i="133"/>
  <c r="F796" i="133"/>
  <c r="C793" i="133"/>
  <c r="F792" i="133"/>
  <c r="F791" i="133"/>
  <c r="F790" i="133"/>
  <c r="F789" i="133"/>
  <c r="C786" i="133"/>
  <c r="C787" i="133" s="1"/>
  <c r="F785" i="133"/>
  <c r="F784" i="133"/>
  <c r="F783" i="133"/>
  <c r="F780" i="133"/>
  <c r="F779" i="133"/>
  <c r="F777" i="133"/>
  <c r="F776" i="133"/>
  <c r="F775" i="133"/>
  <c r="F774" i="133"/>
  <c r="F773" i="133"/>
  <c r="F772" i="133"/>
  <c r="F771" i="133"/>
  <c r="C769" i="133"/>
  <c r="F768" i="133"/>
  <c r="F767" i="133"/>
  <c r="F766" i="133"/>
  <c r="F765" i="133"/>
  <c r="C763" i="133"/>
  <c r="F762" i="133"/>
  <c r="F761" i="133"/>
  <c r="F760" i="133"/>
  <c r="F759" i="133"/>
  <c r="C757" i="133"/>
  <c r="F756" i="133"/>
  <c r="F755" i="133"/>
  <c r="F754" i="133"/>
  <c r="F753" i="133"/>
  <c r="C751" i="133"/>
  <c r="F750" i="133"/>
  <c r="F749" i="133"/>
  <c r="F748" i="133"/>
  <c r="F747" i="133"/>
  <c r="C745" i="133"/>
  <c r="F744" i="133"/>
  <c r="F743" i="133"/>
  <c r="F742" i="133"/>
  <c r="F741" i="133"/>
  <c r="C739" i="133"/>
  <c r="F738" i="133"/>
  <c r="F737" i="133"/>
  <c r="F736" i="133"/>
  <c r="F735" i="133"/>
  <c r="C733" i="133"/>
  <c r="F732" i="133"/>
  <c r="F729" i="133"/>
  <c r="F728" i="133"/>
  <c r="F727" i="133"/>
  <c r="F725" i="133"/>
  <c r="C722" i="133"/>
  <c r="F721" i="133"/>
  <c r="F720" i="133"/>
  <c r="F719" i="133"/>
  <c r="F718" i="133"/>
  <c r="C716" i="133"/>
  <c r="F715" i="133"/>
  <c r="F714" i="133"/>
  <c r="F713" i="133"/>
  <c r="F712" i="133"/>
  <c r="F709" i="133"/>
  <c r="F708" i="133"/>
  <c r="F707" i="133"/>
  <c r="F706" i="133"/>
  <c r="F705" i="133"/>
  <c r="F704" i="133"/>
  <c r="F703" i="133"/>
  <c r="F702" i="133"/>
  <c r="F701" i="133"/>
  <c r="F700" i="133"/>
  <c r="C698" i="133"/>
  <c r="F697" i="133"/>
  <c r="F696" i="133"/>
  <c r="F695" i="133"/>
  <c r="F694" i="133"/>
  <c r="C692" i="133"/>
  <c r="F691" i="133"/>
  <c r="F690" i="133"/>
  <c r="F689" i="133"/>
  <c r="F688" i="133"/>
  <c r="F687" i="133"/>
  <c r="C685" i="133"/>
  <c r="F684" i="133"/>
  <c r="F683" i="133"/>
  <c r="F682" i="133"/>
  <c r="F681" i="133"/>
  <c r="C679" i="133"/>
  <c r="F678" i="133"/>
  <c r="F677" i="133"/>
  <c r="F676" i="133"/>
  <c r="F675" i="133"/>
  <c r="F674" i="133"/>
  <c r="C672" i="133"/>
  <c r="F671" i="133"/>
  <c r="F670" i="133"/>
  <c r="F669" i="133"/>
  <c r="F668" i="133"/>
  <c r="F667" i="133"/>
  <c r="C665" i="133"/>
  <c r="F664" i="133"/>
  <c r="F663" i="133"/>
  <c r="F662" i="133"/>
  <c r="F661" i="133"/>
  <c r="F660" i="133"/>
  <c r="C658" i="133"/>
  <c r="F657" i="133"/>
  <c r="F654" i="133"/>
  <c r="F653" i="133"/>
  <c r="F652" i="133"/>
  <c r="F651" i="133"/>
  <c r="F649" i="133"/>
  <c r="C646" i="133"/>
  <c r="F645" i="133"/>
  <c r="F644" i="133"/>
  <c r="F643" i="133"/>
  <c r="F642" i="133"/>
  <c r="C640" i="133"/>
  <c r="F639" i="133"/>
  <c r="F638" i="133"/>
  <c r="F637" i="133"/>
  <c r="F636" i="133"/>
  <c r="C634" i="133"/>
  <c r="F633" i="133"/>
  <c r="F632" i="133"/>
  <c r="F631" i="133"/>
  <c r="F630" i="133"/>
  <c r="F629" i="133"/>
  <c r="F628" i="133"/>
  <c r="F627" i="133"/>
  <c r="F626" i="133"/>
  <c r="F625" i="133"/>
  <c r="F624" i="133"/>
  <c r="C622" i="133"/>
  <c r="F621" i="133"/>
  <c r="F620" i="133"/>
  <c r="F619" i="133"/>
  <c r="C617" i="133"/>
  <c r="F616" i="133"/>
  <c r="F615" i="133"/>
  <c r="F614" i="133"/>
  <c r="F613" i="133"/>
  <c r="F612" i="133"/>
  <c r="C610" i="133"/>
  <c r="F609" i="133"/>
  <c r="F608" i="133"/>
  <c r="F607" i="133"/>
  <c r="F606" i="133"/>
  <c r="C604" i="133"/>
  <c r="F603" i="133"/>
  <c r="F602" i="133"/>
  <c r="F601" i="133"/>
  <c r="F600" i="133"/>
  <c r="F599" i="133"/>
  <c r="C597" i="133"/>
  <c r="F596" i="133"/>
  <c r="F595" i="133"/>
  <c r="F594" i="133"/>
  <c r="F593" i="133"/>
  <c r="F592" i="133"/>
  <c r="C590" i="133"/>
  <c r="F589" i="133"/>
  <c r="F588" i="133"/>
  <c r="F587" i="133"/>
  <c r="F586" i="133"/>
  <c r="F585" i="133"/>
  <c r="C583" i="133"/>
  <c r="F582" i="133"/>
  <c r="F579" i="133"/>
  <c r="F578" i="133"/>
  <c r="F577" i="133"/>
  <c r="F575" i="133"/>
  <c r="C572" i="133"/>
  <c r="F571" i="133"/>
  <c r="F570" i="133"/>
  <c r="F569" i="133"/>
  <c r="F568" i="133"/>
  <c r="C565" i="133"/>
  <c r="F565" i="133" s="1"/>
  <c r="F564" i="133"/>
  <c r="F563" i="133"/>
  <c r="F562" i="133"/>
  <c r="C560" i="133"/>
  <c r="F559" i="133"/>
  <c r="F558" i="133"/>
  <c r="F557" i="133"/>
  <c r="F556" i="133"/>
  <c r="F555" i="133"/>
  <c r="F554" i="133"/>
  <c r="F553" i="133"/>
  <c r="F552" i="133"/>
  <c r="F550" i="133"/>
  <c r="C548" i="133"/>
  <c r="F547" i="133"/>
  <c r="F546" i="133"/>
  <c r="F545" i="133"/>
  <c r="F544" i="133"/>
  <c r="C542" i="133"/>
  <c r="F541" i="133"/>
  <c r="F540" i="133"/>
  <c r="F539" i="133"/>
  <c r="F538" i="133"/>
  <c r="F537" i="133"/>
  <c r="C535" i="133"/>
  <c r="F534" i="133"/>
  <c r="F533" i="133"/>
  <c r="F532" i="133"/>
  <c r="F531" i="133"/>
  <c r="C529" i="133"/>
  <c r="F528" i="133"/>
  <c r="F527" i="133"/>
  <c r="F526" i="133"/>
  <c r="F525" i="133"/>
  <c r="F524" i="133"/>
  <c r="C522" i="133"/>
  <c r="F521" i="133"/>
  <c r="F520" i="133"/>
  <c r="F519" i="133"/>
  <c r="F518" i="133"/>
  <c r="F517" i="133"/>
  <c r="C515" i="133"/>
  <c r="F514" i="133"/>
  <c r="F513" i="133"/>
  <c r="F512" i="133"/>
  <c r="F511" i="133"/>
  <c r="F510" i="133"/>
  <c r="C508" i="133"/>
  <c r="F507" i="133"/>
  <c r="F504" i="133"/>
  <c r="F503" i="133"/>
  <c r="F502" i="133"/>
  <c r="F501" i="133"/>
  <c r="F499" i="133"/>
  <c r="F301" i="133"/>
  <c r="F300" i="133"/>
  <c r="F299" i="133"/>
  <c r="C302" i="133"/>
  <c r="F297" i="133"/>
  <c r="F296" i="133"/>
  <c r="F295" i="133"/>
  <c r="F294" i="133"/>
  <c r="F293" i="133"/>
  <c r="C496" i="133"/>
  <c r="F495" i="133"/>
  <c r="F494" i="133"/>
  <c r="F493" i="133"/>
  <c r="F492" i="133"/>
  <c r="F490" i="133"/>
  <c r="F489" i="133"/>
  <c r="F488" i="133"/>
  <c r="F487" i="133"/>
  <c r="F485" i="133"/>
  <c r="F484" i="133"/>
  <c r="F483" i="133"/>
  <c r="F482" i="133"/>
  <c r="F480" i="133"/>
  <c r="F479" i="133"/>
  <c r="F478" i="133"/>
  <c r="C474" i="133"/>
  <c r="F473" i="133"/>
  <c r="F472" i="133"/>
  <c r="C469" i="133"/>
  <c r="E468" i="133"/>
  <c r="F468" i="133" s="1"/>
  <c r="F467" i="133"/>
  <c r="E464" i="133"/>
  <c r="F463" i="133"/>
  <c r="F461" i="133"/>
  <c r="F454" i="133"/>
  <c r="F453" i="133"/>
  <c r="F452" i="133"/>
  <c r="F451" i="133"/>
  <c r="F450" i="133"/>
  <c r="F448" i="133"/>
  <c r="F446" i="133"/>
  <c r="F445" i="133"/>
  <c r="F439" i="133"/>
  <c r="F436" i="133"/>
  <c r="F435" i="133"/>
  <c r="F434" i="133"/>
  <c r="F432" i="133"/>
  <c r="F431" i="133"/>
  <c r="C430" i="133"/>
  <c r="F430" i="133" s="1"/>
  <c r="F429" i="133"/>
  <c r="F427" i="133"/>
  <c r="F426" i="133"/>
  <c r="C424" i="133"/>
  <c r="F424" i="133" s="1"/>
  <c r="C423" i="133"/>
  <c r="F423" i="133" s="1"/>
  <c r="F422" i="133"/>
  <c r="F420" i="133"/>
  <c r="F419" i="133"/>
  <c r="F418" i="133"/>
  <c r="F417" i="133"/>
  <c r="C415" i="133"/>
  <c r="F415" i="133" s="1"/>
  <c r="F414" i="133"/>
  <c r="F413" i="133"/>
  <c r="F411" i="133"/>
  <c r="F410" i="133"/>
  <c r="F409" i="133"/>
  <c r="F408" i="133"/>
  <c r="F407" i="133"/>
  <c r="C405" i="133"/>
  <c r="F404" i="133"/>
  <c r="F403" i="133"/>
  <c r="F402" i="133"/>
  <c r="F400" i="133"/>
  <c r="F399" i="133"/>
  <c r="F398" i="133"/>
  <c r="F397" i="133"/>
  <c r="F395" i="133"/>
  <c r="F394" i="133"/>
  <c r="F393" i="133"/>
  <c r="F392" i="133"/>
  <c r="F390" i="133"/>
  <c r="F389" i="133"/>
  <c r="F388" i="133"/>
  <c r="C373" i="133"/>
  <c r="F372" i="133"/>
  <c r="F371" i="133"/>
  <c r="F370" i="133"/>
  <c r="F367" i="133"/>
  <c r="F366" i="133"/>
  <c r="F364" i="133"/>
  <c r="F363" i="133"/>
  <c r="C361" i="133"/>
  <c r="F360" i="133"/>
  <c r="F359" i="133"/>
  <c r="F358" i="133"/>
  <c r="F357" i="133"/>
  <c r="F356" i="133"/>
  <c r="F355" i="133"/>
  <c r="C353" i="133"/>
  <c r="F352" i="133"/>
  <c r="F351" i="133"/>
  <c r="F350" i="133"/>
  <c r="F349" i="133"/>
  <c r="F348" i="133"/>
  <c r="F339" i="133"/>
  <c r="F338" i="133"/>
  <c r="F337" i="133"/>
  <c r="F336" i="133"/>
  <c r="F334" i="133"/>
  <c r="F333" i="133"/>
  <c r="F332" i="133"/>
  <c r="F331" i="133"/>
  <c r="F329" i="133"/>
  <c r="F328" i="133"/>
  <c r="F327" i="133"/>
  <c r="F325" i="133"/>
  <c r="F324" i="133"/>
  <c r="F323" i="133"/>
  <c r="C321" i="133"/>
  <c r="F320" i="133"/>
  <c r="F319" i="133"/>
  <c r="F318" i="133"/>
  <c r="F316" i="133"/>
  <c r="F315" i="133"/>
  <c r="F314" i="133"/>
  <c r="F312" i="133"/>
  <c r="F311" i="133"/>
  <c r="C309" i="133"/>
  <c r="F308" i="133"/>
  <c r="F307" i="133"/>
  <c r="F306" i="133"/>
  <c r="F305" i="133"/>
  <c r="F304" i="133"/>
  <c r="C291" i="133"/>
  <c r="F290" i="133"/>
  <c r="F289" i="133"/>
  <c r="F288" i="133"/>
  <c r="F287" i="133"/>
  <c r="F285" i="133"/>
  <c r="F284" i="133"/>
  <c r="F283" i="133"/>
  <c r="F282" i="133"/>
  <c r="F280" i="133"/>
  <c r="F279" i="133"/>
  <c r="F278" i="133"/>
  <c r="F277" i="133"/>
  <c r="F275" i="133"/>
  <c r="F274" i="133"/>
  <c r="F273" i="133"/>
  <c r="F272" i="133"/>
  <c r="F270" i="133"/>
  <c r="F269" i="133"/>
  <c r="F268" i="133"/>
  <c r="F267" i="133"/>
  <c r="F265" i="133"/>
  <c r="F264" i="133"/>
  <c r="F263" i="133"/>
  <c r="F262" i="133"/>
  <c r="F260" i="133"/>
  <c r="F259" i="133"/>
  <c r="F258" i="133"/>
  <c r="F257" i="133"/>
  <c r="F255" i="133"/>
  <c r="F254" i="133"/>
  <c r="F253" i="133"/>
  <c r="F252" i="133"/>
  <c r="C250" i="133"/>
  <c r="F249" i="133"/>
  <c r="F248" i="133"/>
  <c r="F247" i="133"/>
  <c r="F246" i="133"/>
  <c r="F245" i="133"/>
  <c r="C243" i="133"/>
  <c r="F242" i="133"/>
  <c r="F241" i="133"/>
  <c r="F240" i="133"/>
  <c r="F239" i="133"/>
  <c r="F237" i="133"/>
  <c r="F236" i="133"/>
  <c r="F235" i="133"/>
  <c r="F234" i="133"/>
  <c r="F232" i="133"/>
  <c r="F231" i="133"/>
  <c r="F230" i="133"/>
  <c r="F229" i="133"/>
  <c r="F227" i="133"/>
  <c r="F226" i="133"/>
  <c r="F225" i="133"/>
  <c r="F221" i="133"/>
  <c r="F220" i="133"/>
  <c r="F219" i="133"/>
  <c r="F218" i="133"/>
  <c r="F217" i="133"/>
  <c r="F216" i="133"/>
  <c r="F215" i="133"/>
  <c r="F212" i="133"/>
  <c r="F211" i="133"/>
  <c r="F210" i="133"/>
  <c r="F209" i="133"/>
  <c r="F208" i="133"/>
  <c r="F207" i="133"/>
  <c r="F206" i="133"/>
  <c r="F205" i="133"/>
  <c r="F204" i="133"/>
  <c r="F203" i="133"/>
  <c r="F202" i="133"/>
  <c r="F201" i="133"/>
  <c r="F200" i="133"/>
  <c r="F199" i="133"/>
  <c r="F198" i="133"/>
  <c r="C196" i="133"/>
  <c r="F195" i="133"/>
  <c r="F194" i="133"/>
  <c r="F193" i="133"/>
  <c r="F192" i="133"/>
  <c r="F190" i="133"/>
  <c r="F189" i="133"/>
  <c r="F188" i="133"/>
  <c r="F187" i="133"/>
  <c r="F185" i="133"/>
  <c r="F184" i="133"/>
  <c r="F183" i="133"/>
  <c r="F182" i="133"/>
  <c r="F180" i="133"/>
  <c r="F179" i="133"/>
  <c r="F178" i="133"/>
  <c r="F177" i="133"/>
  <c r="F175" i="133"/>
  <c r="F174" i="133"/>
  <c r="F173" i="133"/>
  <c r="F172" i="133"/>
  <c r="F170" i="133"/>
  <c r="F169" i="133"/>
  <c r="F168" i="133"/>
  <c r="F166" i="133"/>
  <c r="F165" i="133"/>
  <c r="F164" i="133"/>
  <c r="C162" i="133"/>
  <c r="F161" i="133"/>
  <c r="F160" i="133"/>
  <c r="F159" i="133"/>
  <c r="F158" i="133"/>
  <c r="F156" i="133"/>
  <c r="F155" i="133"/>
  <c r="F154" i="133"/>
  <c r="F152" i="133"/>
  <c r="F151" i="133"/>
  <c r="F148" i="133"/>
  <c r="F147" i="133"/>
  <c r="F146" i="133"/>
  <c r="F145" i="133"/>
  <c r="F144" i="133"/>
  <c r="F143" i="133"/>
  <c r="F142" i="133"/>
  <c r="F140" i="133"/>
  <c r="F139" i="133"/>
  <c r="F138" i="133"/>
  <c r="F137" i="133"/>
  <c r="F136" i="133"/>
  <c r="F135" i="133"/>
  <c r="F134" i="133"/>
  <c r="F131" i="133"/>
  <c r="F128" i="133"/>
  <c r="F127" i="133"/>
  <c r="C126" i="133"/>
  <c r="F126" i="133" s="1"/>
  <c r="F125" i="133"/>
  <c r="F123" i="133"/>
  <c r="F122" i="133"/>
  <c r="C121" i="133"/>
  <c r="F120" i="133"/>
  <c r="F118" i="133"/>
  <c r="F111" i="133"/>
  <c r="C110" i="133"/>
  <c r="F110" i="133" s="1"/>
  <c r="F109" i="133"/>
  <c r="C107" i="133"/>
  <c r="F107" i="133" s="1"/>
  <c r="C106" i="133"/>
  <c r="F105" i="133"/>
  <c r="F102" i="133"/>
  <c r="F101" i="133"/>
  <c r="F67" i="133"/>
  <c r="F66" i="133"/>
  <c r="F65" i="133"/>
  <c r="C62" i="133"/>
  <c r="C63" i="133" s="1"/>
  <c r="F61" i="133"/>
  <c r="F60" i="133"/>
  <c r="F59" i="133"/>
  <c r="F58" i="133"/>
  <c r="F55" i="133"/>
  <c r="F54" i="133"/>
  <c r="F53" i="133"/>
  <c r="F52" i="133"/>
  <c r="F50" i="133"/>
  <c r="F49" i="133"/>
  <c r="F48" i="133"/>
  <c r="F46" i="133"/>
  <c r="F45" i="133"/>
  <c r="F44" i="133"/>
  <c r="F43" i="133"/>
  <c r="F41" i="133"/>
  <c r="F40" i="133"/>
  <c r="F39" i="133"/>
  <c r="F38" i="133"/>
  <c r="F35" i="133"/>
  <c r="F34" i="133"/>
  <c r="F27" i="133"/>
  <c r="F26" i="133"/>
  <c r="F21" i="133"/>
  <c r="F17" i="133"/>
  <c r="C16" i="133"/>
  <c r="F16" i="133" s="1"/>
  <c r="F15" i="133"/>
  <c r="C14" i="133"/>
  <c r="F13" i="133"/>
  <c r="F12" i="133"/>
  <c r="F11" i="133"/>
  <c r="F14" i="133" l="1"/>
  <c r="F24" i="133" s="1"/>
  <c r="C24" i="133"/>
  <c r="F223" i="133"/>
  <c r="F30" i="133"/>
  <c r="F79" i="133"/>
  <c r="F346" i="133"/>
  <c r="C1225" i="133"/>
  <c r="C56" i="133"/>
  <c r="F769" i="133"/>
  <c r="C129" i="133"/>
  <c r="F1351" i="133"/>
  <c r="F698" i="133"/>
  <c r="C794" i="133"/>
  <c r="F106" i="133"/>
  <c r="E469" i="133"/>
  <c r="E475" i="133" s="1"/>
  <c r="F298" i="133"/>
  <c r="F302" i="133" s="1"/>
  <c r="F763" i="133"/>
  <c r="F757" i="133"/>
  <c r="F658" i="133"/>
  <c r="F751" i="133"/>
  <c r="F1198" i="133"/>
  <c r="F745" i="133"/>
  <c r="C437" i="133"/>
  <c r="F739" i="133"/>
  <c r="F309" i="133"/>
  <c r="F535" i="133"/>
  <c r="F474" i="133"/>
  <c r="F1236" i="133"/>
  <c r="F1243" i="133"/>
  <c r="F1250" i="133"/>
  <c r="F1257" i="133"/>
  <c r="F1263" i="133"/>
  <c r="F1276" i="133"/>
  <c r="F1369" i="133"/>
  <c r="F250" i="133"/>
  <c r="F869" i="133"/>
  <c r="F888" i="133"/>
  <c r="F894" i="133"/>
  <c r="F914" i="133"/>
  <c r="F1021" i="133"/>
  <c r="F1066" i="133"/>
  <c r="F1113" i="133"/>
  <c r="F1118" i="133"/>
  <c r="F560" i="133"/>
  <c r="F640" i="133"/>
  <c r="F243" i="133"/>
  <c r="F162" i="133"/>
  <c r="F353" i="133"/>
  <c r="F508" i="133"/>
  <c r="F515" i="133"/>
  <c r="F522" i="133"/>
  <c r="F529" i="133"/>
  <c r="F542" i="133"/>
  <c r="F548" i="133"/>
  <c r="C647" i="133"/>
  <c r="F617" i="133"/>
  <c r="F733" i="133"/>
  <c r="F863" i="133"/>
  <c r="F1015" i="133"/>
  <c r="F1103" i="133"/>
  <c r="F1194" i="133"/>
  <c r="F1224" i="133"/>
  <c r="F1345" i="133"/>
  <c r="F213" i="133"/>
  <c r="F361" i="133"/>
  <c r="F437" i="133"/>
  <c r="F469" i="133"/>
  <c r="F496" i="133"/>
  <c r="F583" i="133"/>
  <c r="F590" i="133"/>
  <c r="F597" i="133"/>
  <c r="F604" i="133"/>
  <c r="F610" i="133"/>
  <c r="F622" i="133"/>
  <c r="F722" i="133"/>
  <c r="F857" i="133"/>
  <c r="F963" i="133"/>
  <c r="C1028" i="133"/>
  <c r="F997" i="133"/>
  <c r="F1003" i="133"/>
  <c r="F1097" i="133"/>
  <c r="F1134" i="133"/>
  <c r="F1162" i="133"/>
  <c r="F1188" i="133"/>
  <c r="F1203" i="133"/>
  <c r="F1311" i="133"/>
  <c r="F1318" i="133"/>
  <c r="F1325" i="133"/>
  <c r="F1332" i="133"/>
  <c r="F1338" i="133"/>
  <c r="F1363" i="133"/>
  <c r="F149" i="133"/>
  <c r="F321" i="133"/>
  <c r="F572" i="133"/>
  <c r="F692" i="133"/>
  <c r="F716" i="133"/>
  <c r="F805" i="133"/>
  <c r="C870" i="133"/>
  <c r="F839" i="133"/>
  <c r="F845" i="133"/>
  <c r="F921" i="133"/>
  <c r="F938" i="133"/>
  <c r="F945" i="133"/>
  <c r="F951" i="133"/>
  <c r="F970" i="133"/>
  <c r="F977" i="133"/>
  <c r="F984" i="133"/>
  <c r="F990" i="133"/>
  <c r="F1091" i="133"/>
  <c r="F1130" i="133"/>
  <c r="F1157" i="133"/>
  <c r="F1300" i="133"/>
  <c r="F196" i="133"/>
  <c r="F665" i="133"/>
  <c r="F672" i="133"/>
  <c r="F679" i="133"/>
  <c r="F685" i="133"/>
  <c r="F793" i="133"/>
  <c r="F812" i="133"/>
  <c r="F819" i="133"/>
  <c r="F826" i="133"/>
  <c r="F832" i="133"/>
  <c r="F901" i="133"/>
  <c r="F908" i="133"/>
  <c r="F926" i="133"/>
  <c r="F1039" i="133"/>
  <c r="C1104" i="133"/>
  <c r="F1073" i="133"/>
  <c r="F1079" i="133"/>
  <c r="F1124" i="133"/>
  <c r="C1169" i="133"/>
  <c r="F1145" i="133"/>
  <c r="F1178" i="133"/>
  <c r="F1216" i="133"/>
  <c r="F1288" i="133"/>
  <c r="F1294" i="133"/>
  <c r="F291" i="133"/>
  <c r="F373" i="133"/>
  <c r="F405" i="133"/>
  <c r="F464" i="133"/>
  <c r="F634" i="133"/>
  <c r="F646" i="133"/>
  <c r="F710" i="133"/>
  <c r="F881" i="133"/>
  <c r="C952" i="133"/>
  <c r="F1027" i="133"/>
  <c r="F1046" i="133"/>
  <c r="F1053" i="133"/>
  <c r="F1060" i="133"/>
  <c r="F1140" i="133"/>
  <c r="F1168" i="133"/>
  <c r="F1183" i="133"/>
  <c r="C1301" i="133"/>
  <c r="F1270" i="133"/>
  <c r="F1376" i="133"/>
  <c r="F566" i="133"/>
  <c r="F36" i="133"/>
  <c r="F56" i="133" s="1"/>
  <c r="F62" i="133"/>
  <c r="F63" i="133" s="1"/>
  <c r="F121" i="133"/>
  <c r="F129" i="133" s="1"/>
  <c r="F781" i="133"/>
  <c r="F786" i="133"/>
  <c r="F787" i="133" s="1"/>
  <c r="C1363" i="133"/>
  <c r="C1377" i="133" s="1"/>
  <c r="C566" i="133"/>
  <c r="C573" i="133" s="1"/>
  <c r="C710" i="133"/>
  <c r="C723" i="133" s="1"/>
  <c r="F475" i="133" l="1"/>
  <c r="E1380" i="133"/>
  <c r="F870" i="133"/>
  <c r="F1104" i="133"/>
  <c r="F1225" i="133"/>
  <c r="F1301" i="133"/>
  <c r="F723" i="133"/>
  <c r="F952" i="133"/>
  <c r="F1169" i="133"/>
  <c r="F647" i="133"/>
  <c r="F794" i="133"/>
  <c r="F573" i="133"/>
  <c r="F1028" i="133"/>
  <c r="F1377" i="133"/>
  <c r="J8" i="135"/>
  <c r="N8" i="135" s="1"/>
  <c r="O8" i="135" s="1"/>
  <c r="C1378" i="133"/>
  <c r="C1379" i="133" s="1"/>
  <c r="C1380" i="133" s="1"/>
  <c r="G8" i="135" l="1"/>
  <c r="K8" i="135" s="1"/>
  <c r="F1378" i="133"/>
  <c r="F1379" i="133" s="1"/>
  <c r="G7" i="135"/>
  <c r="K7" i="135" s="1"/>
  <c r="F1380" i="133" l="1"/>
  <c r="J7" i="135" s="1"/>
  <c r="N7" i="135" s="1"/>
  <c r="O7" i="1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1" authorId="0" shapeId="0" xr:uid="{00000000-0006-0000-0200-000001000000}">
      <text>
        <r>
          <rPr>
            <b/>
            <sz val="9"/>
            <color indexed="81"/>
            <rFont val="Tahoma"/>
            <family val="2"/>
          </rPr>
          <t>Author:</t>
        </r>
        <r>
          <rPr>
            <sz val="9"/>
            <color indexed="81"/>
            <rFont val="Tahoma"/>
            <family val="2"/>
          </rPr>
          <t xml:space="preserve">
Երևանի ՏԻՄ օրենք</t>
        </r>
      </text>
    </comment>
    <comment ref="H126" authorId="0" shapeId="0" xr:uid="{00000000-0006-0000-0200-000002000000}">
      <text>
        <r>
          <rPr>
            <b/>
            <sz val="9"/>
            <color indexed="81"/>
            <rFont val="Tahoma"/>
            <family val="2"/>
          </rPr>
          <t>Author:</t>
        </r>
        <r>
          <rPr>
            <sz val="9"/>
            <color indexed="81"/>
            <rFont val="Tahoma"/>
            <family val="2"/>
          </rPr>
          <t xml:space="preserve">
Տեղեկանքի մեջ՝ առաջին կարգի մասնագետ</t>
        </r>
      </text>
    </comment>
    <comment ref="H252" authorId="0" shapeId="0" xr:uid="{00000000-0006-0000-0200-000003000000}">
      <text>
        <r>
          <rPr>
            <b/>
            <sz val="9"/>
            <color indexed="81"/>
            <rFont val="Tahoma"/>
            <family val="2"/>
          </rPr>
          <t>Author:</t>
        </r>
        <r>
          <rPr>
            <sz val="9"/>
            <color indexed="81"/>
            <rFont val="Tahoma"/>
            <family val="2"/>
          </rPr>
          <t xml:space="preserve">
Պետք է ավելանա 2 գործավար խմբակց. Համար</t>
        </r>
      </text>
    </comment>
  </commentList>
</comments>
</file>

<file path=xl/sharedStrings.xml><?xml version="1.0" encoding="utf-8"?>
<sst xmlns="http://schemas.openxmlformats.org/spreadsheetml/2006/main" count="4915" uniqueCount="360">
  <si>
    <t>դրամ</t>
  </si>
  <si>
    <t>h/h</t>
  </si>
  <si>
    <t>Հաստիքների անվանումը</t>
  </si>
  <si>
    <t>Հաստիքի ամսական պաշտոնային դրույքաչափը</t>
  </si>
  <si>
    <t>բաժնի պետ</t>
  </si>
  <si>
    <t>առաջին կարգի մասնագետ</t>
  </si>
  <si>
    <t>ԸՆԴԱՄԵՆԸ</t>
  </si>
  <si>
    <t>վարչության պետ</t>
  </si>
  <si>
    <t>-</t>
  </si>
  <si>
    <t>գլխավոր մասնագետ</t>
  </si>
  <si>
    <t>առաջատար մասնագետ</t>
  </si>
  <si>
    <t>ԱՄԲՈՂՋԸ</t>
  </si>
  <si>
    <t>Ընդամենը ամսական աշխատավարձը</t>
  </si>
  <si>
    <t>վարչության պետի տեղակալ</t>
  </si>
  <si>
    <t>գործավար</t>
  </si>
  <si>
    <t xml:space="preserve"> առաջին կարգի մասնագետ</t>
  </si>
  <si>
    <t>Սպորտի և երիտասարդության հարցերի վարչություն</t>
  </si>
  <si>
    <t>Երևան քաղաքի ավագանու</t>
  </si>
  <si>
    <t xml:space="preserve">ԵՐԵՎԱՆԻ ՔԱՂԱՔԱՊԵՏԱՐԱՆԻ ԵՎ ՎԱՐՉԱԿԱՆ ՇՐՋԱՆԻ ՂԵԿԱՎԱՐԻ ԱՇԽԱՏԱԿԱԶՄԵՐԻ ՀԱՍՏԻՔԱՑՈՒՑԱԿԸ, ԱՇԽԱՏԱԿԻՑՆԵՐԻ ԹՎԱՔԱՆԱԿԸ, ԵՐԵՎԱՆԻ ՔԱՂԱՔԱՊԵՏԻ, ՆՐԱ  ՏԵՂԱԿԱԼՆԵՐԻ, ԽՈՐՀՐԴԱԿԱՆՆԵՐԻ, ՕԳՆԱԿԱՆՆԵՐԻ, ՄԱՄՈՒԼԻ ՔԱՐՏՈՒՂԱՐԻ, ՔԱՂԱՔԱՊԵՏԱՐԱՆԻ ԱՇԽԱՏԱԿԱԶՄԻ ԱՇԽԱՏԱԿԻՑՆԵՐԻ, ՎԱՐՉԱԿԱՆ ՇՐՋԱՆՆԵՐԻ ՂԵԿԱՎԱՐՆԵՐԻ, ՂԵԿԱՎԱՐՆԵՐԻ ՏԵՂԱԿԱԼՆԵՐԻ, ՎԱՐՉԱԿԱՆ ՇՐՋԱՆԻ ՂԵԿԱՎԱՐԻ ԱՇԽԱՏԱԿԱԶՄԵՐԻ ԱՇԽԱՏԱԿԻՑՆԵՐԻ ՊԱՇՏՈՆԱՅԻՆ ԴՐՈՒՅՔԱՉԱՓԵՐԸ </t>
  </si>
  <si>
    <t>Հաստիքների քանակը</t>
  </si>
  <si>
    <t>Հավելում</t>
  </si>
  <si>
    <t>քաղաքապետ</t>
  </si>
  <si>
    <t>քաղաքապետի առաջին տեղակալ</t>
  </si>
  <si>
    <t>քաղաքապետի տեղակալ</t>
  </si>
  <si>
    <t>Երևան քաղաքի գլխավոր ճարտարապետ</t>
  </si>
  <si>
    <t>քաղաքապետի խորհրդական</t>
  </si>
  <si>
    <t>մամուլի քարտուղար</t>
  </si>
  <si>
    <t>քաղաքապետի օգնական</t>
  </si>
  <si>
    <t xml:space="preserve"> գործավար</t>
  </si>
  <si>
    <t>քաղաքապետի տեղակալի օգնական</t>
  </si>
  <si>
    <t>Երևան քաղաքի գլխավոր ճարտարապետի օգնական</t>
  </si>
  <si>
    <t>քաղաքապետի առաջին տեղակալի գործավար</t>
  </si>
  <si>
    <t>քաղաքապետի տեղակալի գործավար</t>
  </si>
  <si>
    <t>Երևանի քաղաքապետարանի աշխատակազմի աշխատակիցներ</t>
  </si>
  <si>
    <t>աշխատակազմի  քարտուղար</t>
  </si>
  <si>
    <t>աշխատակազմի  քարտուղարի տեղակալ</t>
  </si>
  <si>
    <t>I</t>
  </si>
  <si>
    <t>Կառուցվածքային ստորաբաժանումներ</t>
  </si>
  <si>
    <t>Անշարժ գույքի կառավարման վարչություն</t>
  </si>
  <si>
    <t xml:space="preserve"> Շենքերի, շինությունների, ոչ բնակելի տարածքների հաշվառման և կառավարման բաժին</t>
  </si>
  <si>
    <t xml:space="preserve"> Հողի ընթացիկ հաշվառման և հողօգտագործման բաժին</t>
  </si>
  <si>
    <t>Հողօգտագործման պայմանագրերի կնքման, հաշվառման և վերահսկողության բաժին</t>
  </si>
  <si>
    <t xml:space="preserve">Անշարժ գույքի համարակալման, հաշվառման և վերլուծության բաժին  </t>
  </si>
  <si>
    <t>Առողջապահության վարչություն</t>
  </si>
  <si>
    <t>Առևտրի և ծառայությունների վարչություն</t>
  </si>
  <si>
    <t>Արտաքին կապերի  վարչություն</t>
  </si>
  <si>
    <t>Արտաքին հարաբերությունների բաժին</t>
  </si>
  <si>
    <t xml:space="preserve">առաջատար մասնագետ </t>
  </si>
  <si>
    <t>Արարողակարգի բաժին</t>
  </si>
  <si>
    <t>Արտաքին ձևավորման և գովազդի վարչություն</t>
  </si>
  <si>
    <t>վարչության պետի տեղակալ-գլխավոր նկարիչ</t>
  </si>
  <si>
    <t>արտաքին ձևավորման դիզայներ</t>
  </si>
  <si>
    <t>համակարգչային տեխնիկայի օպերատոր</t>
  </si>
  <si>
    <t>Բնապահպանության վարչություն</t>
  </si>
  <si>
    <t>գլխավոր մասնագետ-դենդրոլոգ</t>
  </si>
  <si>
    <t>գլխավոր մասնագետ-էկոլոգ</t>
  </si>
  <si>
    <t>գլխավոր մասնագետ-կենդանաբան</t>
  </si>
  <si>
    <t>Գնումների վարչություն</t>
  </si>
  <si>
    <t>Ապրանքների գնումների բաժին</t>
  </si>
  <si>
    <t>Եկամուտների հաշվառման և գանձման վարչություն</t>
  </si>
  <si>
    <t>Հարկային եկամուտների հաշվառման և գանձման բաժին</t>
  </si>
  <si>
    <t>Ոչ հարկային եկամուտների հաշվառման և գանձման բաժին</t>
  </si>
  <si>
    <t>Իրավաբանական վարչություն</t>
  </si>
  <si>
    <t>Իրավական ակտերի մշակման և փորձաքննության բաժին</t>
  </si>
  <si>
    <t>Ստորաբաժանումներում և համայնքային ենթակայության կազմակերպություններում իրավաբանական աշխատանքների համակարգման բաժին</t>
  </si>
  <si>
    <t>Վարչական բողոքների ուսումնասիրության բաժին</t>
  </si>
  <si>
    <t>Վարչական իրավախախտումների վերաբերյալ գործերի քննության բաժին</t>
  </si>
  <si>
    <t>Դատական գործերի վարման բաժին</t>
  </si>
  <si>
    <t>Հարկադիր գանձման և պարտավորությունների կատարման ապահովման բաժին</t>
  </si>
  <si>
    <t>Կազմակերպական վարչություն</t>
  </si>
  <si>
    <t>երկրորդ կարգի մասնագետ</t>
  </si>
  <si>
    <t>Կոմունալ տնտեսության վարչություն</t>
  </si>
  <si>
    <t>Աղբահանության և սանմաքրման բաժին</t>
  </si>
  <si>
    <t>Կենսաապահովման բաժին</t>
  </si>
  <si>
    <t>Բազմաբնակարան շենքերի կառավարման մարմինների հետ աշխատանքների բաժին</t>
  </si>
  <si>
    <t>Հանրակրթության վարչություն</t>
  </si>
  <si>
    <t xml:space="preserve"> առաջատար մասնագետ</t>
  </si>
  <si>
    <t>Ճարտարապետության և  քաղաքաշինության վարչություն</t>
  </si>
  <si>
    <t xml:space="preserve"> գլխավոր  մասնագետ</t>
  </si>
  <si>
    <t>Քաղաքաշինական փաստաթղթերի ձևակերպման տարածքային առաջին բաժին</t>
  </si>
  <si>
    <t xml:space="preserve"> առաջատար  մասնագետ</t>
  </si>
  <si>
    <t>Քաղաքաշինական փաստաթղթերի ձևակերպման տարածքային երկրորդ բաժին</t>
  </si>
  <si>
    <t>առաջին կարգի  մասնագետ</t>
  </si>
  <si>
    <t xml:space="preserve">Կարգավիճակ չունեցող գույքերի բաժին </t>
  </si>
  <si>
    <t>Համակարգման և տեղեկատվության ապահովման բաժին</t>
  </si>
  <si>
    <t xml:space="preserve">     գլխավոր մասնագետ </t>
  </si>
  <si>
    <t xml:space="preserve"> Ինժեներական  ենթակառուցվածքների բաժին</t>
  </si>
  <si>
    <t>Հողօգտագործման և հողհատկացման տարածքային առաջին բաժին</t>
  </si>
  <si>
    <t>Հողօգտագործման և հողհատկացման տարածքային երկրորդ բաժին</t>
  </si>
  <si>
    <t>Տուրիզմի բաժին</t>
  </si>
  <si>
    <t>Շինարարության և բարեկարգման վարչություն</t>
  </si>
  <si>
    <t xml:space="preserve"> Զարգացման և ներդրումային ծրագրերի վարչություն</t>
  </si>
  <si>
    <t>Զարգացման և ներդրումային ենթակառուցվածքային ծրագրերի բաժին</t>
  </si>
  <si>
    <t xml:space="preserve">   առաջատար մասնագետ</t>
  </si>
  <si>
    <t>Միջազգային ներդրումային և այլ հաստատությունների նախագծերի համակարգման բաժին</t>
  </si>
  <si>
    <t>Երեխաների և սոցիալական պաշտպանության վարչություն</t>
  </si>
  <si>
    <t>Երեխաների պաշտպանության բաժին</t>
  </si>
  <si>
    <t>գլխավոր մասնագետ - սոցիալական աշխատող</t>
  </si>
  <si>
    <t>գլխավոր մասնագետ - իրավաբան</t>
  </si>
  <si>
    <t>գլխավոր մասնագետ - հոգեբան</t>
  </si>
  <si>
    <t>առաջատար մասնագետ - սոցիալական աշխատող</t>
  </si>
  <si>
    <t>Սոցիալական պաշտպանության բաժին</t>
  </si>
  <si>
    <t>Վերահսկողության վարչություն</t>
  </si>
  <si>
    <t>Տրանսպորտի վարչություն</t>
  </si>
  <si>
    <t>Հասարակական տրանսպորտի կարգավորման բաժին</t>
  </si>
  <si>
    <t>Երթևեկության  կառավարման բաժին</t>
  </si>
  <si>
    <t>Լրատվության վարչություն</t>
  </si>
  <si>
    <t>լրագրող</t>
  </si>
  <si>
    <t>սոցիալական մեդիայի համակարգող</t>
  </si>
  <si>
    <t>Երևանի քաղաքապետարանի պաշտոնական կայքի պատասխանատու քարտուղար</t>
  </si>
  <si>
    <t>մոնտաժող</t>
  </si>
  <si>
    <t>օպերատոր</t>
  </si>
  <si>
    <t>լուսանկարիչ</t>
  </si>
  <si>
    <t>վիզուալ և գրաֆիկական էֆեկտների մասնագետ</t>
  </si>
  <si>
    <t>Երևանի քաղաքապետարանի պաշտոնական կայքի բովանդակության կառավարիչ</t>
  </si>
  <si>
    <t>Երևանի քաղաքապետարանի պաշտոնական կայքի թարգմանիչ</t>
  </si>
  <si>
    <t>Երևանի քաղաքապետարանի պաշտոնական կայքի խմբագիր-սրբագրիչ</t>
  </si>
  <si>
    <t>հեռարձակման ռեժիսոր</t>
  </si>
  <si>
    <t>ձայնային մոնտաժող</t>
  </si>
  <si>
    <t>Քաղաքաշինության և հողի վերահսկողութան վարչություն</t>
  </si>
  <si>
    <t>2</t>
  </si>
  <si>
    <t xml:space="preserve"> Տարածքային առաջին բաժին</t>
  </si>
  <si>
    <t>Տարածքային երկրորդ  բաժին</t>
  </si>
  <si>
    <t xml:space="preserve">  առաջատար մասնագետ</t>
  </si>
  <si>
    <t xml:space="preserve"> Տարածքային երրորդ բաժին</t>
  </si>
  <si>
    <t>Ֆինանսական վարչություն</t>
  </si>
  <si>
    <t>վարչության պետ-գլխավոր ֆինանսիստ</t>
  </si>
  <si>
    <t>վարչության պետի տեղակալ-գլխավոր հաշվապահ</t>
  </si>
  <si>
    <t xml:space="preserve"> Հաշվապահական հաշվառման և հաշվետվությունների բաժին</t>
  </si>
  <si>
    <t>Բյուջետային ծրագրավորման բաժին</t>
  </si>
  <si>
    <t>Կազմակերպությունների եկամուտների ու ծախսերի ծրագրավորման և մոնիտորինգի բաժին</t>
  </si>
  <si>
    <t>Ոչ առևտրային կազմակերպությունների ֆինանսական գործառույթների կազմակերպման բաժին</t>
  </si>
  <si>
    <t>Գործառնական բաժին</t>
  </si>
  <si>
    <t>Բյուջետայի ծախսերի արդյունավետության գնահատման բաժին</t>
  </si>
  <si>
    <t xml:space="preserve"> գլխավոր մասնագետ</t>
  </si>
  <si>
    <t>խմբակցության փորձագետ</t>
  </si>
  <si>
    <t>Ընդհանուր բաժին</t>
  </si>
  <si>
    <t>Քաղաքացիների սպասարկման բաժին</t>
  </si>
  <si>
    <t>քաղաքացիական կացության ակտերի գրանցման սպասարկման կենտրոնի առաջին կարգի մասնագետ</t>
  </si>
  <si>
    <t>վարորդ</t>
  </si>
  <si>
    <t>տեխնիկական սպասարկող</t>
  </si>
  <si>
    <t>բանվոր</t>
  </si>
  <si>
    <t>Մարդկային ռեսուրսների կառավարման վարչություն</t>
  </si>
  <si>
    <t>Զորահավաքային հարցերի և քաղաքացիական պաշտպանության վարչություն</t>
  </si>
  <si>
    <t>Պլանավորման, զորակոչային հարցերի և զորահավաքային բաժին</t>
  </si>
  <si>
    <t>Առաջին և զորակոչային հարցերի կազմակերպման բաժին</t>
  </si>
  <si>
    <t>Քաղաքաշինական գործունեության հատուկ կարգավորման ծրագրերի բաժին</t>
  </si>
  <si>
    <t>բաժնի պետի տեղակալ</t>
  </si>
  <si>
    <t>Ներքին աուդիտի բաժին</t>
  </si>
  <si>
    <t>ԱՄԲՈՂՋԸ՝ Երևանի քաղաքապետարան</t>
  </si>
  <si>
    <t>II</t>
  </si>
  <si>
    <t>Առանձնացված ստորաբաժանումներ</t>
  </si>
  <si>
    <t>Հասարակական կարգի պահպանության ծառայություն</t>
  </si>
  <si>
    <t>ծառայության պետ</t>
  </si>
  <si>
    <t>ծառայության պետի տեղակալ</t>
  </si>
  <si>
    <t>Տարածքային առաջին բաժին</t>
  </si>
  <si>
    <t>Տարածքային երկրորդ բաժին</t>
  </si>
  <si>
    <t>Տարածքային երրորդ բաժին</t>
  </si>
  <si>
    <t>Աջափնյակ վարչական շրջանի ղեկավարի աշխատակազմ</t>
  </si>
  <si>
    <t>վարչական շրջանի ղեկավար</t>
  </si>
  <si>
    <t>վարչական շրջանի ղեկավարի տեղակալ</t>
  </si>
  <si>
    <t>աշխատակազմի քարտուղար</t>
  </si>
  <si>
    <t>գլխավոր մասնագետ-իրավաբան</t>
  </si>
  <si>
    <t>Առևտրի, ծառայությունների և գովազդի բաժին</t>
  </si>
  <si>
    <t>Եկամուտների հաշվառման և հավաքագրման բաժին</t>
  </si>
  <si>
    <t xml:space="preserve">Ընդհանուր բաժին </t>
  </si>
  <si>
    <t>Կոմունալ տնտեսության և բազմաբնակարան շենքերի կառավարման մարմինների հետ աշխատանքների կազմակերպման բաժին</t>
  </si>
  <si>
    <t>Կրթության, մշակույթի և սպորտի բաժին</t>
  </si>
  <si>
    <t>Տեխնիկական սպասարկման անձնակազմ</t>
  </si>
  <si>
    <t>տնտեսվար</t>
  </si>
  <si>
    <t>համակարգչային տեխնիկայի օպերատոր-գործավար</t>
  </si>
  <si>
    <t>համակարգչային տեխնիկայի սպասարկող</t>
  </si>
  <si>
    <t>պահակ</t>
  </si>
  <si>
    <t>հավաքարար</t>
  </si>
  <si>
    <t>Երեխաների և սոցիալական պաշտպանության բաժին</t>
  </si>
  <si>
    <t>գլխավոր մասնագետ-սոցիալական աշխատող</t>
  </si>
  <si>
    <t>գլխավոր մասնագետ-հոգեբան</t>
  </si>
  <si>
    <t>Քաղաքաշինության և հողօգտագործման բաժին</t>
  </si>
  <si>
    <t xml:space="preserve">Ֆինանսական բաժին </t>
  </si>
  <si>
    <t>Ավան վարչական շրջանի ղեկավարի աշխատակազմ</t>
  </si>
  <si>
    <t>պարետ</t>
  </si>
  <si>
    <t>Արաբկիր վարչական շրջանի ղեկավարի աշխատակազմ</t>
  </si>
  <si>
    <t>Դավթաշեն վարչական շրջանի ղեկավարի աշխատակազմ</t>
  </si>
  <si>
    <t>Էրեբունի վարչական շրջանի ղեկավարի աշխատակազմ</t>
  </si>
  <si>
    <t>Կենտրոն վարչական շրջանի ղեկավարի աշխատակազմ</t>
  </si>
  <si>
    <t>Առևտրի և ծառայությունների բաժին</t>
  </si>
  <si>
    <t>Գովազդի բաժին</t>
  </si>
  <si>
    <t xml:space="preserve">Տեխնիկական սպասարկման անձնակազմ </t>
  </si>
  <si>
    <t>Մալաթիա-Սեբաստիա վարչական շրջանի ղեկավարի աշխատակազմ</t>
  </si>
  <si>
    <t>Նոր Նորք վարչական շրջանի ղեկավարի աշխատակազմ</t>
  </si>
  <si>
    <t>Նորք-Մարաշ վարչական շրջանի ղեկավարի աշխատակազմ</t>
  </si>
  <si>
    <t>Նուբարաշեն վարչական շրջանի ղեկավարի աշխատակազմ</t>
  </si>
  <si>
    <t>Շենգավիթ վարչական շրջանի ղեկավարի աշխատակազմ</t>
  </si>
  <si>
    <t>Քանաքեռ-Զեյթուն վարչական շրջանի ղեկավարի աշխատակազմ</t>
  </si>
  <si>
    <t xml:space="preserve">ԱՄԲՈՂՋԸ՝ վարչական շրջաններ </t>
  </si>
  <si>
    <t>ԸՆԴԱՄԵՆԸ՝ ԱՌԱՆՁՆԱՑՎԱԾ ՍՏՈՐԱԲԱԺԱՆՈՒՄՆԵՐ</t>
  </si>
  <si>
    <t xml:space="preserve">ԿԱՌՈՒՑՎԱԾՔ </t>
  </si>
  <si>
    <t xml:space="preserve">ԵՐԵՎԱՆԻ ՔԱՂԱՔԱՊԵՏԱՐԱՆԻ ԵՎ ՎԱՐՉԱԿԱՆ ՇՐՋԱՆԻ ՂԵԿԱՎԱՐԻ ԱՇԽԱՏԱԿԱԶՄԵՐԻ </t>
  </si>
  <si>
    <t xml:space="preserve">I. Կառուցվածքային ստորաբաժանումներ </t>
  </si>
  <si>
    <t>ԵՐԵՎԱՆԻ ԱՋԱՓՆՅԱԿ ՎԱՐՉԱԿԱՆ ՇՐՋԱՆԻ ՂԵԿԱՎԱՐԻ ԱՇԽԱՏԱԿԱԶՄԻ</t>
  </si>
  <si>
    <t>ԵՐԵՎԱՆԻ ԱՎԱՆ ՎԱՐՉԱԿԱՆ ՇՐՋԱՆԻ ՂԵԿԱՎԱՐԻ ԱՇԽԱՏԱԿԱԶՄԻ</t>
  </si>
  <si>
    <t>ԵՐԵՎԱՆԻ ԱՐԱԲԿԻՐ ՎԱՐՉԱԿԱՆ ՇՐՋԱՆԻ ՂԵԿԱՎԱՐԻ ԱՇԽԱՏԱԿԱԶՄԻ</t>
  </si>
  <si>
    <t>ԵՐԵՎԱՆԻ ԴԱՎԹԱՇԵՆ ՎԱՐՉԱԿԱՆ ՇՐՋԱՆԻ ՂԵԿԱՎԱՐԻ ԱՇԽԱՏԱԿԱԶՄԻ</t>
  </si>
  <si>
    <t>ԵՐԵՎԱՆԻ ԷՐԵԲՈՒՆԻ ՎԱՐՉԱԿԱՆ ՇՐՋԱՆԻ ՂԵԿԱՎԱՐԻ ԱՇԽԱՏԱԿԱԶՄԻ</t>
  </si>
  <si>
    <t>ԵՐԵՎԱՆԻ ԿԵՆՏՐՈՆ ՎԱՐՉԱԿԱՆ ՇՐՋԱՆԻ ՂԵԿԱՎԱՐԻ ԱՇԽԱՏԱԿԱԶՄԻ</t>
  </si>
  <si>
    <t>ԵՐԵՎԱՆԻ ՄԱԼԱԹԻԱ-ՍԵԲԱՍՏԻԱ ՎԱՐՉԱԿԱՆ ՇՐՋԱՆԻ ՂԵԿԱՎԱՐԻ ԱՇԽԱՏԱԿԱԶՄԻ</t>
  </si>
  <si>
    <t>ԵՐԵՎԱՆԻ ՆՈՐ ՆՈՐՔ ՎԱՐՉԱԿԱՆ ՇՐՋԱՆԻ ՂԵԿԱՎԱՐԻ ԱՇԽԱՏԱԿԱԶՄԻ</t>
  </si>
  <si>
    <t>ԵՐԵՎԱՆԻ ՆՈՐՔ-ՄԱՐԱՇ ՎԱՐՉԱԿԱՆ ՇՐՋԱՆԻ ՂԵԿԱՎԱՐԻ ԱՇԽԱՏԱԿԱԶՄԻ</t>
  </si>
  <si>
    <t>ԵՐԵՎԱՆԻ ՆՈՒԲԱՐԱՇԵՆ ՎԱՐՉԱԿԱՆ ՇՐՋԱՆԻ ՂԵԿԱՎԱՐԻ ԱՇԽԱՏԱԿԱԶՄԻ</t>
  </si>
  <si>
    <t>ԵՐԵՎԱՆԻ ՇԵՆԳԱՎԻԹ ՎԱՐՉԱԿԱՆ ՇՐՋԱՆԻ ՂԵԿԱՎԱՐԻ ԱՇԽԱՏԱԿԱԶՄԻ</t>
  </si>
  <si>
    <t>ԵՐԵՎԱՆԻ ՔԱՆԱՔԵՌ-ԶԵՅԹՈՒՆ ՎԱՐՉԱԿԱՆ ՇՐՋԱՆԻ ՂԵԿԱՎԱՐԻ ԱՇԽԱՏԱԿԱԶՄԻ</t>
  </si>
  <si>
    <t>Մշակույթի բաժին</t>
  </si>
  <si>
    <t>Մշակույթի և տուրիզմի վարչություն</t>
  </si>
  <si>
    <t>Արտակարգ իրավիճակների և քաղաքացիական պաշտպանության բաժին</t>
  </si>
  <si>
    <t>Քարտուղարություն</t>
  </si>
  <si>
    <t>Արխիվային գործի վարման բաժին</t>
  </si>
  <si>
    <t>Մատակարարման և տեխնիկական սպասարկման ծառայություն</t>
  </si>
  <si>
    <t>քարտուղարության պետ</t>
  </si>
  <si>
    <t>պահեստի պատասխանատու</t>
  </si>
  <si>
    <t>Աշխատանքների և ծառայությունների գնումների բաժին</t>
  </si>
  <si>
    <t>գլխավոր մասնագետ-գլխավոր արխիվագետ</t>
  </si>
  <si>
    <t>գլխավոր մասնագետ-բարեվարքության հարցերով կազմակերպիչ</t>
  </si>
  <si>
    <t>1.</t>
  </si>
  <si>
    <t xml:space="preserve">Անշարժ գույքի կառավարման վարչություն </t>
  </si>
  <si>
    <t xml:space="preserve">Առողջապահության վարչություն </t>
  </si>
  <si>
    <t>1)</t>
  </si>
  <si>
    <t>2)</t>
  </si>
  <si>
    <t>3)</t>
  </si>
  <si>
    <t>4)</t>
  </si>
  <si>
    <t>5)</t>
  </si>
  <si>
    <t>6)</t>
  </si>
  <si>
    <t>7)</t>
  </si>
  <si>
    <t>8)</t>
  </si>
  <si>
    <t>9)</t>
  </si>
  <si>
    <t>10)</t>
  </si>
  <si>
    <t>11)</t>
  </si>
  <si>
    <t>12)</t>
  </si>
  <si>
    <t xml:space="preserve">Եկամուտների հաշվառման և գանձման վարչություն </t>
  </si>
  <si>
    <t xml:space="preserve">Երեխաների և սոցիալական պաշտպանության վարչություն </t>
  </si>
  <si>
    <t>Զորահավաքային հարցերի և քաղաքացիական պաշտպանության  վարչություն</t>
  </si>
  <si>
    <t xml:space="preserve">Իրավաբանական վարչություն </t>
  </si>
  <si>
    <t xml:space="preserve">Լրատվության վարչություն </t>
  </si>
  <si>
    <t xml:space="preserve">Կազմակերպական վարչություն </t>
  </si>
  <si>
    <t xml:space="preserve">Կոմունալ տնտեսության վարչություն </t>
  </si>
  <si>
    <t xml:space="preserve">Հանրակրթության վարչություն </t>
  </si>
  <si>
    <t xml:space="preserve">Ճարտարապետության և քաղաքաշինության վարչություն </t>
  </si>
  <si>
    <t xml:space="preserve">Մշակույթի և տուրիզմի վարչություն </t>
  </si>
  <si>
    <t xml:space="preserve">Շինարարության և բարեկարգման վարչություն </t>
  </si>
  <si>
    <t xml:space="preserve">Վերահսկողության վարչություն </t>
  </si>
  <si>
    <t xml:space="preserve">Տրանսպորտի վարչություն </t>
  </si>
  <si>
    <t xml:space="preserve">Քաղաքաշինության և հողի վերահսկողության վարչություն </t>
  </si>
  <si>
    <t xml:space="preserve">Ֆինանսական վարչություն </t>
  </si>
  <si>
    <t>2.</t>
  </si>
  <si>
    <t>3.</t>
  </si>
  <si>
    <t>Բաժիններ</t>
  </si>
  <si>
    <t xml:space="preserve">II. </t>
  </si>
  <si>
    <t>Երևանի վարչական շրջանների ղեկավարների աշխատակազմեր</t>
  </si>
  <si>
    <t xml:space="preserve">Աջափնյակ վարչական շրջանի ղեկավարի աշխատակազմ </t>
  </si>
  <si>
    <t xml:space="preserve">Ավան վարչական շրջանի ղեկավարի աշխատակազմ </t>
  </si>
  <si>
    <t xml:space="preserve">Արաբկիր վարչական շրջանի ղեկավարի աշխատակազմ </t>
  </si>
  <si>
    <t xml:space="preserve">Դավթաշեն վարչական շրջանի ղեկավարի աշխատակազմ </t>
  </si>
  <si>
    <t xml:space="preserve">Էրեբունի վարչական շրջանի ղեկավարի աշխատակազմ </t>
  </si>
  <si>
    <t xml:space="preserve">Կենտրոն վարչական շրջանի ղեկավարի աշխատակազմ </t>
  </si>
  <si>
    <t xml:space="preserve">Մալաթիա-Սեբաստիա վարչական շրջանի ղեկավարի աշխատակազմ </t>
  </si>
  <si>
    <t xml:space="preserve">Նոր Նորք վարչական շրջանի ղեկավարի աշխատակազմ </t>
  </si>
  <si>
    <t xml:space="preserve">Նորք-Մարաշ վարչական շրջանի ղեկավարի աշխատակազմ </t>
  </si>
  <si>
    <t xml:space="preserve">Նուբարաշեն վարչական շրջանի ղեկավարի աշխատակազմ </t>
  </si>
  <si>
    <t xml:space="preserve">Շենգավիթ վարչական շրջանի ղեկավարի աշխատակազմ </t>
  </si>
  <si>
    <t xml:space="preserve">Քանաքեռ-Զեյթուն վարչական շրջանի ղեկավարի աշխատակազմ </t>
  </si>
  <si>
    <t xml:space="preserve">Քաղաքաշինության և հողօգտագործման բաժին </t>
  </si>
  <si>
    <t xml:space="preserve">Կոմունալ տնտեսության և բազմաբնակարան շենքերի կառավարման մարմինների հետ աշխատանքների կազմակերպման բաժին </t>
  </si>
  <si>
    <t xml:space="preserve">Կրթության, մշակույթի և սպորտի բաժին </t>
  </si>
  <si>
    <t xml:space="preserve">Եկամուտների հաշվառման և հավաքագրման բաժին </t>
  </si>
  <si>
    <t xml:space="preserve">Առևտրի, ծառայությունների և գովազդի բաժին </t>
  </si>
  <si>
    <t xml:space="preserve">Բաժիններ՝ </t>
  </si>
  <si>
    <t xml:space="preserve">Առևտրի և ծառայությունների բաժին </t>
  </si>
  <si>
    <t xml:space="preserve">Կրթության, մշակույթի և սպորտի բաժին  </t>
  </si>
  <si>
    <t>Վարչություններ</t>
  </si>
  <si>
    <t xml:space="preserve">Առաջին և զորակոչային հարցերի կազմակերպման բաժին </t>
  </si>
  <si>
    <t>3.1</t>
  </si>
  <si>
    <t>3.2</t>
  </si>
  <si>
    <t>3.3</t>
  </si>
  <si>
    <t>3.4</t>
  </si>
  <si>
    <t>3.5</t>
  </si>
  <si>
    <t>3.6</t>
  </si>
  <si>
    <t>3.7</t>
  </si>
  <si>
    <t>3.8</t>
  </si>
  <si>
    <t>3.9</t>
  </si>
  <si>
    <t>3.10</t>
  </si>
  <si>
    <t>3.11</t>
  </si>
  <si>
    <t>3.12</t>
  </si>
  <si>
    <t>Ֆինանսական բաժին»</t>
  </si>
  <si>
    <t xml:space="preserve">Վարչություններ՝ </t>
  </si>
  <si>
    <t xml:space="preserve">1) </t>
  </si>
  <si>
    <t>Շինարարական ծրագրերի կառավարման բաժին</t>
  </si>
  <si>
    <t xml:space="preserve">Նախագծերի կառավարման և փաստաթղթաշրջանառության բաժին </t>
  </si>
  <si>
    <t>Ճանապարհների շահագործման և սպասարկման բաժին</t>
  </si>
  <si>
    <t>վարչական շրջանի ղեկավարի օգնական</t>
  </si>
  <si>
    <t>գլխավոր մասնագետ-մարդկային ռեսուրսների կառավարման գծով</t>
  </si>
  <si>
    <t>առաջատար մասնագետ-հասարակայնության հետ կապերի պատասխանատու</t>
  </si>
  <si>
    <t>քաղաքապետի տեղակալ-աշխարհազորային պայմանական զորամիավորման ղեկավար</t>
  </si>
  <si>
    <t>քարտուղարության պետի տեղակալ</t>
  </si>
  <si>
    <t>Զանգերի սպասարկման և աջակցման բաժին</t>
  </si>
  <si>
    <t>ՀԱՄԵՄԱՏԱԿԱՆ - ՏԵՂԵԿԱՆՔ</t>
  </si>
  <si>
    <t>ԵՐԵՎԱՆԻ ՔԱՂԱՔԱՊԵՏԱՐԱՆԻ ՀԱՍՏԻՔԱՑՈՒՑԱԿՈՒՄ ԱՌԱՋԱՐԿՎՈՂ ՓՈՓՈԽՈՒԹՅՈՒՆՆԵՐԻ ՎԵՐԱԲԵՐՅԱԼ</t>
  </si>
  <si>
    <t>ԳՈՐԾՈՂ</t>
  </si>
  <si>
    <t>ԱՌԱՋԱՐԿՎՈՂ</t>
  </si>
  <si>
    <t>ՏԱՐԲԵՐՈՒԹՅՈՒՆ</t>
  </si>
  <si>
    <t>ԸՆԴԱՄԵՆԸ ՏԱՐԵԿԱՆ/ +ԱՎԵԼԱՑՈՒՄ
- ՆՎԱԶԵՑՈՒՄ</t>
  </si>
  <si>
    <t>Հաստիք
ների քանակը</t>
  </si>
  <si>
    <t>ԸՆԴԱՄԵՆԸ՝ Երևանի քաղաքապետարան</t>
  </si>
  <si>
    <t>ԸՆԴԱՄԵՆԸ՝ առանձնացված ստորաբաժանումներ</t>
  </si>
  <si>
    <t>Շինարարական օբյեկտների ծրագիր</t>
  </si>
  <si>
    <t>ծրագրի ղեկավար</t>
  </si>
  <si>
    <t>պատասխանատու ինժեներ</t>
  </si>
  <si>
    <t>Ճանապարհների միջին նորոգման և հիմնանորոգման ծրագիր</t>
  </si>
  <si>
    <t>աշխատակազմի առանձին գործառույթների իրականացման խորհրդատու</t>
  </si>
  <si>
    <t>Էներգետիկ կառավարման բաժին</t>
  </si>
  <si>
    <t>Ծանոթություն*</t>
  </si>
  <si>
    <t>խմբակցության փորձագետ*</t>
  </si>
  <si>
    <t>գործավար*</t>
  </si>
  <si>
    <t>«Քաղաքացիական պայմանագիր» խմբակցություն</t>
  </si>
  <si>
    <t>«Ազգային առաջընթաց» խմբակցություն</t>
  </si>
  <si>
    <t>«Մայր Հայաստան» խմբակցություն</t>
  </si>
  <si>
    <t>«Հանրապետություն» խմբակցություն</t>
  </si>
  <si>
    <t>«Հանրային ձայն» խմբակցություն</t>
  </si>
  <si>
    <t>Ընդամենը՝</t>
  </si>
  <si>
    <t>Խմբակցության անվանումը</t>
  </si>
  <si>
    <t>Խմբակցության փորձագետների դրույքների քանակը</t>
  </si>
  <si>
    <r>
      <t xml:space="preserve">Հաստիքները նախատեսվել են՝ հիմք ընդունելով «Երևան քաղաքում տեղական ինքնակառավարման մասին» օրենքի 32-րդ հոդվածի 5-րդ կետը՝ համաձայն որի </t>
    </r>
    <r>
      <rPr>
        <b/>
        <sz val="12"/>
        <rFont val="GHEA Grapalat"/>
        <family val="3"/>
      </rPr>
      <t>մինչև 7 անդամ</t>
    </r>
    <r>
      <rPr>
        <sz val="12"/>
        <rFont val="GHEA Grapalat"/>
        <family val="3"/>
      </rPr>
      <t xml:space="preserve"> ունեցող խմբակցությունն ունենում է քաղաքապետարանի աշխատակազմի հաստիքացուցակով սահմանված </t>
    </r>
    <r>
      <rPr>
        <b/>
        <sz val="12"/>
        <rFont val="GHEA Grapalat"/>
        <family val="3"/>
      </rPr>
      <t>1 գործավար և 1 փորձագետ</t>
    </r>
    <r>
      <rPr>
        <sz val="12"/>
        <rFont val="GHEA Grapalat"/>
        <family val="3"/>
      </rPr>
      <t>,</t>
    </r>
    <r>
      <rPr>
        <b/>
        <sz val="12"/>
        <rFont val="GHEA Grapalat"/>
        <family val="3"/>
      </rPr>
      <t xml:space="preserve"> 7-ից 11 անդամ</t>
    </r>
    <r>
      <rPr>
        <sz val="12"/>
        <rFont val="GHEA Grapalat"/>
        <family val="3"/>
      </rPr>
      <t xml:space="preserve"> ունեցող խմբակցությունն ունենում է </t>
    </r>
    <r>
      <rPr>
        <b/>
        <sz val="12"/>
        <rFont val="GHEA Grapalat"/>
        <family val="3"/>
      </rPr>
      <t>1 գործավար և 2 փորձագետ</t>
    </r>
    <r>
      <rPr>
        <sz val="12"/>
        <rFont val="GHEA Grapalat"/>
        <family val="3"/>
      </rPr>
      <t xml:space="preserve">, իսկ </t>
    </r>
    <r>
      <rPr>
        <b/>
        <sz val="12"/>
        <rFont val="GHEA Grapalat"/>
        <family val="3"/>
      </rPr>
      <t>11-ից ավելի անդամ</t>
    </r>
    <r>
      <rPr>
        <sz val="12"/>
        <rFont val="GHEA Grapalat"/>
        <family val="3"/>
      </rPr>
      <t xml:space="preserve"> ունեցողը՝</t>
    </r>
    <r>
      <rPr>
        <b/>
        <sz val="12"/>
        <rFont val="GHEA Grapalat"/>
        <family val="3"/>
      </rPr>
      <t xml:space="preserve"> 1 գործավար և 3 փորձագետ</t>
    </r>
    <r>
      <rPr>
        <sz val="12"/>
        <rFont val="GHEA Grapalat"/>
        <family val="3"/>
      </rPr>
      <t>: Առաջարկվող 12 միավոր գործավարի հաստիքից 5 միավորը բաժին է ընկնում Երևան քաղաքի ավագանու խմբակցություններին: Ըստ այդմ, ավագանու խմբակցություններին նշված հաստիքային միավորները հատկացվելու են ստորև ներկայացված համամասնություններով.</t>
    </r>
  </si>
  <si>
    <t>Գործա-վարների դրույքների քանակը</t>
  </si>
  <si>
    <t>Անդամ-ների թիվը</t>
  </si>
  <si>
    <t>Արտաքին կապերի  բաժին</t>
  </si>
  <si>
    <t>աշխատակազմի  քարտուղարի օգնական</t>
  </si>
  <si>
    <t>աշխատակազմի  քարտուղարի գործավար</t>
  </si>
  <si>
    <t>Բնապահպանության բաժին</t>
  </si>
  <si>
    <t>Առևտրի, ծառայությունների և գովազդի վարչություն</t>
  </si>
  <si>
    <t>արարողակարգի պատասխանատու</t>
  </si>
  <si>
    <t xml:space="preserve">Առևտրի, ծառայությունների և գովազդի վարչություն </t>
  </si>
  <si>
    <t>Քաղաքաշինական ծրագրերի վարչություն</t>
  </si>
  <si>
    <t>քաղաքաշինական փաստաթղթերի կազմման բաժին</t>
  </si>
  <si>
    <t>քաղաքաշինության վերլուծության բաժին</t>
  </si>
  <si>
    <t>Մատակարարման և տեխնիկական սպասարկման վարչություն</t>
  </si>
  <si>
    <t>Քաղաքաշինական փաստաթղթերի կազմման բաժին</t>
  </si>
  <si>
    <t>Քաղաքաշինության վերլուծության բաժին</t>
  </si>
  <si>
    <t>Քաղաքաշինական հատուկ ծրագրերի վարչություն</t>
  </si>
  <si>
    <t>Հավելված 1</t>
  </si>
  <si>
    <t>Հավելված 2</t>
  </si>
  <si>
    <t>խմբակցության գործավար</t>
  </si>
  <si>
    <t>Արտաքին կապերի վարչություն</t>
  </si>
  <si>
    <t>քաղաքապետի առաջին տեղակալի օգնական</t>
  </si>
  <si>
    <t>քաղաքապետի գործավար</t>
  </si>
  <si>
    <t>աշխատակազմի քարտուղարի գործավար</t>
  </si>
  <si>
    <t>աշխատակազմի քարտուղարի օգնական</t>
  </si>
  <si>
    <t>աշխատակազմի քարտուղարի տեղակալ</t>
  </si>
  <si>
    <t>Աշխատանքների գնումների բաժին</t>
  </si>
  <si>
    <t>Ծառայությունների գնումների բաժին</t>
  </si>
  <si>
    <t>2023 թվականի դեկտեմբերի 26-ի</t>
  </si>
  <si>
    <t>N 41- Ա որոշման</t>
  </si>
  <si>
    <t>N 41-Ա որոշման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</si>
</sst>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
  </numFmts>
  <fonts count="31" x14ac:knownFonts="1">
    <font>
      <sz val="11"/>
      <color theme="1"/>
      <name val="Calibri"/>
      <family val="2"/>
      <scheme val="minor"/>
    </font>
    <font>
      <sz val="10"/>
      <name val="Arial"/>
      <family val="2"/>
      <charset val="204"/>
    </font>
    <font>
      <sz val="10"/>
      <name val="Arial"/>
      <family val="2"/>
      <charset val="204"/>
    </font>
    <font>
      <sz val="12"/>
      <name val="GHEA Grapalat"/>
      <family val="3"/>
    </font>
    <font>
      <b/>
      <sz val="12"/>
      <name val="GHEA Grapalat"/>
      <family val="3"/>
    </font>
    <font>
      <sz val="10"/>
      <name val="Arial"/>
      <family val="2"/>
      <charset val="204"/>
    </font>
    <font>
      <sz val="10"/>
      <name val="Arial"/>
      <family val="2"/>
    </font>
    <font>
      <sz val="10"/>
      <name val="GHEA Grapalat"/>
      <family val="3"/>
    </font>
    <font>
      <sz val="9"/>
      <name val="GHEA Grapalat"/>
      <family val="3"/>
    </font>
    <font>
      <b/>
      <sz val="10"/>
      <name val="GHEA Grapalat"/>
      <family val="3"/>
    </font>
    <font>
      <b/>
      <sz val="14"/>
      <name val="GHEA Grapalat"/>
      <family val="3"/>
    </font>
    <font>
      <sz val="12"/>
      <color theme="1"/>
      <name val="GHEA Grapalat"/>
      <family val="3"/>
    </font>
    <font>
      <b/>
      <sz val="12"/>
      <color theme="1"/>
      <name val="GHEA Grapalat"/>
      <family val="3"/>
    </font>
    <font>
      <b/>
      <sz val="11"/>
      <color theme="1"/>
      <name val="GHEA Grapalat"/>
      <family val="3"/>
    </font>
    <font>
      <sz val="11"/>
      <color theme="1"/>
      <name val="GHEA Grapalat"/>
      <family val="3"/>
    </font>
    <font>
      <sz val="11"/>
      <color theme="1"/>
      <name val="Calibri"/>
      <family val="2"/>
      <scheme val="minor"/>
    </font>
    <font>
      <b/>
      <u/>
      <sz val="12"/>
      <name val="GHEA Grapalat"/>
      <family val="3"/>
    </font>
    <font>
      <b/>
      <sz val="11"/>
      <name val="GHEA Grapalat"/>
      <family val="3"/>
    </font>
    <font>
      <sz val="14"/>
      <name val="GHEA Grapalat"/>
      <family val="3"/>
    </font>
    <font>
      <b/>
      <sz val="12"/>
      <color rgb="FF000000"/>
      <name val="GHEA Grapalat"/>
      <family val="3"/>
    </font>
    <font>
      <sz val="14"/>
      <color rgb="FF000000"/>
      <name val="GHEA Grapalat"/>
      <family val="3"/>
    </font>
    <font>
      <sz val="11.5"/>
      <color rgb="FF000000"/>
      <name val="GHEA Grapalat"/>
      <family val="3"/>
    </font>
    <font>
      <sz val="12"/>
      <color rgb="FF000000"/>
      <name val="GHEA Grapalat"/>
      <family val="3"/>
    </font>
    <font>
      <sz val="10"/>
      <color rgb="FF000000"/>
      <name val="GHEA Grapalat"/>
      <family val="3"/>
    </font>
    <font>
      <b/>
      <sz val="10"/>
      <color rgb="FF000000"/>
      <name val="GHEA Grapalat"/>
      <family val="3"/>
    </font>
    <font>
      <b/>
      <sz val="11.5"/>
      <color rgb="FF000000"/>
      <name val="GHEA Grapalat"/>
      <family val="3"/>
    </font>
    <font>
      <b/>
      <i/>
      <sz val="12"/>
      <name val="GHEA Grapalat"/>
      <family val="3"/>
    </font>
    <font>
      <b/>
      <i/>
      <sz val="11"/>
      <color theme="1"/>
      <name val="GHEA Grapalat"/>
      <family val="3"/>
    </font>
    <font>
      <i/>
      <sz val="11"/>
      <color theme="1"/>
      <name val="GHEA Grapalat"/>
      <family val="3"/>
    </font>
    <font>
      <sz val="9"/>
      <color indexed="81"/>
      <name val="Tahoma"/>
      <family val="2"/>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2" fillId="0" borderId="0"/>
    <xf numFmtId="0" fontId="1" fillId="0" borderId="0"/>
    <xf numFmtId="0" fontId="1" fillId="0" borderId="0"/>
    <xf numFmtId="0" fontId="5" fillId="0" borderId="0"/>
    <xf numFmtId="0" fontId="6" fillId="0" borderId="0"/>
    <xf numFmtId="43" fontId="15" fillId="0" borderId="0" applyFont="0" applyFill="0" applyBorder="0" applyAlignment="0" applyProtection="0"/>
  </cellStyleXfs>
  <cellXfs count="242">
    <xf numFmtId="0" fontId="0" fillId="0" borderId="0" xfId="0"/>
    <xf numFmtId="2" fontId="3" fillId="0" borderId="0" xfId="1" applyNumberFormat="1" applyFont="1" applyAlignment="1">
      <alignment vertical="center"/>
    </xf>
    <xf numFmtId="2" fontId="4" fillId="0" borderId="0" xfId="1" applyNumberFormat="1" applyFont="1" applyAlignment="1">
      <alignment vertical="center"/>
    </xf>
    <xf numFmtId="1" fontId="3" fillId="0" borderId="0" xfId="1" applyNumberFormat="1" applyFont="1" applyAlignment="1">
      <alignment horizontal="center" vertical="center"/>
    </xf>
    <xf numFmtId="2" fontId="7" fillId="0" borderId="0" xfId="1" applyNumberFormat="1" applyFont="1" applyAlignment="1">
      <alignment vertical="center"/>
    </xf>
    <xf numFmtId="1" fontId="7" fillId="0" borderId="0" xfId="1" applyNumberFormat="1" applyFont="1" applyAlignment="1">
      <alignment horizontal="center" vertical="center"/>
    </xf>
    <xf numFmtId="2" fontId="7" fillId="0" borderId="0" xfId="1" applyNumberFormat="1" applyFont="1" applyAlignment="1">
      <alignment vertical="center" wrapText="1"/>
    </xf>
    <xf numFmtId="2" fontId="7" fillId="0" borderId="0" xfId="1" applyNumberFormat="1" applyFont="1" applyAlignment="1">
      <alignment horizontal="center" vertical="center"/>
    </xf>
    <xf numFmtId="1" fontId="8" fillId="0" borderId="0" xfId="1" applyNumberFormat="1" applyFont="1" applyAlignment="1">
      <alignment horizontal="center" vertical="center"/>
    </xf>
    <xf numFmtId="2" fontId="9" fillId="0" borderId="0" xfId="1" applyNumberFormat="1" applyFont="1" applyAlignment="1">
      <alignment horizontal="center" vertical="center" wrapText="1"/>
    </xf>
    <xf numFmtId="3" fontId="3" fillId="3" borderId="1" xfId="3" applyNumberFormat="1" applyFont="1" applyFill="1" applyBorder="1" applyAlignment="1">
      <alignment horizontal="center" vertical="center"/>
    </xf>
    <xf numFmtId="1" fontId="3" fillId="3" borderId="1" xfId="3" applyNumberFormat="1" applyFont="1" applyFill="1" applyBorder="1" applyAlignment="1">
      <alignment horizontal="center" vertical="center" wrapText="1"/>
    </xf>
    <xf numFmtId="1" fontId="4" fillId="0" borderId="0" xfId="1" applyNumberFormat="1" applyFont="1" applyAlignment="1">
      <alignment horizontal="center" vertical="center"/>
    </xf>
    <xf numFmtId="2" fontId="3" fillId="0" borderId="0" xfId="1" applyNumberFormat="1" applyFont="1" applyAlignment="1">
      <alignment vertical="center" wrapText="1"/>
    </xf>
    <xf numFmtId="0" fontId="4" fillId="0" borderId="0" xfId="1" applyFont="1" applyAlignment="1">
      <alignment horizontal="right" vertical="center"/>
    </xf>
    <xf numFmtId="2" fontId="3" fillId="3" borderId="0" xfId="1" applyNumberFormat="1" applyFont="1" applyFill="1" applyAlignment="1">
      <alignment vertical="center"/>
    </xf>
    <xf numFmtId="2" fontId="9" fillId="3" borderId="0" xfId="1" applyNumberFormat="1" applyFont="1" applyFill="1" applyAlignment="1">
      <alignment horizontal="center" vertical="center" wrapText="1"/>
    </xf>
    <xf numFmtId="2" fontId="7" fillId="3" borderId="0" xfId="1" applyNumberFormat="1" applyFont="1" applyFill="1" applyAlignment="1">
      <alignment vertical="center"/>
    </xf>
    <xf numFmtId="2" fontId="3" fillId="3" borderId="0" xfId="1" applyNumberFormat="1" applyFont="1" applyFill="1" applyAlignment="1">
      <alignment horizontal="right" wrapText="1"/>
    </xf>
    <xf numFmtId="2" fontId="9" fillId="3" borderId="1" xfId="1" applyNumberFormat="1" applyFont="1" applyFill="1" applyBorder="1" applyAlignment="1">
      <alignment horizontal="center" vertical="center" wrapText="1"/>
    </xf>
    <xf numFmtId="1" fontId="9" fillId="3" borderId="1" xfId="1" applyNumberFormat="1" applyFont="1" applyFill="1" applyBorder="1" applyAlignment="1">
      <alignment horizontal="center" vertical="center" wrapText="1"/>
    </xf>
    <xf numFmtId="1" fontId="9" fillId="3" borderId="0" xfId="1" applyNumberFormat="1" applyFont="1" applyFill="1" applyAlignment="1">
      <alignment horizontal="center" vertical="center" wrapText="1"/>
    </xf>
    <xf numFmtId="2" fontId="7" fillId="3" borderId="0" xfId="1" applyNumberFormat="1" applyFont="1" applyFill="1" applyAlignment="1">
      <alignment horizontal="center" vertical="center"/>
    </xf>
    <xf numFmtId="1" fontId="8" fillId="3" borderId="1" xfId="1" applyNumberFormat="1" applyFont="1" applyFill="1" applyBorder="1" applyAlignment="1">
      <alignment horizontal="center" vertical="center" wrapText="1"/>
    </xf>
    <xf numFmtId="1" fontId="7" fillId="3" borderId="1" xfId="1" applyNumberFormat="1" applyFont="1" applyFill="1" applyBorder="1" applyAlignment="1">
      <alignment horizontal="center" vertical="center" wrapText="1"/>
    </xf>
    <xf numFmtId="1" fontId="7" fillId="3" borderId="0" xfId="1" applyNumberFormat="1" applyFont="1" applyFill="1" applyAlignment="1">
      <alignment horizontal="center" vertical="center" wrapText="1"/>
    </xf>
    <xf numFmtId="1" fontId="8" fillId="3" borderId="0" xfId="1" applyNumberFormat="1" applyFont="1" applyFill="1" applyAlignment="1">
      <alignment horizontal="center" vertical="center"/>
    </xf>
    <xf numFmtId="1" fontId="3" fillId="3" borderId="1" xfId="1" applyNumberFormat="1" applyFont="1" applyFill="1" applyBorder="1" applyAlignment="1">
      <alignment horizontal="center" vertical="center" wrapText="1"/>
    </xf>
    <xf numFmtId="2" fontId="3" fillId="3" borderId="1" xfId="1" applyNumberFormat="1" applyFont="1" applyFill="1" applyBorder="1" applyAlignment="1">
      <alignment horizontal="center" vertical="center" wrapText="1"/>
    </xf>
    <xf numFmtId="3" fontId="3" fillId="3" borderId="0" xfId="3" applyNumberFormat="1" applyFont="1" applyFill="1" applyAlignment="1">
      <alignment horizontal="center" vertical="center"/>
    </xf>
    <xf numFmtId="1" fontId="3" fillId="3" borderId="0" xfId="1" applyNumberFormat="1" applyFont="1" applyFill="1" applyAlignment="1">
      <alignment horizontal="center" vertical="center"/>
    </xf>
    <xf numFmtId="2" fontId="4" fillId="3" borderId="1" xfId="1" applyNumberFormat="1" applyFont="1" applyFill="1" applyBorder="1" applyAlignment="1">
      <alignment horizontal="center" vertical="center" wrapText="1"/>
    </xf>
    <xf numFmtId="1" fontId="4" fillId="3" borderId="1" xfId="3" applyNumberFormat="1" applyFont="1" applyFill="1" applyBorder="1" applyAlignment="1">
      <alignment horizontal="center" vertical="center" wrapText="1"/>
    </xf>
    <xf numFmtId="3" fontId="4" fillId="3" borderId="1" xfId="3" applyNumberFormat="1" applyFont="1" applyFill="1" applyBorder="1" applyAlignment="1">
      <alignment horizontal="center" vertical="center" wrapText="1"/>
    </xf>
    <xf numFmtId="3" fontId="4" fillId="3" borderId="0" xfId="3" applyNumberFormat="1" applyFont="1" applyFill="1" applyAlignment="1">
      <alignment horizontal="center" vertical="center" wrapText="1"/>
    </xf>
    <xf numFmtId="1" fontId="4" fillId="3"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1" fontId="3" fillId="3" borderId="1" xfId="3" applyNumberFormat="1" applyFont="1" applyFill="1" applyBorder="1" applyAlignment="1">
      <alignment horizontal="center" vertical="center"/>
    </xf>
    <xf numFmtId="1" fontId="3" fillId="3" borderId="1" xfId="3" applyNumberFormat="1" applyFont="1" applyFill="1" applyBorder="1" applyAlignment="1">
      <alignment vertical="center"/>
    </xf>
    <xf numFmtId="1" fontId="3" fillId="3" borderId="0" xfId="3" applyNumberFormat="1" applyFont="1" applyFill="1" applyAlignment="1">
      <alignment vertical="center"/>
    </xf>
    <xf numFmtId="3" fontId="3" fillId="3" borderId="1" xfId="3" applyNumberFormat="1" applyFont="1" applyFill="1" applyBorder="1" applyAlignment="1">
      <alignment vertical="center"/>
    </xf>
    <xf numFmtId="3" fontId="3" fillId="3" borderId="0" xfId="3" applyNumberFormat="1" applyFont="1" applyFill="1" applyAlignment="1">
      <alignment vertical="center"/>
    </xf>
    <xf numFmtId="1" fontId="3" fillId="3"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xf>
    <xf numFmtId="0" fontId="3" fillId="3" borderId="1" xfId="1" applyFont="1" applyFill="1" applyBorder="1" applyAlignment="1">
      <alignment horizontal="center" vertical="center" wrapText="1"/>
    </xf>
    <xf numFmtId="3" fontId="4" fillId="3" borderId="1" xfId="3" applyNumberFormat="1" applyFont="1" applyFill="1" applyBorder="1" applyAlignment="1">
      <alignment horizontal="center" vertical="center"/>
    </xf>
    <xf numFmtId="0" fontId="9" fillId="3" borderId="1" xfId="1" applyFont="1" applyFill="1" applyBorder="1" applyAlignment="1">
      <alignment horizontal="center" vertical="center" wrapText="1"/>
    </xf>
    <xf numFmtId="1" fontId="3" fillId="3" borderId="0" xfId="3" applyNumberFormat="1" applyFont="1" applyFill="1" applyAlignment="1">
      <alignment horizontal="center" vertical="center"/>
    </xf>
    <xf numFmtId="1" fontId="4" fillId="3" borderId="0" xfId="3" applyNumberFormat="1" applyFont="1" applyFill="1" applyAlignment="1">
      <alignment horizontal="center" vertical="center" wrapText="1"/>
    </xf>
    <xf numFmtId="3" fontId="4" fillId="3" borderId="0" xfId="3" applyNumberFormat="1" applyFont="1" applyFill="1" applyAlignment="1">
      <alignment horizontal="center" vertical="center"/>
    </xf>
    <xf numFmtId="3" fontId="4" fillId="3" borderId="1" xfId="3" applyNumberFormat="1" applyFont="1" applyFill="1" applyBorder="1" applyAlignment="1">
      <alignment vertical="center"/>
    </xf>
    <xf numFmtId="3" fontId="4" fillId="3" borderId="0" xfId="3" applyNumberFormat="1" applyFont="1" applyFill="1" applyAlignment="1">
      <alignment vertical="center"/>
    </xf>
    <xf numFmtId="2" fontId="4" fillId="3" borderId="0" xfId="1" applyNumberFormat="1" applyFont="1" applyFill="1" applyAlignment="1">
      <alignment vertical="center"/>
    </xf>
    <xf numFmtId="0" fontId="3" fillId="3" borderId="2" xfId="1" applyFont="1" applyFill="1" applyBorder="1" applyAlignment="1">
      <alignment horizontal="center" vertical="center" wrapText="1"/>
    </xf>
    <xf numFmtId="1" fontId="7" fillId="3" borderId="5" xfId="1" applyNumberFormat="1" applyFont="1" applyFill="1" applyBorder="1" applyAlignment="1">
      <alignment horizontal="center" vertical="center" wrapText="1"/>
    </xf>
    <xf numFmtId="3" fontId="3" fillId="3" borderId="2" xfId="3" applyNumberFormat="1" applyFont="1" applyFill="1" applyBorder="1" applyAlignment="1">
      <alignment horizontal="center" vertical="center"/>
    </xf>
    <xf numFmtId="1" fontId="4" fillId="3" borderId="1" xfId="1" applyNumberFormat="1" applyFont="1" applyFill="1" applyBorder="1" applyAlignment="1">
      <alignment horizontal="center" vertical="center"/>
    </xf>
    <xf numFmtId="165" fontId="3" fillId="3" borderId="1" xfId="3" applyNumberFormat="1" applyFont="1" applyFill="1" applyBorder="1" applyAlignment="1">
      <alignment horizontal="center" vertical="center" wrapText="1"/>
    </xf>
    <xf numFmtId="165" fontId="4" fillId="3" borderId="1" xfId="3"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2" fontId="3" fillId="2" borderId="0" xfId="1" applyNumberFormat="1" applyFont="1" applyFill="1" applyAlignment="1">
      <alignment vertical="center"/>
    </xf>
    <xf numFmtId="1" fontId="3" fillId="2" borderId="0" xfId="1" applyNumberFormat="1" applyFont="1" applyFill="1" applyAlignment="1">
      <alignment horizontal="center" vertical="center"/>
    </xf>
    <xf numFmtId="165" fontId="4" fillId="3" borderId="1" xfId="1" applyNumberFormat="1" applyFont="1" applyFill="1" applyBorder="1" applyAlignment="1">
      <alignment horizontal="center" vertical="center" wrapText="1"/>
    </xf>
    <xf numFmtId="2" fontId="3" fillId="3" borderId="1" xfId="3" applyNumberFormat="1" applyFont="1" applyFill="1" applyBorder="1" applyAlignment="1">
      <alignment horizontal="center" vertical="center"/>
    </xf>
    <xf numFmtId="0" fontId="3" fillId="3" borderId="1" xfId="3" applyFont="1" applyFill="1" applyBorder="1" applyAlignment="1">
      <alignment horizontal="center" vertical="center" wrapText="1"/>
    </xf>
    <xf numFmtId="1" fontId="16" fillId="3" borderId="1" xfId="1" applyNumberFormat="1" applyFont="1" applyFill="1" applyBorder="1" applyAlignment="1">
      <alignment horizontal="center" vertical="center" wrapText="1"/>
    </xf>
    <xf numFmtId="3" fontId="4" fillId="3" borderId="1" xfId="1" applyNumberFormat="1" applyFont="1" applyFill="1" applyBorder="1" applyAlignment="1">
      <alignment horizontal="center" vertical="center" wrapText="1"/>
    </xf>
    <xf numFmtId="3" fontId="4" fillId="3" borderId="0" xfId="1" applyNumberFormat="1" applyFont="1" applyFill="1" applyAlignment="1">
      <alignment horizontal="center" vertical="center" wrapText="1"/>
    </xf>
    <xf numFmtId="165" fontId="4" fillId="3" borderId="0" xfId="3" applyNumberFormat="1" applyFont="1" applyFill="1" applyAlignment="1">
      <alignment horizontal="center" vertical="center" wrapText="1"/>
    </xf>
    <xf numFmtId="2" fontId="4" fillId="3" borderId="1" xfId="1" applyNumberFormat="1" applyFont="1" applyFill="1" applyBorder="1" applyAlignment="1">
      <alignment horizontal="center" vertical="center"/>
    </xf>
    <xf numFmtId="2" fontId="10" fillId="3" borderId="0" xfId="1" applyNumberFormat="1" applyFont="1" applyFill="1" applyAlignment="1">
      <alignment horizontal="center" vertical="center" wrapText="1"/>
    </xf>
    <xf numFmtId="2" fontId="3" fillId="3" borderId="1" xfId="1" applyNumberFormat="1" applyFont="1" applyFill="1" applyBorder="1" applyAlignment="1">
      <alignment vertical="center"/>
    </xf>
    <xf numFmtId="1" fontId="7" fillId="3" borderId="1" xfId="3" applyNumberFormat="1" applyFont="1" applyFill="1" applyBorder="1" applyAlignment="1">
      <alignment horizontal="center" vertical="center" wrapText="1"/>
    </xf>
    <xf numFmtId="3" fontId="7" fillId="3" borderId="1" xfId="3" applyNumberFormat="1" applyFont="1" applyFill="1" applyBorder="1" applyAlignment="1">
      <alignment vertical="center"/>
    </xf>
    <xf numFmtId="3" fontId="7" fillId="3" borderId="1" xfId="3" applyNumberFormat="1" applyFont="1" applyFill="1" applyBorder="1" applyAlignment="1">
      <alignment horizontal="center" vertical="center"/>
    </xf>
    <xf numFmtId="3" fontId="7" fillId="3" borderId="0" xfId="3" applyNumberFormat="1" applyFont="1" applyFill="1" applyAlignment="1">
      <alignment vertical="center"/>
    </xf>
    <xf numFmtId="1" fontId="7" fillId="3" borderId="1" xfId="3" applyNumberFormat="1" applyFont="1" applyFill="1" applyBorder="1" applyAlignment="1">
      <alignment vertical="center"/>
    </xf>
    <xf numFmtId="1" fontId="7" fillId="3" borderId="0" xfId="1" applyNumberFormat="1" applyFont="1" applyFill="1" applyAlignment="1">
      <alignment horizontal="center" vertical="center"/>
    </xf>
    <xf numFmtId="49" fontId="4" fillId="3" borderId="1" xfId="1" applyNumberFormat="1" applyFont="1" applyFill="1" applyBorder="1" applyAlignment="1">
      <alignment horizontal="center" vertical="center"/>
    </xf>
    <xf numFmtId="2" fontId="4" fillId="3" borderId="1" xfId="1" applyNumberFormat="1" applyFont="1" applyFill="1" applyBorder="1" applyAlignment="1">
      <alignment vertical="center" wrapText="1"/>
    </xf>
    <xf numFmtId="3" fontId="3" fillId="3" borderId="1" xfId="1" applyNumberFormat="1" applyFont="1" applyFill="1" applyBorder="1" applyAlignment="1">
      <alignment vertical="center"/>
    </xf>
    <xf numFmtId="3" fontId="3" fillId="3" borderId="0" xfId="1" applyNumberFormat="1" applyFont="1" applyFill="1" applyAlignment="1">
      <alignment vertical="center"/>
    </xf>
    <xf numFmtId="2" fontId="16" fillId="3" borderId="0" xfId="1" applyNumberFormat="1" applyFont="1" applyFill="1" applyAlignment="1">
      <alignment vertical="center"/>
    </xf>
    <xf numFmtId="2" fontId="16" fillId="0" borderId="0" xfId="1" applyNumberFormat="1" applyFont="1" applyAlignment="1">
      <alignment vertical="center"/>
    </xf>
    <xf numFmtId="3" fontId="4" fillId="3" borderId="1" xfId="1" applyNumberFormat="1" applyFont="1" applyFill="1" applyBorder="1" applyAlignment="1">
      <alignment horizontal="center" vertical="center"/>
    </xf>
    <xf numFmtId="3" fontId="4" fillId="3" borderId="0" xfId="1" applyNumberFormat="1" applyFont="1" applyFill="1" applyAlignment="1">
      <alignment horizontal="center" vertical="center"/>
    </xf>
    <xf numFmtId="3" fontId="7" fillId="3" borderId="1" xfId="1" applyNumberFormat="1" applyFont="1" applyFill="1" applyBorder="1" applyAlignment="1">
      <alignment vertical="center"/>
    </xf>
    <xf numFmtId="3" fontId="7" fillId="3" borderId="0" xfId="1" applyNumberFormat="1" applyFont="1" applyFill="1" applyAlignment="1">
      <alignment vertical="center"/>
    </xf>
    <xf numFmtId="2" fontId="7" fillId="3" borderId="1" xfId="1" applyNumberFormat="1" applyFont="1" applyFill="1" applyBorder="1" applyAlignment="1">
      <alignment vertical="center"/>
    </xf>
    <xf numFmtId="1" fontId="7" fillId="2" borderId="0" xfId="1" applyNumberFormat="1" applyFont="1" applyFill="1" applyAlignment="1">
      <alignment horizontal="center" vertical="center"/>
    </xf>
    <xf numFmtId="1" fontId="4" fillId="3" borderId="0" xfId="1" applyNumberFormat="1" applyFont="1" applyFill="1" applyAlignment="1">
      <alignment horizontal="center" vertical="center" wrapText="1"/>
    </xf>
    <xf numFmtId="3" fontId="7" fillId="3" borderId="0" xfId="3" applyNumberFormat="1" applyFont="1" applyFill="1" applyAlignment="1">
      <alignment horizontal="center" vertical="center"/>
    </xf>
    <xf numFmtId="3" fontId="17" fillId="3" borderId="0" xfId="1" applyNumberFormat="1" applyFont="1" applyFill="1" applyAlignment="1">
      <alignment horizontal="center" vertical="center"/>
    </xf>
    <xf numFmtId="2" fontId="10" fillId="3" borderId="1" xfId="1" applyNumberFormat="1" applyFont="1" applyFill="1" applyBorder="1" applyAlignment="1">
      <alignment horizontal="center" vertical="center" wrapText="1"/>
    </xf>
    <xf numFmtId="165" fontId="10" fillId="3" borderId="1" xfId="1" applyNumberFormat="1" applyFont="1" applyFill="1" applyBorder="1" applyAlignment="1">
      <alignment horizontal="center" vertical="center"/>
    </xf>
    <xf numFmtId="3" fontId="18" fillId="3" borderId="1" xfId="1" applyNumberFormat="1" applyFont="1" applyFill="1" applyBorder="1" applyAlignment="1">
      <alignment horizontal="center" vertical="center"/>
    </xf>
    <xf numFmtId="3" fontId="10" fillId="3" borderId="1" xfId="1" applyNumberFormat="1" applyFont="1" applyFill="1" applyBorder="1" applyAlignment="1">
      <alignment horizontal="center" vertical="center"/>
    </xf>
    <xf numFmtId="3" fontId="10" fillId="3" borderId="0" xfId="1" applyNumberFormat="1" applyFont="1" applyFill="1" applyAlignment="1">
      <alignment horizontal="center" vertical="center"/>
    </xf>
    <xf numFmtId="1" fontId="9" fillId="0" borderId="0" xfId="1" applyNumberFormat="1" applyFont="1" applyAlignment="1">
      <alignment horizontal="center" vertical="center"/>
    </xf>
    <xf numFmtId="165" fontId="7" fillId="0" borderId="0" xfId="1" applyNumberFormat="1" applyFont="1" applyAlignment="1">
      <alignment horizontal="center" vertical="center"/>
    </xf>
    <xf numFmtId="3" fontId="7" fillId="0" borderId="0" xfId="1" applyNumberFormat="1" applyFont="1" applyAlignment="1">
      <alignment horizontal="center" vertical="center"/>
    </xf>
    <xf numFmtId="165" fontId="7" fillId="0" borderId="0" xfId="1" applyNumberFormat="1" applyFont="1" applyAlignment="1">
      <alignment vertical="center"/>
    </xf>
    <xf numFmtId="0" fontId="14" fillId="0" borderId="0" xfId="0" applyFont="1"/>
    <xf numFmtId="0" fontId="12" fillId="0" borderId="0" xfId="0" applyFont="1" applyAlignment="1">
      <alignment horizontal="right" vertical="center"/>
    </xf>
    <xf numFmtId="0" fontId="19" fillId="0" borderId="0" xfId="0" applyFont="1" applyAlignment="1">
      <alignment horizontal="center" vertical="center"/>
    </xf>
    <xf numFmtId="0" fontId="20" fillId="0" borderId="0" xfId="0" applyFont="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vertical="center"/>
    </xf>
    <xf numFmtId="0" fontId="13" fillId="0" borderId="0" xfId="0" applyFont="1"/>
    <xf numFmtId="0" fontId="3" fillId="0" borderId="0" xfId="0" applyFont="1" applyAlignment="1">
      <alignment vertical="center"/>
    </xf>
    <xf numFmtId="0" fontId="4" fillId="0" borderId="0" xfId="0" applyFont="1" applyAlignment="1">
      <alignment vertical="center"/>
    </xf>
    <xf numFmtId="0" fontId="19" fillId="0" borderId="0" xfId="0" applyFont="1" applyAlignment="1">
      <alignment horizontal="left" vertical="center"/>
    </xf>
    <xf numFmtId="0" fontId="21" fillId="0" borderId="0" xfId="0" applyFont="1" applyAlignment="1">
      <alignment vertical="center"/>
    </xf>
    <xf numFmtId="0" fontId="23" fillId="0" borderId="0" xfId="0" applyFont="1" applyAlignment="1">
      <alignment vertical="center"/>
    </xf>
    <xf numFmtId="0" fontId="24"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center" vertical="center"/>
    </xf>
    <xf numFmtId="0" fontId="14" fillId="0" borderId="0" xfId="0" applyFont="1" applyAlignment="1">
      <alignment wrapText="1"/>
    </xf>
    <xf numFmtId="0" fontId="25" fillId="0" borderId="0" xfId="0" applyFont="1" applyAlignment="1">
      <alignment vertical="center"/>
    </xf>
    <xf numFmtId="0" fontId="11" fillId="0" borderId="0" xfId="0" applyFont="1" applyAlignment="1">
      <alignment vertical="center"/>
    </xf>
    <xf numFmtId="0" fontId="4" fillId="3" borderId="2" xfId="1" applyFont="1" applyFill="1" applyBorder="1" applyAlignment="1">
      <alignment horizontal="center" vertical="center" wrapText="1"/>
    </xf>
    <xf numFmtId="0" fontId="9" fillId="3" borderId="2" xfId="1" applyFont="1" applyFill="1" applyBorder="1" applyAlignment="1">
      <alignment horizontal="center" vertical="center" wrapText="1"/>
    </xf>
    <xf numFmtId="3" fontId="3" fillId="3" borderId="0" xfId="1" applyNumberFormat="1" applyFont="1" applyFill="1" applyAlignment="1">
      <alignment horizontal="center" vertical="center"/>
    </xf>
    <xf numFmtId="3" fontId="3" fillId="3" borderId="0" xfId="1" applyNumberFormat="1" applyFont="1" applyFill="1" applyAlignment="1">
      <alignment horizontal="center" vertical="center" wrapText="1"/>
    </xf>
    <xf numFmtId="0" fontId="14" fillId="3" borderId="0" xfId="0" applyFont="1" applyFill="1"/>
    <xf numFmtId="0" fontId="19" fillId="3" borderId="0" xfId="0" applyFont="1" applyFill="1" applyAlignment="1">
      <alignment horizontal="left" vertical="center"/>
    </xf>
    <xf numFmtId="0" fontId="4" fillId="3" borderId="0" xfId="0" applyFont="1" applyFill="1" applyAlignment="1">
      <alignment vertical="center"/>
    </xf>
    <xf numFmtId="49" fontId="14" fillId="0" borderId="0" xfId="0" applyNumberFormat="1" applyFont="1" applyAlignment="1">
      <alignment horizontal="center" vertical="center"/>
    </xf>
    <xf numFmtId="49" fontId="14" fillId="3" borderId="0" xfId="0" applyNumberFormat="1" applyFont="1" applyFill="1" applyAlignment="1">
      <alignment horizontal="center" vertical="center"/>
    </xf>
    <xf numFmtId="49" fontId="13" fillId="3" borderId="0" xfId="0" applyNumberFormat="1" applyFont="1" applyFill="1" applyAlignment="1">
      <alignment horizontal="center" vertical="center"/>
    </xf>
    <xf numFmtId="49" fontId="13" fillId="0" borderId="0" xfId="0" applyNumberFormat="1" applyFont="1" applyAlignment="1">
      <alignment horizontal="center" vertical="center"/>
    </xf>
    <xf numFmtId="49" fontId="26" fillId="3" borderId="1" xfId="1" applyNumberFormat="1" applyFont="1" applyFill="1" applyBorder="1" applyAlignment="1">
      <alignment horizontal="center" vertical="center" wrapText="1"/>
    </xf>
    <xf numFmtId="49" fontId="26" fillId="3" borderId="1" xfId="1" applyNumberFormat="1" applyFont="1" applyFill="1" applyBorder="1" applyAlignment="1">
      <alignment horizontal="center" vertical="center"/>
    </xf>
    <xf numFmtId="165" fontId="4" fillId="3" borderId="1" xfId="1" applyNumberFormat="1" applyFont="1" applyFill="1" applyBorder="1" applyAlignment="1">
      <alignment horizontal="center" vertical="center"/>
    </xf>
    <xf numFmtId="165" fontId="4" fillId="3" borderId="1" xfId="3" applyNumberFormat="1" applyFont="1" applyFill="1" applyBorder="1" applyAlignment="1">
      <alignment horizontal="center" vertical="center"/>
    </xf>
    <xf numFmtId="49" fontId="27" fillId="0" borderId="0" xfId="0" applyNumberFormat="1" applyFont="1" applyAlignment="1">
      <alignment horizontal="center" vertical="center"/>
    </xf>
    <xf numFmtId="49" fontId="28" fillId="0" borderId="0" xfId="0" applyNumberFormat="1" applyFont="1" applyAlignment="1">
      <alignment horizontal="center" vertical="center"/>
    </xf>
    <xf numFmtId="2" fontId="4" fillId="3" borderId="0" xfId="1" applyNumberFormat="1" applyFont="1" applyFill="1" applyAlignment="1">
      <alignment horizontal="center" vertical="center" wrapText="1"/>
    </xf>
    <xf numFmtId="3" fontId="3" fillId="3" borderId="1" xfId="1" applyNumberFormat="1" applyFont="1" applyFill="1" applyBorder="1" applyAlignment="1">
      <alignment horizontal="center" vertical="center" wrapText="1"/>
    </xf>
    <xf numFmtId="1" fontId="9" fillId="3" borderId="2" xfId="1" applyNumberFormat="1" applyFont="1" applyFill="1" applyBorder="1" applyAlignment="1">
      <alignment horizontal="center" vertical="center" wrapText="1"/>
    </xf>
    <xf numFmtId="1" fontId="4" fillId="0" borderId="0" xfId="1" applyNumberFormat="1" applyFont="1" applyAlignment="1">
      <alignment horizontal="center" vertical="top"/>
    </xf>
    <xf numFmtId="1" fontId="7" fillId="3" borderId="2" xfId="1" applyNumberFormat="1" applyFont="1" applyFill="1" applyBorder="1" applyAlignment="1">
      <alignment horizontal="center" vertical="center" wrapText="1"/>
    </xf>
    <xf numFmtId="3" fontId="10" fillId="3" borderId="1" xfId="1" applyNumberFormat="1" applyFont="1" applyFill="1" applyBorder="1" applyAlignment="1">
      <alignment horizontal="left" vertical="center" wrapText="1"/>
    </xf>
    <xf numFmtId="164" fontId="10" fillId="3" borderId="1" xfId="1" applyNumberFormat="1" applyFont="1" applyFill="1" applyBorder="1" applyAlignment="1">
      <alignment horizontal="center" vertical="center" wrapText="1"/>
    </xf>
    <xf numFmtId="3" fontId="10" fillId="3" borderId="1" xfId="1" applyNumberFormat="1" applyFont="1" applyFill="1" applyBorder="1" applyAlignment="1">
      <alignment horizontal="center" vertical="center" wrapText="1"/>
    </xf>
    <xf numFmtId="3" fontId="10" fillId="3" borderId="2" xfId="1" applyNumberFormat="1" applyFont="1" applyFill="1" applyBorder="1" applyAlignment="1">
      <alignment horizontal="center" vertical="center" wrapText="1"/>
    </xf>
    <xf numFmtId="3" fontId="4" fillId="3" borderId="1" xfId="1" applyNumberFormat="1" applyFont="1" applyFill="1" applyBorder="1" applyAlignment="1">
      <alignment horizontal="left" vertical="center" wrapText="1"/>
    </xf>
    <xf numFmtId="165" fontId="10" fillId="3" borderId="1" xfId="3" applyNumberFormat="1" applyFont="1" applyFill="1" applyBorder="1" applyAlignment="1">
      <alignment horizontal="center" vertical="center" wrapText="1"/>
    </xf>
    <xf numFmtId="164" fontId="10" fillId="3" borderId="2" xfId="1" applyNumberFormat="1" applyFont="1" applyFill="1" applyBorder="1" applyAlignment="1">
      <alignment horizontal="center" vertical="center" wrapText="1"/>
    </xf>
    <xf numFmtId="3" fontId="3" fillId="3" borderId="1" xfId="3" applyNumberFormat="1" applyFont="1" applyFill="1" applyBorder="1" applyAlignment="1">
      <alignment horizontal="center" vertical="center" wrapText="1"/>
    </xf>
    <xf numFmtId="1" fontId="4" fillId="3" borderId="0" xfId="1" applyNumberFormat="1" applyFont="1" applyFill="1" applyAlignment="1">
      <alignment horizontal="center" vertical="center"/>
    </xf>
    <xf numFmtId="2" fontId="7" fillId="0" borderId="1" xfId="1" applyNumberFormat="1" applyFont="1" applyBorder="1" applyAlignment="1">
      <alignment vertical="center"/>
    </xf>
    <xf numFmtId="2" fontId="4" fillId="0" borderId="0" xfId="1" applyNumberFormat="1" applyFont="1" applyAlignment="1">
      <alignment vertical="center" wrapText="1"/>
    </xf>
    <xf numFmtId="1" fontId="3" fillId="0" borderId="1" xfId="1" applyNumberFormat="1" applyFont="1" applyBorder="1" applyAlignment="1">
      <alignment horizontal="center" vertical="center"/>
    </xf>
    <xf numFmtId="1" fontId="4" fillId="0" borderId="1" xfId="1" applyNumberFormat="1" applyFont="1" applyBorder="1" applyAlignment="1">
      <alignment horizontal="center" vertical="center"/>
    </xf>
    <xf numFmtId="1" fontId="3" fillId="0" borderId="7" xfId="1" applyNumberFormat="1" applyFont="1" applyBorder="1" applyAlignment="1">
      <alignment horizontal="center" vertical="center"/>
    </xf>
    <xf numFmtId="2" fontId="3" fillId="0" borderId="0" xfId="1" applyNumberFormat="1" applyFont="1" applyAlignment="1">
      <alignment horizontal="left" vertical="center" wrapText="1"/>
    </xf>
    <xf numFmtId="2" fontId="3" fillId="0" borderId="1" xfId="1" applyNumberFormat="1" applyFont="1" applyBorder="1" applyAlignment="1">
      <alignment vertical="center"/>
    </xf>
    <xf numFmtId="1" fontId="4" fillId="0" borderId="1" xfId="1" applyNumberFormat="1" applyFont="1" applyBorder="1" applyAlignment="1">
      <alignment vertical="center"/>
    </xf>
    <xf numFmtId="2" fontId="4" fillId="3" borderId="3" xfId="1" applyNumberFormat="1" applyFont="1" applyFill="1" applyBorder="1" applyAlignment="1">
      <alignment horizontal="center" vertical="center" wrapText="1"/>
    </xf>
    <xf numFmtId="2" fontId="10" fillId="3" borderId="3" xfId="1" applyNumberFormat="1" applyFont="1" applyFill="1" applyBorder="1" applyAlignment="1">
      <alignment horizontal="center" vertical="center" wrapText="1"/>
    </xf>
    <xf numFmtId="2" fontId="17" fillId="0" borderId="7" xfId="1" applyNumberFormat="1" applyFont="1" applyBorder="1" applyAlignment="1">
      <alignment horizontal="left" vertical="center" wrapText="1"/>
    </xf>
    <xf numFmtId="2" fontId="4" fillId="0" borderId="7" xfId="1" applyNumberFormat="1" applyFont="1" applyBorder="1" applyAlignment="1">
      <alignment horizontal="left" vertical="center" wrapText="1"/>
    </xf>
    <xf numFmtId="3" fontId="4" fillId="3" borderId="2" xfId="3" applyNumberFormat="1" applyFont="1" applyFill="1" applyBorder="1" applyAlignment="1">
      <alignment horizontal="center" vertical="center" wrapText="1"/>
    </xf>
    <xf numFmtId="3" fontId="3" fillId="3" borderId="2" xfId="3" applyNumberFormat="1" applyFont="1" applyFill="1" applyBorder="1" applyAlignment="1">
      <alignment vertical="center"/>
    </xf>
    <xf numFmtId="1" fontId="3" fillId="3" borderId="2" xfId="3" applyNumberFormat="1" applyFont="1" applyFill="1" applyBorder="1" applyAlignment="1">
      <alignment vertical="center"/>
    </xf>
    <xf numFmtId="3" fontId="4" fillId="3" borderId="2" xfId="3" applyNumberFormat="1" applyFont="1" applyFill="1" applyBorder="1" applyAlignment="1">
      <alignment vertical="center"/>
    </xf>
    <xf numFmtId="3" fontId="4" fillId="3" borderId="2" xfId="3" applyNumberFormat="1" applyFont="1" applyFill="1" applyBorder="1" applyAlignment="1">
      <alignment horizontal="center" vertical="center"/>
    </xf>
    <xf numFmtId="3" fontId="3" fillId="3" borderId="2" xfId="1" applyNumberFormat="1" applyFont="1" applyFill="1" applyBorder="1" applyAlignment="1">
      <alignment horizontal="center" vertical="center" wrapText="1"/>
    </xf>
    <xf numFmtId="2" fontId="3" fillId="3" borderId="2" xfId="1" applyNumberFormat="1" applyFont="1" applyFill="1" applyBorder="1" applyAlignment="1">
      <alignment vertical="center"/>
    </xf>
    <xf numFmtId="3" fontId="7" fillId="3" borderId="2" xfId="3" applyNumberFormat="1" applyFont="1" applyFill="1" applyBorder="1" applyAlignment="1">
      <alignment vertical="center"/>
    </xf>
    <xf numFmtId="3" fontId="4" fillId="3" borderId="2" xfId="1" applyNumberFormat="1" applyFont="1" applyFill="1" applyBorder="1" applyAlignment="1">
      <alignment horizontal="center" vertical="center" wrapText="1"/>
    </xf>
    <xf numFmtId="3" fontId="3" fillId="3" borderId="2" xfId="1" applyNumberFormat="1" applyFont="1" applyFill="1" applyBorder="1" applyAlignment="1">
      <alignment vertical="center"/>
    </xf>
    <xf numFmtId="3" fontId="4" fillId="3" borderId="2" xfId="1" applyNumberFormat="1" applyFont="1" applyFill="1" applyBorder="1" applyAlignment="1">
      <alignment horizontal="center" vertical="center"/>
    </xf>
    <xf numFmtId="3" fontId="7" fillId="3" borderId="2" xfId="1" applyNumberFormat="1" applyFont="1" applyFill="1" applyBorder="1" applyAlignment="1">
      <alignment vertical="center"/>
    </xf>
    <xf numFmtId="2" fontId="7" fillId="3" borderId="2" xfId="1" applyNumberFormat="1" applyFont="1" applyFill="1" applyBorder="1" applyAlignment="1">
      <alignment vertical="center"/>
    </xf>
    <xf numFmtId="3" fontId="7" fillId="3" borderId="2" xfId="3" applyNumberFormat="1" applyFont="1" applyFill="1" applyBorder="1" applyAlignment="1">
      <alignment horizontal="center" vertical="center"/>
    </xf>
    <xf numFmtId="3" fontId="10" fillId="3" borderId="2" xfId="1" applyNumberFormat="1" applyFont="1" applyFill="1" applyBorder="1" applyAlignment="1">
      <alignment horizontal="center" vertical="center"/>
    </xf>
    <xf numFmtId="165" fontId="3" fillId="3" borderId="0" xfId="1" applyNumberFormat="1" applyFont="1" applyFill="1" applyAlignment="1">
      <alignment vertical="center"/>
    </xf>
    <xf numFmtId="164" fontId="3" fillId="3" borderId="0" xfId="1" applyNumberFormat="1" applyFont="1" applyFill="1" applyAlignment="1">
      <alignment horizontal="center" vertical="center"/>
    </xf>
    <xf numFmtId="43" fontId="3" fillId="3" borderId="0" xfId="7" applyFont="1" applyFill="1" applyBorder="1" applyAlignment="1">
      <alignment vertical="center"/>
    </xf>
    <xf numFmtId="3" fontId="3" fillId="3" borderId="0" xfId="1" applyNumberFormat="1" applyFont="1" applyFill="1" applyAlignment="1">
      <alignment horizontal="left" vertical="center"/>
    </xf>
    <xf numFmtId="2" fontId="4" fillId="0" borderId="0" xfId="1" applyNumberFormat="1" applyFont="1" applyAlignment="1">
      <alignment horizontal="center" vertical="center" wrapText="1"/>
    </xf>
    <xf numFmtId="1" fontId="8" fillId="0" borderId="1" xfId="1" applyNumberFormat="1" applyFont="1" applyBorder="1" applyAlignment="1">
      <alignment horizontal="center" vertical="center"/>
    </xf>
    <xf numFmtId="2" fontId="4" fillId="0" borderId="1" xfId="1" applyNumberFormat="1" applyFont="1" applyBorder="1" applyAlignment="1">
      <alignment horizontal="center" vertical="center" wrapText="1"/>
    </xf>
    <xf numFmtId="3" fontId="3" fillId="0" borderId="1" xfId="1" applyNumberFormat="1" applyFont="1" applyBorder="1" applyAlignment="1">
      <alignment horizontal="center" vertical="center"/>
    </xf>
    <xf numFmtId="2" fontId="10" fillId="0" borderId="1" xfId="1" applyNumberFormat="1" applyFont="1" applyBorder="1" applyAlignment="1">
      <alignment horizontal="center" vertical="center" wrapText="1"/>
    </xf>
    <xf numFmtId="1" fontId="4" fillId="3" borderId="0" xfId="1" applyNumberFormat="1" applyFont="1" applyFill="1" applyAlignment="1">
      <alignment vertical="center"/>
    </xf>
    <xf numFmtId="2" fontId="4" fillId="3" borderId="0" xfId="1" applyNumberFormat="1" applyFont="1" applyFill="1" applyAlignment="1">
      <alignment vertical="center" wrapText="1"/>
    </xf>
    <xf numFmtId="165" fontId="3" fillId="0" borderId="1" xfId="1" applyNumberFormat="1" applyFont="1" applyBorder="1" applyAlignment="1">
      <alignment horizontal="center" vertical="center"/>
    </xf>
    <xf numFmtId="165" fontId="4" fillId="0" borderId="1" xfId="1" applyNumberFormat="1" applyFont="1" applyBorder="1" applyAlignment="1">
      <alignment horizontal="center" vertical="center"/>
    </xf>
    <xf numFmtId="1" fontId="3" fillId="2" borderId="1" xfId="1" applyNumberFormat="1" applyFont="1" applyFill="1" applyBorder="1" applyAlignment="1">
      <alignment horizontal="center" vertical="center" wrapText="1"/>
    </xf>
    <xf numFmtId="2" fontId="3" fillId="2" borderId="1" xfId="1" applyNumberFormat="1" applyFont="1" applyFill="1" applyBorder="1" applyAlignment="1">
      <alignment horizontal="center" vertical="center" wrapText="1"/>
    </xf>
    <xf numFmtId="1" fontId="3" fillId="2" borderId="1" xfId="3" applyNumberFormat="1" applyFont="1" applyFill="1" applyBorder="1" applyAlignment="1">
      <alignment horizontal="center" vertical="center" wrapText="1"/>
    </xf>
    <xf numFmtId="3" fontId="3" fillId="2" borderId="1" xfId="3" applyNumberFormat="1" applyFont="1" applyFill="1" applyBorder="1" applyAlignment="1">
      <alignment horizontal="center" vertical="center"/>
    </xf>
    <xf numFmtId="3" fontId="3" fillId="2" borderId="2" xfId="3" applyNumberFormat="1" applyFont="1" applyFill="1" applyBorder="1" applyAlignment="1">
      <alignment horizontal="center" vertical="center"/>
    </xf>
    <xf numFmtId="165" fontId="3" fillId="2" borderId="1"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1" fontId="3" fillId="2" borderId="1" xfId="3" applyNumberFormat="1" applyFont="1" applyFill="1" applyBorder="1" applyAlignment="1">
      <alignment horizontal="center" vertical="center"/>
    </xf>
    <xf numFmtId="164" fontId="4" fillId="3" borderId="1" xfId="3" applyNumberFormat="1" applyFont="1" applyFill="1" applyBorder="1" applyAlignment="1">
      <alignment horizontal="center" vertical="center" wrapText="1"/>
    </xf>
    <xf numFmtId="3" fontId="3" fillId="0" borderId="1" xfId="3" applyNumberFormat="1" applyFont="1" applyBorder="1" applyAlignment="1">
      <alignment horizontal="center" vertical="center"/>
    </xf>
    <xf numFmtId="1" fontId="3" fillId="0" borderId="1" xfId="1" applyNumberFormat="1" applyFont="1" applyBorder="1" applyAlignment="1">
      <alignment horizontal="center" vertical="center" wrapText="1"/>
    </xf>
    <xf numFmtId="0" fontId="3" fillId="0" borderId="1" xfId="1" applyFont="1" applyBorder="1" applyAlignment="1">
      <alignment horizontal="center" vertical="center" wrapText="1"/>
    </xf>
    <xf numFmtId="1" fontId="3" fillId="0" borderId="1" xfId="3" applyNumberFormat="1" applyFont="1" applyBorder="1" applyAlignment="1">
      <alignment horizontal="center" vertical="center" wrapText="1"/>
    </xf>
    <xf numFmtId="1" fontId="3" fillId="0" borderId="1" xfId="3" applyNumberFormat="1" applyFont="1" applyBorder="1" applyAlignment="1">
      <alignment horizontal="center" vertical="center"/>
    </xf>
    <xf numFmtId="3" fontId="3" fillId="0" borderId="2" xfId="3" applyNumberFormat="1" applyFont="1" applyBorder="1" applyAlignment="1">
      <alignment horizontal="center" vertical="center"/>
    </xf>
    <xf numFmtId="0" fontId="9" fillId="0" borderId="1" xfId="1" applyFont="1" applyBorder="1" applyAlignment="1">
      <alignment horizontal="center" vertical="center" wrapText="1"/>
    </xf>
    <xf numFmtId="166" fontId="14" fillId="0" borderId="0" xfId="0" applyNumberFormat="1" applyFont="1" applyAlignment="1">
      <alignment horizontal="center" vertical="center"/>
    </xf>
    <xf numFmtId="2" fontId="3" fillId="3" borderId="0" xfId="1" applyNumberFormat="1" applyFont="1" applyFill="1" applyAlignment="1">
      <alignment vertical="center" wrapText="1"/>
    </xf>
    <xf numFmtId="0" fontId="4" fillId="3" borderId="0" xfId="1" applyFont="1" applyFill="1" applyAlignment="1">
      <alignment horizontal="right" vertical="center"/>
    </xf>
    <xf numFmtId="1" fontId="9" fillId="3" borderId="0" xfId="1" applyNumberFormat="1" applyFont="1" applyFill="1" applyAlignment="1">
      <alignment horizontal="center" vertical="center"/>
    </xf>
    <xf numFmtId="165" fontId="7" fillId="3" borderId="0" xfId="1" applyNumberFormat="1" applyFont="1" applyFill="1" applyAlignment="1">
      <alignment horizontal="center" vertical="center"/>
    </xf>
    <xf numFmtId="3" fontId="7" fillId="3" borderId="0" xfId="1" applyNumberFormat="1" applyFont="1" applyFill="1" applyAlignment="1">
      <alignment horizontal="center" vertical="center"/>
    </xf>
    <xf numFmtId="165" fontId="7" fillId="3" borderId="0" xfId="1" applyNumberFormat="1" applyFont="1" applyFill="1" applyAlignment="1">
      <alignment vertical="center"/>
    </xf>
    <xf numFmtId="2" fontId="7" fillId="3" borderId="0" xfId="1" applyNumberFormat="1" applyFont="1" applyFill="1" applyAlignment="1">
      <alignment vertical="center" wrapText="1"/>
    </xf>
    <xf numFmtId="0" fontId="22" fillId="0" borderId="0" xfId="0" applyFont="1" applyAlignment="1">
      <alignment horizontal="left" vertical="center" wrapText="1"/>
    </xf>
    <xf numFmtId="0" fontId="19" fillId="0" borderId="0" xfId="0" applyFont="1" applyAlignment="1">
      <alignment horizontal="center" vertical="center" wrapText="1"/>
    </xf>
    <xf numFmtId="2" fontId="4" fillId="3" borderId="0" xfId="1" applyNumberFormat="1" applyFont="1" applyFill="1" applyAlignment="1">
      <alignment horizontal="center" vertical="center" wrapText="1"/>
    </xf>
    <xf numFmtId="2" fontId="4" fillId="3" borderId="2" xfId="1" applyNumberFormat="1" applyFont="1" applyFill="1" applyBorder="1" applyAlignment="1">
      <alignment horizontal="center" vertical="center" wrapText="1"/>
    </xf>
    <xf numFmtId="2" fontId="4" fillId="3" borderId="3" xfId="1" applyNumberFormat="1" applyFont="1" applyFill="1" applyBorder="1" applyAlignment="1">
      <alignment horizontal="center" vertical="center" wrapText="1"/>
    </xf>
    <xf numFmtId="2" fontId="4" fillId="3" borderId="4" xfId="1" applyNumberFormat="1" applyFont="1" applyFill="1" applyBorder="1" applyAlignment="1">
      <alignment horizontal="center" vertical="center" wrapText="1"/>
    </xf>
    <xf numFmtId="2" fontId="10" fillId="3" borderId="2" xfId="1" applyNumberFormat="1" applyFont="1" applyFill="1" applyBorder="1" applyAlignment="1">
      <alignment horizontal="center" vertical="center" wrapText="1"/>
    </xf>
    <xf numFmtId="2" fontId="10" fillId="3" borderId="3" xfId="1" applyNumberFormat="1" applyFont="1" applyFill="1" applyBorder="1" applyAlignment="1">
      <alignment horizontal="center" vertical="center" wrapText="1"/>
    </xf>
    <xf numFmtId="2" fontId="10" fillId="3" borderId="4" xfId="1" applyNumberFormat="1" applyFont="1" applyFill="1" applyBorder="1" applyAlignment="1">
      <alignment horizontal="center" vertical="center" wrapText="1"/>
    </xf>
    <xf numFmtId="1" fontId="4" fillId="3" borderId="0" xfId="1" applyNumberFormat="1" applyFont="1" applyFill="1" applyAlignment="1">
      <alignment horizontal="center" vertical="center"/>
    </xf>
    <xf numFmtId="2" fontId="4" fillId="3" borderId="1" xfId="1" applyNumberFormat="1" applyFont="1" applyFill="1" applyBorder="1" applyAlignment="1">
      <alignment horizontal="center" vertical="center"/>
    </xf>
    <xf numFmtId="2" fontId="4" fillId="0" borderId="2" xfId="1" applyNumberFormat="1" applyFont="1" applyBorder="1" applyAlignment="1">
      <alignment horizontal="center" vertical="center" wrapText="1"/>
    </xf>
    <xf numFmtId="2" fontId="4" fillId="0" borderId="4" xfId="1" applyNumberFormat="1" applyFont="1" applyBorder="1" applyAlignment="1">
      <alignment horizontal="center" vertical="center" wrapText="1"/>
    </xf>
    <xf numFmtId="2" fontId="3" fillId="0" borderId="0" xfId="1" applyNumberFormat="1" applyFont="1" applyAlignment="1">
      <alignment horizontal="center" vertical="center"/>
    </xf>
    <xf numFmtId="1" fontId="4" fillId="0" borderId="0" xfId="1" applyNumberFormat="1" applyFont="1" applyAlignment="1">
      <alignment horizontal="center" vertical="center"/>
    </xf>
    <xf numFmtId="1" fontId="3" fillId="0" borderId="1" xfId="1" applyNumberFormat="1" applyFont="1" applyBorder="1" applyAlignment="1">
      <alignment horizontal="center" vertical="center"/>
    </xf>
    <xf numFmtId="2" fontId="3" fillId="0" borderId="1" xfId="1" applyNumberFormat="1" applyFont="1" applyBorder="1" applyAlignment="1">
      <alignment horizontal="left" vertical="center" wrapText="1"/>
    </xf>
    <xf numFmtId="1" fontId="3" fillId="0" borderId="7" xfId="1" applyNumberFormat="1" applyFont="1" applyBorder="1" applyAlignment="1">
      <alignment horizontal="center" vertical="center" wrapText="1"/>
    </xf>
    <xf numFmtId="2" fontId="4" fillId="0" borderId="8" xfId="1" applyNumberFormat="1" applyFont="1" applyBorder="1" applyAlignment="1">
      <alignment horizontal="center" vertical="center" wrapText="1"/>
    </xf>
    <xf numFmtId="2" fontId="4" fillId="0" borderId="9" xfId="1" applyNumberFormat="1" applyFont="1" applyBorder="1" applyAlignment="1">
      <alignment horizontal="center" vertical="center" wrapText="1"/>
    </xf>
    <xf numFmtId="1" fontId="9" fillId="3" borderId="6" xfId="1" applyNumberFormat="1" applyFont="1" applyFill="1" applyBorder="1" applyAlignment="1">
      <alignment horizontal="center" vertical="center" wrapText="1"/>
    </xf>
    <xf numFmtId="1" fontId="9" fillId="3" borderId="7" xfId="1" applyNumberFormat="1" applyFont="1" applyFill="1" applyBorder="1" applyAlignment="1">
      <alignment horizontal="center" vertical="center" wrapText="1"/>
    </xf>
    <xf numFmtId="2" fontId="9" fillId="3" borderId="1" xfId="1" applyNumberFormat="1" applyFont="1" applyFill="1" applyBorder="1" applyAlignment="1">
      <alignment horizontal="center" vertical="center" wrapText="1"/>
    </xf>
    <xf numFmtId="2" fontId="9" fillId="3" borderId="2" xfId="1" applyNumberFormat="1" applyFont="1" applyFill="1" applyBorder="1" applyAlignment="1">
      <alignment horizontal="center" vertical="center"/>
    </xf>
    <xf numFmtId="2" fontId="9" fillId="3" borderId="3" xfId="1" applyNumberFormat="1" applyFont="1" applyFill="1" applyBorder="1" applyAlignment="1">
      <alignment horizontal="center" vertical="center"/>
    </xf>
    <xf numFmtId="2" fontId="9" fillId="3" borderId="1" xfId="1" applyNumberFormat="1" applyFont="1" applyFill="1" applyBorder="1" applyAlignment="1">
      <alignment horizontal="center" vertical="center"/>
    </xf>
  </cellXfs>
  <cellStyles count="8">
    <cellStyle name="Comma" xfId="7" builtinId="3"/>
    <cellStyle name="Normal" xfId="0" builtinId="0"/>
    <cellStyle name="Normal 11" xfId="6" xr:uid="{00000000-0005-0000-0000-000002000000}"/>
    <cellStyle name="Normal 2" xfId="1" xr:uid="{00000000-0005-0000-0000-000003000000}"/>
    <cellStyle name="Normal 2 2" xfId="4" xr:uid="{00000000-0005-0000-0000-000004000000}"/>
    <cellStyle name="Normal 2 3" xfId="3" xr:uid="{00000000-0005-0000-0000-000005000000}"/>
    <cellStyle name="Normal 3" xfId="2" xr:uid="{00000000-0005-0000-0000-000006000000}"/>
    <cellStyle name="Normal 4" xfId="5" xr:uid="{00000000-0005-0000-0000-000007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2"/>
  <sheetViews>
    <sheetView view="pageBreakPreview" zoomScaleNormal="100" zoomScaleSheetLayoutView="100" workbookViewId="0">
      <selection activeCell="I4" sqref="I4"/>
    </sheetView>
  </sheetViews>
  <sheetFormatPr defaultRowHeight="16.5" x14ac:dyDescent="0.3"/>
  <cols>
    <col min="1" max="1" width="5.140625" style="128" customWidth="1"/>
    <col min="2" max="2" width="26.85546875" style="102" customWidth="1"/>
    <col min="3" max="8" width="9.140625" style="102"/>
    <col min="9" max="9" width="20.85546875" style="102" customWidth="1"/>
    <col min="10" max="16384" width="9.140625" style="102"/>
  </cols>
  <sheetData>
    <row r="1" spans="1:10" s="1" customFormat="1" ht="21" customHeight="1" x14ac:dyDescent="0.25">
      <c r="A1" s="3"/>
      <c r="B1" s="13"/>
      <c r="C1" s="3"/>
      <c r="D1" s="3"/>
      <c r="G1" s="14"/>
      <c r="I1" s="14" t="s">
        <v>346</v>
      </c>
    </row>
    <row r="2" spans="1:10" s="1" customFormat="1" ht="21" customHeight="1" x14ac:dyDescent="0.25">
      <c r="A2" s="3"/>
      <c r="B2" s="13"/>
      <c r="C2" s="3"/>
      <c r="D2" s="3"/>
      <c r="G2" s="14"/>
      <c r="I2" s="14" t="s">
        <v>17</v>
      </c>
    </row>
    <row r="3" spans="1:10" s="1" customFormat="1" ht="21" customHeight="1" x14ac:dyDescent="0.25">
      <c r="A3" s="3"/>
      <c r="B3" s="13"/>
      <c r="C3" s="3"/>
      <c r="D3" s="3"/>
      <c r="G3" s="14"/>
      <c r="I3" s="14" t="s">
        <v>357</v>
      </c>
    </row>
    <row r="4" spans="1:10" s="1" customFormat="1" ht="21" customHeight="1" x14ac:dyDescent="0.25">
      <c r="A4" s="3"/>
      <c r="B4" s="13"/>
      <c r="C4" s="3"/>
      <c r="D4" s="3"/>
      <c r="G4" s="14"/>
      <c r="I4" s="14" t="s">
        <v>358</v>
      </c>
    </row>
    <row r="5" spans="1:10" s="1" customFormat="1" ht="18" customHeight="1" x14ac:dyDescent="0.25">
      <c r="A5" s="3"/>
      <c r="B5" s="13"/>
      <c r="C5" s="3"/>
      <c r="D5" s="3"/>
      <c r="F5" s="14"/>
      <c r="G5" s="14"/>
    </row>
    <row r="6" spans="1:10" ht="17.25" x14ac:dyDescent="0.3">
      <c r="I6" s="103"/>
    </row>
    <row r="7" spans="1:10" ht="17.25" x14ac:dyDescent="0.3">
      <c r="E7" s="104" t="s">
        <v>196</v>
      </c>
    </row>
    <row r="8" spans="1:10" ht="17.25" x14ac:dyDescent="0.3">
      <c r="B8" s="104"/>
    </row>
    <row r="9" spans="1:10" ht="38.25" customHeight="1" x14ac:dyDescent="0.3">
      <c r="B9" s="217" t="s">
        <v>197</v>
      </c>
      <c r="C9" s="217"/>
      <c r="D9" s="217"/>
      <c r="E9" s="217"/>
      <c r="F9" s="217"/>
      <c r="G9" s="217"/>
      <c r="H9" s="217"/>
      <c r="I9" s="217"/>
    </row>
    <row r="10" spans="1:10" ht="20.25" x14ac:dyDescent="0.3">
      <c r="B10" s="105"/>
    </row>
    <row r="11" spans="1:10" ht="17.25" x14ac:dyDescent="0.3">
      <c r="B11" s="106" t="s">
        <v>198</v>
      </c>
    </row>
    <row r="12" spans="1:10" x14ac:dyDescent="0.3">
      <c r="B12" s="107"/>
    </row>
    <row r="13" spans="1:10" ht="17.25" x14ac:dyDescent="0.3">
      <c r="A13" s="131" t="s">
        <v>222</v>
      </c>
      <c r="B13" s="106" t="s">
        <v>292</v>
      </c>
    </row>
    <row r="14" spans="1:10" ht="17.25" x14ac:dyDescent="0.3">
      <c r="A14" s="208">
        <v>1</v>
      </c>
      <c r="B14" s="108" t="s">
        <v>223</v>
      </c>
    </row>
    <row r="15" spans="1:10" ht="17.25" x14ac:dyDescent="0.3">
      <c r="A15" s="208">
        <v>2</v>
      </c>
      <c r="B15" s="108" t="s">
        <v>224</v>
      </c>
    </row>
    <row r="16" spans="1:10" ht="17.25" x14ac:dyDescent="0.3">
      <c r="A16" s="208">
        <v>3</v>
      </c>
      <c r="B16" s="108" t="s">
        <v>338</v>
      </c>
      <c r="J16" s="109"/>
    </row>
    <row r="17" spans="1:10" ht="17.25" x14ac:dyDescent="0.3">
      <c r="A17" s="208">
        <v>4</v>
      </c>
      <c r="B17" s="110" t="s">
        <v>349</v>
      </c>
    </row>
    <row r="18" spans="1:10" ht="17.25" x14ac:dyDescent="0.3">
      <c r="A18" s="208">
        <v>5</v>
      </c>
      <c r="B18" s="110" t="s">
        <v>53</v>
      </c>
    </row>
    <row r="19" spans="1:10" ht="17.25" x14ac:dyDescent="0.3">
      <c r="A19" s="208">
        <v>6</v>
      </c>
      <c r="B19" s="110" t="s">
        <v>57</v>
      </c>
    </row>
    <row r="20" spans="1:10" ht="17.25" x14ac:dyDescent="0.3">
      <c r="A20" s="208">
        <v>7</v>
      </c>
      <c r="B20" s="108" t="s">
        <v>237</v>
      </c>
    </row>
    <row r="21" spans="1:10" ht="17.25" x14ac:dyDescent="0.3">
      <c r="A21" s="208">
        <v>8</v>
      </c>
      <c r="B21" s="108" t="s">
        <v>238</v>
      </c>
      <c r="J21" s="109"/>
    </row>
    <row r="22" spans="1:10" ht="17.25" x14ac:dyDescent="0.3">
      <c r="A22" s="208">
        <v>9</v>
      </c>
      <c r="B22" s="110" t="s">
        <v>239</v>
      </c>
    </row>
    <row r="23" spans="1:10" ht="17.25" x14ac:dyDescent="0.3">
      <c r="A23" s="208">
        <v>10</v>
      </c>
      <c r="B23" s="108" t="s">
        <v>240</v>
      </c>
    </row>
    <row r="24" spans="1:10" ht="17.25" x14ac:dyDescent="0.3">
      <c r="A24" s="208">
        <v>11</v>
      </c>
      <c r="B24" s="108" t="s">
        <v>241</v>
      </c>
      <c r="J24" s="109"/>
    </row>
    <row r="25" spans="1:10" ht="17.25" x14ac:dyDescent="0.3">
      <c r="A25" s="208">
        <v>12</v>
      </c>
      <c r="B25" s="110" t="s">
        <v>242</v>
      </c>
    </row>
    <row r="26" spans="1:10" ht="17.25" x14ac:dyDescent="0.3">
      <c r="A26" s="208">
        <v>13</v>
      </c>
      <c r="B26" s="108" t="s">
        <v>243</v>
      </c>
    </row>
    <row r="27" spans="1:10" ht="17.25" x14ac:dyDescent="0.3">
      <c r="A27" s="208">
        <v>14</v>
      </c>
      <c r="B27" s="108" t="s">
        <v>244</v>
      </c>
    </row>
    <row r="28" spans="1:10" ht="17.25" x14ac:dyDescent="0.3">
      <c r="A28" s="208">
        <v>15</v>
      </c>
      <c r="B28" s="108" t="s">
        <v>245</v>
      </c>
    </row>
    <row r="29" spans="1:10" ht="17.25" x14ac:dyDescent="0.3">
      <c r="A29" s="208">
        <v>16</v>
      </c>
      <c r="B29" s="108" t="s">
        <v>342</v>
      </c>
    </row>
    <row r="30" spans="1:10" ht="17.25" x14ac:dyDescent="0.3">
      <c r="A30" s="208">
        <v>17</v>
      </c>
      <c r="B30" s="110" t="s">
        <v>142</v>
      </c>
      <c r="J30" s="109"/>
    </row>
    <row r="31" spans="1:10" ht="17.25" x14ac:dyDescent="0.3">
      <c r="A31" s="208">
        <v>18</v>
      </c>
      <c r="B31" s="110" t="s">
        <v>246</v>
      </c>
    </row>
    <row r="32" spans="1:10" ht="17.25" x14ac:dyDescent="0.3">
      <c r="A32" s="208">
        <v>19</v>
      </c>
      <c r="B32" s="108" t="s">
        <v>247</v>
      </c>
    </row>
    <row r="33" spans="1:10" ht="20.25" customHeight="1" x14ac:dyDescent="0.3">
      <c r="A33" s="208">
        <v>20</v>
      </c>
      <c r="B33" s="110" t="s">
        <v>16</v>
      </c>
    </row>
    <row r="34" spans="1:10" ht="17.25" x14ac:dyDescent="0.3">
      <c r="A34" s="208">
        <v>21</v>
      </c>
      <c r="B34" s="108" t="s">
        <v>248</v>
      </c>
    </row>
    <row r="35" spans="1:10" ht="17.25" x14ac:dyDescent="0.3">
      <c r="A35" s="208">
        <v>22</v>
      </c>
      <c r="B35" s="108" t="s">
        <v>249</v>
      </c>
    </row>
    <row r="36" spans="1:10" ht="17.25" x14ac:dyDescent="0.3">
      <c r="A36" s="208">
        <v>23</v>
      </c>
      <c r="B36" s="110" t="s">
        <v>345</v>
      </c>
    </row>
    <row r="37" spans="1:10" ht="17.25" x14ac:dyDescent="0.3">
      <c r="A37" s="208">
        <v>24</v>
      </c>
      <c r="B37" s="108" t="s">
        <v>250</v>
      </c>
    </row>
    <row r="38" spans="1:10" ht="17.25" x14ac:dyDescent="0.3">
      <c r="A38" s="208">
        <v>25</v>
      </c>
      <c r="B38" s="108" t="s">
        <v>251</v>
      </c>
    </row>
    <row r="39" spans="1:10" ht="12.75" customHeight="1" x14ac:dyDescent="0.3">
      <c r="B39" s="110"/>
    </row>
    <row r="40" spans="1:10" s="125" customFormat="1" ht="14.25" customHeight="1" x14ac:dyDescent="0.3">
      <c r="A40" s="130" t="s">
        <v>252</v>
      </c>
      <c r="B40" s="127" t="s">
        <v>214</v>
      </c>
      <c r="J40" s="109"/>
    </row>
    <row r="41" spans="1:10" ht="17.25" x14ac:dyDescent="0.3">
      <c r="B41" s="111"/>
    </row>
    <row r="42" spans="1:10" ht="17.25" x14ac:dyDescent="0.3">
      <c r="A42" s="131" t="s">
        <v>253</v>
      </c>
      <c r="B42" s="111" t="s">
        <v>254</v>
      </c>
      <c r="J42" s="109"/>
    </row>
    <row r="43" spans="1:10" ht="17.25" x14ac:dyDescent="0.3">
      <c r="A43" s="128" t="s">
        <v>225</v>
      </c>
      <c r="B43" s="110" t="s">
        <v>278</v>
      </c>
    </row>
    <row r="44" spans="1:10" ht="17.25" x14ac:dyDescent="0.3">
      <c r="A44" s="128" t="s">
        <v>226</v>
      </c>
      <c r="B44" s="110" t="s">
        <v>148</v>
      </c>
    </row>
    <row r="45" spans="1:10" ht="17.25" x14ac:dyDescent="0.3">
      <c r="B45" s="110"/>
      <c r="J45" s="109"/>
    </row>
    <row r="46" spans="1:10" ht="17.25" x14ac:dyDescent="0.3">
      <c r="A46" s="131" t="s">
        <v>255</v>
      </c>
      <c r="B46" s="112" t="s">
        <v>151</v>
      </c>
    </row>
    <row r="47" spans="1:10" ht="17.25" x14ac:dyDescent="0.3">
      <c r="B47" s="112"/>
    </row>
    <row r="48" spans="1:10" ht="17.25" x14ac:dyDescent="0.3">
      <c r="A48" s="136" t="s">
        <v>293</v>
      </c>
      <c r="B48" s="106" t="s">
        <v>152</v>
      </c>
    </row>
    <row r="49" spans="1:10" x14ac:dyDescent="0.3">
      <c r="A49" s="137"/>
      <c r="B49" s="115"/>
    </row>
    <row r="50" spans="1:10" s="125" customFormat="1" ht="16.5" customHeight="1" x14ac:dyDescent="0.3">
      <c r="A50" s="129"/>
      <c r="B50" s="126"/>
      <c r="J50" s="109"/>
    </row>
    <row r="51" spans="1:10" ht="17.25" x14ac:dyDescent="0.3">
      <c r="A51" s="131" t="s">
        <v>253</v>
      </c>
      <c r="B51" s="106" t="s">
        <v>256</v>
      </c>
    </row>
    <row r="52" spans="1:10" x14ac:dyDescent="0.3">
      <c r="B52" s="114"/>
    </row>
    <row r="53" spans="1:10" ht="17.25" x14ac:dyDescent="0.3">
      <c r="A53" s="128" t="s">
        <v>225</v>
      </c>
      <c r="B53" s="108" t="s">
        <v>257</v>
      </c>
    </row>
    <row r="54" spans="1:10" ht="17.25" x14ac:dyDescent="0.3">
      <c r="A54" s="128" t="s">
        <v>226</v>
      </c>
      <c r="B54" s="108" t="s">
        <v>258</v>
      </c>
    </row>
    <row r="55" spans="1:10" ht="17.25" x14ac:dyDescent="0.3">
      <c r="A55" s="128" t="s">
        <v>227</v>
      </c>
      <c r="B55" s="108" t="s">
        <v>259</v>
      </c>
    </row>
    <row r="56" spans="1:10" ht="17.25" x14ac:dyDescent="0.3">
      <c r="A56" s="128" t="s">
        <v>228</v>
      </c>
      <c r="B56" s="108" t="s">
        <v>260</v>
      </c>
    </row>
    <row r="57" spans="1:10" ht="17.25" x14ac:dyDescent="0.3">
      <c r="A57" s="128" t="s">
        <v>229</v>
      </c>
      <c r="B57" s="108" t="s">
        <v>261</v>
      </c>
    </row>
    <row r="58" spans="1:10" ht="17.25" x14ac:dyDescent="0.3">
      <c r="A58" s="128" t="s">
        <v>230</v>
      </c>
      <c r="B58" s="108" t="s">
        <v>262</v>
      </c>
    </row>
    <row r="59" spans="1:10" ht="17.25" x14ac:dyDescent="0.3">
      <c r="A59" s="128" t="s">
        <v>231</v>
      </c>
      <c r="B59" s="108" t="s">
        <v>263</v>
      </c>
    </row>
    <row r="60" spans="1:10" ht="17.25" x14ac:dyDescent="0.3">
      <c r="A60" s="128" t="s">
        <v>232</v>
      </c>
      <c r="B60" s="108" t="s">
        <v>264</v>
      </c>
    </row>
    <row r="61" spans="1:10" ht="17.25" x14ac:dyDescent="0.3">
      <c r="A61" s="128" t="s">
        <v>233</v>
      </c>
      <c r="B61" s="108" t="s">
        <v>265</v>
      </c>
    </row>
    <row r="62" spans="1:10" ht="17.25" x14ac:dyDescent="0.3">
      <c r="A62" s="128" t="s">
        <v>234</v>
      </c>
      <c r="B62" s="108" t="s">
        <v>266</v>
      </c>
    </row>
    <row r="63" spans="1:10" ht="17.25" x14ac:dyDescent="0.3">
      <c r="A63" s="128" t="s">
        <v>235</v>
      </c>
      <c r="B63" s="108" t="s">
        <v>267</v>
      </c>
    </row>
    <row r="64" spans="1:10" ht="17.25" x14ac:dyDescent="0.3">
      <c r="A64" s="128" t="s">
        <v>236</v>
      </c>
      <c r="B64" s="108" t="s">
        <v>268</v>
      </c>
    </row>
    <row r="65" spans="1:10" ht="17.25" x14ac:dyDescent="0.3">
      <c r="B65" s="108"/>
    </row>
    <row r="66" spans="1:10" ht="17.25" x14ac:dyDescent="0.3">
      <c r="B66" s="112" t="s">
        <v>199</v>
      </c>
    </row>
    <row r="67" spans="1:10" ht="17.25" x14ac:dyDescent="0.3">
      <c r="B67" s="104"/>
    </row>
    <row r="68" spans="1:10" ht="17.25" x14ac:dyDescent="0.3">
      <c r="B68" s="116" t="s">
        <v>37</v>
      </c>
    </row>
    <row r="69" spans="1:10" ht="17.25" x14ac:dyDescent="0.3">
      <c r="B69" s="117"/>
    </row>
    <row r="70" spans="1:10" ht="17.25" x14ac:dyDescent="0.3">
      <c r="A70" s="131" t="s">
        <v>222</v>
      </c>
      <c r="B70" s="108" t="s">
        <v>274</v>
      </c>
    </row>
    <row r="71" spans="1:10" ht="17.25" x14ac:dyDescent="0.3">
      <c r="A71" s="128" t="s">
        <v>225</v>
      </c>
      <c r="B71" s="108" t="s">
        <v>273</v>
      </c>
      <c r="J71" s="109"/>
    </row>
    <row r="72" spans="1:10" ht="17.25" x14ac:dyDescent="0.3">
      <c r="A72" s="128" t="s">
        <v>226</v>
      </c>
      <c r="B72" s="108" t="s">
        <v>272</v>
      </c>
    </row>
    <row r="73" spans="1:10" ht="17.25" x14ac:dyDescent="0.3">
      <c r="A73" s="128" t="s">
        <v>227</v>
      </c>
      <c r="B73" s="108" t="s">
        <v>174</v>
      </c>
    </row>
    <row r="74" spans="1:10" ht="17.25" x14ac:dyDescent="0.3">
      <c r="A74" s="128" t="s">
        <v>228</v>
      </c>
      <c r="B74" s="108" t="s">
        <v>165</v>
      </c>
    </row>
    <row r="75" spans="1:10" ht="36.75" customHeight="1" x14ac:dyDescent="0.3">
      <c r="A75" s="128" t="s">
        <v>229</v>
      </c>
      <c r="B75" s="216" t="s">
        <v>270</v>
      </c>
      <c r="C75" s="216"/>
      <c r="D75" s="216"/>
      <c r="E75" s="216"/>
      <c r="F75" s="216"/>
      <c r="G75" s="216"/>
      <c r="H75" s="216"/>
      <c r="I75" s="216"/>
    </row>
    <row r="76" spans="1:10" ht="17.25" x14ac:dyDescent="0.3">
      <c r="A76" s="128" t="s">
        <v>230</v>
      </c>
      <c r="B76" s="108" t="s">
        <v>271</v>
      </c>
    </row>
    <row r="77" spans="1:10" ht="17.25" x14ac:dyDescent="0.3">
      <c r="A77" s="128" t="s">
        <v>231</v>
      </c>
      <c r="B77" s="108" t="s">
        <v>269</v>
      </c>
    </row>
    <row r="78" spans="1:10" ht="17.25" x14ac:dyDescent="0.3">
      <c r="A78" s="128" t="s">
        <v>232</v>
      </c>
      <c r="B78" s="108" t="s">
        <v>178</v>
      </c>
    </row>
    <row r="79" spans="1:10" ht="17.25" x14ac:dyDescent="0.3">
      <c r="B79" s="117"/>
    </row>
    <row r="80" spans="1:10" ht="17.25" x14ac:dyDescent="0.3">
      <c r="B80" s="106" t="s">
        <v>200</v>
      </c>
    </row>
    <row r="81" spans="1:10" ht="17.25" x14ac:dyDescent="0.3">
      <c r="B81" s="117"/>
    </row>
    <row r="82" spans="1:10" ht="17.25" x14ac:dyDescent="0.3">
      <c r="B82" s="108" t="s">
        <v>37</v>
      </c>
    </row>
    <row r="83" spans="1:10" ht="17.25" x14ac:dyDescent="0.3">
      <c r="B83" s="117"/>
    </row>
    <row r="84" spans="1:10" ht="17.25" x14ac:dyDescent="0.3">
      <c r="A84" s="131" t="s">
        <v>222</v>
      </c>
      <c r="B84" s="108" t="s">
        <v>274</v>
      </c>
    </row>
    <row r="85" spans="1:10" ht="17.25" x14ac:dyDescent="0.3">
      <c r="A85" s="128" t="s">
        <v>225</v>
      </c>
      <c r="B85" s="108" t="s">
        <v>273</v>
      </c>
      <c r="J85" s="109"/>
    </row>
    <row r="86" spans="1:10" ht="17.25" x14ac:dyDescent="0.3">
      <c r="A86" s="128" t="s">
        <v>226</v>
      </c>
      <c r="B86" s="108" t="s">
        <v>272</v>
      </c>
    </row>
    <row r="87" spans="1:10" ht="17.25" x14ac:dyDescent="0.3">
      <c r="A87" s="128" t="s">
        <v>227</v>
      </c>
      <c r="B87" s="108" t="s">
        <v>174</v>
      </c>
    </row>
    <row r="88" spans="1:10" ht="17.25" x14ac:dyDescent="0.3">
      <c r="A88" s="128" t="s">
        <v>228</v>
      </c>
      <c r="B88" s="108" t="s">
        <v>165</v>
      </c>
    </row>
    <row r="89" spans="1:10" s="118" customFormat="1" ht="35.25" customHeight="1" x14ac:dyDescent="0.3">
      <c r="A89" s="128" t="s">
        <v>229</v>
      </c>
      <c r="B89" s="216" t="s">
        <v>270</v>
      </c>
      <c r="C89" s="216"/>
      <c r="D89" s="216"/>
      <c r="E89" s="216"/>
      <c r="F89" s="216"/>
      <c r="G89" s="216"/>
      <c r="H89" s="216"/>
      <c r="I89" s="216"/>
    </row>
    <row r="90" spans="1:10" ht="17.25" x14ac:dyDescent="0.3">
      <c r="A90" s="128" t="s">
        <v>230</v>
      </c>
      <c r="B90" s="108" t="s">
        <v>271</v>
      </c>
    </row>
    <row r="91" spans="1:10" ht="17.25" x14ac:dyDescent="0.3">
      <c r="A91" s="128" t="s">
        <v>231</v>
      </c>
      <c r="B91" s="108" t="s">
        <v>269</v>
      </c>
    </row>
    <row r="92" spans="1:10" ht="17.25" x14ac:dyDescent="0.3">
      <c r="A92" s="128" t="s">
        <v>232</v>
      </c>
      <c r="B92" s="108" t="s">
        <v>178</v>
      </c>
    </row>
    <row r="93" spans="1:10" ht="17.25" x14ac:dyDescent="0.3">
      <c r="B93" s="117"/>
    </row>
    <row r="94" spans="1:10" ht="17.25" x14ac:dyDescent="0.3">
      <c r="B94" s="106" t="s">
        <v>201</v>
      </c>
    </row>
    <row r="95" spans="1:10" ht="17.25" x14ac:dyDescent="0.3">
      <c r="B95" s="117"/>
    </row>
    <row r="96" spans="1:10" ht="17.25" x14ac:dyDescent="0.3">
      <c r="B96" s="108" t="s">
        <v>37</v>
      </c>
    </row>
    <row r="97" spans="1:10" ht="17.25" x14ac:dyDescent="0.3">
      <c r="B97" s="117"/>
    </row>
    <row r="98" spans="1:10" ht="17.25" x14ac:dyDescent="0.3">
      <c r="A98" s="131" t="s">
        <v>222</v>
      </c>
      <c r="B98" s="108" t="s">
        <v>274</v>
      </c>
    </row>
    <row r="99" spans="1:10" ht="17.25" x14ac:dyDescent="0.3">
      <c r="A99" s="128" t="s">
        <v>225</v>
      </c>
      <c r="B99" s="108" t="s">
        <v>273</v>
      </c>
      <c r="J99" s="109"/>
    </row>
    <row r="100" spans="1:10" ht="17.25" x14ac:dyDescent="0.3">
      <c r="A100" s="128" t="s">
        <v>226</v>
      </c>
      <c r="B100" s="108" t="s">
        <v>272</v>
      </c>
    </row>
    <row r="101" spans="1:10" ht="17.25" x14ac:dyDescent="0.3">
      <c r="A101" s="128" t="s">
        <v>227</v>
      </c>
      <c r="B101" s="108" t="s">
        <v>174</v>
      </c>
    </row>
    <row r="102" spans="1:10" ht="17.25" x14ac:dyDescent="0.3">
      <c r="A102" s="128" t="s">
        <v>228</v>
      </c>
      <c r="B102" s="108" t="s">
        <v>165</v>
      </c>
    </row>
    <row r="103" spans="1:10" s="118" customFormat="1" ht="36.75" customHeight="1" x14ac:dyDescent="0.3">
      <c r="A103" s="128" t="s">
        <v>229</v>
      </c>
      <c r="B103" s="216" t="s">
        <v>270</v>
      </c>
      <c r="C103" s="216"/>
      <c r="D103" s="216"/>
      <c r="E103" s="216"/>
      <c r="F103" s="216"/>
      <c r="G103" s="216"/>
      <c r="H103" s="216"/>
      <c r="I103" s="216"/>
    </row>
    <row r="104" spans="1:10" ht="17.25" x14ac:dyDescent="0.3">
      <c r="A104" s="128" t="s">
        <v>230</v>
      </c>
      <c r="B104" s="108" t="s">
        <v>271</v>
      </c>
    </row>
    <row r="105" spans="1:10" ht="17.25" x14ac:dyDescent="0.3">
      <c r="A105" s="128" t="s">
        <v>231</v>
      </c>
      <c r="B105" s="108" t="s">
        <v>269</v>
      </c>
    </row>
    <row r="106" spans="1:10" ht="17.25" x14ac:dyDescent="0.3">
      <c r="A106" s="128" t="s">
        <v>232</v>
      </c>
      <c r="B106" s="108" t="s">
        <v>178</v>
      </c>
    </row>
    <row r="107" spans="1:10" ht="17.25" x14ac:dyDescent="0.3">
      <c r="B107" s="108"/>
    </row>
    <row r="108" spans="1:10" ht="17.25" x14ac:dyDescent="0.3">
      <c r="B108" s="106" t="s">
        <v>202</v>
      </c>
    </row>
    <row r="109" spans="1:10" ht="17.25" x14ac:dyDescent="0.3">
      <c r="B109" s="108"/>
    </row>
    <row r="110" spans="1:10" ht="17.25" x14ac:dyDescent="0.3">
      <c r="B110" s="108" t="s">
        <v>37</v>
      </c>
    </row>
    <row r="111" spans="1:10" ht="17.25" x14ac:dyDescent="0.3">
      <c r="B111" s="117"/>
    </row>
    <row r="112" spans="1:10" ht="17.25" x14ac:dyDescent="0.3">
      <c r="A112" s="131" t="s">
        <v>222</v>
      </c>
      <c r="B112" s="108" t="s">
        <v>274</v>
      </c>
    </row>
    <row r="113" spans="1:10" ht="17.25" x14ac:dyDescent="0.3">
      <c r="A113" s="128" t="s">
        <v>225</v>
      </c>
      <c r="B113" s="108" t="s">
        <v>273</v>
      </c>
      <c r="J113" s="109"/>
    </row>
    <row r="114" spans="1:10" ht="17.25" x14ac:dyDescent="0.3">
      <c r="A114" s="128" t="s">
        <v>226</v>
      </c>
      <c r="B114" s="108" t="s">
        <v>272</v>
      </c>
    </row>
    <row r="115" spans="1:10" ht="17.25" x14ac:dyDescent="0.3">
      <c r="A115" s="128" t="s">
        <v>227</v>
      </c>
      <c r="B115" s="108" t="s">
        <v>174</v>
      </c>
    </row>
    <row r="116" spans="1:10" ht="17.25" x14ac:dyDescent="0.3">
      <c r="A116" s="128" t="s">
        <v>228</v>
      </c>
      <c r="B116" s="108" t="s">
        <v>165</v>
      </c>
    </row>
    <row r="117" spans="1:10" s="118" customFormat="1" ht="36.75" customHeight="1" x14ac:dyDescent="0.3">
      <c r="A117" s="128" t="s">
        <v>229</v>
      </c>
      <c r="B117" s="216" t="s">
        <v>270</v>
      </c>
      <c r="C117" s="216"/>
      <c r="D117" s="216"/>
      <c r="E117" s="216"/>
      <c r="F117" s="216"/>
      <c r="G117" s="216"/>
      <c r="H117" s="216"/>
      <c r="I117" s="216"/>
    </row>
    <row r="118" spans="1:10" ht="17.25" x14ac:dyDescent="0.3">
      <c r="A118" s="128" t="s">
        <v>230</v>
      </c>
      <c r="B118" s="108" t="s">
        <v>271</v>
      </c>
    </row>
    <row r="119" spans="1:10" ht="17.25" x14ac:dyDescent="0.3">
      <c r="A119" s="128" t="s">
        <v>231</v>
      </c>
      <c r="B119" s="108" t="s">
        <v>269</v>
      </c>
    </row>
    <row r="120" spans="1:10" ht="17.25" x14ac:dyDescent="0.3">
      <c r="A120" s="128" t="s">
        <v>232</v>
      </c>
      <c r="B120" s="108" t="s">
        <v>178</v>
      </c>
    </row>
    <row r="121" spans="1:10" ht="17.25" x14ac:dyDescent="0.3">
      <c r="B121" s="117"/>
    </row>
    <row r="122" spans="1:10" x14ac:dyDescent="0.3">
      <c r="B122" s="119" t="s">
        <v>203</v>
      </c>
    </row>
    <row r="123" spans="1:10" x14ac:dyDescent="0.3">
      <c r="B123" s="113"/>
    </row>
    <row r="124" spans="1:10" ht="17.25" x14ac:dyDescent="0.3">
      <c r="B124" s="108" t="s">
        <v>37</v>
      </c>
    </row>
    <row r="125" spans="1:10" ht="17.25" x14ac:dyDescent="0.3">
      <c r="B125" s="117"/>
    </row>
    <row r="126" spans="1:10" ht="17.25" x14ac:dyDescent="0.3">
      <c r="A126" s="131" t="s">
        <v>222</v>
      </c>
      <c r="B126" s="108" t="s">
        <v>274</v>
      </c>
    </row>
    <row r="127" spans="1:10" ht="17.25" x14ac:dyDescent="0.3">
      <c r="A127" s="128" t="s">
        <v>225</v>
      </c>
      <c r="B127" s="108" t="s">
        <v>273</v>
      </c>
      <c r="J127" s="109"/>
    </row>
    <row r="128" spans="1:10" ht="17.25" x14ac:dyDescent="0.3">
      <c r="A128" s="128" t="s">
        <v>226</v>
      </c>
      <c r="B128" s="108" t="s">
        <v>272</v>
      </c>
    </row>
    <row r="129" spans="1:10" ht="17.25" x14ac:dyDescent="0.3">
      <c r="A129" s="128" t="s">
        <v>227</v>
      </c>
      <c r="B129" s="108" t="s">
        <v>174</v>
      </c>
    </row>
    <row r="130" spans="1:10" ht="17.25" x14ac:dyDescent="0.3">
      <c r="A130" s="128" t="s">
        <v>228</v>
      </c>
      <c r="B130" s="108" t="s">
        <v>165</v>
      </c>
    </row>
    <row r="131" spans="1:10" s="118" customFormat="1" ht="42.75" customHeight="1" x14ac:dyDescent="0.3">
      <c r="A131" s="128" t="s">
        <v>229</v>
      </c>
      <c r="B131" s="216" t="s">
        <v>270</v>
      </c>
      <c r="C131" s="216"/>
      <c r="D131" s="216"/>
      <c r="E131" s="216"/>
      <c r="F131" s="216"/>
      <c r="G131" s="216"/>
      <c r="H131" s="216"/>
      <c r="I131" s="216"/>
    </row>
    <row r="132" spans="1:10" ht="17.25" x14ac:dyDescent="0.3">
      <c r="A132" s="128" t="s">
        <v>230</v>
      </c>
      <c r="B132" s="108" t="s">
        <v>271</v>
      </c>
    </row>
    <row r="133" spans="1:10" ht="17.25" x14ac:dyDescent="0.3">
      <c r="A133" s="128" t="s">
        <v>231</v>
      </c>
      <c r="B133" s="108" t="s">
        <v>269</v>
      </c>
    </row>
    <row r="134" spans="1:10" ht="17.25" x14ac:dyDescent="0.3">
      <c r="A134" s="128" t="s">
        <v>232</v>
      </c>
      <c r="B134" s="108" t="s">
        <v>178</v>
      </c>
    </row>
    <row r="135" spans="1:10" ht="17.25" x14ac:dyDescent="0.3">
      <c r="B135" s="108"/>
    </row>
    <row r="136" spans="1:10" x14ac:dyDescent="0.3">
      <c r="B136" s="119" t="s">
        <v>204</v>
      </c>
    </row>
    <row r="137" spans="1:10" ht="17.25" x14ac:dyDescent="0.3">
      <c r="B137" s="108"/>
    </row>
    <row r="138" spans="1:10" ht="17.25" x14ac:dyDescent="0.3">
      <c r="B138" s="108" t="s">
        <v>37</v>
      </c>
    </row>
    <row r="139" spans="1:10" ht="17.25" x14ac:dyDescent="0.3">
      <c r="B139" s="108"/>
    </row>
    <row r="140" spans="1:10" ht="17.25" x14ac:dyDescent="0.3">
      <c r="A140" s="131" t="s">
        <v>222</v>
      </c>
      <c r="B140" s="108" t="s">
        <v>274</v>
      </c>
    </row>
    <row r="141" spans="1:10" ht="17.25" x14ac:dyDescent="0.3">
      <c r="A141" s="128" t="s">
        <v>225</v>
      </c>
      <c r="B141" s="108" t="s">
        <v>275</v>
      </c>
      <c r="J141" s="109"/>
    </row>
    <row r="142" spans="1:10" ht="17.25" x14ac:dyDescent="0.3">
      <c r="A142" s="128" t="s">
        <v>226</v>
      </c>
      <c r="B142" s="108" t="s">
        <v>186</v>
      </c>
    </row>
    <row r="143" spans="1:10" ht="17.25" x14ac:dyDescent="0.3">
      <c r="A143" s="128" t="s">
        <v>227</v>
      </c>
      <c r="B143" s="108" t="s">
        <v>272</v>
      </c>
    </row>
    <row r="144" spans="1:10" ht="17.25" x14ac:dyDescent="0.3">
      <c r="A144" s="128" t="s">
        <v>228</v>
      </c>
      <c r="B144" s="108" t="s">
        <v>174</v>
      </c>
    </row>
    <row r="145" spans="1:10" ht="17.25" x14ac:dyDescent="0.3">
      <c r="A145" s="128" t="s">
        <v>229</v>
      </c>
      <c r="B145" s="108" t="s">
        <v>165</v>
      </c>
    </row>
    <row r="146" spans="1:10" s="118" customFormat="1" ht="37.5" customHeight="1" x14ac:dyDescent="0.3">
      <c r="A146" s="128" t="s">
        <v>230</v>
      </c>
      <c r="B146" s="216" t="s">
        <v>270</v>
      </c>
      <c r="C146" s="216"/>
      <c r="D146" s="216"/>
      <c r="E146" s="216"/>
      <c r="F146" s="216"/>
      <c r="G146" s="216"/>
      <c r="H146" s="216"/>
      <c r="I146" s="216"/>
    </row>
    <row r="147" spans="1:10" ht="17.25" x14ac:dyDescent="0.3">
      <c r="A147" s="128" t="s">
        <v>231</v>
      </c>
      <c r="B147" s="108" t="s">
        <v>271</v>
      </c>
    </row>
    <row r="148" spans="1:10" ht="17.25" x14ac:dyDescent="0.3">
      <c r="A148" s="128" t="s">
        <v>232</v>
      </c>
      <c r="B148" s="108" t="s">
        <v>177</v>
      </c>
      <c r="J148" s="109"/>
    </row>
    <row r="149" spans="1:10" ht="17.25" x14ac:dyDescent="0.3">
      <c r="A149" s="128" t="s">
        <v>233</v>
      </c>
      <c r="B149" s="108" t="s">
        <v>178</v>
      </c>
    </row>
    <row r="150" spans="1:10" x14ac:dyDescent="0.3">
      <c r="B150" s="119" t="s">
        <v>205</v>
      </c>
    </row>
    <row r="151" spans="1:10" ht="17.25" x14ac:dyDescent="0.3">
      <c r="B151" s="108"/>
    </row>
    <row r="152" spans="1:10" ht="17.25" x14ac:dyDescent="0.3">
      <c r="B152" s="108" t="s">
        <v>37</v>
      </c>
    </row>
    <row r="153" spans="1:10" ht="17.25" x14ac:dyDescent="0.3">
      <c r="B153" s="117"/>
    </row>
    <row r="154" spans="1:10" ht="17.25" x14ac:dyDescent="0.3">
      <c r="A154" s="131" t="s">
        <v>222</v>
      </c>
      <c r="B154" s="108" t="s">
        <v>274</v>
      </c>
    </row>
    <row r="155" spans="1:10" ht="17.25" x14ac:dyDescent="0.3">
      <c r="A155" s="128" t="s">
        <v>225</v>
      </c>
      <c r="B155" s="108" t="s">
        <v>273</v>
      </c>
      <c r="J155" s="109"/>
    </row>
    <row r="156" spans="1:10" ht="17.25" x14ac:dyDescent="0.3">
      <c r="A156" s="128" t="s">
        <v>226</v>
      </c>
      <c r="B156" s="108" t="s">
        <v>272</v>
      </c>
    </row>
    <row r="157" spans="1:10" ht="17.25" x14ac:dyDescent="0.3">
      <c r="A157" s="128" t="s">
        <v>227</v>
      </c>
      <c r="B157" s="108" t="s">
        <v>174</v>
      </c>
    </row>
    <row r="158" spans="1:10" ht="17.25" x14ac:dyDescent="0.3">
      <c r="A158" s="128" t="s">
        <v>228</v>
      </c>
      <c r="B158" s="108" t="s">
        <v>165</v>
      </c>
    </row>
    <row r="159" spans="1:10" s="118" customFormat="1" ht="38.25" customHeight="1" x14ac:dyDescent="0.3">
      <c r="A159" s="128" t="s">
        <v>229</v>
      </c>
      <c r="B159" s="216" t="s">
        <v>270</v>
      </c>
      <c r="C159" s="216"/>
      <c r="D159" s="216"/>
      <c r="E159" s="216"/>
      <c r="F159" s="216"/>
      <c r="G159" s="216"/>
      <c r="H159" s="216"/>
      <c r="I159" s="216"/>
    </row>
    <row r="160" spans="1:10" ht="17.25" x14ac:dyDescent="0.3">
      <c r="A160" s="128" t="s">
        <v>230</v>
      </c>
      <c r="B160" s="108" t="s">
        <v>271</v>
      </c>
    </row>
    <row r="161" spans="1:10" ht="17.25" x14ac:dyDescent="0.3">
      <c r="A161" s="128" t="s">
        <v>231</v>
      </c>
      <c r="B161" s="108" t="s">
        <v>269</v>
      </c>
    </row>
    <row r="162" spans="1:10" ht="17.25" x14ac:dyDescent="0.3">
      <c r="A162" s="128" t="s">
        <v>232</v>
      </c>
      <c r="B162" s="108" t="s">
        <v>178</v>
      </c>
    </row>
    <row r="163" spans="1:10" ht="17.25" x14ac:dyDescent="0.3">
      <c r="B163" s="108"/>
    </row>
    <row r="164" spans="1:10" x14ac:dyDescent="0.3">
      <c r="B164" s="119" t="s">
        <v>206</v>
      </c>
    </row>
    <row r="165" spans="1:10" ht="17.25" x14ac:dyDescent="0.3">
      <c r="B165" s="108"/>
    </row>
    <row r="166" spans="1:10" ht="17.25" x14ac:dyDescent="0.3">
      <c r="B166" s="108" t="s">
        <v>37</v>
      </c>
    </row>
    <row r="167" spans="1:10" ht="17.25" x14ac:dyDescent="0.3">
      <c r="B167" s="117"/>
    </row>
    <row r="168" spans="1:10" ht="17.25" x14ac:dyDescent="0.3">
      <c r="A168" s="131" t="s">
        <v>222</v>
      </c>
      <c r="B168" s="108" t="s">
        <v>274</v>
      </c>
    </row>
    <row r="169" spans="1:10" ht="17.25" x14ac:dyDescent="0.3">
      <c r="A169" s="128" t="s">
        <v>225</v>
      </c>
      <c r="B169" s="108" t="s">
        <v>273</v>
      </c>
      <c r="J169" s="109"/>
    </row>
    <row r="170" spans="1:10" ht="17.25" x14ac:dyDescent="0.3">
      <c r="A170" s="128" t="s">
        <v>226</v>
      </c>
      <c r="B170" s="108" t="s">
        <v>272</v>
      </c>
    </row>
    <row r="171" spans="1:10" ht="17.25" x14ac:dyDescent="0.3">
      <c r="A171" s="128" t="s">
        <v>227</v>
      </c>
      <c r="B171" s="108" t="s">
        <v>174</v>
      </c>
    </row>
    <row r="172" spans="1:10" ht="17.25" x14ac:dyDescent="0.3">
      <c r="A172" s="128" t="s">
        <v>228</v>
      </c>
      <c r="B172" s="108" t="s">
        <v>165</v>
      </c>
    </row>
    <row r="173" spans="1:10" s="118" customFormat="1" ht="39" customHeight="1" x14ac:dyDescent="0.3">
      <c r="A173" s="128" t="s">
        <v>229</v>
      </c>
      <c r="B173" s="216" t="s">
        <v>270</v>
      </c>
      <c r="C173" s="216"/>
      <c r="D173" s="216"/>
      <c r="E173" s="216"/>
      <c r="F173" s="216"/>
      <c r="G173" s="216"/>
      <c r="H173" s="216"/>
      <c r="I173" s="216"/>
    </row>
    <row r="174" spans="1:10" ht="17.25" x14ac:dyDescent="0.3">
      <c r="A174" s="128" t="s">
        <v>230</v>
      </c>
      <c r="B174" s="108" t="s">
        <v>271</v>
      </c>
    </row>
    <row r="175" spans="1:10" ht="17.25" x14ac:dyDescent="0.3">
      <c r="A175" s="128" t="s">
        <v>231</v>
      </c>
      <c r="B175" s="108" t="s">
        <v>269</v>
      </c>
    </row>
    <row r="176" spans="1:10" ht="17.25" x14ac:dyDescent="0.3">
      <c r="A176" s="128" t="s">
        <v>232</v>
      </c>
      <c r="B176" s="108" t="s">
        <v>178</v>
      </c>
    </row>
    <row r="177" spans="1:10" ht="17.25" x14ac:dyDescent="0.3">
      <c r="B177" s="108"/>
    </row>
    <row r="178" spans="1:10" x14ac:dyDescent="0.3">
      <c r="B178" s="119" t="s">
        <v>207</v>
      </c>
    </row>
    <row r="179" spans="1:10" ht="17.25" x14ac:dyDescent="0.3">
      <c r="B179" s="108"/>
    </row>
    <row r="180" spans="1:10" ht="17.25" x14ac:dyDescent="0.3">
      <c r="B180" s="108" t="s">
        <v>37</v>
      </c>
    </row>
    <row r="181" spans="1:10" ht="17.25" x14ac:dyDescent="0.3">
      <c r="B181" s="117"/>
    </row>
    <row r="182" spans="1:10" ht="17.25" x14ac:dyDescent="0.3">
      <c r="A182" s="131" t="s">
        <v>222</v>
      </c>
      <c r="B182" s="108" t="s">
        <v>274</v>
      </c>
    </row>
    <row r="183" spans="1:10" ht="17.25" x14ac:dyDescent="0.3">
      <c r="A183" s="128" t="s">
        <v>225</v>
      </c>
      <c r="B183" s="108" t="s">
        <v>273</v>
      </c>
      <c r="J183" s="109"/>
    </row>
    <row r="184" spans="1:10" ht="17.25" x14ac:dyDescent="0.3">
      <c r="A184" s="128" t="s">
        <v>226</v>
      </c>
      <c r="B184" s="108" t="s">
        <v>272</v>
      </c>
    </row>
    <row r="185" spans="1:10" ht="17.25" x14ac:dyDescent="0.3">
      <c r="A185" s="128" t="s">
        <v>227</v>
      </c>
      <c r="B185" s="108" t="s">
        <v>174</v>
      </c>
    </row>
    <row r="186" spans="1:10" ht="17.25" x14ac:dyDescent="0.3">
      <c r="A186" s="128" t="s">
        <v>228</v>
      </c>
      <c r="B186" s="108" t="s">
        <v>165</v>
      </c>
    </row>
    <row r="187" spans="1:10" s="118" customFormat="1" ht="38.25" customHeight="1" x14ac:dyDescent="0.3">
      <c r="A187" s="128" t="s">
        <v>229</v>
      </c>
      <c r="B187" s="216" t="s">
        <v>270</v>
      </c>
      <c r="C187" s="216"/>
      <c r="D187" s="216"/>
      <c r="E187" s="216"/>
      <c r="F187" s="216"/>
      <c r="G187" s="216"/>
      <c r="H187" s="216"/>
      <c r="I187" s="216"/>
    </row>
    <row r="188" spans="1:10" ht="17.25" x14ac:dyDescent="0.3">
      <c r="A188" s="128" t="s">
        <v>230</v>
      </c>
      <c r="B188" s="108" t="s">
        <v>271</v>
      </c>
    </row>
    <row r="189" spans="1:10" ht="17.25" x14ac:dyDescent="0.3">
      <c r="A189" s="128" t="s">
        <v>231</v>
      </c>
      <c r="B189" s="108" t="s">
        <v>269</v>
      </c>
    </row>
    <row r="190" spans="1:10" ht="17.25" x14ac:dyDescent="0.3">
      <c r="A190" s="128" t="s">
        <v>232</v>
      </c>
      <c r="B190" s="108" t="s">
        <v>178</v>
      </c>
    </row>
    <row r="191" spans="1:10" ht="17.25" x14ac:dyDescent="0.3">
      <c r="B191" s="108"/>
    </row>
    <row r="192" spans="1:10" x14ac:dyDescent="0.3">
      <c r="B192" s="119" t="s">
        <v>208</v>
      </c>
    </row>
    <row r="193" spans="1:10" ht="17.25" x14ac:dyDescent="0.3">
      <c r="B193" s="108"/>
    </row>
    <row r="194" spans="1:10" ht="17.25" x14ac:dyDescent="0.3">
      <c r="B194" s="108" t="s">
        <v>37</v>
      </c>
    </row>
    <row r="195" spans="1:10" ht="17.25" x14ac:dyDescent="0.3">
      <c r="B195" s="117"/>
    </row>
    <row r="196" spans="1:10" ht="17.25" x14ac:dyDescent="0.3">
      <c r="A196" s="131" t="s">
        <v>222</v>
      </c>
      <c r="B196" s="108" t="s">
        <v>274</v>
      </c>
    </row>
    <row r="197" spans="1:10" ht="17.25" x14ac:dyDescent="0.3">
      <c r="A197" s="128" t="s">
        <v>225</v>
      </c>
      <c r="B197" s="108" t="s">
        <v>273</v>
      </c>
      <c r="J197" s="109"/>
    </row>
    <row r="198" spans="1:10" ht="17.25" x14ac:dyDescent="0.3">
      <c r="A198" s="128" t="s">
        <v>226</v>
      </c>
      <c r="B198" s="108" t="s">
        <v>272</v>
      </c>
    </row>
    <row r="199" spans="1:10" ht="17.25" x14ac:dyDescent="0.3">
      <c r="A199" s="128" t="s">
        <v>227</v>
      </c>
      <c r="B199" s="108" t="s">
        <v>174</v>
      </c>
    </row>
    <row r="200" spans="1:10" ht="17.25" x14ac:dyDescent="0.3">
      <c r="A200" s="128" t="s">
        <v>228</v>
      </c>
      <c r="B200" s="108" t="s">
        <v>165</v>
      </c>
    </row>
    <row r="201" spans="1:10" s="118" customFormat="1" ht="39" customHeight="1" x14ac:dyDescent="0.3">
      <c r="A201" s="128" t="s">
        <v>229</v>
      </c>
      <c r="B201" s="216" t="s">
        <v>270</v>
      </c>
      <c r="C201" s="216"/>
      <c r="D201" s="216"/>
      <c r="E201" s="216"/>
      <c r="F201" s="216"/>
      <c r="G201" s="216"/>
      <c r="H201" s="216"/>
      <c r="I201" s="216"/>
    </row>
    <row r="202" spans="1:10" ht="17.25" x14ac:dyDescent="0.3">
      <c r="A202" s="128" t="s">
        <v>230</v>
      </c>
      <c r="B202" s="108" t="s">
        <v>271</v>
      </c>
    </row>
    <row r="203" spans="1:10" ht="17.25" x14ac:dyDescent="0.3">
      <c r="A203" s="128" t="s">
        <v>231</v>
      </c>
      <c r="B203" s="108" t="s">
        <v>269</v>
      </c>
    </row>
    <row r="204" spans="1:10" ht="17.25" x14ac:dyDescent="0.3">
      <c r="A204" s="128" t="s">
        <v>232</v>
      </c>
      <c r="B204" s="108" t="s">
        <v>178</v>
      </c>
    </row>
    <row r="205" spans="1:10" x14ac:dyDescent="0.3">
      <c r="B205" s="107"/>
    </row>
    <row r="206" spans="1:10" x14ac:dyDescent="0.3">
      <c r="B206" s="119" t="s">
        <v>209</v>
      </c>
    </row>
    <row r="207" spans="1:10" ht="17.25" x14ac:dyDescent="0.3">
      <c r="B207" s="108"/>
    </row>
    <row r="208" spans="1:10" ht="17.25" x14ac:dyDescent="0.3">
      <c r="B208" s="108" t="s">
        <v>37</v>
      </c>
    </row>
    <row r="209" spans="1:10" ht="17.25" x14ac:dyDescent="0.3">
      <c r="B209" s="117"/>
    </row>
    <row r="210" spans="1:10" ht="17.25" x14ac:dyDescent="0.3">
      <c r="A210" s="131" t="s">
        <v>222</v>
      </c>
      <c r="B210" s="108" t="s">
        <v>274</v>
      </c>
    </row>
    <row r="211" spans="1:10" ht="17.25" x14ac:dyDescent="0.3">
      <c r="A211" s="128" t="s">
        <v>225</v>
      </c>
      <c r="B211" s="108" t="s">
        <v>273</v>
      </c>
      <c r="J211" s="109"/>
    </row>
    <row r="212" spans="1:10" ht="17.25" x14ac:dyDescent="0.3">
      <c r="A212" s="128" t="s">
        <v>226</v>
      </c>
      <c r="B212" s="108" t="s">
        <v>272</v>
      </c>
    </row>
    <row r="213" spans="1:10" ht="17.25" x14ac:dyDescent="0.3">
      <c r="A213" s="128" t="s">
        <v>227</v>
      </c>
      <c r="B213" s="108" t="s">
        <v>174</v>
      </c>
    </row>
    <row r="214" spans="1:10" ht="17.25" x14ac:dyDescent="0.3">
      <c r="A214" s="128" t="s">
        <v>228</v>
      </c>
      <c r="B214" s="108" t="s">
        <v>165</v>
      </c>
    </row>
    <row r="215" spans="1:10" s="118" customFormat="1" ht="40.5" customHeight="1" x14ac:dyDescent="0.3">
      <c r="A215" s="128" t="s">
        <v>229</v>
      </c>
      <c r="B215" s="216" t="s">
        <v>166</v>
      </c>
      <c r="C215" s="216"/>
      <c r="D215" s="216"/>
      <c r="E215" s="216"/>
      <c r="F215" s="216"/>
      <c r="G215" s="216"/>
      <c r="H215" s="216"/>
      <c r="I215" s="216"/>
    </row>
    <row r="216" spans="1:10" ht="17.25" x14ac:dyDescent="0.3">
      <c r="A216" s="128" t="s">
        <v>230</v>
      </c>
      <c r="B216" s="108" t="s">
        <v>276</v>
      </c>
    </row>
    <row r="217" spans="1:10" ht="17.25" x14ac:dyDescent="0.3">
      <c r="A217" s="128" t="s">
        <v>231</v>
      </c>
      <c r="B217" s="108" t="s">
        <v>269</v>
      </c>
    </row>
    <row r="218" spans="1:10" ht="17.25" x14ac:dyDescent="0.3">
      <c r="A218" s="128" t="s">
        <v>232</v>
      </c>
      <c r="B218" s="108" t="s">
        <v>178</v>
      </c>
    </row>
    <row r="219" spans="1:10" x14ac:dyDescent="0.3">
      <c r="B219" s="107"/>
    </row>
    <row r="220" spans="1:10" x14ac:dyDescent="0.3">
      <c r="B220" s="119" t="s">
        <v>210</v>
      </c>
    </row>
    <row r="221" spans="1:10" ht="17.25" x14ac:dyDescent="0.3">
      <c r="B221" s="117"/>
    </row>
    <row r="222" spans="1:10" ht="17.25" x14ac:dyDescent="0.3">
      <c r="B222" s="108" t="s">
        <v>37</v>
      </c>
    </row>
    <row r="223" spans="1:10" ht="17.25" x14ac:dyDescent="0.3">
      <c r="B223" s="117"/>
    </row>
    <row r="224" spans="1:10" ht="17.25" x14ac:dyDescent="0.3">
      <c r="A224" s="131" t="s">
        <v>222</v>
      </c>
      <c r="B224" s="108" t="s">
        <v>274</v>
      </c>
    </row>
    <row r="225" spans="1:10" ht="17.25" x14ac:dyDescent="0.3">
      <c r="A225" s="128" t="s">
        <v>225</v>
      </c>
      <c r="B225" s="108" t="s">
        <v>273</v>
      </c>
      <c r="J225" s="109"/>
    </row>
    <row r="226" spans="1:10" ht="17.25" x14ac:dyDescent="0.3">
      <c r="A226" s="128" t="s">
        <v>226</v>
      </c>
      <c r="B226" s="108" t="s">
        <v>272</v>
      </c>
    </row>
    <row r="227" spans="1:10" ht="17.25" x14ac:dyDescent="0.3">
      <c r="A227" s="128" t="s">
        <v>227</v>
      </c>
      <c r="B227" s="108" t="s">
        <v>174</v>
      </c>
    </row>
    <row r="228" spans="1:10" ht="17.25" x14ac:dyDescent="0.3">
      <c r="A228" s="128" t="s">
        <v>228</v>
      </c>
      <c r="B228" s="108" t="s">
        <v>165</v>
      </c>
    </row>
    <row r="229" spans="1:10" s="118" customFormat="1" ht="38.25" customHeight="1" x14ac:dyDescent="0.3">
      <c r="A229" s="128" t="s">
        <v>229</v>
      </c>
      <c r="B229" s="216" t="s">
        <v>270</v>
      </c>
      <c r="C229" s="216"/>
      <c r="D229" s="216"/>
      <c r="E229" s="216"/>
      <c r="F229" s="216"/>
      <c r="G229" s="216"/>
      <c r="H229" s="216"/>
      <c r="I229" s="216"/>
    </row>
    <row r="230" spans="1:10" ht="17.25" x14ac:dyDescent="0.3">
      <c r="A230" s="128" t="s">
        <v>230</v>
      </c>
      <c r="B230" s="108" t="s">
        <v>271</v>
      </c>
    </row>
    <row r="231" spans="1:10" ht="17.25" x14ac:dyDescent="0.3">
      <c r="A231" s="128" t="s">
        <v>231</v>
      </c>
      <c r="B231" s="108" t="s">
        <v>177</v>
      </c>
    </row>
    <row r="232" spans="1:10" ht="17.25" x14ac:dyDescent="0.3">
      <c r="A232" s="128" t="s">
        <v>232</v>
      </c>
      <c r="B232" s="120" t="s">
        <v>291</v>
      </c>
    </row>
  </sheetData>
  <mergeCells count="13">
    <mergeCell ref="B117:I117"/>
    <mergeCell ref="B9:I9"/>
    <mergeCell ref="B75:I75"/>
    <mergeCell ref="B89:I89"/>
    <mergeCell ref="B103:I103"/>
    <mergeCell ref="B229:I229"/>
    <mergeCell ref="B131:I131"/>
    <mergeCell ref="B159:I159"/>
    <mergeCell ref="B173:I173"/>
    <mergeCell ref="B187:I187"/>
    <mergeCell ref="B201:I201"/>
    <mergeCell ref="B215:I215"/>
    <mergeCell ref="B146:I146"/>
  </mergeCells>
  <pageMargins left="0.23" right="0.2" top="0.33" bottom="0.3" header="0.3" footer="0.3"/>
  <pageSetup paperSize="9" scale="8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1398"/>
  <sheetViews>
    <sheetView tabSelected="1" view="pageBreakPreview" zoomScale="85" zoomScaleSheetLayoutView="85" workbookViewId="0">
      <selection activeCell="F3" sqref="F3"/>
    </sheetView>
  </sheetViews>
  <sheetFormatPr defaultRowHeight="17.25" outlineLevelRow="1" x14ac:dyDescent="0.25"/>
  <cols>
    <col min="1" max="1" width="5.7109375" style="30" customWidth="1"/>
    <col min="2" max="2" width="49.7109375" style="215" customWidth="1"/>
    <col min="3" max="3" width="12" style="77" customWidth="1"/>
    <col min="4" max="4" width="14.85546875" style="17" customWidth="1"/>
    <col min="5" max="5" width="13.42578125" style="17" customWidth="1"/>
    <col min="6" max="6" width="17.85546875" style="17" customWidth="1"/>
    <col min="7" max="7" width="2" style="17" customWidth="1"/>
    <col min="8" max="8" width="15.7109375" style="15" customWidth="1"/>
    <col min="9" max="9" width="18" style="15" bestFit="1" customWidth="1"/>
    <col min="10" max="10" width="26" style="15" customWidth="1"/>
    <col min="11" max="11" width="9.140625" style="15"/>
    <col min="12" max="12" width="10.42578125" style="15" bestFit="1" customWidth="1"/>
    <col min="13" max="13" width="11.85546875" style="15" bestFit="1" customWidth="1"/>
    <col min="14" max="14" width="20.85546875" style="15" bestFit="1" customWidth="1"/>
    <col min="15" max="16384" width="9.140625" style="15"/>
  </cols>
  <sheetData>
    <row r="1" spans="1:7" x14ac:dyDescent="0.25">
      <c r="B1" s="209"/>
      <c r="C1" s="30"/>
      <c r="D1" s="30"/>
      <c r="E1" s="15"/>
      <c r="F1" s="210" t="s">
        <v>347</v>
      </c>
      <c r="G1" s="210"/>
    </row>
    <row r="2" spans="1:7" ht="20.25" customHeight="1" x14ac:dyDescent="0.25">
      <c r="B2" s="209"/>
      <c r="C2" s="30"/>
      <c r="D2" s="30"/>
      <c r="E2" s="15"/>
      <c r="F2" s="210" t="s">
        <v>17</v>
      </c>
      <c r="G2" s="210"/>
    </row>
    <row r="3" spans="1:7" ht="21" customHeight="1" x14ac:dyDescent="0.25">
      <c r="B3" s="209"/>
      <c r="C3" s="30"/>
      <c r="D3" s="30"/>
      <c r="E3" s="15"/>
      <c r="F3" s="210" t="s">
        <v>357</v>
      </c>
      <c r="G3" s="210"/>
    </row>
    <row r="4" spans="1:7" ht="22.5" customHeight="1" x14ac:dyDescent="0.25">
      <c r="B4" s="209"/>
      <c r="C4" s="30"/>
      <c r="D4" s="30"/>
      <c r="E4" s="15"/>
      <c r="F4" s="210" t="s">
        <v>359</v>
      </c>
      <c r="G4" s="210"/>
    </row>
    <row r="5" spans="1:7" x14ac:dyDescent="0.25">
      <c r="B5" s="209"/>
      <c r="C5" s="30"/>
      <c r="D5" s="30"/>
      <c r="E5" s="15"/>
      <c r="F5" s="15"/>
      <c r="G5" s="15"/>
    </row>
    <row r="6" spans="1:7" ht="108" customHeight="1" x14ac:dyDescent="0.25">
      <c r="A6" s="218" t="s">
        <v>18</v>
      </c>
      <c r="B6" s="218"/>
      <c r="C6" s="218"/>
      <c r="D6" s="218"/>
      <c r="E6" s="218"/>
      <c r="F6" s="218"/>
      <c r="G6" s="138"/>
    </row>
    <row r="7" spans="1:7" x14ac:dyDescent="0.3">
      <c r="A7" s="138"/>
      <c r="B7" s="16"/>
      <c r="C7" s="17"/>
      <c r="F7" s="18"/>
      <c r="G7" s="18"/>
    </row>
    <row r="8" spans="1:7" x14ac:dyDescent="0.3">
      <c r="A8" s="138"/>
      <c r="B8" s="16"/>
      <c r="C8" s="17"/>
      <c r="F8" s="18" t="s">
        <v>0</v>
      </c>
      <c r="G8" s="18"/>
    </row>
    <row r="9" spans="1:7" s="22" customFormat="1" ht="57" x14ac:dyDescent="0.25">
      <c r="A9" s="19" t="s">
        <v>1</v>
      </c>
      <c r="B9" s="19" t="s">
        <v>2</v>
      </c>
      <c r="C9" s="19" t="s">
        <v>19</v>
      </c>
      <c r="D9" s="20" t="s">
        <v>3</v>
      </c>
      <c r="E9" s="19" t="s">
        <v>20</v>
      </c>
      <c r="F9" s="20" t="s">
        <v>12</v>
      </c>
      <c r="G9" s="21"/>
    </row>
    <row r="10" spans="1:7" s="26" customFormat="1" ht="13.5" x14ac:dyDescent="0.25">
      <c r="A10" s="23">
        <v>1</v>
      </c>
      <c r="B10" s="24">
        <v>2</v>
      </c>
      <c r="C10" s="24">
        <v>3</v>
      </c>
      <c r="D10" s="24">
        <v>4</v>
      </c>
      <c r="E10" s="24">
        <v>5</v>
      </c>
      <c r="F10" s="24">
        <v>6</v>
      </c>
      <c r="G10" s="25"/>
    </row>
    <row r="11" spans="1:7" x14ac:dyDescent="0.25">
      <c r="A11" s="27">
        <v>1</v>
      </c>
      <c r="B11" s="28" t="s">
        <v>21</v>
      </c>
      <c r="C11" s="11">
        <v>1</v>
      </c>
      <c r="D11" s="10">
        <v>1320000</v>
      </c>
      <c r="E11" s="10"/>
      <c r="F11" s="10">
        <f>D11*C11</f>
        <v>1320000</v>
      </c>
      <c r="G11" s="29"/>
    </row>
    <row r="12" spans="1:7" x14ac:dyDescent="0.25">
      <c r="A12" s="27">
        <v>2</v>
      </c>
      <c r="B12" s="28" t="s">
        <v>22</v>
      </c>
      <c r="C12" s="11">
        <v>1</v>
      </c>
      <c r="D12" s="10">
        <v>1020000</v>
      </c>
      <c r="E12" s="10"/>
      <c r="F12" s="10">
        <f t="shared" ref="F12:F23" si="0">D12*C12</f>
        <v>1020000</v>
      </c>
      <c r="G12" s="29"/>
    </row>
    <row r="13" spans="1:7" x14ac:dyDescent="0.25">
      <c r="A13" s="27">
        <v>3</v>
      </c>
      <c r="B13" s="28" t="s">
        <v>23</v>
      </c>
      <c r="C13" s="11">
        <v>5</v>
      </c>
      <c r="D13" s="10">
        <v>952000</v>
      </c>
      <c r="E13" s="10"/>
      <c r="F13" s="10">
        <f t="shared" si="0"/>
        <v>4760000</v>
      </c>
      <c r="G13" s="29"/>
    </row>
    <row r="14" spans="1:7" x14ac:dyDescent="0.25">
      <c r="A14" s="27">
        <v>4</v>
      </c>
      <c r="B14" s="28" t="s">
        <v>25</v>
      </c>
      <c r="C14" s="11">
        <f>5+2</f>
        <v>7</v>
      </c>
      <c r="D14" s="10">
        <v>629000</v>
      </c>
      <c r="E14" s="10"/>
      <c r="F14" s="10">
        <f t="shared" si="0"/>
        <v>4403000</v>
      </c>
      <c r="G14" s="29"/>
    </row>
    <row r="15" spans="1:7" s="30" customFormat="1" x14ac:dyDescent="0.25">
      <c r="A15" s="27">
        <v>5</v>
      </c>
      <c r="B15" s="28" t="s">
        <v>26</v>
      </c>
      <c r="C15" s="11">
        <v>1</v>
      </c>
      <c r="D15" s="10">
        <v>629000</v>
      </c>
      <c r="E15" s="10"/>
      <c r="F15" s="10">
        <f>D15*C15</f>
        <v>629000</v>
      </c>
      <c r="G15" s="29"/>
    </row>
    <row r="16" spans="1:7" ht="18.75" customHeight="1" x14ac:dyDescent="0.25">
      <c r="A16" s="27">
        <v>6</v>
      </c>
      <c r="B16" s="28" t="s">
        <v>27</v>
      </c>
      <c r="C16" s="11">
        <f>3+1</f>
        <v>4</v>
      </c>
      <c r="D16" s="10">
        <v>544000</v>
      </c>
      <c r="E16" s="10"/>
      <c r="F16" s="10">
        <f t="shared" si="0"/>
        <v>2176000</v>
      </c>
      <c r="G16" s="29"/>
    </row>
    <row r="17" spans="1:7" s="30" customFormat="1" x14ac:dyDescent="0.25">
      <c r="A17" s="27">
        <v>7</v>
      </c>
      <c r="B17" s="28" t="s">
        <v>351</v>
      </c>
      <c r="C17" s="11">
        <v>2</v>
      </c>
      <c r="D17" s="10">
        <v>357000</v>
      </c>
      <c r="E17" s="10"/>
      <c r="F17" s="10">
        <f t="shared" si="0"/>
        <v>714000</v>
      </c>
      <c r="G17" s="29"/>
    </row>
    <row r="18" spans="1:7" s="30" customFormat="1" ht="35.25" customHeight="1" x14ac:dyDescent="0.25">
      <c r="A18" s="27">
        <v>8</v>
      </c>
      <c r="B18" s="28" t="s">
        <v>350</v>
      </c>
      <c r="C18" s="11">
        <v>2</v>
      </c>
      <c r="D18" s="10">
        <v>383000</v>
      </c>
      <c r="E18" s="10"/>
      <c r="F18" s="10">
        <f t="shared" si="0"/>
        <v>766000</v>
      </c>
      <c r="G18" s="29"/>
    </row>
    <row r="19" spans="1:7" s="30" customFormat="1" x14ac:dyDescent="0.25">
      <c r="A19" s="27">
        <v>9</v>
      </c>
      <c r="B19" s="28" t="s">
        <v>29</v>
      </c>
      <c r="C19" s="11">
        <v>5</v>
      </c>
      <c r="D19" s="10">
        <v>373000</v>
      </c>
      <c r="E19" s="10"/>
      <c r="F19" s="10">
        <f>D19*C19</f>
        <v>1865000</v>
      </c>
      <c r="G19" s="29"/>
    </row>
    <row r="20" spans="1:7" s="30" customFormat="1" ht="38.25" customHeight="1" x14ac:dyDescent="0.25">
      <c r="A20" s="27">
        <v>10</v>
      </c>
      <c r="B20" s="28" t="s">
        <v>31</v>
      </c>
      <c r="C20" s="11">
        <v>1</v>
      </c>
      <c r="D20" s="10">
        <v>268800</v>
      </c>
      <c r="E20" s="10"/>
      <c r="F20" s="10">
        <f t="shared" si="0"/>
        <v>268800</v>
      </c>
      <c r="G20" s="29"/>
    </row>
    <row r="21" spans="1:7" s="30" customFormat="1" x14ac:dyDescent="0.25">
      <c r="A21" s="27">
        <v>11</v>
      </c>
      <c r="B21" s="28" t="s">
        <v>32</v>
      </c>
      <c r="C21" s="11">
        <v>5</v>
      </c>
      <c r="D21" s="10">
        <v>261800</v>
      </c>
      <c r="E21" s="10"/>
      <c r="F21" s="10">
        <f t="shared" si="0"/>
        <v>1309000</v>
      </c>
      <c r="G21" s="29"/>
    </row>
    <row r="22" spans="1:7" s="30" customFormat="1" ht="45" customHeight="1" outlineLevel="1" x14ac:dyDescent="0.25">
      <c r="A22" s="27">
        <v>12</v>
      </c>
      <c r="B22" s="28" t="s">
        <v>316</v>
      </c>
      <c r="C22" s="11">
        <v>15</v>
      </c>
      <c r="D22" s="10">
        <v>310000</v>
      </c>
      <c r="E22" s="10"/>
      <c r="F22" s="10">
        <f t="shared" si="0"/>
        <v>4650000</v>
      </c>
      <c r="G22" s="29"/>
    </row>
    <row r="23" spans="1:7" s="30" customFormat="1" ht="42" customHeight="1" outlineLevel="1" x14ac:dyDescent="0.25">
      <c r="A23" s="27">
        <v>13</v>
      </c>
      <c r="B23" s="28" t="s">
        <v>316</v>
      </c>
      <c r="C23" s="11">
        <v>5</v>
      </c>
      <c r="D23" s="10">
        <v>207333</v>
      </c>
      <c r="E23" s="10"/>
      <c r="F23" s="10">
        <f t="shared" si="0"/>
        <v>1036665</v>
      </c>
      <c r="G23" s="29"/>
    </row>
    <row r="24" spans="1:7" s="30" customFormat="1" x14ac:dyDescent="0.25">
      <c r="A24" s="27"/>
      <c r="B24" s="31" t="s">
        <v>6</v>
      </c>
      <c r="C24" s="58">
        <f>SUM(C11:C23)</f>
        <v>54</v>
      </c>
      <c r="D24" s="10"/>
      <c r="E24" s="10"/>
      <c r="F24" s="33">
        <f>SUM(F11:F23)</f>
        <v>24917465</v>
      </c>
      <c r="G24" s="34"/>
    </row>
    <row r="25" spans="1:7" s="30" customFormat="1" ht="20.25" customHeight="1" x14ac:dyDescent="0.25">
      <c r="A25" s="27"/>
      <c r="B25" s="219" t="s">
        <v>33</v>
      </c>
      <c r="C25" s="220"/>
      <c r="D25" s="220"/>
      <c r="E25" s="220"/>
      <c r="F25" s="221"/>
      <c r="G25" s="138"/>
    </row>
    <row r="26" spans="1:7" s="30" customFormat="1" ht="18.75" customHeight="1" outlineLevel="1" x14ac:dyDescent="0.25">
      <c r="A26" s="27">
        <v>1</v>
      </c>
      <c r="B26" s="28" t="s">
        <v>161</v>
      </c>
      <c r="C26" s="11">
        <v>1</v>
      </c>
      <c r="D26" s="10">
        <v>935000</v>
      </c>
      <c r="E26" s="10"/>
      <c r="F26" s="10">
        <f t="shared" ref="F26:F29" si="1">D26*C26</f>
        <v>935000</v>
      </c>
      <c r="G26" s="29"/>
    </row>
    <row r="27" spans="1:7" s="30" customFormat="1" ht="18.75" customHeight="1" outlineLevel="1" x14ac:dyDescent="0.25">
      <c r="A27" s="27">
        <v>2</v>
      </c>
      <c r="B27" s="28" t="s">
        <v>354</v>
      </c>
      <c r="C27" s="11">
        <v>2</v>
      </c>
      <c r="D27" s="10">
        <v>714000</v>
      </c>
      <c r="E27" s="10"/>
      <c r="F27" s="10">
        <f t="shared" si="1"/>
        <v>1428000</v>
      </c>
      <c r="G27" s="29"/>
    </row>
    <row r="28" spans="1:7" s="30" customFormat="1" ht="23.25" customHeight="1" outlineLevel="1" x14ac:dyDescent="0.25">
      <c r="A28" s="27">
        <v>3</v>
      </c>
      <c r="B28" s="28" t="s">
        <v>353</v>
      </c>
      <c r="C28" s="11">
        <v>1</v>
      </c>
      <c r="D28" s="10">
        <v>373000</v>
      </c>
      <c r="E28" s="10"/>
      <c r="F28" s="10">
        <f t="shared" si="1"/>
        <v>373000</v>
      </c>
      <c r="G28" s="29"/>
    </row>
    <row r="29" spans="1:7" s="30" customFormat="1" ht="26.25" customHeight="1" outlineLevel="1" x14ac:dyDescent="0.25">
      <c r="A29" s="27">
        <v>4</v>
      </c>
      <c r="B29" s="28" t="s">
        <v>352</v>
      </c>
      <c r="C29" s="11">
        <v>1</v>
      </c>
      <c r="D29" s="10">
        <v>261800</v>
      </c>
      <c r="E29" s="10"/>
      <c r="F29" s="10">
        <f t="shared" si="1"/>
        <v>261800</v>
      </c>
      <c r="G29" s="29"/>
    </row>
    <row r="30" spans="1:7" s="30" customFormat="1" x14ac:dyDescent="0.25">
      <c r="A30" s="27"/>
      <c r="B30" s="31" t="s">
        <v>6</v>
      </c>
      <c r="C30" s="58">
        <f>SUM(C26:C29)</f>
        <v>5</v>
      </c>
      <c r="D30" s="10"/>
      <c r="E30" s="10"/>
      <c r="F30" s="33">
        <f>SUM(F26:F29)</f>
        <v>2997800</v>
      </c>
      <c r="G30" s="34"/>
    </row>
    <row r="31" spans="1:7" s="30" customFormat="1" x14ac:dyDescent="0.25">
      <c r="A31" s="35" t="s">
        <v>36</v>
      </c>
      <c r="B31" s="219" t="s">
        <v>37</v>
      </c>
      <c r="C31" s="220"/>
      <c r="D31" s="220"/>
      <c r="E31" s="220"/>
      <c r="F31" s="221"/>
      <c r="G31" s="138"/>
    </row>
    <row r="32" spans="1:7" s="30" customFormat="1" x14ac:dyDescent="0.25">
      <c r="A32" s="132" t="s">
        <v>222</v>
      </c>
      <c r="B32" s="36" t="s">
        <v>277</v>
      </c>
      <c r="C32" s="37"/>
      <c r="D32" s="40"/>
      <c r="E32" s="10"/>
      <c r="F32" s="40"/>
      <c r="G32" s="41"/>
    </row>
    <row r="33" spans="1:7" s="30" customFormat="1" ht="29.25" customHeight="1" x14ac:dyDescent="0.25">
      <c r="A33" s="27"/>
      <c r="B33" s="36" t="s">
        <v>38</v>
      </c>
      <c r="C33" s="37"/>
      <c r="D33" s="38"/>
      <c r="E33" s="37"/>
      <c r="F33" s="38"/>
      <c r="G33" s="39"/>
    </row>
    <row r="34" spans="1:7" s="30" customFormat="1" outlineLevel="1" x14ac:dyDescent="0.25">
      <c r="A34" s="27">
        <v>1</v>
      </c>
      <c r="B34" s="28" t="s">
        <v>7</v>
      </c>
      <c r="C34" s="11">
        <v>1</v>
      </c>
      <c r="D34" s="10">
        <v>697000</v>
      </c>
      <c r="E34" s="10"/>
      <c r="F34" s="10">
        <f>D34*C34</f>
        <v>697000</v>
      </c>
      <c r="G34" s="29"/>
    </row>
    <row r="35" spans="1:7" s="30" customFormat="1" outlineLevel="1" x14ac:dyDescent="0.25">
      <c r="A35" s="27">
        <v>2</v>
      </c>
      <c r="B35" s="28" t="s">
        <v>13</v>
      </c>
      <c r="C35" s="11">
        <v>2</v>
      </c>
      <c r="D35" s="10">
        <v>561000</v>
      </c>
      <c r="E35" s="10"/>
      <c r="F35" s="10">
        <f>D35*C35</f>
        <v>1122000</v>
      </c>
      <c r="G35" s="29"/>
    </row>
    <row r="36" spans="1:7" s="30" customFormat="1" outlineLevel="1" x14ac:dyDescent="0.25">
      <c r="A36" s="27">
        <v>3</v>
      </c>
      <c r="B36" s="28" t="s">
        <v>14</v>
      </c>
      <c r="C36" s="11">
        <v>1</v>
      </c>
      <c r="D36" s="10">
        <v>248200</v>
      </c>
      <c r="E36" s="10"/>
      <c r="F36" s="10">
        <f t="shared" ref="F36" si="2">D36*C36</f>
        <v>248200</v>
      </c>
      <c r="G36" s="29"/>
    </row>
    <row r="37" spans="1:7" s="30" customFormat="1" ht="28.5" outlineLevel="1" x14ac:dyDescent="0.25">
      <c r="A37" s="35" t="s">
        <v>8</v>
      </c>
      <c r="B37" s="19" t="s">
        <v>39</v>
      </c>
      <c r="C37" s="37"/>
      <c r="D37" s="40"/>
      <c r="E37" s="10"/>
      <c r="F37" s="40"/>
      <c r="G37" s="41"/>
    </row>
    <row r="38" spans="1:7" s="30" customFormat="1" outlineLevel="1" x14ac:dyDescent="0.25">
      <c r="A38" s="27">
        <v>4</v>
      </c>
      <c r="B38" s="28" t="s">
        <v>4</v>
      </c>
      <c r="C38" s="11">
        <v>1</v>
      </c>
      <c r="D38" s="10">
        <v>408000</v>
      </c>
      <c r="E38" s="10"/>
      <c r="F38" s="10">
        <f>D38*C38</f>
        <v>408000</v>
      </c>
      <c r="G38" s="29"/>
    </row>
    <row r="39" spans="1:7" s="30" customFormat="1" outlineLevel="1" x14ac:dyDescent="0.25">
      <c r="A39" s="27">
        <v>5</v>
      </c>
      <c r="B39" s="28" t="s">
        <v>9</v>
      </c>
      <c r="C39" s="11">
        <v>2</v>
      </c>
      <c r="D39" s="10">
        <v>289000</v>
      </c>
      <c r="E39" s="10"/>
      <c r="F39" s="10">
        <f>D39*C39</f>
        <v>578000</v>
      </c>
      <c r="G39" s="29"/>
    </row>
    <row r="40" spans="1:7" s="30" customFormat="1" outlineLevel="1" x14ac:dyDescent="0.25">
      <c r="A40" s="27">
        <v>6</v>
      </c>
      <c r="B40" s="28" t="s">
        <v>10</v>
      </c>
      <c r="C40" s="11">
        <v>1</v>
      </c>
      <c r="D40" s="10">
        <v>282200</v>
      </c>
      <c r="E40" s="10"/>
      <c r="F40" s="10">
        <f>D40*C40</f>
        <v>282200</v>
      </c>
      <c r="G40" s="29"/>
    </row>
    <row r="41" spans="1:7" s="30" customFormat="1" outlineLevel="1" x14ac:dyDescent="0.25">
      <c r="A41" s="27">
        <v>7</v>
      </c>
      <c r="B41" s="28" t="s">
        <v>5</v>
      </c>
      <c r="C41" s="11">
        <v>3</v>
      </c>
      <c r="D41" s="10">
        <v>272000</v>
      </c>
      <c r="E41" s="10"/>
      <c r="F41" s="10">
        <f>D41*C41</f>
        <v>816000</v>
      </c>
      <c r="G41" s="29"/>
    </row>
    <row r="42" spans="1:7" s="30" customFormat="1" ht="32.25" customHeight="1" outlineLevel="1" x14ac:dyDescent="0.25">
      <c r="A42" s="35" t="s">
        <v>8</v>
      </c>
      <c r="B42" s="19" t="s">
        <v>40</v>
      </c>
      <c r="C42" s="37"/>
      <c r="D42" s="40"/>
      <c r="E42" s="10"/>
      <c r="F42" s="40"/>
      <c r="G42" s="41"/>
    </row>
    <row r="43" spans="1:7" s="30" customFormat="1" outlineLevel="1" x14ac:dyDescent="0.25">
      <c r="A43" s="27">
        <v>8</v>
      </c>
      <c r="B43" s="28" t="s">
        <v>4</v>
      </c>
      <c r="C43" s="11">
        <v>1</v>
      </c>
      <c r="D43" s="10">
        <v>408000</v>
      </c>
      <c r="E43" s="10"/>
      <c r="F43" s="10">
        <f>D43*C43</f>
        <v>408000</v>
      </c>
      <c r="G43" s="29"/>
    </row>
    <row r="44" spans="1:7" s="30" customFormat="1" outlineLevel="1" x14ac:dyDescent="0.25">
      <c r="A44" s="42">
        <v>9</v>
      </c>
      <c r="B44" s="28" t="s">
        <v>9</v>
      </c>
      <c r="C44" s="11">
        <v>2</v>
      </c>
      <c r="D44" s="10">
        <v>289000</v>
      </c>
      <c r="E44" s="10"/>
      <c r="F44" s="10">
        <f>D44*C44</f>
        <v>578000</v>
      </c>
      <c r="G44" s="29"/>
    </row>
    <row r="45" spans="1:7" s="30" customFormat="1" outlineLevel="1" x14ac:dyDescent="0.25">
      <c r="A45" s="27">
        <v>10</v>
      </c>
      <c r="B45" s="28" t="s">
        <v>10</v>
      </c>
      <c r="C45" s="11">
        <v>1</v>
      </c>
      <c r="D45" s="10">
        <v>282200</v>
      </c>
      <c r="E45" s="10"/>
      <c r="F45" s="10">
        <f>D45*C45</f>
        <v>282200</v>
      </c>
      <c r="G45" s="29"/>
    </row>
    <row r="46" spans="1:7" s="30" customFormat="1" outlineLevel="1" x14ac:dyDescent="0.25">
      <c r="A46" s="42">
        <v>11</v>
      </c>
      <c r="B46" s="28" t="s">
        <v>5</v>
      </c>
      <c r="C46" s="11">
        <v>3</v>
      </c>
      <c r="D46" s="10">
        <v>272000</v>
      </c>
      <c r="E46" s="10"/>
      <c r="F46" s="10">
        <f>D46*C46</f>
        <v>816000</v>
      </c>
      <c r="G46" s="29"/>
    </row>
    <row r="47" spans="1:7" s="30" customFormat="1" ht="31.5" customHeight="1" outlineLevel="1" x14ac:dyDescent="0.25">
      <c r="A47" s="35" t="s">
        <v>8</v>
      </c>
      <c r="B47" s="19" t="s">
        <v>41</v>
      </c>
      <c r="C47" s="37"/>
      <c r="D47" s="40"/>
      <c r="E47" s="10"/>
      <c r="F47" s="40"/>
      <c r="G47" s="41"/>
    </row>
    <row r="48" spans="1:7" s="30" customFormat="1" outlineLevel="1" x14ac:dyDescent="0.25">
      <c r="A48" s="27">
        <v>12</v>
      </c>
      <c r="B48" s="28" t="s">
        <v>4</v>
      </c>
      <c r="C48" s="11">
        <v>1</v>
      </c>
      <c r="D48" s="10">
        <v>408000</v>
      </c>
      <c r="E48" s="10"/>
      <c r="F48" s="10">
        <f>D48*C48</f>
        <v>408000</v>
      </c>
      <c r="G48" s="29"/>
    </row>
    <row r="49" spans="1:7" s="30" customFormat="1" outlineLevel="1" x14ac:dyDescent="0.25">
      <c r="A49" s="27">
        <v>13</v>
      </c>
      <c r="B49" s="28" t="s">
        <v>10</v>
      </c>
      <c r="C49" s="11">
        <v>1</v>
      </c>
      <c r="D49" s="10">
        <v>282200</v>
      </c>
      <c r="E49" s="10"/>
      <c r="F49" s="10">
        <f>D49*C49</f>
        <v>282200</v>
      </c>
      <c r="G49" s="29"/>
    </row>
    <row r="50" spans="1:7" s="30" customFormat="1" outlineLevel="1" x14ac:dyDescent="0.25">
      <c r="A50" s="27">
        <v>14</v>
      </c>
      <c r="B50" s="28" t="s">
        <v>5</v>
      </c>
      <c r="C50" s="11">
        <v>3</v>
      </c>
      <c r="D50" s="10">
        <v>272000</v>
      </c>
      <c r="E50" s="10"/>
      <c r="F50" s="10">
        <f>D50*C50</f>
        <v>816000</v>
      </c>
      <c r="G50" s="29"/>
    </row>
    <row r="51" spans="1:7" s="30" customFormat="1" ht="32.25" customHeight="1" outlineLevel="1" x14ac:dyDescent="0.25">
      <c r="A51" s="35" t="s">
        <v>8</v>
      </c>
      <c r="B51" s="19" t="s">
        <v>42</v>
      </c>
      <c r="C51" s="37"/>
      <c r="D51" s="40"/>
      <c r="E51" s="10"/>
      <c r="F51" s="40"/>
      <c r="G51" s="41"/>
    </row>
    <row r="52" spans="1:7" s="30" customFormat="1" outlineLevel="1" x14ac:dyDescent="0.25">
      <c r="A52" s="27">
        <v>15</v>
      </c>
      <c r="B52" s="28" t="s">
        <v>4</v>
      </c>
      <c r="C52" s="11">
        <v>1</v>
      </c>
      <c r="D52" s="10">
        <v>408000</v>
      </c>
      <c r="E52" s="10"/>
      <c r="F52" s="10">
        <f>D52*C52</f>
        <v>408000</v>
      </c>
      <c r="G52" s="29"/>
    </row>
    <row r="53" spans="1:7" s="30" customFormat="1" outlineLevel="1" x14ac:dyDescent="0.25">
      <c r="A53" s="42">
        <v>16</v>
      </c>
      <c r="B53" s="28" t="s">
        <v>9</v>
      </c>
      <c r="C53" s="11">
        <v>1</v>
      </c>
      <c r="D53" s="10">
        <v>289000</v>
      </c>
      <c r="E53" s="10"/>
      <c r="F53" s="10">
        <f>D53*C53</f>
        <v>289000</v>
      </c>
      <c r="G53" s="29"/>
    </row>
    <row r="54" spans="1:7" s="30" customFormat="1" outlineLevel="1" x14ac:dyDescent="0.25">
      <c r="A54" s="27">
        <v>17</v>
      </c>
      <c r="B54" s="28" t="s">
        <v>10</v>
      </c>
      <c r="C54" s="11">
        <v>1</v>
      </c>
      <c r="D54" s="10">
        <v>282200</v>
      </c>
      <c r="E54" s="10"/>
      <c r="F54" s="10">
        <f>D54*C54</f>
        <v>282200</v>
      </c>
      <c r="G54" s="29"/>
    </row>
    <row r="55" spans="1:7" s="30" customFormat="1" outlineLevel="1" x14ac:dyDescent="0.25">
      <c r="A55" s="27">
        <v>18</v>
      </c>
      <c r="B55" s="28" t="s">
        <v>5</v>
      </c>
      <c r="C55" s="11">
        <v>4</v>
      </c>
      <c r="D55" s="10">
        <v>272000</v>
      </c>
      <c r="E55" s="10"/>
      <c r="F55" s="10">
        <f>D55*C55</f>
        <v>1088000</v>
      </c>
      <c r="G55" s="29"/>
    </row>
    <row r="56" spans="1:7" s="30" customFormat="1" x14ac:dyDescent="0.25">
      <c r="A56" s="27"/>
      <c r="B56" s="31" t="s">
        <v>6</v>
      </c>
      <c r="C56" s="58">
        <f>SUM(C34:C55)</f>
        <v>30</v>
      </c>
      <c r="D56" s="10"/>
      <c r="E56" s="10"/>
      <c r="F56" s="33">
        <f>SUM(F34:F55)</f>
        <v>9809000</v>
      </c>
      <c r="G56" s="34"/>
    </row>
    <row r="57" spans="1:7" s="30" customFormat="1" ht="20.25" customHeight="1" x14ac:dyDescent="0.25">
      <c r="A57" s="27"/>
      <c r="B57" s="36" t="s">
        <v>43</v>
      </c>
      <c r="C57" s="37"/>
      <c r="D57" s="40"/>
      <c r="E57" s="10"/>
      <c r="F57" s="40"/>
      <c r="G57" s="41"/>
    </row>
    <row r="58" spans="1:7" s="30" customFormat="1" ht="21" customHeight="1" outlineLevel="1" x14ac:dyDescent="0.25">
      <c r="A58" s="27">
        <v>1</v>
      </c>
      <c r="B58" s="28" t="s">
        <v>7</v>
      </c>
      <c r="C58" s="11">
        <v>1</v>
      </c>
      <c r="D58" s="10">
        <v>697000</v>
      </c>
      <c r="E58" s="10"/>
      <c r="F58" s="10">
        <f t="shared" ref="F58:F62" si="3">D58*C58</f>
        <v>697000</v>
      </c>
      <c r="G58" s="29"/>
    </row>
    <row r="59" spans="1:7" s="30" customFormat="1" outlineLevel="1" x14ac:dyDescent="0.25">
      <c r="A59" s="27">
        <v>2</v>
      </c>
      <c r="B59" s="28" t="s">
        <v>13</v>
      </c>
      <c r="C59" s="11">
        <v>2</v>
      </c>
      <c r="D59" s="10">
        <v>561000</v>
      </c>
      <c r="E59" s="10"/>
      <c r="F59" s="10">
        <f t="shared" si="3"/>
        <v>1122000</v>
      </c>
      <c r="G59" s="29"/>
    </row>
    <row r="60" spans="1:7" s="30" customFormat="1" outlineLevel="1" x14ac:dyDescent="0.25">
      <c r="A60" s="27">
        <v>3</v>
      </c>
      <c r="B60" s="28" t="s">
        <v>9</v>
      </c>
      <c r="C60" s="11">
        <v>4</v>
      </c>
      <c r="D60" s="10">
        <v>323000</v>
      </c>
      <c r="E60" s="10"/>
      <c r="F60" s="10">
        <f t="shared" si="3"/>
        <v>1292000</v>
      </c>
      <c r="G60" s="29"/>
    </row>
    <row r="61" spans="1:7" s="30" customFormat="1" outlineLevel="1" x14ac:dyDescent="0.25">
      <c r="A61" s="27">
        <v>4</v>
      </c>
      <c r="B61" s="28" t="s">
        <v>10</v>
      </c>
      <c r="C61" s="11">
        <v>1</v>
      </c>
      <c r="D61" s="10">
        <v>289000</v>
      </c>
      <c r="E61" s="10"/>
      <c r="F61" s="10">
        <f t="shared" si="3"/>
        <v>289000</v>
      </c>
      <c r="G61" s="29"/>
    </row>
    <row r="62" spans="1:7" s="30" customFormat="1" outlineLevel="1" x14ac:dyDescent="0.25">
      <c r="A62" s="27">
        <v>5</v>
      </c>
      <c r="B62" s="28" t="s">
        <v>5</v>
      </c>
      <c r="C62" s="11">
        <f>1+1</f>
        <v>2</v>
      </c>
      <c r="D62" s="10">
        <v>282200</v>
      </c>
      <c r="E62" s="10"/>
      <c r="F62" s="10">
        <f t="shared" si="3"/>
        <v>564400</v>
      </c>
      <c r="G62" s="29"/>
    </row>
    <row r="63" spans="1:7" s="30" customFormat="1" x14ac:dyDescent="0.25">
      <c r="A63" s="27"/>
      <c r="B63" s="31" t="s">
        <v>6</v>
      </c>
      <c r="C63" s="58">
        <f>SUM(C58:C62)</f>
        <v>10</v>
      </c>
      <c r="D63" s="10"/>
      <c r="E63" s="10"/>
      <c r="F63" s="33">
        <f>SUM(F58:F62)</f>
        <v>3964400</v>
      </c>
      <c r="G63" s="34"/>
    </row>
    <row r="64" spans="1:7" s="30" customFormat="1" ht="37.5" customHeight="1" x14ac:dyDescent="0.25">
      <c r="A64" s="27"/>
      <c r="B64" s="36" t="s">
        <v>336</v>
      </c>
      <c r="C64" s="37"/>
      <c r="D64" s="40"/>
      <c r="E64" s="10"/>
      <c r="F64" s="40"/>
      <c r="G64" s="41"/>
    </row>
    <row r="65" spans="1:7" s="30" customFormat="1" ht="20.25" customHeight="1" outlineLevel="1" x14ac:dyDescent="0.25">
      <c r="A65" s="27">
        <v>1</v>
      </c>
      <c r="B65" s="28" t="s">
        <v>7</v>
      </c>
      <c r="C65" s="11">
        <v>1</v>
      </c>
      <c r="D65" s="10">
        <v>697000</v>
      </c>
      <c r="E65" s="10"/>
      <c r="F65" s="10">
        <f t="shared" ref="F65:F78" si="4">D65*C65</f>
        <v>697000</v>
      </c>
      <c r="G65" s="29"/>
    </row>
    <row r="66" spans="1:7" s="30" customFormat="1" ht="21.75" customHeight="1" outlineLevel="1" x14ac:dyDescent="0.25">
      <c r="A66" s="27">
        <v>2</v>
      </c>
      <c r="B66" s="28" t="s">
        <v>13</v>
      </c>
      <c r="C66" s="11">
        <v>2</v>
      </c>
      <c r="D66" s="10">
        <v>561000</v>
      </c>
      <c r="E66" s="10"/>
      <c r="F66" s="10">
        <f t="shared" si="4"/>
        <v>1122000</v>
      </c>
      <c r="G66" s="29"/>
    </row>
    <row r="67" spans="1:7" s="30" customFormat="1" ht="20.25" customHeight="1" outlineLevel="1" x14ac:dyDescent="0.25">
      <c r="A67" s="27">
        <v>3</v>
      </c>
      <c r="B67" s="28" t="s">
        <v>14</v>
      </c>
      <c r="C67" s="11">
        <v>1</v>
      </c>
      <c r="D67" s="10">
        <v>248200</v>
      </c>
      <c r="E67" s="10"/>
      <c r="F67" s="10">
        <f t="shared" si="4"/>
        <v>248200</v>
      </c>
      <c r="G67" s="29"/>
    </row>
    <row r="68" spans="1:7" s="30" customFormat="1" outlineLevel="1" x14ac:dyDescent="0.25">
      <c r="A68" s="35" t="s">
        <v>8</v>
      </c>
      <c r="B68" s="19" t="s">
        <v>185</v>
      </c>
      <c r="C68" s="11"/>
      <c r="D68" s="10"/>
      <c r="E68" s="10"/>
      <c r="F68" s="10"/>
      <c r="G68" s="29"/>
    </row>
    <row r="69" spans="1:7" s="30" customFormat="1" outlineLevel="1" x14ac:dyDescent="0.25">
      <c r="A69" s="27">
        <v>4</v>
      </c>
      <c r="B69" s="28" t="s">
        <v>4</v>
      </c>
      <c r="C69" s="11">
        <v>1</v>
      </c>
      <c r="D69" s="10">
        <v>408000</v>
      </c>
      <c r="E69" s="10"/>
      <c r="F69" s="10">
        <f t="shared" si="4"/>
        <v>408000</v>
      </c>
      <c r="G69" s="29"/>
    </row>
    <row r="70" spans="1:7" s="30" customFormat="1" outlineLevel="1" x14ac:dyDescent="0.25">
      <c r="A70" s="27">
        <v>5</v>
      </c>
      <c r="B70" s="28" t="s">
        <v>9</v>
      </c>
      <c r="C70" s="11">
        <v>2</v>
      </c>
      <c r="D70" s="10">
        <v>289000</v>
      </c>
      <c r="E70" s="10"/>
      <c r="F70" s="10">
        <f t="shared" si="4"/>
        <v>578000</v>
      </c>
      <c r="G70" s="29"/>
    </row>
    <row r="71" spans="1:7" s="30" customFormat="1" outlineLevel="1" x14ac:dyDescent="0.25">
      <c r="A71" s="27">
        <v>6</v>
      </c>
      <c r="B71" s="28" t="s">
        <v>10</v>
      </c>
      <c r="C71" s="11">
        <v>4</v>
      </c>
      <c r="D71" s="10">
        <v>282200</v>
      </c>
      <c r="E71" s="10"/>
      <c r="F71" s="10">
        <f t="shared" si="4"/>
        <v>1128800</v>
      </c>
      <c r="G71" s="29"/>
    </row>
    <row r="72" spans="1:7" s="30" customFormat="1" ht="20.25" customHeight="1" outlineLevel="1" x14ac:dyDescent="0.25">
      <c r="A72" s="27">
        <v>7</v>
      </c>
      <c r="B72" s="28" t="s">
        <v>5</v>
      </c>
      <c r="C72" s="11">
        <v>4</v>
      </c>
      <c r="D72" s="10">
        <v>272000</v>
      </c>
      <c r="E72" s="10"/>
      <c r="F72" s="10">
        <f t="shared" si="4"/>
        <v>1088000</v>
      </c>
      <c r="G72" s="29"/>
    </row>
    <row r="73" spans="1:7" s="30" customFormat="1" outlineLevel="1" x14ac:dyDescent="0.25">
      <c r="A73" s="35" t="s">
        <v>8</v>
      </c>
      <c r="B73" s="19" t="s">
        <v>186</v>
      </c>
      <c r="C73" s="11"/>
      <c r="D73" s="10"/>
      <c r="E73" s="10"/>
      <c r="F73" s="10"/>
      <c r="G73" s="29"/>
    </row>
    <row r="74" spans="1:7" s="30" customFormat="1" outlineLevel="1" x14ac:dyDescent="0.25">
      <c r="A74" s="27">
        <v>8</v>
      </c>
      <c r="B74" s="28" t="s">
        <v>4</v>
      </c>
      <c r="C74" s="11">
        <v>1</v>
      </c>
      <c r="D74" s="10">
        <v>408000</v>
      </c>
      <c r="E74" s="10"/>
      <c r="F74" s="10">
        <f t="shared" si="4"/>
        <v>408000</v>
      </c>
      <c r="G74" s="29"/>
    </row>
    <row r="75" spans="1:7" s="30" customFormat="1" outlineLevel="1" x14ac:dyDescent="0.25">
      <c r="A75" s="27">
        <v>9</v>
      </c>
      <c r="B75" s="28" t="s">
        <v>9</v>
      </c>
      <c r="C75" s="11">
        <v>2</v>
      </c>
      <c r="D75" s="10">
        <v>289000</v>
      </c>
      <c r="E75" s="10"/>
      <c r="F75" s="10">
        <f t="shared" si="4"/>
        <v>578000</v>
      </c>
      <c r="G75" s="29"/>
    </row>
    <row r="76" spans="1:7" s="30" customFormat="1" outlineLevel="1" x14ac:dyDescent="0.25">
      <c r="A76" s="27">
        <v>10</v>
      </c>
      <c r="B76" s="28" t="s">
        <v>10</v>
      </c>
      <c r="C76" s="11">
        <v>2</v>
      </c>
      <c r="D76" s="10">
        <v>282200</v>
      </c>
      <c r="E76" s="10"/>
      <c r="F76" s="10">
        <f t="shared" si="4"/>
        <v>564400</v>
      </c>
      <c r="G76" s="29"/>
    </row>
    <row r="77" spans="1:7" s="30" customFormat="1" outlineLevel="1" x14ac:dyDescent="0.25">
      <c r="A77" s="27">
        <v>11</v>
      </c>
      <c r="B77" s="28" t="s">
        <v>5</v>
      </c>
      <c r="C77" s="11">
        <v>2</v>
      </c>
      <c r="D77" s="10">
        <v>272000</v>
      </c>
      <c r="E77" s="10"/>
      <c r="F77" s="10">
        <f t="shared" si="4"/>
        <v>544000</v>
      </c>
      <c r="G77" s="29"/>
    </row>
    <row r="78" spans="1:7" s="30" customFormat="1" outlineLevel="1" x14ac:dyDescent="0.25">
      <c r="A78" s="27">
        <v>12</v>
      </c>
      <c r="B78" s="28" t="s">
        <v>51</v>
      </c>
      <c r="C78" s="11">
        <v>1</v>
      </c>
      <c r="D78" s="10">
        <v>374000</v>
      </c>
      <c r="E78" s="10"/>
      <c r="F78" s="10">
        <f t="shared" si="4"/>
        <v>374000</v>
      </c>
      <c r="G78" s="29"/>
    </row>
    <row r="79" spans="1:7" s="30" customFormat="1" x14ac:dyDescent="0.25">
      <c r="A79" s="27"/>
      <c r="B79" s="31" t="s">
        <v>6</v>
      </c>
      <c r="C79" s="58">
        <f>SUM(C65:C78)</f>
        <v>23</v>
      </c>
      <c r="D79" s="10"/>
      <c r="E79" s="10"/>
      <c r="F79" s="33">
        <f>SUM(F65:F78)</f>
        <v>7738400</v>
      </c>
      <c r="G79" s="34"/>
    </row>
    <row r="80" spans="1:7" s="30" customFormat="1" ht="20.25" customHeight="1" x14ac:dyDescent="0.25">
      <c r="A80" s="27"/>
      <c r="B80" s="31" t="s">
        <v>349</v>
      </c>
      <c r="C80" s="58"/>
      <c r="D80" s="10"/>
      <c r="E80" s="10"/>
      <c r="F80" s="33"/>
      <c r="G80" s="34"/>
    </row>
    <row r="81" spans="1:7" s="30" customFormat="1" ht="20.25" customHeight="1" outlineLevel="1" x14ac:dyDescent="0.25">
      <c r="A81" s="27">
        <v>1</v>
      </c>
      <c r="B81" s="28" t="s">
        <v>7</v>
      </c>
      <c r="C81" s="11">
        <v>1</v>
      </c>
      <c r="D81" s="10">
        <v>697000</v>
      </c>
      <c r="E81" s="10"/>
      <c r="F81" s="10">
        <f t="shared" ref="F81" si="5">D81*C81</f>
        <v>697000</v>
      </c>
      <c r="G81" s="29"/>
    </row>
    <row r="82" spans="1:7" s="30" customFormat="1" outlineLevel="1" x14ac:dyDescent="0.25">
      <c r="A82" s="35" t="s">
        <v>8</v>
      </c>
      <c r="B82" s="19" t="s">
        <v>46</v>
      </c>
      <c r="C82" s="11"/>
      <c r="D82" s="10"/>
      <c r="E82" s="10"/>
      <c r="F82" s="10"/>
      <c r="G82" s="29"/>
    </row>
    <row r="83" spans="1:7" s="30" customFormat="1" ht="21" customHeight="1" outlineLevel="1" x14ac:dyDescent="0.25">
      <c r="A83" s="27">
        <v>2</v>
      </c>
      <c r="B83" s="28" t="s">
        <v>4</v>
      </c>
      <c r="C83" s="11">
        <v>1</v>
      </c>
      <c r="D83" s="10">
        <v>408000</v>
      </c>
      <c r="E83" s="10"/>
      <c r="F83" s="10">
        <f t="shared" ref="F83:F85" si="6">D83*C83</f>
        <v>408000</v>
      </c>
      <c r="G83" s="29"/>
    </row>
    <row r="84" spans="1:7" s="30" customFormat="1" ht="19.5" customHeight="1" outlineLevel="1" x14ac:dyDescent="0.25">
      <c r="A84" s="27">
        <v>3</v>
      </c>
      <c r="B84" s="28" t="s">
        <v>9</v>
      </c>
      <c r="C84" s="11">
        <v>1</v>
      </c>
      <c r="D84" s="10">
        <v>289000</v>
      </c>
      <c r="E84" s="10"/>
      <c r="F84" s="10">
        <f t="shared" si="6"/>
        <v>289000</v>
      </c>
      <c r="G84" s="29"/>
    </row>
    <row r="85" spans="1:7" s="30" customFormat="1" ht="19.5" customHeight="1" outlineLevel="1" x14ac:dyDescent="0.25">
      <c r="A85" s="27">
        <v>4</v>
      </c>
      <c r="B85" s="28" t="s">
        <v>10</v>
      </c>
      <c r="C85" s="11">
        <v>2</v>
      </c>
      <c r="D85" s="10">
        <v>282200</v>
      </c>
      <c r="E85" s="10"/>
      <c r="F85" s="10">
        <f t="shared" si="6"/>
        <v>564400</v>
      </c>
      <c r="G85" s="29"/>
    </row>
    <row r="86" spans="1:7" s="30" customFormat="1" ht="18" customHeight="1" outlineLevel="1" x14ac:dyDescent="0.25">
      <c r="A86" s="35" t="s">
        <v>8</v>
      </c>
      <c r="B86" s="19" t="s">
        <v>48</v>
      </c>
      <c r="C86" s="11"/>
      <c r="D86" s="10"/>
      <c r="E86" s="10"/>
      <c r="F86" s="10"/>
      <c r="G86" s="29"/>
    </row>
    <row r="87" spans="1:7" s="30" customFormat="1" outlineLevel="1" x14ac:dyDescent="0.25">
      <c r="A87" s="27">
        <v>5</v>
      </c>
      <c r="B87" s="28" t="s">
        <v>4</v>
      </c>
      <c r="C87" s="11">
        <v>1</v>
      </c>
      <c r="D87" s="10">
        <v>408000</v>
      </c>
      <c r="E87" s="10"/>
      <c r="F87" s="10">
        <f t="shared" ref="F87:F89" si="7">D87*C87</f>
        <v>408000</v>
      </c>
      <c r="G87" s="29"/>
    </row>
    <row r="88" spans="1:7" s="30" customFormat="1" outlineLevel="1" x14ac:dyDescent="0.25">
      <c r="A88" s="27">
        <v>6</v>
      </c>
      <c r="B88" s="28" t="s">
        <v>10</v>
      </c>
      <c r="C88" s="11">
        <v>1</v>
      </c>
      <c r="D88" s="10">
        <v>282200</v>
      </c>
      <c r="E88" s="10"/>
      <c r="F88" s="10">
        <f t="shared" si="7"/>
        <v>282200</v>
      </c>
      <c r="G88" s="29"/>
    </row>
    <row r="89" spans="1:7" s="30" customFormat="1" ht="18.75" customHeight="1" outlineLevel="1" x14ac:dyDescent="0.25">
      <c r="A89" s="27">
        <v>7</v>
      </c>
      <c r="B89" s="28" t="s">
        <v>5</v>
      </c>
      <c r="C89" s="11">
        <v>1</v>
      </c>
      <c r="D89" s="10">
        <v>272000</v>
      </c>
      <c r="E89" s="10"/>
      <c r="F89" s="10">
        <f t="shared" si="7"/>
        <v>272000</v>
      </c>
      <c r="G89" s="29"/>
    </row>
    <row r="90" spans="1:7" s="30" customFormat="1" outlineLevel="1" x14ac:dyDescent="0.25">
      <c r="A90" s="35"/>
      <c r="B90" s="36" t="s">
        <v>6</v>
      </c>
      <c r="C90" s="58">
        <f>SUM(C81:C89)</f>
        <v>8</v>
      </c>
      <c r="D90" s="10"/>
      <c r="E90" s="33"/>
      <c r="F90" s="33">
        <f>SUM(F81:F89)</f>
        <v>2920600</v>
      </c>
      <c r="G90" s="41"/>
    </row>
    <row r="91" spans="1:7" s="30" customFormat="1" ht="21" customHeight="1" x14ac:dyDescent="0.25">
      <c r="A91" s="35"/>
      <c r="B91" s="36" t="s">
        <v>53</v>
      </c>
      <c r="C91" s="58"/>
      <c r="D91" s="10"/>
      <c r="E91" s="33"/>
      <c r="F91" s="10"/>
      <c r="G91" s="41"/>
    </row>
    <row r="92" spans="1:7" s="30" customFormat="1" ht="21" customHeight="1" outlineLevel="1" x14ac:dyDescent="0.25">
      <c r="A92" s="27">
        <v>1</v>
      </c>
      <c r="B92" s="44" t="s">
        <v>7</v>
      </c>
      <c r="C92" s="64">
        <v>1</v>
      </c>
      <c r="D92" s="10">
        <v>697000</v>
      </c>
      <c r="E92" s="10"/>
      <c r="F92" s="10">
        <f t="shared" ref="F92:F98" si="8">D92*C92</f>
        <v>697000</v>
      </c>
      <c r="G92" s="29"/>
    </row>
    <row r="93" spans="1:7" s="30" customFormat="1" ht="20.25" customHeight="1" outlineLevel="1" x14ac:dyDescent="0.25">
      <c r="A93" s="27">
        <v>2</v>
      </c>
      <c r="B93" s="44" t="s">
        <v>13</v>
      </c>
      <c r="C93" s="64">
        <v>1</v>
      </c>
      <c r="D93" s="10">
        <v>561000</v>
      </c>
      <c r="E93" s="10"/>
      <c r="F93" s="10">
        <f t="shared" si="8"/>
        <v>561000</v>
      </c>
      <c r="G93" s="29"/>
    </row>
    <row r="94" spans="1:7" s="30" customFormat="1" ht="21" customHeight="1" outlineLevel="1" x14ac:dyDescent="0.25">
      <c r="A94" s="27">
        <v>3</v>
      </c>
      <c r="B94" s="44" t="s">
        <v>54</v>
      </c>
      <c r="C94" s="64">
        <v>1</v>
      </c>
      <c r="D94" s="10">
        <v>323000</v>
      </c>
      <c r="E94" s="10"/>
      <c r="F94" s="10">
        <f t="shared" si="8"/>
        <v>323000</v>
      </c>
      <c r="G94" s="41"/>
    </row>
    <row r="95" spans="1:7" s="30" customFormat="1" ht="20.25" customHeight="1" outlineLevel="1" x14ac:dyDescent="0.25">
      <c r="A95" s="27">
        <v>4</v>
      </c>
      <c r="B95" s="44" t="s">
        <v>55</v>
      </c>
      <c r="C95" s="64">
        <v>1</v>
      </c>
      <c r="D95" s="10">
        <v>323000</v>
      </c>
      <c r="E95" s="10"/>
      <c r="F95" s="10">
        <f t="shared" si="8"/>
        <v>323000</v>
      </c>
      <c r="G95" s="29"/>
    </row>
    <row r="96" spans="1:7" s="30" customFormat="1" ht="21" customHeight="1" outlineLevel="1" x14ac:dyDescent="0.25">
      <c r="A96" s="27">
        <v>5</v>
      </c>
      <c r="B96" s="44" t="s">
        <v>56</v>
      </c>
      <c r="C96" s="64">
        <v>1</v>
      </c>
      <c r="D96" s="10">
        <v>323000</v>
      </c>
      <c r="E96" s="10"/>
      <c r="F96" s="10">
        <f t="shared" si="8"/>
        <v>323000</v>
      </c>
      <c r="G96" s="29"/>
    </row>
    <row r="97" spans="1:7" s="30" customFormat="1" ht="20.25" customHeight="1" outlineLevel="1" x14ac:dyDescent="0.25">
      <c r="A97" s="27">
        <v>6</v>
      </c>
      <c r="B97" s="44" t="s">
        <v>10</v>
      </c>
      <c r="C97" s="64">
        <v>2</v>
      </c>
      <c r="D97" s="10">
        <v>289000</v>
      </c>
      <c r="E97" s="10"/>
      <c r="F97" s="10">
        <f t="shared" si="8"/>
        <v>578000</v>
      </c>
      <c r="G97" s="29"/>
    </row>
    <row r="98" spans="1:7" s="30" customFormat="1" ht="20.25" customHeight="1" outlineLevel="1" x14ac:dyDescent="0.25">
      <c r="A98" s="27">
        <v>7</v>
      </c>
      <c r="B98" s="44" t="s">
        <v>5</v>
      </c>
      <c r="C98" s="64">
        <v>1</v>
      </c>
      <c r="D98" s="10">
        <v>282200</v>
      </c>
      <c r="E98" s="10"/>
      <c r="F98" s="10">
        <f t="shared" si="8"/>
        <v>282200</v>
      </c>
      <c r="G98" s="29"/>
    </row>
    <row r="99" spans="1:7" s="30" customFormat="1" outlineLevel="1" x14ac:dyDescent="0.25">
      <c r="A99" s="35"/>
      <c r="B99" s="36" t="s">
        <v>6</v>
      </c>
      <c r="C99" s="58">
        <f>SUM(C92:C98)</f>
        <v>8</v>
      </c>
      <c r="D99" s="10"/>
      <c r="E99" s="33"/>
      <c r="F99" s="33">
        <f>SUM(F92:F98)</f>
        <v>3087200</v>
      </c>
      <c r="G99" s="41"/>
    </row>
    <row r="100" spans="1:7" s="30" customFormat="1" outlineLevel="1" x14ac:dyDescent="0.25">
      <c r="A100" s="27"/>
      <c r="B100" s="31" t="s">
        <v>57</v>
      </c>
      <c r="C100" s="32"/>
      <c r="D100" s="40"/>
      <c r="E100" s="10"/>
      <c r="F100" s="40"/>
      <c r="G100" s="29"/>
    </row>
    <row r="101" spans="1:7" s="30" customFormat="1" outlineLevel="1" x14ac:dyDescent="0.25">
      <c r="A101" s="27">
        <v>1</v>
      </c>
      <c r="B101" s="44" t="s">
        <v>7</v>
      </c>
      <c r="C101" s="11">
        <v>1</v>
      </c>
      <c r="D101" s="10">
        <v>697000</v>
      </c>
      <c r="E101" s="10"/>
      <c r="F101" s="10">
        <f>D101*C101</f>
        <v>697000</v>
      </c>
      <c r="G101" s="29"/>
    </row>
    <row r="102" spans="1:7" s="30" customFormat="1" ht="20.25" customHeight="1" outlineLevel="1" x14ac:dyDescent="0.25">
      <c r="A102" s="27">
        <v>2</v>
      </c>
      <c r="B102" s="28" t="s">
        <v>13</v>
      </c>
      <c r="C102" s="11">
        <v>1</v>
      </c>
      <c r="D102" s="10">
        <v>561000</v>
      </c>
      <c r="E102" s="10"/>
      <c r="F102" s="10">
        <f>D102*C102</f>
        <v>561000</v>
      </c>
      <c r="G102" s="29"/>
    </row>
    <row r="103" spans="1:7" s="30" customFormat="1" ht="20.25" customHeight="1" outlineLevel="1" x14ac:dyDescent="0.25">
      <c r="A103" s="27">
        <v>3</v>
      </c>
      <c r="B103" s="28" t="s">
        <v>14</v>
      </c>
      <c r="C103" s="11">
        <v>1</v>
      </c>
      <c r="D103" s="10">
        <v>248200</v>
      </c>
      <c r="E103" s="10"/>
      <c r="F103" s="10">
        <f>+C103*D103</f>
        <v>248200</v>
      </c>
      <c r="G103" s="29"/>
    </row>
    <row r="104" spans="1:7" s="30" customFormat="1" x14ac:dyDescent="0.25">
      <c r="A104" s="35" t="s">
        <v>8</v>
      </c>
      <c r="B104" s="19" t="s">
        <v>58</v>
      </c>
      <c r="C104" s="32"/>
      <c r="D104" s="40"/>
      <c r="E104" s="10"/>
      <c r="F104" s="40"/>
      <c r="G104" s="34"/>
    </row>
    <row r="105" spans="1:7" s="30" customFormat="1" x14ac:dyDescent="0.25">
      <c r="A105" s="27">
        <v>4</v>
      </c>
      <c r="B105" s="28" t="s">
        <v>4</v>
      </c>
      <c r="C105" s="11">
        <v>1</v>
      </c>
      <c r="D105" s="10">
        <v>408000</v>
      </c>
      <c r="E105" s="10"/>
      <c r="F105" s="10">
        <f>D105*C105</f>
        <v>408000</v>
      </c>
      <c r="G105" s="41"/>
    </row>
    <row r="106" spans="1:7" s="30" customFormat="1" ht="20.25" customHeight="1" outlineLevel="1" x14ac:dyDescent="0.25">
      <c r="A106" s="27">
        <v>5</v>
      </c>
      <c r="B106" s="28" t="s">
        <v>9</v>
      </c>
      <c r="C106" s="11">
        <f>3+1</f>
        <v>4</v>
      </c>
      <c r="D106" s="10">
        <v>289000</v>
      </c>
      <c r="E106" s="10"/>
      <c r="F106" s="10">
        <f>D106*C106</f>
        <v>1156000</v>
      </c>
      <c r="G106" s="29"/>
    </row>
    <row r="107" spans="1:7" s="30" customFormat="1" ht="20.25" customHeight="1" outlineLevel="1" x14ac:dyDescent="0.25">
      <c r="A107" s="27">
        <v>6</v>
      </c>
      <c r="B107" s="28" t="s">
        <v>47</v>
      </c>
      <c r="C107" s="11">
        <f>1+2</f>
        <v>3</v>
      </c>
      <c r="D107" s="10">
        <v>282200</v>
      </c>
      <c r="E107" s="10"/>
      <c r="F107" s="10">
        <f>D107*C107</f>
        <v>846600</v>
      </c>
      <c r="G107" s="41"/>
    </row>
    <row r="108" spans="1:7" s="30" customFormat="1" ht="27.75" customHeight="1" outlineLevel="1" x14ac:dyDescent="0.25">
      <c r="A108" s="35" t="s">
        <v>8</v>
      </c>
      <c r="B108" s="19" t="s">
        <v>355</v>
      </c>
      <c r="C108" s="11"/>
      <c r="D108" s="40"/>
      <c r="E108" s="10"/>
      <c r="F108" s="40"/>
      <c r="G108" s="29"/>
    </row>
    <row r="109" spans="1:7" s="30" customFormat="1" outlineLevel="1" x14ac:dyDescent="0.25">
      <c r="A109" s="27">
        <v>7</v>
      </c>
      <c r="B109" s="28" t="s">
        <v>4</v>
      </c>
      <c r="C109" s="11">
        <v>1</v>
      </c>
      <c r="D109" s="10">
        <v>408000</v>
      </c>
      <c r="E109" s="10"/>
      <c r="F109" s="10">
        <f>D109*C109</f>
        <v>408000</v>
      </c>
      <c r="G109" s="29"/>
    </row>
    <row r="110" spans="1:7" s="30" customFormat="1" ht="20.25" customHeight="1" outlineLevel="1" x14ac:dyDescent="0.25">
      <c r="A110" s="27">
        <v>8</v>
      </c>
      <c r="B110" s="28" t="s">
        <v>9</v>
      </c>
      <c r="C110" s="11">
        <f>3+1</f>
        <v>4</v>
      </c>
      <c r="D110" s="10">
        <v>289000</v>
      </c>
      <c r="E110" s="10"/>
      <c r="F110" s="10">
        <f>D110*C110</f>
        <v>1156000</v>
      </c>
      <c r="G110" s="29"/>
    </row>
    <row r="111" spans="1:7" s="30" customFormat="1" ht="18.75" customHeight="1" outlineLevel="1" x14ac:dyDescent="0.25">
      <c r="A111" s="27">
        <v>9</v>
      </c>
      <c r="B111" s="28" t="s">
        <v>47</v>
      </c>
      <c r="C111" s="11">
        <v>3</v>
      </c>
      <c r="D111" s="10">
        <v>282200</v>
      </c>
      <c r="E111" s="10"/>
      <c r="F111" s="10">
        <f>D111*C111</f>
        <v>846600</v>
      </c>
      <c r="G111" s="29"/>
    </row>
    <row r="112" spans="1:7" s="30" customFormat="1" ht="18.75" customHeight="1" outlineLevel="1" x14ac:dyDescent="0.25">
      <c r="A112" s="35" t="s">
        <v>8</v>
      </c>
      <c r="B112" s="19" t="s">
        <v>356</v>
      </c>
      <c r="C112" s="11"/>
      <c r="D112" s="10"/>
      <c r="E112" s="10"/>
      <c r="F112" s="10"/>
      <c r="G112" s="29"/>
    </row>
    <row r="113" spans="1:7" s="30" customFormat="1" ht="18.75" customHeight="1" outlineLevel="1" x14ac:dyDescent="0.25">
      <c r="A113" s="27">
        <v>11</v>
      </c>
      <c r="B113" s="28" t="s">
        <v>4</v>
      </c>
      <c r="C113" s="11">
        <v>1</v>
      </c>
      <c r="D113" s="10">
        <v>408000</v>
      </c>
      <c r="E113" s="10"/>
      <c r="F113" s="10">
        <f>+C113*D113</f>
        <v>408000</v>
      </c>
      <c r="G113" s="29"/>
    </row>
    <row r="114" spans="1:7" s="30" customFormat="1" ht="18.75" customHeight="1" outlineLevel="1" x14ac:dyDescent="0.25">
      <c r="A114" s="27">
        <v>12</v>
      </c>
      <c r="B114" s="28" t="s">
        <v>9</v>
      </c>
      <c r="C114" s="11">
        <v>3</v>
      </c>
      <c r="D114" s="10">
        <v>289000</v>
      </c>
      <c r="E114" s="10"/>
      <c r="F114" s="10">
        <f>+C114*D114</f>
        <v>867000</v>
      </c>
      <c r="G114" s="29"/>
    </row>
    <row r="115" spans="1:7" s="30" customFormat="1" ht="18.75" customHeight="1" outlineLevel="1" x14ac:dyDescent="0.25">
      <c r="A115" s="27">
        <v>13</v>
      </c>
      <c r="B115" s="28" t="s">
        <v>47</v>
      </c>
      <c r="C115" s="11">
        <v>1</v>
      </c>
      <c r="D115" s="10">
        <v>282200</v>
      </c>
      <c r="E115" s="10"/>
      <c r="F115" s="10">
        <f>+C115*D115</f>
        <v>282200</v>
      </c>
      <c r="G115" s="29"/>
    </row>
    <row r="116" spans="1:7" s="30" customFormat="1" outlineLevel="1" x14ac:dyDescent="0.25">
      <c r="A116" s="27"/>
      <c r="B116" s="31" t="s">
        <v>6</v>
      </c>
      <c r="C116" s="58">
        <f>SUM(C101:C115)</f>
        <v>24</v>
      </c>
      <c r="D116" s="10"/>
      <c r="E116" s="10"/>
      <c r="F116" s="33">
        <f>SUM(F101:F115)</f>
        <v>7884600</v>
      </c>
      <c r="G116" s="41"/>
    </row>
    <row r="117" spans="1:7" s="30" customFormat="1" ht="38.25" customHeight="1" outlineLevel="1" x14ac:dyDescent="0.25">
      <c r="A117" s="35"/>
      <c r="B117" s="36" t="s">
        <v>59</v>
      </c>
      <c r="C117" s="37"/>
      <c r="D117" s="40"/>
      <c r="E117" s="10"/>
      <c r="F117" s="40"/>
      <c r="G117" s="29"/>
    </row>
    <row r="118" spans="1:7" s="30" customFormat="1" ht="20.25" customHeight="1" outlineLevel="1" x14ac:dyDescent="0.25">
      <c r="A118" s="27">
        <v>1</v>
      </c>
      <c r="B118" s="44" t="s">
        <v>7</v>
      </c>
      <c r="C118" s="11">
        <v>1</v>
      </c>
      <c r="D118" s="10">
        <v>697000</v>
      </c>
      <c r="E118" s="10"/>
      <c r="F118" s="10">
        <f>D118*C118</f>
        <v>697000</v>
      </c>
      <c r="G118" s="29"/>
    </row>
    <row r="119" spans="1:7" s="30" customFormat="1" ht="30" customHeight="1" outlineLevel="1" x14ac:dyDescent="0.25">
      <c r="A119" s="35" t="s">
        <v>8</v>
      </c>
      <c r="B119" s="19" t="s">
        <v>60</v>
      </c>
      <c r="C119" s="37"/>
      <c r="D119" s="40"/>
      <c r="E119" s="10"/>
      <c r="F119" s="40"/>
      <c r="G119" s="29"/>
    </row>
    <row r="120" spans="1:7" s="30" customFormat="1" ht="20.25" customHeight="1" outlineLevel="1" x14ac:dyDescent="0.25">
      <c r="A120" s="27">
        <v>2</v>
      </c>
      <c r="B120" s="44" t="s">
        <v>4</v>
      </c>
      <c r="C120" s="11">
        <v>1</v>
      </c>
      <c r="D120" s="10">
        <v>408000</v>
      </c>
      <c r="E120" s="10"/>
      <c r="F120" s="10">
        <f>D120*C120</f>
        <v>408000</v>
      </c>
      <c r="G120" s="29"/>
    </row>
    <row r="121" spans="1:7" s="151" customFormat="1" ht="19.5" customHeight="1" x14ac:dyDescent="0.25">
      <c r="A121" s="27">
        <v>3</v>
      </c>
      <c r="B121" s="44" t="s">
        <v>9</v>
      </c>
      <c r="C121" s="11">
        <f>1+1</f>
        <v>2</v>
      </c>
      <c r="D121" s="10">
        <v>289000</v>
      </c>
      <c r="E121" s="10"/>
      <c r="F121" s="10">
        <f>D121*C121</f>
        <v>578000</v>
      </c>
      <c r="G121" s="34"/>
    </row>
    <row r="122" spans="1:7" s="52" customFormat="1" ht="18.75" customHeight="1" x14ac:dyDescent="0.25">
      <c r="A122" s="27">
        <v>4</v>
      </c>
      <c r="B122" s="44" t="s">
        <v>10</v>
      </c>
      <c r="C122" s="11">
        <v>3</v>
      </c>
      <c r="D122" s="10">
        <v>282200</v>
      </c>
      <c r="E122" s="10"/>
      <c r="F122" s="10">
        <f>D122*C122</f>
        <v>846600</v>
      </c>
      <c r="G122" s="51"/>
    </row>
    <row r="123" spans="1:7" ht="18.75" customHeight="1" outlineLevel="1" x14ac:dyDescent="0.25">
      <c r="A123" s="27">
        <v>5</v>
      </c>
      <c r="B123" s="44" t="s">
        <v>5</v>
      </c>
      <c r="C123" s="11">
        <v>3</v>
      </c>
      <c r="D123" s="10">
        <v>272000</v>
      </c>
      <c r="E123" s="10"/>
      <c r="F123" s="10">
        <f>D123*C123</f>
        <v>816000</v>
      </c>
      <c r="G123" s="29"/>
    </row>
    <row r="124" spans="1:7" ht="29.25" customHeight="1" outlineLevel="1" x14ac:dyDescent="0.25">
      <c r="A124" s="35" t="s">
        <v>8</v>
      </c>
      <c r="B124" s="19" t="s">
        <v>61</v>
      </c>
      <c r="C124" s="37"/>
      <c r="D124" s="40"/>
      <c r="E124" s="10"/>
      <c r="F124" s="40"/>
      <c r="G124" s="29"/>
    </row>
    <row r="125" spans="1:7" ht="18.75" customHeight="1" outlineLevel="1" x14ac:dyDescent="0.25">
      <c r="A125" s="27">
        <v>6</v>
      </c>
      <c r="B125" s="44" t="s">
        <v>4</v>
      </c>
      <c r="C125" s="11">
        <v>1</v>
      </c>
      <c r="D125" s="10">
        <v>408000</v>
      </c>
      <c r="E125" s="10"/>
      <c r="F125" s="10">
        <f>D125*C125</f>
        <v>408000</v>
      </c>
      <c r="G125" s="29"/>
    </row>
    <row r="126" spans="1:7" ht="18.75" customHeight="1" outlineLevel="1" x14ac:dyDescent="0.25">
      <c r="A126" s="27">
        <v>7</v>
      </c>
      <c r="B126" s="44" t="s">
        <v>9</v>
      </c>
      <c r="C126" s="11">
        <f>1+1</f>
        <v>2</v>
      </c>
      <c r="D126" s="10">
        <v>289000</v>
      </c>
      <c r="E126" s="10"/>
      <c r="F126" s="10">
        <f>D126*C126</f>
        <v>578000</v>
      </c>
      <c r="G126" s="29"/>
    </row>
    <row r="127" spans="1:7" ht="18.75" customHeight="1" outlineLevel="1" x14ac:dyDescent="0.25">
      <c r="A127" s="27">
        <v>8</v>
      </c>
      <c r="B127" s="44" t="s">
        <v>10</v>
      </c>
      <c r="C127" s="11">
        <v>2</v>
      </c>
      <c r="D127" s="10">
        <v>282200</v>
      </c>
      <c r="E127" s="10"/>
      <c r="F127" s="10">
        <f>D127*C127</f>
        <v>564400</v>
      </c>
      <c r="G127" s="29"/>
    </row>
    <row r="128" spans="1:7" ht="20.25" customHeight="1" outlineLevel="1" x14ac:dyDescent="0.25">
      <c r="A128" s="27">
        <v>9</v>
      </c>
      <c r="B128" s="44" t="s">
        <v>5</v>
      </c>
      <c r="C128" s="11">
        <v>3</v>
      </c>
      <c r="D128" s="10">
        <v>272000</v>
      </c>
      <c r="E128" s="10"/>
      <c r="F128" s="10">
        <f>D128*C128</f>
        <v>816000</v>
      </c>
      <c r="G128" s="29"/>
    </row>
    <row r="129" spans="1:7" ht="21" customHeight="1" outlineLevel="1" x14ac:dyDescent="0.25">
      <c r="A129" s="35"/>
      <c r="B129" s="36" t="s">
        <v>6</v>
      </c>
      <c r="C129" s="58">
        <f>SUM(C118:C128)</f>
        <v>18</v>
      </c>
      <c r="D129" s="45"/>
      <c r="E129" s="45"/>
      <c r="F129" s="33">
        <f>SUM(F118:F128)</f>
        <v>5712000</v>
      </c>
      <c r="G129" s="29"/>
    </row>
    <row r="130" spans="1:7" ht="37.5" customHeight="1" outlineLevel="1" x14ac:dyDescent="0.25">
      <c r="A130" s="24"/>
      <c r="B130" s="36" t="s">
        <v>95</v>
      </c>
      <c r="C130" s="37"/>
      <c r="D130" s="50"/>
      <c r="E130" s="10"/>
      <c r="F130" s="50"/>
      <c r="G130" s="29"/>
    </row>
    <row r="131" spans="1:7" ht="18.75" customHeight="1" outlineLevel="1" x14ac:dyDescent="0.25">
      <c r="A131" s="27">
        <v>1</v>
      </c>
      <c r="B131" s="44" t="s">
        <v>7</v>
      </c>
      <c r="C131" s="11">
        <v>1</v>
      </c>
      <c r="D131" s="10">
        <v>697000</v>
      </c>
      <c r="E131" s="10"/>
      <c r="F131" s="10">
        <f t="shared" ref="F131:F132" si="9">D131*C131</f>
        <v>697000</v>
      </c>
      <c r="G131" s="29"/>
    </row>
    <row r="132" spans="1:7" ht="18.75" customHeight="1" outlineLevel="1" x14ac:dyDescent="0.25">
      <c r="A132" s="27">
        <v>2</v>
      </c>
      <c r="B132" s="44" t="s">
        <v>13</v>
      </c>
      <c r="C132" s="11">
        <v>1</v>
      </c>
      <c r="D132" s="10">
        <v>561000</v>
      </c>
      <c r="E132" s="10"/>
      <c r="F132" s="10">
        <f t="shared" si="9"/>
        <v>561000</v>
      </c>
      <c r="G132" s="29"/>
    </row>
    <row r="133" spans="1:7" ht="20.25" customHeight="1" outlineLevel="1" x14ac:dyDescent="0.25">
      <c r="A133" s="24" t="s">
        <v>8</v>
      </c>
      <c r="B133" s="46" t="s">
        <v>96</v>
      </c>
      <c r="C133" s="11"/>
      <c r="D133" s="10"/>
      <c r="E133" s="10"/>
      <c r="F133" s="10"/>
      <c r="G133" s="29"/>
    </row>
    <row r="134" spans="1:7" ht="18.75" customHeight="1" outlineLevel="1" x14ac:dyDescent="0.25">
      <c r="A134" s="27">
        <v>3</v>
      </c>
      <c r="B134" s="44" t="s">
        <v>4</v>
      </c>
      <c r="C134" s="11">
        <v>1</v>
      </c>
      <c r="D134" s="10">
        <v>408000</v>
      </c>
      <c r="E134" s="10"/>
      <c r="F134" s="10">
        <f t="shared" ref="F134:F140" si="10">D134*C134</f>
        <v>408000</v>
      </c>
      <c r="G134" s="29"/>
    </row>
    <row r="135" spans="1:7" ht="36" customHeight="1" outlineLevel="1" x14ac:dyDescent="0.25">
      <c r="A135" s="27">
        <v>4</v>
      </c>
      <c r="B135" s="44" t="s">
        <v>97</v>
      </c>
      <c r="C135" s="11">
        <v>1</v>
      </c>
      <c r="D135" s="10">
        <v>289000</v>
      </c>
      <c r="E135" s="10"/>
      <c r="F135" s="10">
        <f t="shared" si="10"/>
        <v>289000</v>
      </c>
      <c r="G135" s="29"/>
    </row>
    <row r="136" spans="1:7" outlineLevel="1" x14ac:dyDescent="0.25">
      <c r="A136" s="27">
        <v>5</v>
      </c>
      <c r="B136" s="44" t="s">
        <v>98</v>
      </c>
      <c r="C136" s="11">
        <v>1</v>
      </c>
      <c r="D136" s="10">
        <v>289000</v>
      </c>
      <c r="E136" s="10"/>
      <c r="F136" s="10">
        <f>D136*C136</f>
        <v>289000</v>
      </c>
      <c r="G136" s="29"/>
    </row>
    <row r="137" spans="1:7" outlineLevel="1" x14ac:dyDescent="0.25">
      <c r="A137" s="27">
        <v>6</v>
      </c>
      <c r="B137" s="44" t="s">
        <v>99</v>
      </c>
      <c r="C137" s="11">
        <v>1</v>
      </c>
      <c r="D137" s="10">
        <v>289000</v>
      </c>
      <c r="E137" s="10"/>
      <c r="F137" s="10">
        <f>D137*C137</f>
        <v>289000</v>
      </c>
      <c r="G137" s="29"/>
    </row>
    <row r="138" spans="1:7" ht="37.5" customHeight="1" outlineLevel="1" x14ac:dyDescent="0.25">
      <c r="A138" s="27">
        <v>7</v>
      </c>
      <c r="B138" s="44" t="s">
        <v>100</v>
      </c>
      <c r="C138" s="11">
        <v>1</v>
      </c>
      <c r="D138" s="10">
        <v>282200</v>
      </c>
      <c r="E138" s="10"/>
      <c r="F138" s="10">
        <f t="shared" si="10"/>
        <v>282200</v>
      </c>
      <c r="G138" s="29"/>
    </row>
    <row r="139" spans="1:7" ht="20.25" customHeight="1" outlineLevel="1" x14ac:dyDescent="0.25">
      <c r="A139" s="27">
        <v>8</v>
      </c>
      <c r="B139" s="44" t="s">
        <v>47</v>
      </c>
      <c r="C139" s="11">
        <v>1</v>
      </c>
      <c r="D139" s="10">
        <v>282200</v>
      </c>
      <c r="E139" s="10"/>
      <c r="F139" s="10">
        <f t="shared" si="10"/>
        <v>282200</v>
      </c>
      <c r="G139" s="29"/>
    </row>
    <row r="140" spans="1:7" ht="18.75" customHeight="1" outlineLevel="1" x14ac:dyDescent="0.25">
      <c r="A140" s="27">
        <v>9</v>
      </c>
      <c r="B140" s="44" t="s">
        <v>5</v>
      </c>
      <c r="C140" s="11">
        <v>1</v>
      </c>
      <c r="D140" s="10">
        <v>272000</v>
      </c>
      <c r="E140" s="10"/>
      <c r="F140" s="10">
        <f t="shared" si="10"/>
        <v>272000</v>
      </c>
      <c r="G140" s="29"/>
    </row>
    <row r="141" spans="1:7" x14ac:dyDescent="0.25">
      <c r="A141" s="27" t="s">
        <v>8</v>
      </c>
      <c r="B141" s="46" t="s">
        <v>101</v>
      </c>
      <c r="C141" s="11"/>
      <c r="D141" s="10"/>
      <c r="E141" s="10"/>
      <c r="F141" s="10"/>
      <c r="G141" s="34"/>
    </row>
    <row r="142" spans="1:7" s="30" customFormat="1" x14ac:dyDescent="0.25">
      <c r="A142" s="27">
        <v>10</v>
      </c>
      <c r="B142" s="44" t="s">
        <v>4</v>
      </c>
      <c r="C142" s="11">
        <v>1</v>
      </c>
      <c r="D142" s="10">
        <v>408000</v>
      </c>
      <c r="E142" s="10"/>
      <c r="F142" s="10">
        <f t="shared" ref="F142:F143" si="11">D142*C142</f>
        <v>408000</v>
      </c>
      <c r="G142" s="41"/>
    </row>
    <row r="143" spans="1:7" ht="37.5" customHeight="1" outlineLevel="1" x14ac:dyDescent="0.25">
      <c r="A143" s="27">
        <v>11</v>
      </c>
      <c r="B143" s="44" t="s">
        <v>97</v>
      </c>
      <c r="C143" s="11">
        <v>1</v>
      </c>
      <c r="D143" s="10">
        <v>289000</v>
      </c>
      <c r="E143" s="10"/>
      <c r="F143" s="10">
        <f t="shared" si="11"/>
        <v>289000</v>
      </c>
      <c r="G143" s="29"/>
    </row>
    <row r="144" spans="1:7" ht="20.25" customHeight="1" outlineLevel="1" x14ac:dyDescent="0.25">
      <c r="A144" s="27">
        <v>12</v>
      </c>
      <c r="B144" s="44" t="s">
        <v>98</v>
      </c>
      <c r="C144" s="11">
        <v>1</v>
      </c>
      <c r="D144" s="10">
        <v>289000</v>
      </c>
      <c r="E144" s="10"/>
      <c r="F144" s="10">
        <f>D144*C144</f>
        <v>289000</v>
      </c>
      <c r="G144" s="29"/>
    </row>
    <row r="145" spans="1:7" ht="20.25" customHeight="1" outlineLevel="1" x14ac:dyDescent="0.25">
      <c r="A145" s="27">
        <v>13</v>
      </c>
      <c r="B145" s="44" t="s">
        <v>99</v>
      </c>
      <c r="C145" s="11">
        <v>1</v>
      </c>
      <c r="D145" s="10">
        <v>289000</v>
      </c>
      <c r="E145" s="10"/>
      <c r="F145" s="10">
        <f>D145*C145</f>
        <v>289000</v>
      </c>
      <c r="G145" s="29"/>
    </row>
    <row r="146" spans="1:7" ht="18" customHeight="1" outlineLevel="1" x14ac:dyDescent="0.25">
      <c r="A146" s="27">
        <v>14</v>
      </c>
      <c r="B146" s="44" t="s">
        <v>93</v>
      </c>
      <c r="C146" s="11">
        <v>1</v>
      </c>
      <c r="D146" s="10">
        <v>282200</v>
      </c>
      <c r="E146" s="10"/>
      <c r="F146" s="10">
        <f t="shared" ref="F146:F148" si="12">D146*C146</f>
        <v>282200</v>
      </c>
      <c r="G146" s="29"/>
    </row>
    <row r="147" spans="1:7" ht="39.75" customHeight="1" outlineLevel="1" x14ac:dyDescent="0.25">
      <c r="A147" s="27">
        <v>15</v>
      </c>
      <c r="B147" s="44" t="s">
        <v>100</v>
      </c>
      <c r="C147" s="11">
        <v>1</v>
      </c>
      <c r="D147" s="10">
        <v>282200</v>
      </c>
      <c r="E147" s="10"/>
      <c r="F147" s="10">
        <f t="shared" si="12"/>
        <v>282200</v>
      </c>
      <c r="G147" s="29"/>
    </row>
    <row r="148" spans="1:7" ht="18.75" customHeight="1" outlineLevel="1" x14ac:dyDescent="0.25">
      <c r="A148" s="27">
        <v>16</v>
      </c>
      <c r="B148" s="44" t="s">
        <v>5</v>
      </c>
      <c r="C148" s="11">
        <v>1</v>
      </c>
      <c r="D148" s="10">
        <v>272000</v>
      </c>
      <c r="E148" s="10"/>
      <c r="F148" s="10">
        <f t="shared" si="12"/>
        <v>272000</v>
      </c>
      <c r="G148" s="29"/>
    </row>
    <row r="149" spans="1:7" outlineLevel="1" x14ac:dyDescent="0.25">
      <c r="A149" s="27"/>
      <c r="B149" s="36" t="s">
        <v>6</v>
      </c>
      <c r="C149" s="58">
        <f>SUM(C131:C148)</f>
        <v>16</v>
      </c>
      <c r="D149" s="10"/>
      <c r="E149" s="10"/>
      <c r="F149" s="33">
        <f>SUM(F131:F148)</f>
        <v>5480800</v>
      </c>
      <c r="G149" s="29"/>
    </row>
    <row r="150" spans="1:7" ht="57" customHeight="1" outlineLevel="1" x14ac:dyDescent="0.25">
      <c r="A150" s="62"/>
      <c r="B150" s="36" t="s">
        <v>143</v>
      </c>
      <c r="C150" s="63"/>
      <c r="D150" s="40"/>
      <c r="E150" s="10"/>
      <c r="F150" s="40"/>
      <c r="G150" s="29"/>
    </row>
    <row r="151" spans="1:7" ht="20.25" customHeight="1" outlineLevel="1" x14ac:dyDescent="0.25">
      <c r="A151" s="27">
        <v>1</v>
      </c>
      <c r="B151" s="44" t="s">
        <v>7</v>
      </c>
      <c r="C151" s="37">
        <v>1</v>
      </c>
      <c r="D151" s="10">
        <v>697000</v>
      </c>
      <c r="E151" s="10"/>
      <c r="F151" s="10">
        <f t="shared" ref="F151:F161" si="13">D151*C151</f>
        <v>697000</v>
      </c>
      <c r="G151" s="29"/>
    </row>
    <row r="152" spans="1:7" s="30" customFormat="1" ht="18.75" customHeight="1" outlineLevel="1" x14ac:dyDescent="0.25">
      <c r="A152" s="27">
        <v>2</v>
      </c>
      <c r="B152" s="44" t="s">
        <v>13</v>
      </c>
      <c r="C152" s="37">
        <v>1</v>
      </c>
      <c r="D152" s="10">
        <v>561000</v>
      </c>
      <c r="E152" s="10"/>
      <c r="F152" s="10">
        <f t="shared" si="13"/>
        <v>561000</v>
      </c>
      <c r="G152" s="29"/>
    </row>
    <row r="153" spans="1:7" s="30" customFormat="1" ht="31.5" customHeight="1" outlineLevel="1" x14ac:dyDescent="0.25">
      <c r="A153" s="56" t="s">
        <v>8</v>
      </c>
      <c r="B153" s="46" t="s">
        <v>144</v>
      </c>
      <c r="C153" s="37"/>
      <c r="D153" s="10"/>
      <c r="E153" s="10"/>
      <c r="F153" s="10"/>
      <c r="G153" s="29"/>
    </row>
    <row r="154" spans="1:7" s="30" customFormat="1" ht="20.25" customHeight="1" x14ac:dyDescent="0.25">
      <c r="A154" s="27">
        <v>3</v>
      </c>
      <c r="B154" s="44" t="s">
        <v>4</v>
      </c>
      <c r="C154" s="37">
        <v>1</v>
      </c>
      <c r="D154" s="10">
        <v>408000</v>
      </c>
      <c r="E154" s="10"/>
      <c r="F154" s="10">
        <f t="shared" si="13"/>
        <v>408000</v>
      </c>
      <c r="G154" s="34"/>
    </row>
    <row r="155" spans="1:7" s="30" customFormat="1" ht="20.25" customHeight="1" x14ac:dyDescent="0.25">
      <c r="A155" s="27">
        <v>4</v>
      </c>
      <c r="B155" s="44" t="s">
        <v>134</v>
      </c>
      <c r="C155" s="37">
        <v>2</v>
      </c>
      <c r="D155" s="10">
        <v>289000</v>
      </c>
      <c r="E155" s="10"/>
      <c r="F155" s="10">
        <f t="shared" si="13"/>
        <v>578000</v>
      </c>
      <c r="G155" s="41"/>
    </row>
    <row r="156" spans="1:7" s="30" customFormat="1" ht="21" customHeight="1" outlineLevel="1" x14ac:dyDescent="0.25">
      <c r="A156" s="27">
        <v>5</v>
      </c>
      <c r="B156" s="44" t="s">
        <v>10</v>
      </c>
      <c r="C156" s="37">
        <v>2</v>
      </c>
      <c r="D156" s="10">
        <v>282200</v>
      </c>
      <c r="E156" s="10"/>
      <c r="F156" s="10">
        <f t="shared" si="13"/>
        <v>564400</v>
      </c>
      <c r="G156" s="29"/>
    </row>
    <row r="157" spans="1:7" s="30" customFormat="1" ht="31.5" customHeight="1" outlineLevel="1" x14ac:dyDescent="0.25">
      <c r="A157" s="56" t="s">
        <v>8</v>
      </c>
      <c r="B157" s="46" t="s">
        <v>213</v>
      </c>
      <c r="C157" s="37"/>
      <c r="D157" s="10"/>
      <c r="E157" s="10"/>
      <c r="F157" s="10"/>
      <c r="G157" s="29"/>
    </row>
    <row r="158" spans="1:7" s="30" customFormat="1" ht="20.25" customHeight="1" outlineLevel="1" x14ac:dyDescent="0.25">
      <c r="A158" s="27">
        <v>6</v>
      </c>
      <c r="B158" s="44" t="s">
        <v>4</v>
      </c>
      <c r="C158" s="37">
        <v>1</v>
      </c>
      <c r="D158" s="10">
        <v>408000</v>
      </c>
      <c r="E158" s="10"/>
      <c r="F158" s="10">
        <f t="shared" si="13"/>
        <v>408000</v>
      </c>
      <c r="G158" s="29"/>
    </row>
    <row r="159" spans="1:7" s="30" customFormat="1" outlineLevel="1" x14ac:dyDescent="0.25">
      <c r="A159" s="27">
        <v>7</v>
      </c>
      <c r="B159" s="44" t="s">
        <v>134</v>
      </c>
      <c r="C159" s="37">
        <v>1</v>
      </c>
      <c r="D159" s="10">
        <v>289000</v>
      </c>
      <c r="E159" s="10"/>
      <c r="F159" s="10">
        <f t="shared" si="13"/>
        <v>289000</v>
      </c>
      <c r="G159" s="41"/>
    </row>
    <row r="160" spans="1:7" s="30" customFormat="1" outlineLevel="1" x14ac:dyDescent="0.25">
      <c r="A160" s="27">
        <v>8</v>
      </c>
      <c r="B160" s="44" t="s">
        <v>10</v>
      </c>
      <c r="C160" s="37">
        <v>1</v>
      </c>
      <c r="D160" s="10">
        <v>282200</v>
      </c>
      <c r="E160" s="10"/>
      <c r="F160" s="10">
        <f t="shared" si="13"/>
        <v>282200</v>
      </c>
      <c r="G160" s="29"/>
    </row>
    <row r="161" spans="1:7" s="30" customFormat="1" outlineLevel="1" x14ac:dyDescent="0.25">
      <c r="A161" s="27">
        <v>9</v>
      </c>
      <c r="B161" s="44" t="s">
        <v>5</v>
      </c>
      <c r="C161" s="37">
        <v>1</v>
      </c>
      <c r="D161" s="10">
        <v>272000</v>
      </c>
      <c r="E161" s="10"/>
      <c r="F161" s="10">
        <f t="shared" si="13"/>
        <v>272000</v>
      </c>
      <c r="G161" s="29"/>
    </row>
    <row r="162" spans="1:7" s="30" customFormat="1" outlineLevel="1" x14ac:dyDescent="0.25">
      <c r="A162" s="35"/>
      <c r="B162" s="36" t="s">
        <v>6</v>
      </c>
      <c r="C162" s="58">
        <f>SUM(C151:C161)</f>
        <v>11</v>
      </c>
      <c r="D162" s="33"/>
      <c r="E162" s="33"/>
      <c r="F162" s="33">
        <f>SUM(F151:F161)</f>
        <v>4059600</v>
      </c>
      <c r="G162" s="29"/>
    </row>
    <row r="163" spans="1:7" s="30" customFormat="1" ht="21.75" customHeight="1" outlineLevel="1" x14ac:dyDescent="0.25">
      <c r="A163" s="27"/>
      <c r="B163" s="36" t="s">
        <v>62</v>
      </c>
      <c r="C163" s="37"/>
      <c r="D163" s="40"/>
      <c r="E163" s="10"/>
      <c r="F163" s="40"/>
      <c r="G163" s="41"/>
    </row>
    <row r="164" spans="1:7" s="30" customFormat="1" ht="18.75" customHeight="1" outlineLevel="1" x14ac:dyDescent="0.25">
      <c r="A164" s="27">
        <v>1</v>
      </c>
      <c r="B164" s="28" t="s">
        <v>7</v>
      </c>
      <c r="C164" s="11">
        <v>1</v>
      </c>
      <c r="D164" s="10">
        <v>697000</v>
      </c>
      <c r="E164" s="10"/>
      <c r="F164" s="10">
        <f>D164*C164</f>
        <v>697000</v>
      </c>
      <c r="G164" s="29"/>
    </row>
    <row r="165" spans="1:7" s="30" customFormat="1" ht="20.25" customHeight="1" outlineLevel="1" x14ac:dyDescent="0.25">
      <c r="A165" s="27">
        <v>2</v>
      </c>
      <c r="B165" s="28" t="s">
        <v>13</v>
      </c>
      <c r="C165" s="11">
        <v>2</v>
      </c>
      <c r="D165" s="10">
        <v>561000</v>
      </c>
      <c r="E165" s="10"/>
      <c r="F165" s="10">
        <f>D165*C165</f>
        <v>1122000</v>
      </c>
      <c r="G165" s="29"/>
    </row>
    <row r="166" spans="1:7" s="30" customFormat="1" ht="18.75" customHeight="1" outlineLevel="1" x14ac:dyDescent="0.25">
      <c r="A166" s="27">
        <v>3</v>
      </c>
      <c r="B166" s="28" t="s">
        <v>14</v>
      </c>
      <c r="C166" s="11">
        <v>1</v>
      </c>
      <c r="D166" s="10">
        <v>248200</v>
      </c>
      <c r="E166" s="10"/>
      <c r="F166" s="10">
        <f>D166*C166</f>
        <v>248200</v>
      </c>
      <c r="G166" s="29"/>
    </row>
    <row r="167" spans="1:7" s="30" customFormat="1" ht="31.5" customHeight="1" outlineLevel="1" x14ac:dyDescent="0.25">
      <c r="A167" s="35" t="s">
        <v>8</v>
      </c>
      <c r="B167" s="19" t="s">
        <v>63</v>
      </c>
      <c r="C167" s="37"/>
      <c r="D167" s="40"/>
      <c r="E167" s="10"/>
      <c r="F167" s="40"/>
      <c r="G167" s="29"/>
    </row>
    <row r="168" spans="1:7" s="30" customFormat="1" ht="18.75" customHeight="1" outlineLevel="1" x14ac:dyDescent="0.25">
      <c r="A168" s="27">
        <v>4</v>
      </c>
      <c r="B168" s="28" t="s">
        <v>4</v>
      </c>
      <c r="C168" s="11">
        <v>1</v>
      </c>
      <c r="D168" s="10">
        <v>408000</v>
      </c>
      <c r="E168" s="10"/>
      <c r="F168" s="10">
        <f>D168*C168</f>
        <v>408000</v>
      </c>
      <c r="G168" s="41"/>
    </row>
    <row r="169" spans="1:7" s="30" customFormat="1" outlineLevel="1" x14ac:dyDescent="0.25">
      <c r="A169" s="27">
        <v>5</v>
      </c>
      <c r="B169" s="28" t="s">
        <v>9</v>
      </c>
      <c r="C169" s="11">
        <v>2</v>
      </c>
      <c r="D169" s="10">
        <v>289000</v>
      </c>
      <c r="E169" s="10"/>
      <c r="F169" s="10">
        <f>D169*C169</f>
        <v>578000</v>
      </c>
      <c r="G169" s="29"/>
    </row>
    <row r="170" spans="1:7" s="30" customFormat="1" ht="20.25" customHeight="1" outlineLevel="1" x14ac:dyDescent="0.25">
      <c r="A170" s="27">
        <v>6</v>
      </c>
      <c r="B170" s="28" t="s">
        <v>10</v>
      </c>
      <c r="C170" s="11">
        <v>2</v>
      </c>
      <c r="D170" s="10">
        <v>282200</v>
      </c>
      <c r="E170" s="10"/>
      <c r="F170" s="10">
        <f>D170*C170</f>
        <v>564400</v>
      </c>
      <c r="G170" s="29"/>
    </row>
    <row r="171" spans="1:7" s="30" customFormat="1" ht="57" outlineLevel="1" x14ac:dyDescent="0.25">
      <c r="A171" s="35" t="s">
        <v>8</v>
      </c>
      <c r="B171" s="19" t="s">
        <v>64</v>
      </c>
      <c r="C171" s="37"/>
      <c r="D171" s="40"/>
      <c r="E171" s="10"/>
      <c r="F171" s="40"/>
      <c r="G171" s="29"/>
    </row>
    <row r="172" spans="1:7" s="30" customFormat="1" outlineLevel="1" x14ac:dyDescent="0.25">
      <c r="A172" s="42">
        <v>7</v>
      </c>
      <c r="B172" s="28" t="s">
        <v>4</v>
      </c>
      <c r="C172" s="11">
        <v>1</v>
      </c>
      <c r="D172" s="10">
        <v>408000</v>
      </c>
      <c r="E172" s="10"/>
      <c r="F172" s="10">
        <f>D172*C172</f>
        <v>408000</v>
      </c>
      <c r="G172" s="29"/>
    </row>
    <row r="173" spans="1:7" s="30" customFormat="1" outlineLevel="1" x14ac:dyDescent="0.25">
      <c r="A173" s="42">
        <v>8</v>
      </c>
      <c r="B173" s="28" t="s">
        <v>9</v>
      </c>
      <c r="C173" s="11">
        <v>1</v>
      </c>
      <c r="D173" s="10">
        <v>289000</v>
      </c>
      <c r="E173" s="10"/>
      <c r="F173" s="10">
        <f>D173*C173</f>
        <v>289000</v>
      </c>
      <c r="G173" s="41"/>
    </row>
    <row r="174" spans="1:7" s="30" customFormat="1" outlineLevel="1" x14ac:dyDescent="0.25">
      <c r="A174" s="42">
        <v>9</v>
      </c>
      <c r="B174" s="28" t="s">
        <v>10</v>
      </c>
      <c r="C174" s="11">
        <v>1</v>
      </c>
      <c r="D174" s="10">
        <v>282200</v>
      </c>
      <c r="E174" s="10"/>
      <c r="F174" s="10">
        <f>D174*C174</f>
        <v>282200</v>
      </c>
      <c r="G174" s="41"/>
    </row>
    <row r="175" spans="1:7" s="30" customFormat="1" outlineLevel="1" x14ac:dyDescent="0.25">
      <c r="A175" s="27">
        <v>10</v>
      </c>
      <c r="B175" s="28" t="s">
        <v>5</v>
      </c>
      <c r="C175" s="11">
        <v>1</v>
      </c>
      <c r="D175" s="10">
        <v>272000</v>
      </c>
      <c r="E175" s="10"/>
      <c r="F175" s="10">
        <f>D175*C175</f>
        <v>272000</v>
      </c>
      <c r="G175" s="41"/>
    </row>
    <row r="176" spans="1:7" s="30" customFormat="1" outlineLevel="1" x14ac:dyDescent="0.25">
      <c r="A176" s="27" t="s">
        <v>8</v>
      </c>
      <c r="B176" s="19" t="s">
        <v>65</v>
      </c>
      <c r="C176" s="11"/>
      <c r="D176" s="40"/>
      <c r="E176" s="10"/>
      <c r="F176" s="40"/>
      <c r="G176" s="41"/>
    </row>
    <row r="177" spans="1:7" s="30" customFormat="1" outlineLevel="1" x14ac:dyDescent="0.25">
      <c r="A177" s="27">
        <v>11</v>
      </c>
      <c r="B177" s="28" t="s">
        <v>4</v>
      </c>
      <c r="C177" s="11">
        <v>1</v>
      </c>
      <c r="D177" s="10">
        <v>408000</v>
      </c>
      <c r="E177" s="10"/>
      <c r="F177" s="10">
        <f>D177*C177</f>
        <v>408000</v>
      </c>
      <c r="G177" s="41"/>
    </row>
    <row r="178" spans="1:7" s="30" customFormat="1" outlineLevel="1" x14ac:dyDescent="0.25">
      <c r="A178" s="27">
        <v>12</v>
      </c>
      <c r="B178" s="28" t="s">
        <v>9</v>
      </c>
      <c r="C178" s="11">
        <v>2</v>
      </c>
      <c r="D178" s="10">
        <v>289000</v>
      </c>
      <c r="E178" s="10"/>
      <c r="F178" s="10">
        <f>D178*C178</f>
        <v>578000</v>
      </c>
      <c r="G178" s="41"/>
    </row>
    <row r="179" spans="1:7" s="30" customFormat="1" outlineLevel="1" x14ac:dyDescent="0.25">
      <c r="A179" s="27">
        <v>13</v>
      </c>
      <c r="B179" s="28" t="s">
        <v>10</v>
      </c>
      <c r="C179" s="11">
        <v>3</v>
      </c>
      <c r="D179" s="10">
        <v>282200</v>
      </c>
      <c r="E179" s="10"/>
      <c r="F179" s="10">
        <f>D179*C179</f>
        <v>846600</v>
      </c>
      <c r="G179" s="29"/>
    </row>
    <row r="180" spans="1:7" s="30" customFormat="1" outlineLevel="1" x14ac:dyDescent="0.25">
      <c r="A180" s="27">
        <v>14</v>
      </c>
      <c r="B180" s="28" t="s">
        <v>5</v>
      </c>
      <c r="C180" s="11">
        <v>2</v>
      </c>
      <c r="D180" s="10">
        <v>272000</v>
      </c>
      <c r="E180" s="10"/>
      <c r="F180" s="10">
        <f>D180*C180</f>
        <v>544000</v>
      </c>
      <c r="G180" s="29"/>
    </row>
    <row r="181" spans="1:7" s="30" customFormat="1" ht="29.25" customHeight="1" outlineLevel="1" x14ac:dyDescent="0.25">
      <c r="A181" s="27" t="s">
        <v>8</v>
      </c>
      <c r="B181" s="19" t="s">
        <v>66</v>
      </c>
      <c r="C181" s="11"/>
      <c r="D181" s="40"/>
      <c r="E181" s="10"/>
      <c r="F181" s="40"/>
      <c r="G181" s="29"/>
    </row>
    <row r="182" spans="1:7" s="30" customFormat="1" outlineLevel="1" x14ac:dyDescent="0.25">
      <c r="A182" s="27">
        <v>15</v>
      </c>
      <c r="B182" s="28" t="s">
        <v>4</v>
      </c>
      <c r="C182" s="11">
        <v>1</v>
      </c>
      <c r="D182" s="10">
        <v>408000</v>
      </c>
      <c r="E182" s="10"/>
      <c r="F182" s="10">
        <f>D182*C182</f>
        <v>408000</v>
      </c>
      <c r="G182" s="29"/>
    </row>
    <row r="183" spans="1:7" s="30" customFormat="1" outlineLevel="1" x14ac:dyDescent="0.25">
      <c r="A183" s="27">
        <v>16</v>
      </c>
      <c r="B183" s="28" t="s">
        <v>9</v>
      </c>
      <c r="C183" s="11">
        <v>2</v>
      </c>
      <c r="D183" s="10">
        <v>289000</v>
      </c>
      <c r="E183" s="10"/>
      <c r="F183" s="10">
        <f t="shared" ref="F183:F185" si="14">D183*C183</f>
        <v>578000</v>
      </c>
      <c r="G183" s="41"/>
    </row>
    <row r="184" spans="1:7" s="30" customFormat="1" outlineLevel="1" x14ac:dyDescent="0.25">
      <c r="A184" s="27">
        <v>17</v>
      </c>
      <c r="B184" s="28" t="s">
        <v>10</v>
      </c>
      <c r="C184" s="11">
        <v>5</v>
      </c>
      <c r="D184" s="10">
        <v>282200</v>
      </c>
      <c r="E184" s="10"/>
      <c r="F184" s="10">
        <f t="shared" si="14"/>
        <v>1411000</v>
      </c>
      <c r="G184" s="41"/>
    </row>
    <row r="185" spans="1:7" s="30" customFormat="1" outlineLevel="1" x14ac:dyDescent="0.25">
      <c r="A185" s="27">
        <v>18</v>
      </c>
      <c r="B185" s="28" t="s">
        <v>5</v>
      </c>
      <c r="C185" s="11">
        <v>1</v>
      </c>
      <c r="D185" s="10">
        <v>272000</v>
      </c>
      <c r="E185" s="10"/>
      <c r="F185" s="10">
        <f t="shared" si="14"/>
        <v>272000</v>
      </c>
      <c r="G185" s="41"/>
    </row>
    <row r="186" spans="1:7" s="30" customFormat="1" outlineLevel="1" x14ac:dyDescent="0.25">
      <c r="A186" s="35" t="s">
        <v>8</v>
      </c>
      <c r="B186" s="19" t="s">
        <v>67</v>
      </c>
      <c r="C186" s="37"/>
      <c r="D186" s="40"/>
      <c r="E186" s="10"/>
      <c r="F186" s="40"/>
      <c r="G186" s="41"/>
    </row>
    <row r="187" spans="1:7" s="30" customFormat="1" ht="18.75" customHeight="1" outlineLevel="1" x14ac:dyDescent="0.25">
      <c r="A187" s="42">
        <v>19</v>
      </c>
      <c r="B187" s="28" t="s">
        <v>4</v>
      </c>
      <c r="C187" s="11">
        <v>1</v>
      </c>
      <c r="D187" s="10">
        <v>408000</v>
      </c>
      <c r="E187" s="10"/>
      <c r="F187" s="10">
        <f>D187*C187</f>
        <v>408000</v>
      </c>
      <c r="G187" s="41"/>
    </row>
    <row r="188" spans="1:7" s="30" customFormat="1" ht="18.75" customHeight="1" x14ac:dyDescent="0.25">
      <c r="A188" s="27">
        <v>20</v>
      </c>
      <c r="B188" s="28" t="s">
        <v>9</v>
      </c>
      <c r="C188" s="11">
        <v>4</v>
      </c>
      <c r="D188" s="10">
        <v>289000</v>
      </c>
      <c r="E188" s="10"/>
      <c r="F188" s="10">
        <f>D188*C188</f>
        <v>1156000</v>
      </c>
      <c r="G188" s="34"/>
    </row>
    <row r="189" spans="1:7" s="30" customFormat="1" ht="18.75" customHeight="1" x14ac:dyDescent="0.25">
      <c r="A189" s="27">
        <v>21</v>
      </c>
      <c r="B189" s="28" t="s">
        <v>10</v>
      </c>
      <c r="C189" s="11">
        <v>5</v>
      </c>
      <c r="D189" s="10">
        <v>282200</v>
      </c>
      <c r="E189" s="10"/>
      <c r="F189" s="10">
        <f>D189*C189</f>
        <v>1411000</v>
      </c>
      <c r="G189" s="41"/>
    </row>
    <row r="190" spans="1:7" ht="20.25" customHeight="1" outlineLevel="1" x14ac:dyDescent="0.25">
      <c r="A190" s="27">
        <v>22</v>
      </c>
      <c r="B190" s="28" t="s">
        <v>5</v>
      </c>
      <c r="C190" s="11">
        <v>1</v>
      </c>
      <c r="D190" s="10">
        <v>272000</v>
      </c>
      <c r="E190" s="10"/>
      <c r="F190" s="10">
        <f>D190*C190</f>
        <v>272000</v>
      </c>
      <c r="G190" s="29"/>
    </row>
    <row r="191" spans="1:7" ht="28.5" outlineLevel="1" x14ac:dyDescent="0.25">
      <c r="A191" s="35" t="s">
        <v>8</v>
      </c>
      <c r="B191" s="19" t="s">
        <v>68</v>
      </c>
      <c r="C191" s="37"/>
      <c r="D191" s="40"/>
      <c r="E191" s="10"/>
      <c r="F191" s="40"/>
      <c r="G191" s="29"/>
    </row>
    <row r="192" spans="1:7" outlineLevel="1" x14ac:dyDescent="0.25">
      <c r="A192" s="42">
        <v>23</v>
      </c>
      <c r="B192" s="28" t="s">
        <v>4</v>
      </c>
      <c r="C192" s="11">
        <v>1</v>
      </c>
      <c r="D192" s="10">
        <v>408000</v>
      </c>
      <c r="E192" s="10"/>
      <c r="F192" s="10">
        <f>D192*C192</f>
        <v>408000</v>
      </c>
      <c r="G192" s="29"/>
    </row>
    <row r="193" spans="1:11" outlineLevel="1" x14ac:dyDescent="0.25">
      <c r="A193" s="27">
        <v>24</v>
      </c>
      <c r="B193" s="28" t="s">
        <v>9</v>
      </c>
      <c r="C193" s="11">
        <v>4</v>
      </c>
      <c r="D193" s="10">
        <v>289000</v>
      </c>
      <c r="E193" s="10"/>
      <c r="F193" s="10">
        <f>D193*C193</f>
        <v>1156000</v>
      </c>
      <c r="G193" s="29"/>
    </row>
    <row r="194" spans="1:11" outlineLevel="1" x14ac:dyDescent="0.25">
      <c r="A194" s="27">
        <v>25</v>
      </c>
      <c r="B194" s="28" t="s">
        <v>10</v>
      </c>
      <c r="C194" s="11">
        <v>6</v>
      </c>
      <c r="D194" s="10">
        <v>282200</v>
      </c>
      <c r="E194" s="10"/>
      <c r="F194" s="10">
        <f>D194*C194</f>
        <v>1693200</v>
      </c>
      <c r="G194" s="29"/>
    </row>
    <row r="195" spans="1:11" outlineLevel="1" x14ac:dyDescent="0.25">
      <c r="A195" s="27">
        <v>26</v>
      </c>
      <c r="B195" s="28" t="s">
        <v>5</v>
      </c>
      <c r="C195" s="11">
        <v>2</v>
      </c>
      <c r="D195" s="10">
        <v>272000</v>
      </c>
      <c r="E195" s="10"/>
      <c r="F195" s="10">
        <f>D195*C195</f>
        <v>544000</v>
      </c>
      <c r="G195" s="29"/>
      <c r="I195" s="47"/>
      <c r="J195" s="47"/>
      <c r="K195" s="47"/>
    </row>
    <row r="196" spans="1:11" outlineLevel="1" x14ac:dyDescent="0.25">
      <c r="A196" s="27"/>
      <c r="B196" s="31" t="s">
        <v>6</v>
      </c>
      <c r="C196" s="58">
        <f>SUM(C164:C195)</f>
        <v>54</v>
      </c>
      <c r="D196" s="10"/>
      <c r="E196" s="10"/>
      <c r="F196" s="33">
        <f>SUM(F164:F195)</f>
        <v>16962600</v>
      </c>
      <c r="G196" s="29"/>
    </row>
    <row r="197" spans="1:11" ht="20.25" customHeight="1" outlineLevel="1" x14ac:dyDescent="0.25">
      <c r="A197" s="27"/>
      <c r="B197" s="36" t="s">
        <v>106</v>
      </c>
      <c r="C197" s="37"/>
      <c r="D197" s="40"/>
      <c r="E197" s="10"/>
      <c r="F197" s="40"/>
      <c r="G197" s="29"/>
    </row>
    <row r="198" spans="1:11" ht="18.75" customHeight="1" outlineLevel="1" x14ac:dyDescent="0.25">
      <c r="A198" s="27">
        <v>1</v>
      </c>
      <c r="B198" s="28" t="s">
        <v>7</v>
      </c>
      <c r="C198" s="11">
        <v>1</v>
      </c>
      <c r="D198" s="10">
        <v>697000</v>
      </c>
      <c r="E198" s="10"/>
      <c r="F198" s="10">
        <f t="shared" ref="F198:F212" si="15">D198*C198</f>
        <v>697000</v>
      </c>
      <c r="G198" s="29"/>
    </row>
    <row r="199" spans="1:11" ht="18.75" customHeight="1" outlineLevel="1" x14ac:dyDescent="0.25">
      <c r="A199" s="27">
        <v>2</v>
      </c>
      <c r="B199" s="28" t="s">
        <v>13</v>
      </c>
      <c r="C199" s="11">
        <v>1</v>
      </c>
      <c r="D199" s="10">
        <v>561000</v>
      </c>
      <c r="E199" s="10"/>
      <c r="F199" s="10">
        <f t="shared" si="15"/>
        <v>561000</v>
      </c>
      <c r="G199" s="29"/>
    </row>
    <row r="200" spans="1:11" ht="20.25" customHeight="1" outlineLevel="1" x14ac:dyDescent="0.25">
      <c r="A200" s="27">
        <v>3</v>
      </c>
      <c r="B200" s="28" t="s">
        <v>9</v>
      </c>
      <c r="C200" s="11">
        <v>2</v>
      </c>
      <c r="D200" s="10">
        <v>357000</v>
      </c>
      <c r="E200" s="10"/>
      <c r="F200" s="10">
        <f t="shared" si="15"/>
        <v>714000</v>
      </c>
      <c r="G200" s="29"/>
    </row>
    <row r="201" spans="1:11" ht="19.5" customHeight="1" outlineLevel="1" x14ac:dyDescent="0.25">
      <c r="A201" s="27">
        <v>4</v>
      </c>
      <c r="B201" s="28" t="s">
        <v>107</v>
      </c>
      <c r="C201" s="11">
        <v>2</v>
      </c>
      <c r="D201" s="10">
        <v>357000</v>
      </c>
      <c r="E201" s="10"/>
      <c r="F201" s="10">
        <f t="shared" si="15"/>
        <v>714000</v>
      </c>
      <c r="G201" s="29"/>
    </row>
    <row r="202" spans="1:11" ht="20.25" customHeight="1" outlineLevel="1" x14ac:dyDescent="0.25">
      <c r="A202" s="27">
        <v>5</v>
      </c>
      <c r="B202" s="44" t="s">
        <v>108</v>
      </c>
      <c r="C202" s="11">
        <v>1</v>
      </c>
      <c r="D202" s="10">
        <v>323000</v>
      </c>
      <c r="E202" s="10"/>
      <c r="F202" s="10">
        <f>D202*C202</f>
        <v>323000</v>
      </c>
      <c r="G202" s="29"/>
    </row>
    <row r="203" spans="1:11" ht="54" customHeight="1" outlineLevel="1" x14ac:dyDescent="0.25">
      <c r="A203" s="27">
        <v>6</v>
      </c>
      <c r="B203" s="44" t="s">
        <v>109</v>
      </c>
      <c r="C203" s="11">
        <v>1</v>
      </c>
      <c r="D203" s="10">
        <v>289000</v>
      </c>
      <c r="E203" s="10"/>
      <c r="F203" s="10">
        <f t="shared" si="15"/>
        <v>289000</v>
      </c>
      <c r="G203" s="29"/>
    </row>
    <row r="204" spans="1:11" ht="21" customHeight="1" outlineLevel="1" x14ac:dyDescent="0.25">
      <c r="A204" s="27">
        <v>8</v>
      </c>
      <c r="B204" s="44" t="s">
        <v>110</v>
      </c>
      <c r="C204" s="11">
        <v>2</v>
      </c>
      <c r="D204" s="10">
        <v>282200</v>
      </c>
      <c r="E204" s="10"/>
      <c r="F204" s="10">
        <f>D204*C204</f>
        <v>564400</v>
      </c>
      <c r="G204" s="29"/>
    </row>
    <row r="205" spans="1:11" ht="18.75" customHeight="1" x14ac:dyDescent="0.25">
      <c r="A205" s="27">
        <v>9</v>
      </c>
      <c r="B205" s="44" t="s">
        <v>111</v>
      </c>
      <c r="C205" s="11">
        <v>2</v>
      </c>
      <c r="D205" s="10">
        <v>282200</v>
      </c>
      <c r="E205" s="10"/>
      <c r="F205" s="10">
        <f>D205*C205</f>
        <v>564400</v>
      </c>
      <c r="G205" s="34"/>
    </row>
    <row r="206" spans="1:11" s="30" customFormat="1" ht="18.75" customHeight="1" x14ac:dyDescent="0.25">
      <c r="A206" s="27">
        <v>10</v>
      </c>
      <c r="B206" s="44" t="s">
        <v>112</v>
      </c>
      <c r="C206" s="11">
        <v>1</v>
      </c>
      <c r="D206" s="10">
        <v>282200</v>
      </c>
      <c r="E206" s="10"/>
      <c r="F206" s="10">
        <f>D206*C206</f>
        <v>282200</v>
      </c>
      <c r="G206" s="41"/>
    </row>
    <row r="207" spans="1:11" s="30" customFormat="1" ht="34.5" outlineLevel="1" x14ac:dyDescent="0.25">
      <c r="A207" s="27">
        <v>11</v>
      </c>
      <c r="B207" s="44" t="s">
        <v>113</v>
      </c>
      <c r="C207" s="11">
        <v>1</v>
      </c>
      <c r="D207" s="10">
        <v>282200</v>
      </c>
      <c r="E207" s="10"/>
      <c r="F207" s="10">
        <f>D207*C207</f>
        <v>282200</v>
      </c>
      <c r="G207" s="29"/>
    </row>
    <row r="208" spans="1:11" s="30" customFormat="1" ht="55.5" customHeight="1" outlineLevel="1" x14ac:dyDescent="0.25">
      <c r="A208" s="27">
        <v>12</v>
      </c>
      <c r="B208" s="44" t="s">
        <v>114</v>
      </c>
      <c r="C208" s="11">
        <v>1</v>
      </c>
      <c r="D208" s="10">
        <v>272000</v>
      </c>
      <c r="E208" s="10"/>
      <c r="F208" s="10">
        <f t="shared" si="15"/>
        <v>272000</v>
      </c>
      <c r="G208" s="29"/>
    </row>
    <row r="209" spans="1:7" s="30" customFormat="1" ht="39" customHeight="1" outlineLevel="1" x14ac:dyDescent="0.25">
      <c r="A209" s="27">
        <v>13</v>
      </c>
      <c r="B209" s="44" t="s">
        <v>115</v>
      </c>
      <c r="C209" s="11">
        <v>1</v>
      </c>
      <c r="D209" s="10">
        <v>272000</v>
      </c>
      <c r="E209" s="10"/>
      <c r="F209" s="10">
        <f t="shared" si="15"/>
        <v>272000</v>
      </c>
      <c r="G209" s="29"/>
    </row>
    <row r="210" spans="1:7" s="30" customFormat="1" ht="39" customHeight="1" outlineLevel="1" x14ac:dyDescent="0.25">
      <c r="A210" s="27">
        <v>14</v>
      </c>
      <c r="B210" s="44" t="s">
        <v>116</v>
      </c>
      <c r="C210" s="11">
        <v>1</v>
      </c>
      <c r="D210" s="10">
        <v>272000</v>
      </c>
      <c r="E210" s="10"/>
      <c r="F210" s="10">
        <f t="shared" si="15"/>
        <v>272000</v>
      </c>
      <c r="G210" s="29"/>
    </row>
    <row r="211" spans="1:7" s="30" customFormat="1" ht="18.75" customHeight="1" outlineLevel="1" x14ac:dyDescent="0.25">
      <c r="A211" s="27">
        <v>15</v>
      </c>
      <c r="B211" s="44" t="s">
        <v>117</v>
      </c>
      <c r="C211" s="11">
        <v>1</v>
      </c>
      <c r="D211" s="10">
        <v>272000</v>
      </c>
      <c r="E211" s="10"/>
      <c r="F211" s="10">
        <f t="shared" si="15"/>
        <v>272000</v>
      </c>
      <c r="G211" s="29"/>
    </row>
    <row r="212" spans="1:7" s="30" customFormat="1" ht="21.75" customHeight="1" outlineLevel="1" x14ac:dyDescent="0.25">
      <c r="A212" s="27">
        <v>16</v>
      </c>
      <c r="B212" s="44" t="s">
        <v>118</v>
      </c>
      <c r="C212" s="11">
        <v>1</v>
      </c>
      <c r="D212" s="10">
        <v>272000</v>
      </c>
      <c r="E212" s="10"/>
      <c r="F212" s="10">
        <f t="shared" si="15"/>
        <v>272000</v>
      </c>
      <c r="G212" s="29"/>
    </row>
    <row r="213" spans="1:7" s="30" customFormat="1" outlineLevel="1" x14ac:dyDescent="0.25">
      <c r="A213" s="27"/>
      <c r="B213" s="31" t="s">
        <v>6</v>
      </c>
      <c r="C213" s="58">
        <f>SUM(C198:C212)</f>
        <v>19</v>
      </c>
      <c r="D213" s="10"/>
      <c r="E213" s="10"/>
      <c r="F213" s="33">
        <f>SUM(F198:F212)</f>
        <v>6351200</v>
      </c>
      <c r="G213" s="29"/>
    </row>
    <row r="214" spans="1:7" s="30" customFormat="1" ht="19.5" customHeight="1" x14ac:dyDescent="0.25">
      <c r="A214" s="27"/>
      <c r="B214" s="36" t="s">
        <v>69</v>
      </c>
      <c r="C214" s="37"/>
      <c r="D214" s="40"/>
      <c r="E214" s="10"/>
      <c r="F214" s="40"/>
      <c r="G214" s="34"/>
    </row>
    <row r="215" spans="1:7" s="30" customFormat="1" x14ac:dyDescent="0.25">
      <c r="A215" s="27">
        <v>1</v>
      </c>
      <c r="B215" s="44" t="s">
        <v>7</v>
      </c>
      <c r="C215" s="37">
        <v>1</v>
      </c>
      <c r="D215" s="10">
        <v>697000</v>
      </c>
      <c r="E215" s="10"/>
      <c r="F215" s="10">
        <f t="shared" ref="F215:F222" si="16">D215*C215</f>
        <v>697000</v>
      </c>
      <c r="G215" s="41"/>
    </row>
    <row r="216" spans="1:7" s="30" customFormat="1" outlineLevel="1" x14ac:dyDescent="0.25">
      <c r="A216" s="27">
        <v>2</v>
      </c>
      <c r="B216" s="28" t="s">
        <v>13</v>
      </c>
      <c r="C216" s="11">
        <v>1</v>
      </c>
      <c r="D216" s="10">
        <v>561000</v>
      </c>
      <c r="E216" s="10"/>
      <c r="F216" s="10">
        <f t="shared" si="16"/>
        <v>561000</v>
      </c>
      <c r="G216" s="29"/>
    </row>
    <row r="217" spans="1:7" s="30" customFormat="1" outlineLevel="1" x14ac:dyDescent="0.25">
      <c r="A217" s="27">
        <v>3</v>
      </c>
      <c r="B217" s="44" t="s">
        <v>9</v>
      </c>
      <c r="C217" s="11">
        <v>3</v>
      </c>
      <c r="D217" s="10">
        <v>323000</v>
      </c>
      <c r="E217" s="10"/>
      <c r="F217" s="10">
        <f t="shared" si="16"/>
        <v>969000</v>
      </c>
      <c r="G217" s="29"/>
    </row>
    <row r="218" spans="1:7" s="30" customFormat="1" outlineLevel="1" x14ac:dyDescent="0.25">
      <c r="A218" s="27">
        <v>4</v>
      </c>
      <c r="B218" s="44" t="s">
        <v>10</v>
      </c>
      <c r="C218" s="37">
        <v>1</v>
      </c>
      <c r="D218" s="10">
        <v>289000</v>
      </c>
      <c r="E218" s="10"/>
      <c r="F218" s="10">
        <f t="shared" si="16"/>
        <v>289000</v>
      </c>
      <c r="G218" s="29"/>
    </row>
    <row r="219" spans="1:7" s="30" customFormat="1" outlineLevel="1" x14ac:dyDescent="0.25">
      <c r="A219" s="27">
        <v>5</v>
      </c>
      <c r="B219" s="44" t="s">
        <v>5</v>
      </c>
      <c r="C219" s="37">
        <v>2</v>
      </c>
      <c r="D219" s="10">
        <v>282200</v>
      </c>
      <c r="E219" s="10"/>
      <c r="F219" s="10">
        <f t="shared" si="16"/>
        <v>564400</v>
      </c>
      <c r="G219" s="41"/>
    </row>
    <row r="220" spans="1:7" s="30" customFormat="1" outlineLevel="1" x14ac:dyDescent="0.25">
      <c r="A220" s="27">
        <v>6</v>
      </c>
      <c r="B220" s="44" t="s">
        <v>135</v>
      </c>
      <c r="C220" s="11">
        <v>13</v>
      </c>
      <c r="D220" s="10">
        <v>306000</v>
      </c>
      <c r="E220" s="10"/>
      <c r="F220" s="10">
        <f t="shared" si="16"/>
        <v>3978000</v>
      </c>
      <c r="G220" s="29"/>
    </row>
    <row r="221" spans="1:7" s="30" customFormat="1" outlineLevel="1" x14ac:dyDescent="0.25">
      <c r="A221" s="27">
        <v>7</v>
      </c>
      <c r="B221" s="44" t="s">
        <v>14</v>
      </c>
      <c r="C221" s="37">
        <v>4</v>
      </c>
      <c r="D221" s="10">
        <v>248200</v>
      </c>
      <c r="E221" s="10"/>
      <c r="F221" s="10">
        <f t="shared" si="16"/>
        <v>992800</v>
      </c>
      <c r="G221" s="29"/>
    </row>
    <row r="222" spans="1:7" s="30" customFormat="1" outlineLevel="1" x14ac:dyDescent="0.25">
      <c r="A222" s="27">
        <v>8</v>
      </c>
      <c r="B222" s="44" t="s">
        <v>348</v>
      </c>
      <c r="C222" s="37">
        <v>5</v>
      </c>
      <c r="D222" s="10">
        <v>248200</v>
      </c>
      <c r="E222" s="10"/>
      <c r="F222" s="10">
        <f t="shared" si="16"/>
        <v>1241000</v>
      </c>
      <c r="G222" s="29"/>
    </row>
    <row r="223" spans="1:7" s="30" customFormat="1" outlineLevel="1" x14ac:dyDescent="0.25">
      <c r="A223" s="35"/>
      <c r="B223" s="36" t="s">
        <v>6</v>
      </c>
      <c r="C223" s="58">
        <f>SUM(C215:C222)</f>
        <v>30</v>
      </c>
      <c r="D223" s="10"/>
      <c r="E223" s="10"/>
      <c r="F223" s="33">
        <f>SUM(F215:F222)</f>
        <v>9292200</v>
      </c>
      <c r="G223" s="29"/>
    </row>
    <row r="224" spans="1:7" s="30" customFormat="1" outlineLevel="1" x14ac:dyDescent="0.25">
      <c r="A224" s="27"/>
      <c r="B224" s="36" t="s">
        <v>71</v>
      </c>
      <c r="C224" s="37"/>
      <c r="D224" s="40"/>
      <c r="E224" s="10"/>
      <c r="F224" s="40"/>
      <c r="G224" s="29"/>
    </row>
    <row r="225" spans="1:7" s="30" customFormat="1" outlineLevel="1" x14ac:dyDescent="0.25">
      <c r="A225" s="27">
        <v>1</v>
      </c>
      <c r="B225" s="28" t="s">
        <v>7</v>
      </c>
      <c r="C225" s="11">
        <v>1</v>
      </c>
      <c r="D225" s="10">
        <v>697000</v>
      </c>
      <c r="E225" s="10"/>
      <c r="F225" s="10">
        <f>D225*C225</f>
        <v>697000</v>
      </c>
      <c r="G225" s="41"/>
    </row>
    <row r="226" spans="1:7" s="30" customFormat="1" outlineLevel="1" x14ac:dyDescent="0.25">
      <c r="A226" s="27">
        <v>2</v>
      </c>
      <c r="B226" s="28" t="s">
        <v>13</v>
      </c>
      <c r="C226" s="11">
        <v>1</v>
      </c>
      <c r="D226" s="10">
        <v>561000</v>
      </c>
      <c r="E226" s="10"/>
      <c r="F226" s="10">
        <f>D226*C226</f>
        <v>561000</v>
      </c>
      <c r="G226" s="29"/>
    </row>
    <row r="227" spans="1:7" s="30" customFormat="1" outlineLevel="1" x14ac:dyDescent="0.25">
      <c r="A227" s="27">
        <v>3</v>
      </c>
      <c r="B227" s="28" t="s">
        <v>14</v>
      </c>
      <c r="C227" s="11">
        <v>1</v>
      </c>
      <c r="D227" s="10">
        <v>248200</v>
      </c>
      <c r="E227" s="10"/>
      <c r="F227" s="10">
        <f>D227*C227</f>
        <v>248200</v>
      </c>
      <c r="G227" s="29"/>
    </row>
    <row r="228" spans="1:7" s="30" customFormat="1" outlineLevel="1" x14ac:dyDescent="0.25">
      <c r="A228" s="35" t="s">
        <v>8</v>
      </c>
      <c r="B228" s="19" t="s">
        <v>72</v>
      </c>
      <c r="C228" s="37"/>
      <c r="D228" s="40"/>
      <c r="E228" s="10"/>
      <c r="F228" s="40"/>
      <c r="G228" s="29"/>
    </row>
    <row r="229" spans="1:7" s="30" customFormat="1" outlineLevel="1" x14ac:dyDescent="0.25">
      <c r="A229" s="27">
        <v>4</v>
      </c>
      <c r="B229" s="28" t="s">
        <v>4</v>
      </c>
      <c r="C229" s="11">
        <v>1</v>
      </c>
      <c r="D229" s="10">
        <v>408000</v>
      </c>
      <c r="E229" s="10"/>
      <c r="F229" s="10">
        <f>D229*C229</f>
        <v>408000</v>
      </c>
      <c r="G229" s="29"/>
    </row>
    <row r="230" spans="1:7" s="30" customFormat="1" ht="18.75" customHeight="1" outlineLevel="1" x14ac:dyDescent="0.25">
      <c r="A230" s="27">
        <v>5</v>
      </c>
      <c r="B230" s="28" t="s">
        <v>9</v>
      </c>
      <c r="C230" s="11">
        <v>2</v>
      </c>
      <c r="D230" s="10">
        <v>289000</v>
      </c>
      <c r="E230" s="10"/>
      <c r="F230" s="10">
        <f>D230*C230</f>
        <v>578000</v>
      </c>
      <c r="G230" s="41"/>
    </row>
    <row r="231" spans="1:7" s="30" customFormat="1" ht="21" customHeight="1" outlineLevel="1" x14ac:dyDescent="0.25">
      <c r="A231" s="27">
        <v>6</v>
      </c>
      <c r="B231" s="44" t="s">
        <v>10</v>
      </c>
      <c r="C231" s="11">
        <v>2</v>
      </c>
      <c r="D231" s="10">
        <v>282200</v>
      </c>
      <c r="E231" s="10"/>
      <c r="F231" s="10">
        <f>D231*C231</f>
        <v>564400</v>
      </c>
      <c r="G231" s="29"/>
    </row>
    <row r="232" spans="1:7" s="30" customFormat="1" ht="19.5" customHeight="1" outlineLevel="1" x14ac:dyDescent="0.25">
      <c r="A232" s="27">
        <v>7</v>
      </c>
      <c r="B232" s="28" t="s">
        <v>5</v>
      </c>
      <c r="C232" s="11">
        <v>2</v>
      </c>
      <c r="D232" s="10">
        <v>272000</v>
      </c>
      <c r="E232" s="10"/>
      <c r="F232" s="10">
        <f>D232*C232</f>
        <v>544000</v>
      </c>
      <c r="G232" s="29"/>
    </row>
    <row r="233" spans="1:7" s="30" customFormat="1" outlineLevel="1" x14ac:dyDescent="0.25">
      <c r="A233" s="35" t="s">
        <v>8</v>
      </c>
      <c r="B233" s="19" t="s">
        <v>73</v>
      </c>
      <c r="C233" s="37"/>
      <c r="D233" s="40"/>
      <c r="E233" s="10"/>
      <c r="F233" s="40"/>
      <c r="G233" s="29"/>
    </row>
    <row r="234" spans="1:7" s="30" customFormat="1" outlineLevel="1" x14ac:dyDescent="0.25">
      <c r="A234" s="27">
        <v>8</v>
      </c>
      <c r="B234" s="28" t="s">
        <v>4</v>
      </c>
      <c r="C234" s="11">
        <v>1</v>
      </c>
      <c r="D234" s="10">
        <v>408000</v>
      </c>
      <c r="E234" s="10"/>
      <c r="F234" s="10">
        <f>D234*C234</f>
        <v>408000</v>
      </c>
      <c r="G234" s="29"/>
    </row>
    <row r="235" spans="1:7" s="30" customFormat="1" x14ac:dyDescent="0.25">
      <c r="A235" s="27">
        <v>9</v>
      </c>
      <c r="B235" s="28" t="s">
        <v>9</v>
      </c>
      <c r="C235" s="11">
        <v>2</v>
      </c>
      <c r="D235" s="10">
        <v>289000</v>
      </c>
      <c r="E235" s="10"/>
      <c r="F235" s="10">
        <f>D235*C235</f>
        <v>578000</v>
      </c>
      <c r="G235" s="34"/>
    </row>
    <row r="236" spans="1:7" s="30" customFormat="1" x14ac:dyDescent="0.25">
      <c r="A236" s="27">
        <v>10</v>
      </c>
      <c r="B236" s="44" t="s">
        <v>10</v>
      </c>
      <c r="C236" s="11">
        <v>1</v>
      </c>
      <c r="D236" s="10">
        <v>282200</v>
      </c>
      <c r="E236" s="10"/>
      <c r="F236" s="10">
        <f>D236*C236</f>
        <v>282200</v>
      </c>
      <c r="G236" s="41"/>
    </row>
    <row r="237" spans="1:7" s="30" customFormat="1" outlineLevel="1" x14ac:dyDescent="0.25">
      <c r="A237" s="27">
        <v>11</v>
      </c>
      <c r="B237" s="28" t="s">
        <v>5</v>
      </c>
      <c r="C237" s="11">
        <v>2</v>
      </c>
      <c r="D237" s="10">
        <v>272000</v>
      </c>
      <c r="E237" s="10"/>
      <c r="F237" s="10">
        <f>D237*C237</f>
        <v>544000</v>
      </c>
      <c r="G237" s="29"/>
    </row>
    <row r="238" spans="1:7" s="30" customFormat="1" ht="30" customHeight="1" outlineLevel="1" x14ac:dyDescent="0.25">
      <c r="A238" s="35" t="s">
        <v>8</v>
      </c>
      <c r="B238" s="19" t="s">
        <v>74</v>
      </c>
      <c r="C238" s="37"/>
      <c r="D238" s="40"/>
      <c r="E238" s="10"/>
      <c r="F238" s="40"/>
      <c r="G238" s="29"/>
    </row>
    <row r="239" spans="1:7" s="30" customFormat="1" outlineLevel="1" x14ac:dyDescent="0.25">
      <c r="A239" s="27">
        <v>12</v>
      </c>
      <c r="B239" s="28" t="s">
        <v>4</v>
      </c>
      <c r="C239" s="11">
        <v>1</v>
      </c>
      <c r="D239" s="10">
        <v>408000</v>
      </c>
      <c r="E239" s="10"/>
      <c r="F239" s="10">
        <f>D239*C239</f>
        <v>408000</v>
      </c>
      <c r="G239" s="29"/>
    </row>
    <row r="240" spans="1:7" s="30" customFormat="1" outlineLevel="1" x14ac:dyDescent="0.25">
      <c r="A240" s="27">
        <v>13</v>
      </c>
      <c r="B240" s="28" t="s">
        <v>9</v>
      </c>
      <c r="C240" s="11">
        <v>2</v>
      </c>
      <c r="D240" s="10">
        <v>289000</v>
      </c>
      <c r="E240" s="10"/>
      <c r="F240" s="10">
        <f>D240*C240</f>
        <v>578000</v>
      </c>
      <c r="G240" s="29"/>
    </row>
    <row r="241" spans="1:7" s="30" customFormat="1" outlineLevel="1" x14ac:dyDescent="0.25">
      <c r="A241" s="27">
        <v>14</v>
      </c>
      <c r="B241" s="44" t="s">
        <v>10</v>
      </c>
      <c r="C241" s="11">
        <v>2</v>
      </c>
      <c r="D241" s="10">
        <v>282200</v>
      </c>
      <c r="E241" s="10"/>
      <c r="F241" s="10">
        <f>D241*C241</f>
        <v>564400</v>
      </c>
      <c r="G241" s="29"/>
    </row>
    <row r="242" spans="1:7" s="30" customFormat="1" x14ac:dyDescent="0.25">
      <c r="A242" s="27">
        <v>15</v>
      </c>
      <c r="B242" s="28" t="s">
        <v>5</v>
      </c>
      <c r="C242" s="11">
        <v>2</v>
      </c>
      <c r="D242" s="10">
        <v>272000</v>
      </c>
      <c r="E242" s="10"/>
      <c r="F242" s="10">
        <f>D242*C242</f>
        <v>544000</v>
      </c>
      <c r="G242" s="34"/>
    </row>
    <row r="243" spans="1:7" s="30" customFormat="1" x14ac:dyDescent="0.25">
      <c r="A243" s="27"/>
      <c r="B243" s="31" t="s">
        <v>6</v>
      </c>
      <c r="C243" s="58">
        <f>SUM(C225:C242)</f>
        <v>23</v>
      </c>
      <c r="D243" s="10"/>
      <c r="E243" s="10"/>
      <c r="F243" s="33">
        <f>SUM(F225:F242)</f>
        <v>7507200</v>
      </c>
      <c r="G243" s="39"/>
    </row>
    <row r="244" spans="1:7" s="30" customFormat="1" ht="21.75" customHeight="1" outlineLevel="1" x14ac:dyDescent="0.25">
      <c r="A244" s="27"/>
      <c r="B244" s="36" t="s">
        <v>75</v>
      </c>
      <c r="C244" s="37"/>
      <c r="D244" s="40"/>
      <c r="E244" s="10"/>
      <c r="F244" s="40"/>
      <c r="G244" s="47"/>
    </row>
    <row r="245" spans="1:7" s="30" customFormat="1" outlineLevel="1" x14ac:dyDescent="0.25">
      <c r="A245" s="27">
        <v>1</v>
      </c>
      <c r="B245" s="44" t="s">
        <v>7</v>
      </c>
      <c r="C245" s="11">
        <v>1</v>
      </c>
      <c r="D245" s="10">
        <v>697000</v>
      </c>
      <c r="E245" s="10"/>
      <c r="F245" s="10">
        <f>D245*C245</f>
        <v>697000</v>
      </c>
      <c r="G245" s="47"/>
    </row>
    <row r="246" spans="1:7" s="30" customFormat="1" outlineLevel="1" x14ac:dyDescent="0.25">
      <c r="A246" s="27">
        <v>2</v>
      </c>
      <c r="B246" s="44" t="s">
        <v>13</v>
      </c>
      <c r="C246" s="37">
        <v>2</v>
      </c>
      <c r="D246" s="10">
        <v>561000</v>
      </c>
      <c r="E246" s="10"/>
      <c r="F246" s="10">
        <f>D246*C246</f>
        <v>1122000</v>
      </c>
      <c r="G246" s="47"/>
    </row>
    <row r="247" spans="1:7" s="30" customFormat="1" outlineLevel="1" x14ac:dyDescent="0.25">
      <c r="A247" s="27">
        <v>3</v>
      </c>
      <c r="B247" s="44" t="s">
        <v>9</v>
      </c>
      <c r="C247" s="37">
        <v>8</v>
      </c>
      <c r="D247" s="10">
        <v>323000</v>
      </c>
      <c r="E247" s="10"/>
      <c r="F247" s="10">
        <f t="shared" ref="F247:F249" si="17">D247*C247</f>
        <v>2584000</v>
      </c>
      <c r="G247" s="47"/>
    </row>
    <row r="248" spans="1:7" s="30" customFormat="1" outlineLevel="1" x14ac:dyDescent="0.25">
      <c r="A248" s="27">
        <v>4</v>
      </c>
      <c r="B248" s="44" t="s">
        <v>80</v>
      </c>
      <c r="C248" s="37">
        <v>4</v>
      </c>
      <c r="D248" s="10">
        <v>289000</v>
      </c>
      <c r="E248" s="10"/>
      <c r="F248" s="10">
        <f t="shared" si="17"/>
        <v>1156000</v>
      </c>
      <c r="G248" s="39"/>
    </row>
    <row r="249" spans="1:7" s="30" customFormat="1" outlineLevel="1" x14ac:dyDescent="0.25">
      <c r="A249" s="27">
        <v>5</v>
      </c>
      <c r="B249" s="44" t="s">
        <v>5</v>
      </c>
      <c r="C249" s="37">
        <v>3</v>
      </c>
      <c r="D249" s="10">
        <v>282200</v>
      </c>
      <c r="E249" s="10"/>
      <c r="F249" s="10">
        <f t="shared" si="17"/>
        <v>846600</v>
      </c>
      <c r="G249" s="47"/>
    </row>
    <row r="250" spans="1:7" s="30" customFormat="1" outlineLevel="1" x14ac:dyDescent="0.25">
      <c r="A250" s="35"/>
      <c r="B250" s="36" t="s">
        <v>6</v>
      </c>
      <c r="C250" s="58">
        <f>SUM(C245:C249)</f>
        <v>18</v>
      </c>
      <c r="D250" s="10"/>
      <c r="E250" s="10"/>
      <c r="F250" s="33">
        <f>SUM(F245:F249)</f>
        <v>6405600</v>
      </c>
      <c r="G250" s="47"/>
    </row>
    <row r="251" spans="1:7" s="30" customFormat="1" ht="39.75" customHeight="1" outlineLevel="1" x14ac:dyDescent="0.25">
      <c r="A251" s="27"/>
      <c r="B251" s="36" t="s">
        <v>77</v>
      </c>
      <c r="C251" s="37"/>
      <c r="D251" s="38"/>
      <c r="E251" s="37"/>
      <c r="F251" s="38"/>
      <c r="G251" s="47"/>
    </row>
    <row r="252" spans="1:7" s="30" customFormat="1" outlineLevel="1" x14ac:dyDescent="0.25">
      <c r="A252" s="27">
        <v>1</v>
      </c>
      <c r="B252" s="44" t="s">
        <v>7</v>
      </c>
      <c r="C252" s="11">
        <v>1</v>
      </c>
      <c r="D252" s="10">
        <v>697000</v>
      </c>
      <c r="E252" s="10"/>
      <c r="F252" s="10">
        <f>D252*C252</f>
        <v>697000</v>
      </c>
      <c r="G252" s="47"/>
    </row>
    <row r="253" spans="1:7" s="30" customFormat="1" outlineLevel="1" x14ac:dyDescent="0.25">
      <c r="A253" s="27">
        <v>2</v>
      </c>
      <c r="B253" s="44" t="s">
        <v>13</v>
      </c>
      <c r="C253" s="11">
        <v>2</v>
      </c>
      <c r="D253" s="10">
        <v>561000</v>
      </c>
      <c r="E253" s="10"/>
      <c r="F253" s="10">
        <f>D253*C253</f>
        <v>1122000</v>
      </c>
      <c r="G253" s="39"/>
    </row>
    <row r="254" spans="1:7" s="30" customFormat="1" outlineLevel="1" x14ac:dyDescent="0.25">
      <c r="A254" s="27">
        <v>3</v>
      </c>
      <c r="B254" s="44" t="s">
        <v>78</v>
      </c>
      <c r="C254" s="11">
        <v>4</v>
      </c>
      <c r="D254" s="10">
        <v>323000</v>
      </c>
      <c r="E254" s="10"/>
      <c r="F254" s="10">
        <f>D254*C254</f>
        <v>1292000</v>
      </c>
      <c r="G254" s="47"/>
    </row>
    <row r="255" spans="1:7" s="30" customFormat="1" outlineLevel="1" x14ac:dyDescent="0.25">
      <c r="A255" s="27">
        <v>4</v>
      </c>
      <c r="B255" s="44" t="s">
        <v>14</v>
      </c>
      <c r="C255" s="11">
        <v>1</v>
      </c>
      <c r="D255" s="10">
        <v>248200</v>
      </c>
      <c r="E255" s="10"/>
      <c r="F255" s="10">
        <f>D255*C255</f>
        <v>248200</v>
      </c>
      <c r="G255" s="47"/>
    </row>
    <row r="256" spans="1:7" s="30" customFormat="1" ht="28.5" outlineLevel="1" x14ac:dyDescent="0.25">
      <c r="A256" s="35" t="s">
        <v>8</v>
      </c>
      <c r="B256" s="46" t="s">
        <v>79</v>
      </c>
      <c r="C256" s="37"/>
      <c r="D256" s="40"/>
      <c r="E256" s="10"/>
      <c r="F256" s="40"/>
      <c r="G256" s="47"/>
    </row>
    <row r="257" spans="1:7" s="30" customFormat="1" outlineLevel="1" x14ac:dyDescent="0.25">
      <c r="A257" s="27">
        <v>5</v>
      </c>
      <c r="B257" s="44" t="s">
        <v>4</v>
      </c>
      <c r="C257" s="11">
        <v>1</v>
      </c>
      <c r="D257" s="10">
        <v>408000</v>
      </c>
      <c r="E257" s="10"/>
      <c r="F257" s="10">
        <f>D257*C257</f>
        <v>408000</v>
      </c>
      <c r="G257" s="47"/>
    </row>
    <row r="258" spans="1:7" s="30" customFormat="1" outlineLevel="1" x14ac:dyDescent="0.25">
      <c r="A258" s="42">
        <v>6</v>
      </c>
      <c r="B258" s="44" t="s">
        <v>9</v>
      </c>
      <c r="C258" s="11">
        <v>4</v>
      </c>
      <c r="D258" s="10">
        <v>289000</v>
      </c>
      <c r="E258" s="10"/>
      <c r="F258" s="10">
        <f>D258*C258</f>
        <v>1156000</v>
      </c>
      <c r="G258" s="39"/>
    </row>
    <row r="259" spans="1:7" s="30" customFormat="1" outlineLevel="1" x14ac:dyDescent="0.25">
      <c r="A259" s="27">
        <v>7</v>
      </c>
      <c r="B259" s="44" t="s">
        <v>80</v>
      </c>
      <c r="C259" s="11">
        <v>2</v>
      </c>
      <c r="D259" s="10">
        <v>282200</v>
      </c>
      <c r="E259" s="10"/>
      <c r="F259" s="10">
        <f>D259*C259</f>
        <v>564400</v>
      </c>
      <c r="G259" s="47"/>
    </row>
    <row r="260" spans="1:7" s="30" customFormat="1" outlineLevel="1" x14ac:dyDescent="0.25">
      <c r="A260" s="42">
        <v>8</v>
      </c>
      <c r="B260" s="44" t="s">
        <v>5</v>
      </c>
      <c r="C260" s="11">
        <v>1</v>
      </c>
      <c r="D260" s="10">
        <v>272000</v>
      </c>
      <c r="E260" s="10"/>
      <c r="F260" s="10">
        <f>D260*C260</f>
        <v>272000</v>
      </c>
      <c r="G260" s="47"/>
    </row>
    <row r="261" spans="1:7" s="30" customFormat="1" ht="28.5" outlineLevel="1" x14ac:dyDescent="0.25">
      <c r="A261" s="35" t="s">
        <v>8</v>
      </c>
      <c r="B261" s="46" t="s">
        <v>81</v>
      </c>
      <c r="C261" s="37"/>
      <c r="D261" s="40"/>
      <c r="E261" s="10"/>
      <c r="F261" s="40"/>
      <c r="G261" s="47"/>
    </row>
    <row r="262" spans="1:7" s="30" customFormat="1" outlineLevel="1" x14ac:dyDescent="0.25">
      <c r="A262" s="27">
        <v>9</v>
      </c>
      <c r="B262" s="44" t="s">
        <v>4</v>
      </c>
      <c r="C262" s="11">
        <v>1</v>
      </c>
      <c r="D262" s="10">
        <v>408000</v>
      </c>
      <c r="E262" s="10"/>
      <c r="F262" s="10">
        <f>D262*C262</f>
        <v>408000</v>
      </c>
      <c r="G262" s="47"/>
    </row>
    <row r="263" spans="1:7" s="30" customFormat="1" outlineLevel="1" x14ac:dyDescent="0.25">
      <c r="A263" s="27">
        <v>10</v>
      </c>
      <c r="B263" s="44" t="s">
        <v>9</v>
      </c>
      <c r="C263" s="11">
        <v>4</v>
      </c>
      <c r="D263" s="10">
        <v>289000</v>
      </c>
      <c r="E263" s="10"/>
      <c r="F263" s="10">
        <f>D263*C263</f>
        <v>1156000</v>
      </c>
      <c r="G263" s="39"/>
    </row>
    <row r="264" spans="1:7" s="30" customFormat="1" outlineLevel="1" x14ac:dyDescent="0.25">
      <c r="A264" s="27">
        <v>11</v>
      </c>
      <c r="B264" s="44" t="s">
        <v>10</v>
      </c>
      <c r="C264" s="11">
        <v>2</v>
      </c>
      <c r="D264" s="10">
        <v>282200</v>
      </c>
      <c r="E264" s="10"/>
      <c r="F264" s="10">
        <f>D264*C264</f>
        <v>564400</v>
      </c>
      <c r="G264" s="47"/>
    </row>
    <row r="265" spans="1:7" s="30" customFormat="1" outlineLevel="1" x14ac:dyDescent="0.25">
      <c r="A265" s="27">
        <v>12</v>
      </c>
      <c r="B265" s="44" t="s">
        <v>82</v>
      </c>
      <c r="C265" s="11">
        <v>1</v>
      </c>
      <c r="D265" s="10">
        <v>272000</v>
      </c>
      <c r="E265" s="10"/>
      <c r="F265" s="10">
        <f>D265*C265</f>
        <v>272000</v>
      </c>
      <c r="G265" s="47"/>
    </row>
    <row r="266" spans="1:7" s="30" customFormat="1" outlineLevel="1" x14ac:dyDescent="0.25">
      <c r="A266" s="35" t="s">
        <v>8</v>
      </c>
      <c r="B266" s="46" t="s">
        <v>83</v>
      </c>
      <c r="C266" s="37"/>
      <c r="D266" s="40"/>
      <c r="E266" s="10"/>
      <c r="F266" s="40"/>
      <c r="G266" s="47"/>
    </row>
    <row r="267" spans="1:7" s="30" customFormat="1" outlineLevel="1" x14ac:dyDescent="0.25">
      <c r="A267" s="27">
        <v>13</v>
      </c>
      <c r="B267" s="44" t="s">
        <v>4</v>
      </c>
      <c r="C267" s="11">
        <v>1</v>
      </c>
      <c r="D267" s="10">
        <v>408000</v>
      </c>
      <c r="E267" s="10"/>
      <c r="F267" s="10">
        <f>D267*C267</f>
        <v>408000</v>
      </c>
      <c r="G267" s="47"/>
    </row>
    <row r="268" spans="1:7" s="30" customFormat="1" outlineLevel="1" x14ac:dyDescent="0.25">
      <c r="A268" s="27">
        <v>14</v>
      </c>
      <c r="B268" s="44" t="s">
        <v>9</v>
      </c>
      <c r="C268" s="11">
        <v>4</v>
      </c>
      <c r="D268" s="10">
        <v>289000</v>
      </c>
      <c r="E268" s="10"/>
      <c r="F268" s="10">
        <f>D268*C268</f>
        <v>1156000</v>
      </c>
      <c r="G268" s="39"/>
    </row>
    <row r="269" spans="1:7" s="30" customFormat="1" outlineLevel="1" x14ac:dyDescent="0.25">
      <c r="A269" s="27">
        <v>15</v>
      </c>
      <c r="B269" s="44" t="s">
        <v>80</v>
      </c>
      <c r="C269" s="11">
        <v>5</v>
      </c>
      <c r="D269" s="10">
        <v>282200</v>
      </c>
      <c r="E269" s="10"/>
      <c r="F269" s="10">
        <f>D269*C269</f>
        <v>1411000</v>
      </c>
      <c r="G269" s="47"/>
    </row>
    <row r="270" spans="1:7" s="30" customFormat="1" outlineLevel="1" x14ac:dyDescent="0.25">
      <c r="A270" s="27">
        <v>16</v>
      </c>
      <c r="B270" s="44" t="s">
        <v>5</v>
      </c>
      <c r="C270" s="11">
        <v>5</v>
      </c>
      <c r="D270" s="10">
        <v>272000</v>
      </c>
      <c r="E270" s="10"/>
      <c r="F270" s="10">
        <f>D270*C270</f>
        <v>1360000</v>
      </c>
      <c r="G270" s="47"/>
    </row>
    <row r="271" spans="1:7" s="30" customFormat="1" ht="28.5" outlineLevel="1" x14ac:dyDescent="0.25">
      <c r="A271" s="35" t="s">
        <v>8</v>
      </c>
      <c r="B271" s="46" t="s">
        <v>84</v>
      </c>
      <c r="C271" s="37"/>
      <c r="D271" s="40"/>
      <c r="E271" s="10"/>
      <c r="F271" s="40"/>
      <c r="G271" s="47"/>
    </row>
    <row r="272" spans="1:7" s="30" customFormat="1" outlineLevel="1" x14ac:dyDescent="0.25">
      <c r="A272" s="42">
        <v>17</v>
      </c>
      <c r="B272" s="44" t="s">
        <v>4</v>
      </c>
      <c r="C272" s="11">
        <v>1</v>
      </c>
      <c r="D272" s="10">
        <v>408000</v>
      </c>
      <c r="E272" s="10"/>
      <c r="F272" s="10">
        <f>D272*C272</f>
        <v>408000</v>
      </c>
      <c r="G272" s="47"/>
    </row>
    <row r="273" spans="1:7" s="30" customFormat="1" outlineLevel="1" x14ac:dyDescent="0.25">
      <c r="A273" s="42">
        <v>18</v>
      </c>
      <c r="B273" s="44" t="s">
        <v>85</v>
      </c>
      <c r="C273" s="11">
        <v>2</v>
      </c>
      <c r="D273" s="10">
        <v>289000</v>
      </c>
      <c r="E273" s="10"/>
      <c r="F273" s="10">
        <f>D273*C273</f>
        <v>578000</v>
      </c>
      <c r="G273" s="48"/>
    </row>
    <row r="274" spans="1:7" s="30" customFormat="1" outlineLevel="1" x14ac:dyDescent="0.25">
      <c r="A274" s="27">
        <v>19</v>
      </c>
      <c r="B274" s="44" t="s">
        <v>80</v>
      </c>
      <c r="C274" s="11">
        <v>2</v>
      </c>
      <c r="D274" s="10">
        <v>282200</v>
      </c>
      <c r="E274" s="10"/>
      <c r="F274" s="10">
        <f>D274*C274</f>
        <v>564400</v>
      </c>
      <c r="G274" s="47"/>
    </row>
    <row r="275" spans="1:7" s="30" customFormat="1" outlineLevel="1" x14ac:dyDescent="0.25">
      <c r="A275" s="27">
        <v>20</v>
      </c>
      <c r="B275" s="44" t="s">
        <v>5</v>
      </c>
      <c r="C275" s="11">
        <v>4</v>
      </c>
      <c r="D275" s="10">
        <v>272000</v>
      </c>
      <c r="E275" s="10"/>
      <c r="F275" s="10">
        <f>D275*C275</f>
        <v>1088000</v>
      </c>
      <c r="G275" s="47"/>
    </row>
    <row r="276" spans="1:7" s="30" customFormat="1" outlineLevel="1" x14ac:dyDescent="0.25">
      <c r="A276" s="35" t="s">
        <v>8</v>
      </c>
      <c r="B276" s="46" t="s">
        <v>86</v>
      </c>
      <c r="C276" s="37"/>
      <c r="D276" s="40"/>
      <c r="E276" s="10"/>
      <c r="F276" s="40"/>
      <c r="G276" s="47"/>
    </row>
    <row r="277" spans="1:7" s="30" customFormat="1" outlineLevel="1" x14ac:dyDescent="0.25">
      <c r="A277" s="27">
        <v>21</v>
      </c>
      <c r="B277" s="44" t="s">
        <v>4</v>
      </c>
      <c r="C277" s="11">
        <v>1</v>
      </c>
      <c r="D277" s="10">
        <v>408000</v>
      </c>
      <c r="E277" s="10"/>
      <c r="F277" s="10">
        <f>D277*C277</f>
        <v>408000</v>
      </c>
      <c r="G277" s="47"/>
    </row>
    <row r="278" spans="1:7" s="30" customFormat="1" outlineLevel="1" x14ac:dyDescent="0.25">
      <c r="A278" s="27">
        <v>22</v>
      </c>
      <c r="B278" s="44" t="s">
        <v>9</v>
      </c>
      <c r="C278" s="11">
        <v>2</v>
      </c>
      <c r="D278" s="10">
        <v>289000</v>
      </c>
      <c r="E278" s="10"/>
      <c r="F278" s="10">
        <f>D278*C278</f>
        <v>578000</v>
      </c>
      <c r="G278" s="48"/>
    </row>
    <row r="279" spans="1:7" s="30" customFormat="1" outlineLevel="1" x14ac:dyDescent="0.25">
      <c r="A279" s="27">
        <v>23</v>
      </c>
      <c r="B279" s="44" t="s">
        <v>80</v>
      </c>
      <c r="C279" s="11">
        <v>1</v>
      </c>
      <c r="D279" s="10">
        <v>282200</v>
      </c>
      <c r="E279" s="10"/>
      <c r="F279" s="10">
        <f>D279*C279</f>
        <v>282200</v>
      </c>
      <c r="G279" s="47"/>
    </row>
    <row r="280" spans="1:7" s="30" customFormat="1" outlineLevel="1" x14ac:dyDescent="0.25">
      <c r="A280" s="27">
        <v>24</v>
      </c>
      <c r="B280" s="44" t="s">
        <v>5</v>
      </c>
      <c r="C280" s="11">
        <v>1</v>
      </c>
      <c r="D280" s="10">
        <v>272000</v>
      </c>
      <c r="E280" s="10"/>
      <c r="F280" s="10">
        <f>D280*C280</f>
        <v>272000</v>
      </c>
      <c r="G280" s="47"/>
    </row>
    <row r="281" spans="1:7" s="30" customFormat="1" ht="28.5" outlineLevel="1" x14ac:dyDescent="0.25">
      <c r="A281" s="35" t="s">
        <v>8</v>
      </c>
      <c r="B281" s="46" t="s">
        <v>87</v>
      </c>
      <c r="C281" s="32"/>
      <c r="D281" s="10"/>
      <c r="E281" s="10"/>
      <c r="F281" s="33"/>
      <c r="G281" s="47"/>
    </row>
    <row r="282" spans="1:7" s="30" customFormat="1" outlineLevel="1" x14ac:dyDescent="0.25">
      <c r="A282" s="27">
        <v>25</v>
      </c>
      <c r="B282" s="44" t="s">
        <v>4</v>
      </c>
      <c r="C282" s="11">
        <v>1</v>
      </c>
      <c r="D282" s="10">
        <v>408000</v>
      </c>
      <c r="E282" s="10"/>
      <c r="F282" s="10">
        <f>D282*C282</f>
        <v>408000</v>
      </c>
      <c r="G282" s="47"/>
    </row>
    <row r="283" spans="1:7" s="30" customFormat="1" x14ac:dyDescent="0.25">
      <c r="A283" s="27">
        <v>26</v>
      </c>
      <c r="B283" s="44" t="s">
        <v>9</v>
      </c>
      <c r="C283" s="11">
        <v>4</v>
      </c>
      <c r="D283" s="10">
        <v>289000</v>
      </c>
      <c r="E283" s="10"/>
      <c r="F283" s="10">
        <f>D283*C283</f>
        <v>1156000</v>
      </c>
      <c r="G283" s="48"/>
    </row>
    <row r="284" spans="1:7" s="30" customFormat="1" x14ac:dyDescent="0.25">
      <c r="A284" s="27">
        <v>27</v>
      </c>
      <c r="B284" s="44" t="s">
        <v>80</v>
      </c>
      <c r="C284" s="11">
        <v>2</v>
      </c>
      <c r="D284" s="10">
        <v>282200</v>
      </c>
      <c r="E284" s="10"/>
      <c r="F284" s="10">
        <f>D284*C284</f>
        <v>564400</v>
      </c>
      <c r="G284" s="41"/>
    </row>
    <row r="285" spans="1:7" s="30" customFormat="1" outlineLevel="1" x14ac:dyDescent="0.25">
      <c r="A285" s="27">
        <v>28</v>
      </c>
      <c r="B285" s="44" t="s">
        <v>5</v>
      </c>
      <c r="C285" s="11">
        <v>1</v>
      </c>
      <c r="D285" s="10">
        <v>272000</v>
      </c>
      <c r="E285" s="10"/>
      <c r="F285" s="10">
        <f>D285*C285</f>
        <v>272000</v>
      </c>
      <c r="G285" s="29"/>
    </row>
    <row r="286" spans="1:7" s="30" customFormat="1" ht="28.5" outlineLevel="1" x14ac:dyDescent="0.25">
      <c r="A286" s="35" t="s">
        <v>8</v>
      </c>
      <c r="B286" s="46" t="s">
        <v>88</v>
      </c>
      <c r="C286" s="32"/>
      <c r="D286" s="10"/>
      <c r="E286" s="10"/>
      <c r="F286" s="33"/>
      <c r="G286" s="29"/>
    </row>
    <row r="287" spans="1:7" s="30" customFormat="1" outlineLevel="1" x14ac:dyDescent="0.25">
      <c r="A287" s="27">
        <v>29</v>
      </c>
      <c r="B287" s="44" t="s">
        <v>4</v>
      </c>
      <c r="C287" s="11">
        <v>1</v>
      </c>
      <c r="D287" s="10">
        <v>408000</v>
      </c>
      <c r="E287" s="10"/>
      <c r="F287" s="10">
        <f>D287*C287</f>
        <v>408000</v>
      </c>
      <c r="G287" s="29"/>
    </row>
    <row r="288" spans="1:7" s="30" customFormat="1" outlineLevel="1" x14ac:dyDescent="0.25">
      <c r="A288" s="27">
        <v>30</v>
      </c>
      <c r="B288" s="44" t="s">
        <v>9</v>
      </c>
      <c r="C288" s="11">
        <v>4</v>
      </c>
      <c r="D288" s="10">
        <v>289000</v>
      </c>
      <c r="E288" s="10"/>
      <c r="F288" s="10">
        <f>D288*C288</f>
        <v>1156000</v>
      </c>
      <c r="G288" s="29"/>
    </row>
    <row r="289" spans="1:7" s="30" customFormat="1" outlineLevel="1" x14ac:dyDescent="0.25">
      <c r="A289" s="27">
        <v>31</v>
      </c>
      <c r="B289" s="44" t="s">
        <v>80</v>
      </c>
      <c r="C289" s="11">
        <v>2</v>
      </c>
      <c r="D289" s="10">
        <v>282200</v>
      </c>
      <c r="E289" s="10"/>
      <c r="F289" s="10">
        <f>D289*C289</f>
        <v>564400</v>
      </c>
      <c r="G289" s="29"/>
    </row>
    <row r="290" spans="1:7" s="30" customFormat="1" outlineLevel="1" x14ac:dyDescent="0.25">
      <c r="A290" s="27">
        <v>32</v>
      </c>
      <c r="B290" s="44" t="s">
        <v>5</v>
      </c>
      <c r="C290" s="11">
        <v>1</v>
      </c>
      <c r="D290" s="10">
        <v>272000</v>
      </c>
      <c r="E290" s="10"/>
      <c r="F290" s="10">
        <f>D290*C290</f>
        <v>272000</v>
      </c>
      <c r="G290" s="29"/>
    </row>
    <row r="291" spans="1:7" s="30" customFormat="1" outlineLevel="1" x14ac:dyDescent="0.25">
      <c r="A291" s="27"/>
      <c r="B291" s="36" t="s">
        <v>6</v>
      </c>
      <c r="C291" s="58">
        <f>SUM(C252:C290)</f>
        <v>69</v>
      </c>
      <c r="D291" s="10"/>
      <c r="E291" s="10"/>
      <c r="F291" s="33">
        <f>SUM(F252:F290)</f>
        <v>21474400</v>
      </c>
      <c r="G291" s="29"/>
    </row>
    <row r="292" spans="1:7" s="30" customFormat="1" ht="39.75" customHeight="1" outlineLevel="1" x14ac:dyDescent="0.25">
      <c r="A292" s="133"/>
      <c r="B292" s="36" t="s">
        <v>342</v>
      </c>
      <c r="C292" s="37"/>
      <c r="D292" s="40"/>
      <c r="E292" s="10"/>
      <c r="F292" s="40"/>
      <c r="G292" s="29"/>
    </row>
    <row r="293" spans="1:7" s="30" customFormat="1" outlineLevel="1" x14ac:dyDescent="0.25">
      <c r="A293" s="27">
        <v>1</v>
      </c>
      <c r="B293" s="44" t="s">
        <v>7</v>
      </c>
      <c r="C293" s="11">
        <v>1</v>
      </c>
      <c r="D293" s="10">
        <v>697000</v>
      </c>
      <c r="E293" s="10"/>
      <c r="F293" s="10">
        <f>D293*C293</f>
        <v>697000</v>
      </c>
      <c r="G293" s="29"/>
    </row>
    <row r="294" spans="1:7" s="30" customFormat="1" x14ac:dyDescent="0.25">
      <c r="A294" s="27">
        <v>2</v>
      </c>
      <c r="B294" s="44" t="s">
        <v>134</v>
      </c>
      <c r="C294" s="11">
        <v>3</v>
      </c>
      <c r="D294" s="10">
        <v>323000</v>
      </c>
      <c r="E294" s="10"/>
      <c r="F294" s="10">
        <f>D294*C294</f>
        <v>969000</v>
      </c>
      <c r="G294" s="34"/>
    </row>
    <row r="295" spans="1:7" s="30" customFormat="1" x14ac:dyDescent="0.25">
      <c r="A295" s="27">
        <v>3</v>
      </c>
      <c r="B295" s="44" t="s">
        <v>10</v>
      </c>
      <c r="C295" s="11">
        <v>1</v>
      </c>
      <c r="D295" s="10">
        <v>289000</v>
      </c>
      <c r="E295" s="10"/>
      <c r="F295" s="10">
        <f>D295*C295</f>
        <v>289000</v>
      </c>
      <c r="G295" s="41"/>
    </row>
    <row r="296" spans="1:7" s="30" customFormat="1" outlineLevel="1" x14ac:dyDescent="0.25">
      <c r="A296" s="27">
        <v>4</v>
      </c>
      <c r="B296" s="44" t="s">
        <v>218</v>
      </c>
      <c r="C296" s="11">
        <v>2</v>
      </c>
      <c r="D296" s="10">
        <v>289000</v>
      </c>
      <c r="E296" s="10"/>
      <c r="F296" s="10">
        <f t="shared" ref="F296" si="18">D296*C296</f>
        <v>578000</v>
      </c>
      <c r="G296" s="29"/>
    </row>
    <row r="297" spans="1:7" s="30" customFormat="1" outlineLevel="1" x14ac:dyDescent="0.25">
      <c r="A297" s="27">
        <v>5</v>
      </c>
      <c r="B297" s="44" t="s">
        <v>139</v>
      </c>
      <c r="C297" s="11">
        <v>1</v>
      </c>
      <c r="D297" s="10">
        <v>289000</v>
      </c>
      <c r="E297" s="10"/>
      <c r="F297" s="10">
        <f>D297*C297</f>
        <v>289000</v>
      </c>
      <c r="G297" s="29"/>
    </row>
    <row r="298" spans="1:7" s="30" customFormat="1" outlineLevel="1" x14ac:dyDescent="0.25">
      <c r="A298" s="27">
        <v>6</v>
      </c>
      <c r="B298" s="44" t="s">
        <v>139</v>
      </c>
      <c r="C298" s="11">
        <f>7+1</f>
        <v>8</v>
      </c>
      <c r="D298" s="10">
        <v>272000</v>
      </c>
      <c r="E298" s="10"/>
      <c r="F298" s="10">
        <f>D298*C298</f>
        <v>2176000</v>
      </c>
      <c r="G298" s="29"/>
    </row>
    <row r="299" spans="1:7" s="30" customFormat="1" outlineLevel="1" x14ac:dyDescent="0.25">
      <c r="A299" s="27">
        <v>7</v>
      </c>
      <c r="B299" s="44" t="s">
        <v>139</v>
      </c>
      <c r="C299" s="11">
        <v>35</v>
      </c>
      <c r="D299" s="10">
        <v>255000</v>
      </c>
      <c r="E299" s="10"/>
      <c r="F299" s="10">
        <f>D299*C299</f>
        <v>8925000</v>
      </c>
      <c r="G299" s="29"/>
    </row>
    <row r="300" spans="1:7" s="30" customFormat="1" outlineLevel="1" x14ac:dyDescent="0.25">
      <c r="A300" s="27">
        <v>8</v>
      </c>
      <c r="B300" s="44" t="s">
        <v>140</v>
      </c>
      <c r="C300" s="11">
        <v>1</v>
      </c>
      <c r="D300" s="10">
        <v>255000</v>
      </c>
      <c r="E300" s="10"/>
      <c r="F300" s="10">
        <f>D300*C300</f>
        <v>255000</v>
      </c>
      <c r="G300" s="29"/>
    </row>
    <row r="301" spans="1:7" s="30" customFormat="1" x14ac:dyDescent="0.25">
      <c r="A301" s="27">
        <v>9</v>
      </c>
      <c r="B301" s="44" t="s">
        <v>141</v>
      </c>
      <c r="C301" s="11">
        <v>2</v>
      </c>
      <c r="D301" s="10">
        <v>255000</v>
      </c>
      <c r="E301" s="10"/>
      <c r="F301" s="10">
        <f t="shared" ref="F301" si="19">D301*C301</f>
        <v>510000</v>
      </c>
      <c r="G301" s="34"/>
    </row>
    <row r="302" spans="1:7" x14ac:dyDescent="0.25">
      <c r="A302" s="56"/>
      <c r="B302" s="36" t="s">
        <v>6</v>
      </c>
      <c r="C302" s="58">
        <f>SUM(C293:C301)</f>
        <v>54</v>
      </c>
      <c r="D302" s="10"/>
      <c r="E302" s="33"/>
      <c r="F302" s="33">
        <f>SUM(F293:F301)</f>
        <v>14688000</v>
      </c>
      <c r="G302" s="41"/>
    </row>
    <row r="303" spans="1:7" ht="38.25" customHeight="1" outlineLevel="1" x14ac:dyDescent="0.25">
      <c r="A303" s="27"/>
      <c r="B303" s="36" t="s">
        <v>142</v>
      </c>
      <c r="C303" s="37"/>
      <c r="D303" s="40"/>
      <c r="E303" s="10"/>
      <c r="F303" s="40"/>
      <c r="G303" s="29"/>
    </row>
    <row r="304" spans="1:7" outlineLevel="1" x14ac:dyDescent="0.25">
      <c r="A304" s="27">
        <v>1</v>
      </c>
      <c r="B304" s="44" t="s">
        <v>7</v>
      </c>
      <c r="C304" s="11">
        <v>1</v>
      </c>
      <c r="D304" s="10">
        <v>697000</v>
      </c>
      <c r="E304" s="10"/>
      <c r="F304" s="10">
        <f>D304*C304</f>
        <v>697000</v>
      </c>
      <c r="G304" s="29"/>
    </row>
    <row r="305" spans="1:7" outlineLevel="1" x14ac:dyDescent="0.25">
      <c r="A305" s="27">
        <v>2</v>
      </c>
      <c r="B305" s="44" t="s">
        <v>13</v>
      </c>
      <c r="C305" s="11">
        <v>1</v>
      </c>
      <c r="D305" s="10">
        <v>561000</v>
      </c>
      <c r="E305" s="10"/>
      <c r="F305" s="10">
        <f>D305*C305</f>
        <v>561000</v>
      </c>
      <c r="G305" s="41"/>
    </row>
    <row r="306" spans="1:7" ht="34.5" outlineLevel="1" x14ac:dyDescent="0.25">
      <c r="A306" s="27">
        <v>3</v>
      </c>
      <c r="B306" s="44" t="s">
        <v>221</v>
      </c>
      <c r="C306" s="11">
        <v>1</v>
      </c>
      <c r="D306" s="10">
        <v>323000</v>
      </c>
      <c r="E306" s="10"/>
      <c r="F306" s="10">
        <f>D306*C306</f>
        <v>323000</v>
      </c>
      <c r="G306" s="29"/>
    </row>
    <row r="307" spans="1:7" outlineLevel="1" x14ac:dyDescent="0.25">
      <c r="A307" s="27">
        <v>4</v>
      </c>
      <c r="B307" s="44" t="s">
        <v>9</v>
      </c>
      <c r="C307" s="11">
        <v>5</v>
      </c>
      <c r="D307" s="10">
        <v>323000</v>
      </c>
      <c r="E307" s="10"/>
      <c r="F307" s="10">
        <f t="shared" ref="F307:F308" si="20">D307*C307</f>
        <v>1615000</v>
      </c>
      <c r="G307" s="29"/>
    </row>
    <row r="308" spans="1:7" outlineLevel="1" x14ac:dyDescent="0.25">
      <c r="A308" s="27">
        <v>5</v>
      </c>
      <c r="B308" s="44" t="s">
        <v>10</v>
      </c>
      <c r="C308" s="11">
        <v>4</v>
      </c>
      <c r="D308" s="10">
        <v>289000</v>
      </c>
      <c r="E308" s="10"/>
      <c r="F308" s="10">
        <f t="shared" si="20"/>
        <v>1156000</v>
      </c>
      <c r="G308" s="29"/>
    </row>
    <row r="309" spans="1:7" outlineLevel="1" x14ac:dyDescent="0.25">
      <c r="A309" s="27"/>
      <c r="B309" s="36" t="s">
        <v>6</v>
      </c>
      <c r="C309" s="58">
        <f>SUM(C304:C308)</f>
        <v>12</v>
      </c>
      <c r="D309" s="10"/>
      <c r="E309" s="10"/>
      <c r="F309" s="33">
        <f>SUM(F304:F308)</f>
        <v>4352000</v>
      </c>
      <c r="G309" s="29"/>
    </row>
    <row r="310" spans="1:7" ht="20.25" customHeight="1" outlineLevel="1" x14ac:dyDescent="0.25">
      <c r="A310" s="35"/>
      <c r="B310" s="36" t="s">
        <v>212</v>
      </c>
      <c r="C310" s="37"/>
      <c r="D310" s="40"/>
      <c r="E310" s="10"/>
      <c r="F310" s="40"/>
      <c r="G310" s="29"/>
    </row>
    <row r="311" spans="1:7" outlineLevel="1" x14ac:dyDescent="0.25">
      <c r="A311" s="27">
        <v>1</v>
      </c>
      <c r="B311" s="44" t="s">
        <v>7</v>
      </c>
      <c r="C311" s="11">
        <v>1</v>
      </c>
      <c r="D311" s="10">
        <v>697000</v>
      </c>
      <c r="E311" s="10"/>
      <c r="F311" s="10">
        <f>D311*C311</f>
        <v>697000</v>
      </c>
      <c r="G311" s="29"/>
    </row>
    <row r="312" spans="1:7" outlineLevel="1" x14ac:dyDescent="0.25">
      <c r="A312" s="27">
        <v>2</v>
      </c>
      <c r="B312" s="44" t="s">
        <v>13</v>
      </c>
      <c r="C312" s="11">
        <v>1</v>
      </c>
      <c r="D312" s="10">
        <v>561000</v>
      </c>
      <c r="E312" s="10"/>
      <c r="F312" s="10">
        <f>D312*C312</f>
        <v>561000</v>
      </c>
      <c r="G312" s="29"/>
    </row>
    <row r="313" spans="1:7" x14ac:dyDescent="0.25">
      <c r="A313" s="35" t="s">
        <v>8</v>
      </c>
      <c r="B313" s="46" t="s">
        <v>211</v>
      </c>
      <c r="C313" s="37"/>
      <c r="D313" s="40"/>
      <c r="E313" s="10"/>
      <c r="F313" s="40"/>
      <c r="G313" s="49"/>
    </row>
    <row r="314" spans="1:7" s="52" customFormat="1" x14ac:dyDescent="0.25">
      <c r="A314" s="27">
        <v>3</v>
      </c>
      <c r="B314" s="44" t="s">
        <v>4</v>
      </c>
      <c r="C314" s="37">
        <v>1</v>
      </c>
      <c r="D314" s="10">
        <v>408000</v>
      </c>
      <c r="E314" s="10"/>
      <c r="F314" s="10">
        <f>D314*C314</f>
        <v>408000</v>
      </c>
      <c r="G314" s="51"/>
    </row>
    <row r="315" spans="1:7" outlineLevel="1" x14ac:dyDescent="0.25">
      <c r="A315" s="27">
        <v>4</v>
      </c>
      <c r="B315" s="44" t="s">
        <v>9</v>
      </c>
      <c r="C315" s="11">
        <v>4</v>
      </c>
      <c r="D315" s="10">
        <v>289000</v>
      </c>
      <c r="E315" s="10"/>
      <c r="F315" s="10">
        <f>D315*C315</f>
        <v>1156000</v>
      </c>
      <c r="G315" s="29"/>
    </row>
    <row r="316" spans="1:7" outlineLevel="1" x14ac:dyDescent="0.25">
      <c r="A316" s="27">
        <v>5</v>
      </c>
      <c r="B316" s="44" t="s">
        <v>10</v>
      </c>
      <c r="C316" s="11">
        <v>2</v>
      </c>
      <c r="D316" s="10">
        <v>282200</v>
      </c>
      <c r="E316" s="10"/>
      <c r="F316" s="10">
        <f>D316*C316</f>
        <v>564400</v>
      </c>
      <c r="G316" s="29"/>
    </row>
    <row r="317" spans="1:7" s="30" customFormat="1" outlineLevel="1" x14ac:dyDescent="0.25">
      <c r="A317" s="35" t="s">
        <v>8</v>
      </c>
      <c r="B317" s="46" t="s">
        <v>89</v>
      </c>
      <c r="C317" s="11"/>
      <c r="D317" s="10"/>
      <c r="E317" s="10"/>
      <c r="F317" s="10"/>
      <c r="G317" s="29"/>
    </row>
    <row r="318" spans="1:7" outlineLevel="1" x14ac:dyDescent="0.25">
      <c r="A318" s="27">
        <v>6</v>
      </c>
      <c r="B318" s="44" t="s">
        <v>4</v>
      </c>
      <c r="C318" s="11">
        <v>1</v>
      </c>
      <c r="D318" s="10">
        <v>408000</v>
      </c>
      <c r="E318" s="10"/>
      <c r="F318" s="10">
        <f t="shared" ref="F318:F320" si="21">D318*C318</f>
        <v>408000</v>
      </c>
      <c r="G318" s="41"/>
    </row>
    <row r="319" spans="1:7" outlineLevel="1" x14ac:dyDescent="0.25">
      <c r="A319" s="27">
        <v>7</v>
      </c>
      <c r="B319" s="44" t="s">
        <v>9</v>
      </c>
      <c r="C319" s="11">
        <v>2</v>
      </c>
      <c r="D319" s="10">
        <v>289000</v>
      </c>
      <c r="E319" s="10"/>
      <c r="F319" s="10">
        <f t="shared" si="21"/>
        <v>578000</v>
      </c>
      <c r="G319" s="29"/>
    </row>
    <row r="320" spans="1:7" outlineLevel="1" x14ac:dyDescent="0.25">
      <c r="A320" s="27">
        <v>8</v>
      </c>
      <c r="B320" s="44" t="s">
        <v>10</v>
      </c>
      <c r="C320" s="11">
        <v>1</v>
      </c>
      <c r="D320" s="10">
        <v>282200</v>
      </c>
      <c r="E320" s="10"/>
      <c r="F320" s="10">
        <f t="shared" si="21"/>
        <v>282200</v>
      </c>
      <c r="G320" s="29"/>
    </row>
    <row r="321" spans="1:7" s="30" customFormat="1" outlineLevel="1" x14ac:dyDescent="0.25">
      <c r="A321" s="35"/>
      <c r="B321" s="36" t="s">
        <v>6</v>
      </c>
      <c r="C321" s="135">
        <f>SUM(C311:C320)</f>
        <v>13</v>
      </c>
      <c r="D321" s="10"/>
      <c r="E321" s="10"/>
      <c r="F321" s="45">
        <f>SUM(F311:F320)</f>
        <v>4654600</v>
      </c>
      <c r="G321" s="29"/>
    </row>
    <row r="322" spans="1:7" s="30" customFormat="1" ht="38.25" customHeight="1" outlineLevel="1" x14ac:dyDescent="0.25">
      <c r="A322" s="27"/>
      <c r="B322" s="36" t="s">
        <v>90</v>
      </c>
      <c r="C322" s="37"/>
      <c r="D322" s="50"/>
      <c r="E322" s="10"/>
      <c r="F322" s="50"/>
      <c r="G322" s="41"/>
    </row>
    <row r="323" spans="1:7" s="30" customFormat="1" outlineLevel="1" x14ac:dyDescent="0.25">
      <c r="A323" s="27">
        <v>1</v>
      </c>
      <c r="B323" s="28" t="s">
        <v>7</v>
      </c>
      <c r="C323" s="11">
        <v>1</v>
      </c>
      <c r="D323" s="10">
        <v>697000</v>
      </c>
      <c r="E323" s="10"/>
      <c r="F323" s="10">
        <f>D323*C323</f>
        <v>697000</v>
      </c>
      <c r="G323" s="29"/>
    </row>
    <row r="324" spans="1:7" s="30" customFormat="1" outlineLevel="1" x14ac:dyDescent="0.25">
      <c r="A324" s="27">
        <v>2</v>
      </c>
      <c r="B324" s="44" t="s">
        <v>13</v>
      </c>
      <c r="C324" s="11">
        <v>2</v>
      </c>
      <c r="D324" s="10">
        <v>561000</v>
      </c>
      <c r="E324" s="10"/>
      <c r="F324" s="10">
        <f>D324*C324</f>
        <v>1122000</v>
      </c>
      <c r="G324" s="29"/>
    </row>
    <row r="325" spans="1:7" s="30" customFormat="1" outlineLevel="1" x14ac:dyDescent="0.25">
      <c r="A325" s="27">
        <v>3</v>
      </c>
      <c r="B325" s="44" t="s">
        <v>14</v>
      </c>
      <c r="C325" s="11">
        <v>1</v>
      </c>
      <c r="D325" s="10">
        <v>248200</v>
      </c>
      <c r="E325" s="10"/>
      <c r="F325" s="10">
        <f>D325*C325</f>
        <v>248200</v>
      </c>
      <c r="G325" s="29"/>
    </row>
    <row r="326" spans="1:7" s="30" customFormat="1" outlineLevel="1" x14ac:dyDescent="0.25">
      <c r="A326" s="35" t="s">
        <v>8</v>
      </c>
      <c r="B326" s="46" t="s">
        <v>294</v>
      </c>
      <c r="C326" s="37"/>
      <c r="D326" s="40"/>
      <c r="E326" s="10"/>
      <c r="F326" s="40"/>
      <c r="G326" s="29"/>
    </row>
    <row r="327" spans="1:7" s="30" customFormat="1" outlineLevel="1" x14ac:dyDescent="0.25">
      <c r="A327" s="27">
        <v>4</v>
      </c>
      <c r="B327" s="44" t="s">
        <v>4</v>
      </c>
      <c r="C327" s="11">
        <v>1</v>
      </c>
      <c r="D327" s="10">
        <v>408000</v>
      </c>
      <c r="E327" s="10"/>
      <c r="F327" s="10">
        <f>D327*C327</f>
        <v>408000</v>
      </c>
      <c r="G327" s="41"/>
    </row>
    <row r="328" spans="1:7" s="30" customFormat="1" outlineLevel="1" x14ac:dyDescent="0.25">
      <c r="A328" s="42">
        <v>5</v>
      </c>
      <c r="B328" s="28" t="s">
        <v>9</v>
      </c>
      <c r="C328" s="11">
        <v>2</v>
      </c>
      <c r="D328" s="10">
        <v>289000</v>
      </c>
      <c r="E328" s="10"/>
      <c r="F328" s="10">
        <f>D328*C328</f>
        <v>578000</v>
      </c>
      <c r="G328" s="29"/>
    </row>
    <row r="329" spans="1:7" s="30" customFormat="1" outlineLevel="1" x14ac:dyDescent="0.25">
      <c r="A329" s="42">
        <v>6</v>
      </c>
      <c r="B329" s="28" t="s">
        <v>47</v>
      </c>
      <c r="C329" s="11">
        <v>3</v>
      </c>
      <c r="D329" s="10">
        <v>282200</v>
      </c>
      <c r="E329" s="10"/>
      <c r="F329" s="10">
        <f>D329*C329</f>
        <v>846600</v>
      </c>
      <c r="G329" s="29"/>
    </row>
    <row r="330" spans="1:7" s="30" customFormat="1" ht="28.5" outlineLevel="1" x14ac:dyDescent="0.25">
      <c r="A330" s="35" t="s">
        <v>8</v>
      </c>
      <c r="B330" s="46" t="s">
        <v>295</v>
      </c>
      <c r="C330" s="37"/>
      <c r="D330" s="40"/>
      <c r="E330" s="10"/>
      <c r="F330" s="40"/>
      <c r="G330" s="29"/>
    </row>
    <row r="331" spans="1:7" s="30" customFormat="1" outlineLevel="1" x14ac:dyDescent="0.25">
      <c r="A331" s="42">
        <v>7</v>
      </c>
      <c r="B331" s="44" t="s">
        <v>4</v>
      </c>
      <c r="C331" s="11">
        <v>1</v>
      </c>
      <c r="D331" s="10">
        <v>408000</v>
      </c>
      <c r="E331" s="10"/>
      <c r="F331" s="10">
        <f>D331*C331</f>
        <v>408000</v>
      </c>
      <c r="G331" s="29"/>
    </row>
    <row r="332" spans="1:7" s="30" customFormat="1" outlineLevel="1" x14ac:dyDescent="0.25">
      <c r="A332" s="27">
        <v>8</v>
      </c>
      <c r="B332" s="28" t="s">
        <v>9</v>
      </c>
      <c r="C332" s="11">
        <v>2</v>
      </c>
      <c r="D332" s="10">
        <v>289000</v>
      </c>
      <c r="E332" s="10"/>
      <c r="F332" s="10">
        <f>D332*C332</f>
        <v>578000</v>
      </c>
      <c r="G332" s="29"/>
    </row>
    <row r="333" spans="1:7" s="30" customFormat="1" outlineLevel="1" x14ac:dyDescent="0.25">
      <c r="A333" s="27">
        <v>9</v>
      </c>
      <c r="B333" s="28" t="s">
        <v>47</v>
      </c>
      <c r="C333" s="11">
        <v>2</v>
      </c>
      <c r="D333" s="10">
        <v>282200</v>
      </c>
      <c r="E333" s="10"/>
      <c r="F333" s="10">
        <f>D333*C333</f>
        <v>564400</v>
      </c>
      <c r="G333" s="29"/>
    </row>
    <row r="334" spans="1:7" s="30" customFormat="1" outlineLevel="1" x14ac:dyDescent="0.25">
      <c r="A334" s="27">
        <v>10</v>
      </c>
      <c r="B334" s="28" t="s">
        <v>5</v>
      </c>
      <c r="C334" s="11">
        <v>1</v>
      </c>
      <c r="D334" s="10">
        <v>272000</v>
      </c>
      <c r="E334" s="10"/>
      <c r="F334" s="10">
        <f>D334*C334</f>
        <v>272000</v>
      </c>
      <c r="G334" s="29"/>
    </row>
    <row r="335" spans="1:7" s="30" customFormat="1" ht="28.5" outlineLevel="1" x14ac:dyDescent="0.25">
      <c r="A335" s="35" t="s">
        <v>8</v>
      </c>
      <c r="B335" s="46" t="s">
        <v>296</v>
      </c>
      <c r="C335" s="37"/>
      <c r="D335" s="40"/>
      <c r="E335" s="10"/>
      <c r="F335" s="40"/>
      <c r="G335" s="29"/>
    </row>
    <row r="336" spans="1:7" s="30" customFormat="1" outlineLevel="1" x14ac:dyDescent="0.25">
      <c r="A336" s="42">
        <v>11</v>
      </c>
      <c r="B336" s="44" t="s">
        <v>4</v>
      </c>
      <c r="C336" s="11">
        <v>1</v>
      </c>
      <c r="D336" s="10">
        <v>408000</v>
      </c>
      <c r="E336" s="10"/>
      <c r="F336" s="10">
        <f>D336*C336</f>
        <v>408000</v>
      </c>
      <c r="G336" s="29"/>
    </row>
    <row r="337" spans="1:7" s="30" customFormat="1" outlineLevel="1" x14ac:dyDescent="0.25">
      <c r="A337" s="27">
        <v>12</v>
      </c>
      <c r="B337" s="28" t="s">
        <v>9</v>
      </c>
      <c r="C337" s="11">
        <v>1</v>
      </c>
      <c r="D337" s="10">
        <v>289000</v>
      </c>
      <c r="E337" s="10"/>
      <c r="F337" s="10">
        <f>D337*C337</f>
        <v>289000</v>
      </c>
      <c r="G337" s="29"/>
    </row>
    <row r="338" spans="1:7" s="30" customFormat="1" x14ac:dyDescent="0.25">
      <c r="A338" s="27">
        <v>13</v>
      </c>
      <c r="B338" s="28" t="s">
        <v>47</v>
      </c>
      <c r="C338" s="11">
        <v>1</v>
      </c>
      <c r="D338" s="10">
        <v>282200</v>
      </c>
      <c r="E338" s="10"/>
      <c r="F338" s="10">
        <f>D338*C338</f>
        <v>282200</v>
      </c>
      <c r="G338" s="34"/>
    </row>
    <row r="339" spans="1:7" s="30" customFormat="1" x14ac:dyDescent="0.25">
      <c r="A339" s="27">
        <v>14</v>
      </c>
      <c r="B339" s="28" t="s">
        <v>5</v>
      </c>
      <c r="C339" s="11">
        <v>1</v>
      </c>
      <c r="D339" s="10">
        <v>272000</v>
      </c>
      <c r="E339" s="10"/>
      <c r="F339" s="10">
        <f>D339*C339</f>
        <v>272000</v>
      </c>
      <c r="G339" s="34"/>
    </row>
    <row r="340" spans="1:7" s="30" customFormat="1" outlineLevel="1" x14ac:dyDescent="0.25">
      <c r="A340" s="35" t="s">
        <v>8</v>
      </c>
      <c r="B340" s="46" t="s">
        <v>312</v>
      </c>
      <c r="C340" s="37"/>
      <c r="D340" s="40"/>
      <c r="E340" s="10"/>
      <c r="F340" s="40"/>
      <c r="G340" s="29"/>
    </row>
    <row r="341" spans="1:7" s="30" customFormat="1" outlineLevel="1" x14ac:dyDescent="0.25">
      <c r="A341" s="42">
        <v>15</v>
      </c>
      <c r="B341" s="44" t="s">
        <v>313</v>
      </c>
      <c r="C341" s="11">
        <v>1</v>
      </c>
      <c r="D341" s="10">
        <v>474000</v>
      </c>
      <c r="E341" s="10"/>
      <c r="F341" s="10">
        <f>D341*C341</f>
        <v>474000</v>
      </c>
      <c r="G341" s="29"/>
    </row>
    <row r="342" spans="1:7" s="30" customFormat="1" outlineLevel="1" x14ac:dyDescent="0.25">
      <c r="A342" s="27">
        <v>16</v>
      </c>
      <c r="B342" s="28" t="s">
        <v>314</v>
      </c>
      <c r="C342" s="11">
        <v>5</v>
      </c>
      <c r="D342" s="10">
        <v>408000</v>
      </c>
      <c r="E342" s="10"/>
      <c r="F342" s="10">
        <f>D342*C342</f>
        <v>2040000</v>
      </c>
      <c r="G342" s="29"/>
    </row>
    <row r="343" spans="1:7" s="30" customFormat="1" ht="28.5" outlineLevel="1" x14ac:dyDescent="0.25">
      <c r="A343" s="35" t="s">
        <v>8</v>
      </c>
      <c r="B343" s="46" t="s">
        <v>315</v>
      </c>
      <c r="C343" s="37"/>
      <c r="D343" s="40"/>
      <c r="E343" s="10"/>
      <c r="F343" s="40"/>
      <c r="G343" s="29"/>
    </row>
    <row r="344" spans="1:7" outlineLevel="1" x14ac:dyDescent="0.25">
      <c r="A344" s="42">
        <v>17</v>
      </c>
      <c r="B344" s="44" t="s">
        <v>313</v>
      </c>
      <c r="C344" s="11">
        <v>1</v>
      </c>
      <c r="D344" s="10">
        <v>474000</v>
      </c>
      <c r="E344" s="10"/>
      <c r="F344" s="10">
        <f>D344*C344</f>
        <v>474000</v>
      </c>
      <c r="G344" s="29"/>
    </row>
    <row r="345" spans="1:7" x14ac:dyDescent="0.25">
      <c r="A345" s="27">
        <v>18</v>
      </c>
      <c r="B345" s="28" t="s">
        <v>314</v>
      </c>
      <c r="C345" s="11">
        <v>5</v>
      </c>
      <c r="D345" s="10">
        <v>408000</v>
      </c>
      <c r="E345" s="10"/>
      <c r="F345" s="10">
        <f>D345*C345</f>
        <v>2040000</v>
      </c>
      <c r="G345" s="34"/>
    </row>
    <row r="346" spans="1:7" x14ac:dyDescent="0.25">
      <c r="A346" s="27"/>
      <c r="B346" s="31" t="s">
        <v>6</v>
      </c>
      <c r="C346" s="58">
        <f>SUM(C323:C345)</f>
        <v>32</v>
      </c>
      <c r="D346" s="10"/>
      <c r="E346" s="10"/>
      <c r="F346" s="33">
        <f>SUM(F323:F345)</f>
        <v>12001400</v>
      </c>
      <c r="G346" s="41"/>
    </row>
    <row r="347" spans="1:7" ht="39.75" customHeight="1" outlineLevel="1" x14ac:dyDescent="0.25">
      <c r="A347" s="35"/>
      <c r="B347" s="36" t="s">
        <v>16</v>
      </c>
      <c r="C347" s="32"/>
      <c r="D347" s="10"/>
      <c r="E347" s="10"/>
      <c r="F347" s="33"/>
      <c r="G347" s="29"/>
    </row>
    <row r="348" spans="1:7" outlineLevel="1" x14ac:dyDescent="0.25">
      <c r="A348" s="27">
        <v>1</v>
      </c>
      <c r="B348" s="44" t="s">
        <v>7</v>
      </c>
      <c r="C348" s="11">
        <v>1</v>
      </c>
      <c r="D348" s="10">
        <v>697000</v>
      </c>
      <c r="E348" s="10"/>
      <c r="F348" s="10">
        <f t="shared" ref="F348:F352" si="22">D348*C348</f>
        <v>697000</v>
      </c>
      <c r="G348" s="29"/>
    </row>
    <row r="349" spans="1:7" outlineLevel="1" x14ac:dyDescent="0.25">
      <c r="A349" s="27">
        <v>2</v>
      </c>
      <c r="B349" s="44" t="s">
        <v>13</v>
      </c>
      <c r="C349" s="11">
        <v>2</v>
      </c>
      <c r="D349" s="10">
        <v>561000</v>
      </c>
      <c r="E349" s="10"/>
      <c r="F349" s="10">
        <f t="shared" si="22"/>
        <v>1122000</v>
      </c>
      <c r="G349" s="29"/>
    </row>
    <row r="350" spans="1:7" outlineLevel="1" x14ac:dyDescent="0.25">
      <c r="A350" s="27">
        <v>3</v>
      </c>
      <c r="B350" s="44" t="s">
        <v>9</v>
      </c>
      <c r="C350" s="11">
        <v>4</v>
      </c>
      <c r="D350" s="10">
        <v>323000</v>
      </c>
      <c r="E350" s="10"/>
      <c r="F350" s="10">
        <f t="shared" si="22"/>
        <v>1292000</v>
      </c>
      <c r="G350" s="29"/>
    </row>
    <row r="351" spans="1:7" s="30" customFormat="1" outlineLevel="1" x14ac:dyDescent="0.25">
      <c r="A351" s="27">
        <v>4</v>
      </c>
      <c r="B351" s="44" t="s">
        <v>10</v>
      </c>
      <c r="C351" s="64">
        <v>1</v>
      </c>
      <c r="D351" s="10">
        <v>289000</v>
      </c>
      <c r="E351" s="10"/>
      <c r="F351" s="10">
        <f t="shared" si="22"/>
        <v>289000</v>
      </c>
      <c r="G351" s="29"/>
    </row>
    <row r="352" spans="1:7" s="30" customFormat="1" outlineLevel="1" x14ac:dyDescent="0.25">
      <c r="A352" s="27">
        <v>5</v>
      </c>
      <c r="B352" s="44" t="s">
        <v>15</v>
      </c>
      <c r="C352" s="11">
        <v>2</v>
      </c>
      <c r="D352" s="10">
        <v>282200</v>
      </c>
      <c r="E352" s="10"/>
      <c r="F352" s="10">
        <f t="shared" si="22"/>
        <v>564400</v>
      </c>
      <c r="G352" s="29"/>
    </row>
    <row r="353" spans="1:7" s="30" customFormat="1" x14ac:dyDescent="0.25">
      <c r="A353" s="35"/>
      <c r="B353" s="36" t="s">
        <v>6</v>
      </c>
      <c r="C353" s="58">
        <f>SUM(C348:C352)</f>
        <v>10</v>
      </c>
      <c r="D353" s="10"/>
      <c r="E353" s="10"/>
      <c r="F353" s="33">
        <f>SUM(F348:F352)</f>
        <v>3964400</v>
      </c>
      <c r="G353" s="34"/>
    </row>
    <row r="354" spans="1:7" s="30" customFormat="1" x14ac:dyDescent="0.25">
      <c r="A354" s="27"/>
      <c r="B354" s="36" t="s">
        <v>102</v>
      </c>
      <c r="C354" s="37"/>
      <c r="D354" s="40"/>
      <c r="E354" s="10"/>
      <c r="F354" s="40"/>
      <c r="G354" s="41"/>
    </row>
    <row r="355" spans="1:7" s="30" customFormat="1" outlineLevel="1" x14ac:dyDescent="0.25">
      <c r="A355" s="27">
        <v>1</v>
      </c>
      <c r="B355" s="44" t="s">
        <v>7</v>
      </c>
      <c r="C355" s="11">
        <v>1</v>
      </c>
      <c r="D355" s="10">
        <v>697000</v>
      </c>
      <c r="E355" s="10"/>
      <c r="F355" s="10">
        <f t="shared" ref="F355:F360" si="23">D355*C355</f>
        <v>697000</v>
      </c>
      <c r="G355" s="29"/>
    </row>
    <row r="356" spans="1:7" s="30" customFormat="1" outlineLevel="1" x14ac:dyDescent="0.25">
      <c r="A356" s="27">
        <v>2</v>
      </c>
      <c r="B356" s="44" t="s">
        <v>13</v>
      </c>
      <c r="C356" s="11">
        <v>1</v>
      </c>
      <c r="D356" s="10">
        <v>561000</v>
      </c>
      <c r="E356" s="10"/>
      <c r="F356" s="10">
        <f t="shared" si="23"/>
        <v>561000</v>
      </c>
      <c r="G356" s="29"/>
    </row>
    <row r="357" spans="1:7" s="30" customFormat="1" outlineLevel="1" x14ac:dyDescent="0.25">
      <c r="A357" s="27">
        <v>3</v>
      </c>
      <c r="B357" s="44" t="s">
        <v>9</v>
      </c>
      <c r="C357" s="11">
        <v>11</v>
      </c>
      <c r="D357" s="10">
        <v>323000</v>
      </c>
      <c r="E357" s="10"/>
      <c r="F357" s="10">
        <f t="shared" si="23"/>
        <v>3553000</v>
      </c>
      <c r="G357" s="41"/>
    </row>
    <row r="358" spans="1:7" s="30" customFormat="1" outlineLevel="1" x14ac:dyDescent="0.25">
      <c r="A358" s="27">
        <v>4</v>
      </c>
      <c r="B358" s="44" t="s">
        <v>10</v>
      </c>
      <c r="C358" s="11">
        <v>6</v>
      </c>
      <c r="D358" s="10">
        <v>289000</v>
      </c>
      <c r="E358" s="10"/>
      <c r="F358" s="10">
        <f t="shared" si="23"/>
        <v>1734000</v>
      </c>
      <c r="G358" s="29"/>
    </row>
    <row r="359" spans="1:7" s="30" customFormat="1" outlineLevel="1" x14ac:dyDescent="0.25">
      <c r="A359" s="27">
        <v>5</v>
      </c>
      <c r="B359" s="44" t="s">
        <v>5</v>
      </c>
      <c r="C359" s="11">
        <v>3</v>
      </c>
      <c r="D359" s="10">
        <v>282200</v>
      </c>
      <c r="E359" s="10"/>
      <c r="F359" s="10">
        <f t="shared" si="23"/>
        <v>846600</v>
      </c>
      <c r="G359" s="29"/>
    </row>
    <row r="360" spans="1:7" s="30" customFormat="1" outlineLevel="1" x14ac:dyDescent="0.25">
      <c r="A360" s="27">
        <v>6</v>
      </c>
      <c r="B360" s="44" t="s">
        <v>14</v>
      </c>
      <c r="C360" s="11">
        <v>1</v>
      </c>
      <c r="D360" s="10">
        <v>248200</v>
      </c>
      <c r="E360" s="10"/>
      <c r="F360" s="10">
        <f t="shared" si="23"/>
        <v>248200</v>
      </c>
      <c r="G360" s="29"/>
    </row>
    <row r="361" spans="1:7" s="30" customFormat="1" outlineLevel="1" x14ac:dyDescent="0.25">
      <c r="A361" s="35"/>
      <c r="B361" s="36" t="s">
        <v>6</v>
      </c>
      <c r="C361" s="58">
        <f>SUM(C355:C360)</f>
        <v>23</v>
      </c>
      <c r="D361" s="10"/>
      <c r="E361" s="10"/>
      <c r="F361" s="33">
        <f>SUM(F355:F360)</f>
        <v>7639800</v>
      </c>
      <c r="G361" s="41"/>
    </row>
    <row r="362" spans="1:7" s="30" customFormat="1" outlineLevel="1" x14ac:dyDescent="0.25">
      <c r="A362" s="27"/>
      <c r="B362" s="36" t="s">
        <v>103</v>
      </c>
      <c r="C362" s="37"/>
      <c r="D362" s="40"/>
      <c r="E362" s="10"/>
      <c r="F362" s="40"/>
      <c r="G362" s="29"/>
    </row>
    <row r="363" spans="1:7" s="30" customFormat="1" outlineLevel="1" x14ac:dyDescent="0.25">
      <c r="A363" s="27">
        <v>1</v>
      </c>
      <c r="B363" s="44" t="s">
        <v>7</v>
      </c>
      <c r="C363" s="11">
        <v>1</v>
      </c>
      <c r="D363" s="10">
        <v>697000</v>
      </c>
      <c r="E363" s="10"/>
      <c r="F363" s="10">
        <f>D363*C363</f>
        <v>697000</v>
      </c>
      <c r="G363" s="29"/>
    </row>
    <row r="364" spans="1:7" s="30" customFormat="1" outlineLevel="1" x14ac:dyDescent="0.25">
      <c r="A364" s="27">
        <v>2</v>
      </c>
      <c r="B364" s="44" t="s">
        <v>13</v>
      </c>
      <c r="C364" s="11">
        <v>1</v>
      </c>
      <c r="D364" s="10">
        <v>561000</v>
      </c>
      <c r="E364" s="10"/>
      <c r="F364" s="10">
        <f>D364*C364</f>
        <v>561000</v>
      </c>
      <c r="G364" s="29"/>
    </row>
    <row r="365" spans="1:7" s="30" customFormat="1" ht="28.5" x14ac:dyDescent="0.25">
      <c r="A365" s="35" t="s">
        <v>8</v>
      </c>
      <c r="B365" s="46" t="s">
        <v>104</v>
      </c>
      <c r="C365" s="37"/>
      <c r="D365" s="40"/>
      <c r="E365" s="10"/>
      <c r="F365" s="40"/>
      <c r="G365" s="34"/>
    </row>
    <row r="366" spans="1:7" s="30" customFormat="1" x14ac:dyDescent="0.25">
      <c r="A366" s="27">
        <v>3</v>
      </c>
      <c r="B366" s="44" t="s">
        <v>4</v>
      </c>
      <c r="C366" s="11">
        <v>1</v>
      </c>
      <c r="D366" s="10">
        <v>408000</v>
      </c>
      <c r="E366" s="10"/>
      <c r="F366" s="10">
        <f>D366*C366</f>
        <v>408000</v>
      </c>
      <c r="G366" s="41"/>
    </row>
    <row r="367" spans="1:7" s="30" customFormat="1" outlineLevel="1" x14ac:dyDescent="0.25">
      <c r="A367" s="27">
        <v>4</v>
      </c>
      <c r="B367" s="44" t="s">
        <v>9</v>
      </c>
      <c r="C367" s="11">
        <v>2</v>
      </c>
      <c r="D367" s="10">
        <v>289000</v>
      </c>
      <c r="E367" s="10"/>
      <c r="F367" s="10">
        <f>D367*C367</f>
        <v>578000</v>
      </c>
      <c r="G367" s="29"/>
    </row>
    <row r="368" spans="1:7" s="30" customFormat="1" outlineLevel="1" x14ac:dyDescent="0.25">
      <c r="A368" s="27">
        <v>5</v>
      </c>
      <c r="B368" s="44" t="s">
        <v>10</v>
      </c>
      <c r="C368" s="11">
        <v>5</v>
      </c>
      <c r="D368" s="10">
        <v>282200</v>
      </c>
      <c r="E368" s="10"/>
      <c r="F368" s="10">
        <f>D368*C368</f>
        <v>1411000</v>
      </c>
      <c r="G368" s="29"/>
    </row>
    <row r="369" spans="1:7" s="30" customFormat="1" outlineLevel="1" x14ac:dyDescent="0.25">
      <c r="A369" s="56" t="s">
        <v>8</v>
      </c>
      <c r="B369" s="46" t="s">
        <v>105</v>
      </c>
      <c r="C369" s="37"/>
      <c r="D369" s="40"/>
      <c r="E369" s="10"/>
      <c r="F369" s="40"/>
      <c r="G369" s="29"/>
    </row>
    <row r="370" spans="1:7" s="30" customFormat="1" outlineLevel="1" x14ac:dyDescent="0.25">
      <c r="A370" s="42">
        <v>6</v>
      </c>
      <c r="B370" s="44" t="s">
        <v>4</v>
      </c>
      <c r="C370" s="11">
        <v>1</v>
      </c>
      <c r="D370" s="10">
        <v>408000</v>
      </c>
      <c r="E370" s="10"/>
      <c r="F370" s="10">
        <f>D370*C370</f>
        <v>408000</v>
      </c>
      <c r="G370" s="41"/>
    </row>
    <row r="371" spans="1:7" s="30" customFormat="1" outlineLevel="1" x14ac:dyDescent="0.25">
      <c r="A371" s="27">
        <v>7</v>
      </c>
      <c r="B371" s="44" t="s">
        <v>9</v>
      </c>
      <c r="C371" s="11">
        <v>2</v>
      </c>
      <c r="D371" s="10">
        <v>289000</v>
      </c>
      <c r="E371" s="10"/>
      <c r="F371" s="10">
        <f>D371*C371</f>
        <v>578000</v>
      </c>
      <c r="G371" s="29"/>
    </row>
    <row r="372" spans="1:7" s="30" customFormat="1" outlineLevel="1" x14ac:dyDescent="0.25">
      <c r="A372" s="27">
        <v>8</v>
      </c>
      <c r="B372" s="44" t="s">
        <v>10</v>
      </c>
      <c r="C372" s="11">
        <v>4</v>
      </c>
      <c r="D372" s="10">
        <v>282200</v>
      </c>
      <c r="E372" s="10"/>
      <c r="F372" s="10">
        <f>D372*C372</f>
        <v>1128800</v>
      </c>
      <c r="G372" s="29"/>
    </row>
    <row r="373" spans="1:7" s="30" customFormat="1" outlineLevel="1" x14ac:dyDescent="0.25">
      <c r="A373" s="35"/>
      <c r="B373" s="36" t="s">
        <v>6</v>
      </c>
      <c r="C373" s="58">
        <f>SUM(C363:C372)</f>
        <v>17</v>
      </c>
      <c r="D373" s="10"/>
      <c r="E373" s="10"/>
      <c r="F373" s="33">
        <f>SUM(F363:F372)</f>
        <v>5769800</v>
      </c>
      <c r="G373" s="29"/>
    </row>
    <row r="374" spans="1:7" s="30" customFormat="1" ht="39.75" customHeight="1" outlineLevel="1" x14ac:dyDescent="0.25">
      <c r="A374" s="27"/>
      <c r="B374" s="36" t="s">
        <v>345</v>
      </c>
      <c r="C374" s="37"/>
      <c r="D374" s="40"/>
      <c r="E374" s="10"/>
      <c r="F374" s="40"/>
      <c r="G374" s="41"/>
    </row>
    <row r="375" spans="1:7" s="30" customFormat="1" outlineLevel="1" x14ac:dyDescent="0.25">
      <c r="A375" s="27">
        <v>1</v>
      </c>
      <c r="B375" s="44" t="s">
        <v>7</v>
      </c>
      <c r="C375" s="11">
        <v>1</v>
      </c>
      <c r="D375" s="10">
        <v>697000</v>
      </c>
      <c r="E375" s="10"/>
      <c r="F375" s="10">
        <f t="shared" ref="F375:F385" si="24">D375*C375</f>
        <v>697000</v>
      </c>
      <c r="G375" s="29"/>
    </row>
    <row r="376" spans="1:7" s="30" customFormat="1" outlineLevel="1" x14ac:dyDescent="0.25">
      <c r="A376" s="27">
        <v>2</v>
      </c>
      <c r="B376" s="44" t="s">
        <v>13</v>
      </c>
      <c r="C376" s="11">
        <v>1</v>
      </c>
      <c r="D376" s="10">
        <v>561000</v>
      </c>
      <c r="E376" s="10"/>
      <c r="F376" s="10">
        <f t="shared" si="24"/>
        <v>561000</v>
      </c>
      <c r="G376" s="29"/>
    </row>
    <row r="377" spans="1:7" s="30" customFormat="1" outlineLevel="1" x14ac:dyDescent="0.25">
      <c r="A377" s="27">
        <v>3</v>
      </c>
      <c r="B377" s="44" t="s">
        <v>14</v>
      </c>
      <c r="C377" s="11">
        <v>1</v>
      </c>
      <c r="D377" s="10">
        <v>248200</v>
      </c>
      <c r="E377" s="10"/>
      <c r="F377" s="10">
        <f t="shared" si="24"/>
        <v>248200</v>
      </c>
      <c r="G377" s="29"/>
    </row>
    <row r="378" spans="1:7" s="30" customFormat="1" ht="28.5" outlineLevel="1" x14ac:dyDescent="0.25">
      <c r="A378" s="56" t="s">
        <v>8</v>
      </c>
      <c r="B378" s="46" t="s">
        <v>343</v>
      </c>
      <c r="C378" s="37"/>
      <c r="D378" s="40"/>
      <c r="E378" s="10"/>
      <c r="F378" s="40"/>
      <c r="G378" s="29"/>
    </row>
    <row r="379" spans="1:7" x14ac:dyDescent="0.25">
      <c r="A379" s="27">
        <v>4</v>
      </c>
      <c r="B379" s="44" t="s">
        <v>4</v>
      </c>
      <c r="C379" s="11">
        <v>1</v>
      </c>
      <c r="D379" s="10">
        <v>408000</v>
      </c>
      <c r="E379" s="10"/>
      <c r="F379" s="10">
        <f t="shared" si="24"/>
        <v>408000</v>
      </c>
      <c r="G379" s="41"/>
    </row>
    <row r="380" spans="1:7" outlineLevel="1" x14ac:dyDescent="0.25">
      <c r="A380" s="27">
        <v>5</v>
      </c>
      <c r="B380" s="44" t="s">
        <v>9</v>
      </c>
      <c r="C380" s="11">
        <v>6</v>
      </c>
      <c r="D380" s="10">
        <v>289000</v>
      </c>
      <c r="E380" s="10"/>
      <c r="F380" s="10">
        <f t="shared" si="24"/>
        <v>1734000</v>
      </c>
      <c r="G380" s="29"/>
    </row>
    <row r="381" spans="1:7" outlineLevel="1" x14ac:dyDescent="0.25">
      <c r="A381" s="27">
        <v>6</v>
      </c>
      <c r="B381" s="44" t="s">
        <v>10</v>
      </c>
      <c r="C381" s="11">
        <v>2</v>
      </c>
      <c r="D381" s="10">
        <v>282200</v>
      </c>
      <c r="E381" s="10"/>
      <c r="F381" s="10">
        <f t="shared" si="24"/>
        <v>564400</v>
      </c>
      <c r="G381" s="29"/>
    </row>
    <row r="382" spans="1:7" outlineLevel="1" x14ac:dyDescent="0.25">
      <c r="A382" s="56" t="s">
        <v>8</v>
      </c>
      <c r="B382" s="46" t="s">
        <v>344</v>
      </c>
      <c r="C382" s="37"/>
      <c r="D382" s="40"/>
      <c r="E382" s="10"/>
      <c r="F382" s="40"/>
      <c r="G382" s="29"/>
    </row>
    <row r="383" spans="1:7" outlineLevel="1" x14ac:dyDescent="0.25">
      <c r="A383" s="27">
        <v>7</v>
      </c>
      <c r="B383" s="44" t="s">
        <v>4</v>
      </c>
      <c r="C383" s="11">
        <v>1</v>
      </c>
      <c r="D383" s="10">
        <v>408000</v>
      </c>
      <c r="E383" s="10"/>
      <c r="F383" s="10">
        <f t="shared" si="24"/>
        <v>408000</v>
      </c>
      <c r="G383" s="41"/>
    </row>
    <row r="384" spans="1:7" outlineLevel="1" x14ac:dyDescent="0.25">
      <c r="A384" s="27">
        <v>8</v>
      </c>
      <c r="B384" s="44" t="s">
        <v>9</v>
      </c>
      <c r="C384" s="11">
        <v>2</v>
      </c>
      <c r="D384" s="10">
        <v>289000</v>
      </c>
      <c r="E384" s="10"/>
      <c r="F384" s="10">
        <f t="shared" si="24"/>
        <v>578000</v>
      </c>
      <c r="G384" s="29"/>
    </row>
    <row r="385" spans="1:7" outlineLevel="1" x14ac:dyDescent="0.25">
      <c r="A385" s="27">
        <v>9</v>
      </c>
      <c r="B385" s="44" t="s">
        <v>10</v>
      </c>
      <c r="C385" s="11">
        <v>6</v>
      </c>
      <c r="D385" s="10">
        <v>282200</v>
      </c>
      <c r="E385" s="10"/>
      <c r="F385" s="10">
        <f t="shared" si="24"/>
        <v>1693200</v>
      </c>
      <c r="G385" s="29"/>
    </row>
    <row r="386" spans="1:7" outlineLevel="1" x14ac:dyDescent="0.25">
      <c r="A386" s="27"/>
      <c r="B386" s="36" t="s">
        <v>6</v>
      </c>
      <c r="C386" s="58">
        <f>SUM(C375:C385)</f>
        <v>21</v>
      </c>
      <c r="D386" s="10"/>
      <c r="E386" s="10"/>
      <c r="F386" s="33">
        <f>SUM(F375:F385)</f>
        <v>6891800</v>
      </c>
      <c r="G386" s="29"/>
    </row>
    <row r="387" spans="1:7" ht="39" customHeight="1" outlineLevel="1" x14ac:dyDescent="0.25">
      <c r="A387" s="42"/>
      <c r="B387" s="36" t="s">
        <v>119</v>
      </c>
      <c r="C387" s="37"/>
      <c r="D387" s="40"/>
      <c r="E387" s="10"/>
      <c r="F387" s="10"/>
      <c r="G387" s="29"/>
    </row>
    <row r="388" spans="1:7" s="30" customFormat="1" outlineLevel="1" x14ac:dyDescent="0.25">
      <c r="A388" s="27">
        <v>1</v>
      </c>
      <c r="B388" s="44" t="s">
        <v>7</v>
      </c>
      <c r="C388" s="11">
        <v>1</v>
      </c>
      <c r="D388" s="10">
        <v>697000</v>
      </c>
      <c r="E388" s="10"/>
      <c r="F388" s="10">
        <f>D388*C388</f>
        <v>697000</v>
      </c>
      <c r="G388" s="41"/>
    </row>
    <row r="389" spans="1:7" s="30" customFormat="1" outlineLevel="1" x14ac:dyDescent="0.25">
      <c r="A389" s="27" t="s">
        <v>120</v>
      </c>
      <c r="B389" s="44" t="s">
        <v>13</v>
      </c>
      <c r="C389" s="11">
        <v>2</v>
      </c>
      <c r="D389" s="10">
        <v>561000</v>
      </c>
      <c r="E389" s="10"/>
      <c r="F389" s="10">
        <f>D389*C389</f>
        <v>1122000</v>
      </c>
      <c r="G389" s="29"/>
    </row>
    <row r="390" spans="1:7" s="30" customFormat="1" outlineLevel="1" x14ac:dyDescent="0.25">
      <c r="A390" s="27">
        <v>3</v>
      </c>
      <c r="B390" s="44" t="s">
        <v>5</v>
      </c>
      <c r="C390" s="11">
        <v>1</v>
      </c>
      <c r="D390" s="10">
        <v>282200</v>
      </c>
      <c r="E390" s="10"/>
      <c r="F390" s="10">
        <f>D390*C390</f>
        <v>282200</v>
      </c>
      <c r="G390" s="29"/>
    </row>
    <row r="391" spans="1:7" s="30" customFormat="1" outlineLevel="1" x14ac:dyDescent="0.25">
      <c r="A391" s="35" t="s">
        <v>8</v>
      </c>
      <c r="B391" s="46" t="s">
        <v>121</v>
      </c>
      <c r="C391" s="37"/>
      <c r="D391" s="40"/>
      <c r="E391" s="10"/>
      <c r="F391" s="40"/>
      <c r="G391" s="29"/>
    </row>
    <row r="392" spans="1:7" s="30" customFormat="1" outlineLevel="1" x14ac:dyDescent="0.25">
      <c r="A392" s="42">
        <v>4</v>
      </c>
      <c r="B392" s="44" t="s">
        <v>4</v>
      </c>
      <c r="C392" s="11">
        <v>1</v>
      </c>
      <c r="D392" s="10">
        <v>408000</v>
      </c>
      <c r="E392" s="10"/>
      <c r="F392" s="10">
        <f>D392*C392</f>
        <v>408000</v>
      </c>
      <c r="G392" s="29"/>
    </row>
    <row r="393" spans="1:7" s="30" customFormat="1" outlineLevel="1" x14ac:dyDescent="0.25">
      <c r="A393" s="27">
        <v>5</v>
      </c>
      <c r="B393" s="44" t="s">
        <v>9</v>
      </c>
      <c r="C393" s="11">
        <v>3</v>
      </c>
      <c r="D393" s="10">
        <v>289000</v>
      </c>
      <c r="E393" s="10"/>
      <c r="F393" s="10">
        <f>D393*C393</f>
        <v>867000</v>
      </c>
      <c r="G393" s="41"/>
    </row>
    <row r="394" spans="1:7" s="30" customFormat="1" outlineLevel="1" x14ac:dyDescent="0.25">
      <c r="A394" s="27">
        <v>6</v>
      </c>
      <c r="B394" s="44" t="s">
        <v>93</v>
      </c>
      <c r="C394" s="11">
        <v>3</v>
      </c>
      <c r="D394" s="10">
        <v>282200</v>
      </c>
      <c r="E394" s="10"/>
      <c r="F394" s="10">
        <f>D394*C394</f>
        <v>846600</v>
      </c>
      <c r="G394" s="29"/>
    </row>
    <row r="395" spans="1:7" s="30" customFormat="1" outlineLevel="1" x14ac:dyDescent="0.25">
      <c r="A395" s="42">
        <v>7</v>
      </c>
      <c r="B395" s="44" t="s">
        <v>5</v>
      </c>
      <c r="C395" s="11">
        <v>1</v>
      </c>
      <c r="D395" s="10">
        <v>272000</v>
      </c>
      <c r="E395" s="10"/>
      <c r="F395" s="10">
        <f>D395*C395</f>
        <v>272000</v>
      </c>
      <c r="G395" s="29"/>
    </row>
    <row r="396" spans="1:7" s="30" customFormat="1" outlineLevel="1" x14ac:dyDescent="0.25">
      <c r="A396" s="35" t="s">
        <v>8</v>
      </c>
      <c r="B396" s="46" t="s">
        <v>122</v>
      </c>
      <c r="C396" s="37"/>
      <c r="D396" s="40"/>
      <c r="E396" s="10"/>
      <c r="F396" s="40"/>
      <c r="G396" s="29"/>
    </row>
    <row r="397" spans="1:7" s="30" customFormat="1" x14ac:dyDescent="0.25">
      <c r="A397" s="27">
        <v>8</v>
      </c>
      <c r="B397" s="44" t="s">
        <v>4</v>
      </c>
      <c r="C397" s="11">
        <v>1</v>
      </c>
      <c r="D397" s="10">
        <v>408000</v>
      </c>
      <c r="E397" s="10"/>
      <c r="F397" s="10">
        <f>D397*C397</f>
        <v>408000</v>
      </c>
      <c r="G397" s="34"/>
    </row>
    <row r="398" spans="1:7" s="30" customFormat="1" x14ac:dyDescent="0.25">
      <c r="A398" s="27">
        <v>9</v>
      </c>
      <c r="B398" s="44" t="s">
        <v>9</v>
      </c>
      <c r="C398" s="11">
        <v>4</v>
      </c>
      <c r="D398" s="10">
        <v>289000</v>
      </c>
      <c r="E398" s="10"/>
      <c r="F398" s="10">
        <f>D398*C398</f>
        <v>1156000</v>
      </c>
      <c r="G398" s="41"/>
    </row>
    <row r="399" spans="1:7" s="30" customFormat="1" outlineLevel="1" x14ac:dyDescent="0.25">
      <c r="A399" s="27">
        <v>10</v>
      </c>
      <c r="B399" s="44" t="s">
        <v>123</v>
      </c>
      <c r="C399" s="11">
        <v>1</v>
      </c>
      <c r="D399" s="10">
        <v>282200</v>
      </c>
      <c r="E399" s="10"/>
      <c r="F399" s="10">
        <f>D399*C399</f>
        <v>282200</v>
      </c>
      <c r="G399" s="29"/>
    </row>
    <row r="400" spans="1:7" outlineLevel="1" x14ac:dyDescent="0.25">
      <c r="A400" s="27">
        <v>11</v>
      </c>
      <c r="B400" s="44" t="s">
        <v>5</v>
      </c>
      <c r="C400" s="11">
        <v>2</v>
      </c>
      <c r="D400" s="10">
        <v>272000</v>
      </c>
      <c r="E400" s="10"/>
      <c r="F400" s="10">
        <f>D400*C400</f>
        <v>544000</v>
      </c>
      <c r="G400" s="29"/>
    </row>
    <row r="401" spans="1:7" outlineLevel="1" x14ac:dyDescent="0.25">
      <c r="A401" s="35" t="s">
        <v>8</v>
      </c>
      <c r="B401" s="46" t="s">
        <v>124</v>
      </c>
      <c r="C401" s="37"/>
      <c r="D401" s="40"/>
      <c r="E401" s="10"/>
      <c r="F401" s="40"/>
      <c r="G401" s="29"/>
    </row>
    <row r="402" spans="1:7" s="30" customFormat="1" outlineLevel="1" x14ac:dyDescent="0.25">
      <c r="A402" s="42">
        <v>12</v>
      </c>
      <c r="B402" s="44" t="s">
        <v>4</v>
      </c>
      <c r="C402" s="11">
        <v>1</v>
      </c>
      <c r="D402" s="10">
        <v>408000</v>
      </c>
      <c r="E402" s="10"/>
      <c r="F402" s="10">
        <f>D402*C402</f>
        <v>408000</v>
      </c>
      <c r="G402" s="29"/>
    </row>
    <row r="403" spans="1:7" s="30" customFormat="1" outlineLevel="1" x14ac:dyDescent="0.25">
      <c r="A403" s="27">
        <v>13</v>
      </c>
      <c r="B403" s="44" t="s">
        <v>9</v>
      </c>
      <c r="C403" s="11">
        <v>2</v>
      </c>
      <c r="D403" s="10">
        <v>289000</v>
      </c>
      <c r="E403" s="10"/>
      <c r="F403" s="10">
        <f>D403*C403</f>
        <v>578000</v>
      </c>
      <c r="G403" s="29"/>
    </row>
    <row r="404" spans="1:7" s="30" customFormat="1" outlineLevel="1" x14ac:dyDescent="0.25">
      <c r="A404" s="27">
        <v>14</v>
      </c>
      <c r="B404" s="44" t="s">
        <v>76</v>
      </c>
      <c r="C404" s="11">
        <v>4</v>
      </c>
      <c r="D404" s="10">
        <v>282200</v>
      </c>
      <c r="E404" s="10"/>
      <c r="F404" s="10">
        <f>D404*C404</f>
        <v>1128800</v>
      </c>
      <c r="G404" s="41"/>
    </row>
    <row r="405" spans="1:7" s="30" customFormat="1" outlineLevel="1" x14ac:dyDescent="0.25">
      <c r="A405" s="27"/>
      <c r="B405" s="36" t="s">
        <v>6</v>
      </c>
      <c r="C405" s="58">
        <f>SUM(C388:C404)</f>
        <v>27</v>
      </c>
      <c r="D405" s="10"/>
      <c r="E405" s="10"/>
      <c r="F405" s="33">
        <f>SUM(F388:F404)</f>
        <v>8999800</v>
      </c>
      <c r="G405" s="29"/>
    </row>
    <row r="406" spans="1:7" s="30" customFormat="1" ht="22.5" customHeight="1" outlineLevel="1" x14ac:dyDescent="0.25">
      <c r="A406" s="27"/>
      <c r="B406" s="36" t="s">
        <v>125</v>
      </c>
      <c r="C406" s="37"/>
      <c r="D406" s="40"/>
      <c r="E406" s="10"/>
      <c r="F406" s="40"/>
      <c r="G406" s="29"/>
    </row>
    <row r="407" spans="1:7" s="30" customFormat="1" ht="18" customHeight="1" outlineLevel="1" x14ac:dyDescent="0.25">
      <c r="A407" s="27">
        <v>1</v>
      </c>
      <c r="B407" s="44" t="s">
        <v>126</v>
      </c>
      <c r="C407" s="11">
        <v>1</v>
      </c>
      <c r="D407" s="10">
        <v>697000</v>
      </c>
      <c r="E407" s="10"/>
      <c r="F407" s="10">
        <f>D407*C407</f>
        <v>697000</v>
      </c>
      <c r="G407" s="29"/>
    </row>
    <row r="408" spans="1:7" s="30" customFormat="1" outlineLevel="1" x14ac:dyDescent="0.25">
      <c r="A408" s="27">
        <v>2</v>
      </c>
      <c r="B408" s="44" t="s">
        <v>13</v>
      </c>
      <c r="C408" s="11">
        <v>2</v>
      </c>
      <c r="D408" s="10">
        <v>561000</v>
      </c>
      <c r="E408" s="10"/>
      <c r="F408" s="10">
        <f>D408*C408</f>
        <v>1122000</v>
      </c>
      <c r="G408" s="41"/>
    </row>
    <row r="409" spans="1:7" s="30" customFormat="1" ht="34.5" outlineLevel="1" x14ac:dyDescent="0.25">
      <c r="A409" s="27">
        <v>3</v>
      </c>
      <c r="B409" s="44" t="s">
        <v>127</v>
      </c>
      <c r="C409" s="11">
        <v>1</v>
      </c>
      <c r="D409" s="10">
        <v>561000</v>
      </c>
      <c r="E409" s="10"/>
      <c r="F409" s="10">
        <f>D409*C409</f>
        <v>561000</v>
      </c>
      <c r="G409" s="29"/>
    </row>
    <row r="410" spans="1:7" s="30" customFormat="1" outlineLevel="1" x14ac:dyDescent="0.25">
      <c r="A410" s="27">
        <v>4</v>
      </c>
      <c r="B410" s="44" t="s">
        <v>9</v>
      </c>
      <c r="C410" s="11">
        <v>1</v>
      </c>
      <c r="D410" s="10">
        <v>323000</v>
      </c>
      <c r="E410" s="10"/>
      <c r="F410" s="10">
        <f>D410*C410</f>
        <v>323000</v>
      </c>
      <c r="G410" s="29"/>
    </row>
    <row r="411" spans="1:7" s="30" customFormat="1" outlineLevel="1" x14ac:dyDescent="0.25">
      <c r="A411" s="27">
        <v>5</v>
      </c>
      <c r="B411" s="44" t="s">
        <v>28</v>
      </c>
      <c r="C411" s="11">
        <v>1</v>
      </c>
      <c r="D411" s="10">
        <v>248200</v>
      </c>
      <c r="E411" s="10"/>
      <c r="F411" s="10">
        <f>D411*C411</f>
        <v>248200</v>
      </c>
      <c r="G411" s="29"/>
    </row>
    <row r="412" spans="1:7" s="30" customFormat="1" ht="28.5" outlineLevel="1" x14ac:dyDescent="0.25">
      <c r="A412" s="35" t="s">
        <v>8</v>
      </c>
      <c r="B412" s="46" t="s">
        <v>128</v>
      </c>
      <c r="C412" s="37"/>
      <c r="D412" s="40"/>
      <c r="E412" s="10"/>
      <c r="F412" s="40"/>
      <c r="G412" s="29"/>
    </row>
    <row r="413" spans="1:7" s="30" customFormat="1" outlineLevel="1" x14ac:dyDescent="0.25">
      <c r="A413" s="27">
        <v>6</v>
      </c>
      <c r="B413" s="44" t="s">
        <v>4</v>
      </c>
      <c r="C413" s="11">
        <v>1</v>
      </c>
      <c r="D413" s="10">
        <v>408000</v>
      </c>
      <c r="E413" s="10"/>
      <c r="F413" s="10">
        <f>D413*C413</f>
        <v>408000</v>
      </c>
      <c r="G413" s="41"/>
    </row>
    <row r="414" spans="1:7" s="30" customFormat="1" outlineLevel="1" x14ac:dyDescent="0.25">
      <c r="A414" s="27">
        <v>7</v>
      </c>
      <c r="B414" s="44" t="s">
        <v>9</v>
      </c>
      <c r="C414" s="11">
        <v>2</v>
      </c>
      <c r="D414" s="10">
        <v>289000</v>
      </c>
      <c r="E414" s="10"/>
      <c r="F414" s="10">
        <f>D414*C414</f>
        <v>578000</v>
      </c>
      <c r="G414" s="29"/>
    </row>
    <row r="415" spans="1:7" s="30" customFormat="1" outlineLevel="1" x14ac:dyDescent="0.25">
      <c r="A415" s="27">
        <v>8</v>
      </c>
      <c r="B415" s="44" t="s">
        <v>10</v>
      </c>
      <c r="C415" s="11">
        <f>3-1</f>
        <v>2</v>
      </c>
      <c r="D415" s="10">
        <v>282200</v>
      </c>
      <c r="E415" s="10"/>
      <c r="F415" s="10">
        <f>D415*C415</f>
        <v>564400</v>
      </c>
      <c r="G415" s="29"/>
    </row>
    <row r="416" spans="1:7" s="30" customFormat="1" outlineLevel="1" x14ac:dyDescent="0.25">
      <c r="A416" s="35" t="s">
        <v>8</v>
      </c>
      <c r="B416" s="46" t="s">
        <v>129</v>
      </c>
      <c r="C416" s="37"/>
      <c r="D416" s="40"/>
      <c r="E416" s="10"/>
      <c r="F416" s="40"/>
      <c r="G416" s="29"/>
    </row>
    <row r="417" spans="1:10" s="30" customFormat="1" outlineLevel="1" x14ac:dyDescent="0.25">
      <c r="A417" s="42">
        <v>9</v>
      </c>
      <c r="B417" s="44" t="s">
        <v>4</v>
      </c>
      <c r="C417" s="11">
        <v>1</v>
      </c>
      <c r="D417" s="10">
        <v>408000</v>
      </c>
      <c r="E417" s="10"/>
      <c r="F417" s="10">
        <f>D417*C417</f>
        <v>408000</v>
      </c>
      <c r="G417" s="41"/>
    </row>
    <row r="418" spans="1:10" s="30" customFormat="1" outlineLevel="1" x14ac:dyDescent="0.25">
      <c r="A418" s="42">
        <v>10</v>
      </c>
      <c r="B418" s="44" t="s">
        <v>9</v>
      </c>
      <c r="C418" s="11">
        <v>2</v>
      </c>
      <c r="D418" s="10">
        <v>289000</v>
      </c>
      <c r="E418" s="10"/>
      <c r="F418" s="10">
        <f>D418*C418</f>
        <v>578000</v>
      </c>
      <c r="G418" s="29"/>
      <c r="I418" s="47"/>
      <c r="J418" s="47"/>
    </row>
    <row r="419" spans="1:10" s="30" customFormat="1" outlineLevel="1" x14ac:dyDescent="0.25">
      <c r="A419" s="27">
        <v>11</v>
      </c>
      <c r="B419" s="44" t="s">
        <v>10</v>
      </c>
      <c r="C419" s="11">
        <v>1</v>
      </c>
      <c r="D419" s="10">
        <v>282200</v>
      </c>
      <c r="E419" s="10"/>
      <c r="F419" s="10">
        <f>D419*C419</f>
        <v>282200</v>
      </c>
      <c r="G419" s="29"/>
    </row>
    <row r="420" spans="1:10" s="30" customFormat="1" outlineLevel="1" x14ac:dyDescent="0.25">
      <c r="A420" s="27">
        <v>12</v>
      </c>
      <c r="B420" s="44" t="s">
        <v>5</v>
      </c>
      <c r="C420" s="11">
        <v>1</v>
      </c>
      <c r="D420" s="10">
        <v>272000</v>
      </c>
      <c r="E420" s="10"/>
      <c r="F420" s="10">
        <f>D420*C420</f>
        <v>272000</v>
      </c>
      <c r="G420" s="41"/>
    </row>
    <row r="421" spans="1:10" s="30" customFormat="1" ht="28.5" outlineLevel="1" x14ac:dyDescent="0.25">
      <c r="A421" s="35" t="s">
        <v>8</v>
      </c>
      <c r="B421" s="46" t="s">
        <v>130</v>
      </c>
      <c r="C421" s="37"/>
      <c r="D421" s="40"/>
      <c r="E421" s="10"/>
      <c r="F421" s="40"/>
      <c r="G421" s="29"/>
    </row>
    <row r="422" spans="1:10" s="30" customFormat="1" outlineLevel="1" x14ac:dyDescent="0.25">
      <c r="A422" s="27">
        <v>13</v>
      </c>
      <c r="B422" s="44" t="s">
        <v>4</v>
      </c>
      <c r="C422" s="11">
        <v>1</v>
      </c>
      <c r="D422" s="10">
        <v>408000</v>
      </c>
      <c r="E422" s="10"/>
      <c r="F422" s="10">
        <f>D422*C422</f>
        <v>408000</v>
      </c>
      <c r="G422" s="29"/>
    </row>
    <row r="423" spans="1:10" s="30" customFormat="1" outlineLevel="1" x14ac:dyDescent="0.25">
      <c r="A423" s="27">
        <v>14</v>
      </c>
      <c r="B423" s="44" t="s">
        <v>9</v>
      </c>
      <c r="C423" s="11">
        <f>4+1</f>
        <v>5</v>
      </c>
      <c r="D423" s="10">
        <v>289000</v>
      </c>
      <c r="E423" s="10"/>
      <c r="F423" s="10">
        <f>D423*C423</f>
        <v>1445000</v>
      </c>
      <c r="G423" s="29"/>
    </row>
    <row r="424" spans="1:10" s="30" customFormat="1" outlineLevel="1" x14ac:dyDescent="0.25">
      <c r="A424" s="27">
        <v>15</v>
      </c>
      <c r="B424" s="44" t="s">
        <v>10</v>
      </c>
      <c r="C424" s="11">
        <f>1</f>
        <v>1</v>
      </c>
      <c r="D424" s="10">
        <v>282200</v>
      </c>
      <c r="E424" s="10"/>
      <c r="F424" s="10">
        <f>D424*C424</f>
        <v>282200</v>
      </c>
      <c r="G424" s="29"/>
    </row>
    <row r="425" spans="1:10" s="30" customFormat="1" ht="42.75" outlineLevel="1" x14ac:dyDescent="0.25">
      <c r="A425" s="35" t="s">
        <v>8</v>
      </c>
      <c r="B425" s="46" t="s">
        <v>131</v>
      </c>
      <c r="C425" s="37"/>
      <c r="D425" s="40"/>
      <c r="E425" s="10"/>
      <c r="F425" s="40"/>
      <c r="G425" s="41"/>
    </row>
    <row r="426" spans="1:10" s="30" customFormat="1" outlineLevel="1" x14ac:dyDescent="0.25">
      <c r="A426" s="27">
        <v>16</v>
      </c>
      <c r="B426" s="44" t="s">
        <v>4</v>
      </c>
      <c r="C426" s="11">
        <v>1</v>
      </c>
      <c r="D426" s="10">
        <v>408000</v>
      </c>
      <c r="E426" s="10"/>
      <c r="F426" s="10">
        <f>D426*C426</f>
        <v>408000</v>
      </c>
      <c r="G426" s="29"/>
    </row>
    <row r="427" spans="1:10" s="30" customFormat="1" outlineLevel="1" x14ac:dyDescent="0.25">
      <c r="A427" s="27">
        <v>17</v>
      </c>
      <c r="B427" s="44" t="s">
        <v>10</v>
      </c>
      <c r="C427" s="11">
        <v>2</v>
      </c>
      <c r="D427" s="10">
        <v>282200</v>
      </c>
      <c r="E427" s="10"/>
      <c r="F427" s="10">
        <f>D427*C427</f>
        <v>564400</v>
      </c>
      <c r="G427" s="29"/>
    </row>
    <row r="428" spans="1:10" s="30" customFormat="1" outlineLevel="1" x14ac:dyDescent="0.25">
      <c r="A428" s="35" t="s">
        <v>8</v>
      </c>
      <c r="B428" s="46" t="s">
        <v>132</v>
      </c>
      <c r="C428" s="37"/>
      <c r="D428" s="40"/>
      <c r="E428" s="10"/>
      <c r="F428" s="40"/>
      <c r="G428" s="29"/>
    </row>
    <row r="429" spans="1:10" s="30" customFormat="1" x14ac:dyDescent="0.25">
      <c r="A429" s="27">
        <v>18</v>
      </c>
      <c r="B429" s="44" t="s">
        <v>4</v>
      </c>
      <c r="C429" s="11">
        <v>1</v>
      </c>
      <c r="D429" s="10">
        <v>408000</v>
      </c>
      <c r="E429" s="10"/>
      <c r="F429" s="10">
        <f>D429*C429</f>
        <v>408000</v>
      </c>
      <c r="G429" s="34"/>
    </row>
    <row r="430" spans="1:10" s="30" customFormat="1" x14ac:dyDescent="0.25">
      <c r="A430" s="27">
        <v>19</v>
      </c>
      <c r="B430" s="44" t="s">
        <v>9</v>
      </c>
      <c r="C430" s="11">
        <f>4-1</f>
        <v>3</v>
      </c>
      <c r="D430" s="10">
        <v>289000</v>
      </c>
      <c r="E430" s="10"/>
      <c r="F430" s="10">
        <f>D430*C430</f>
        <v>867000</v>
      </c>
      <c r="G430" s="41"/>
    </row>
    <row r="431" spans="1:10" s="30" customFormat="1" outlineLevel="1" x14ac:dyDescent="0.25">
      <c r="A431" s="27">
        <v>20</v>
      </c>
      <c r="B431" s="44" t="s">
        <v>10</v>
      </c>
      <c r="C431" s="11">
        <v>1</v>
      </c>
      <c r="D431" s="10">
        <v>282200</v>
      </c>
      <c r="E431" s="10"/>
      <c r="F431" s="10">
        <f>D431*C431</f>
        <v>282200</v>
      </c>
      <c r="G431" s="29"/>
    </row>
    <row r="432" spans="1:10" s="30" customFormat="1" outlineLevel="1" x14ac:dyDescent="0.25">
      <c r="A432" s="27">
        <v>21</v>
      </c>
      <c r="B432" s="44" t="s">
        <v>5</v>
      </c>
      <c r="C432" s="11">
        <v>1</v>
      </c>
      <c r="D432" s="10">
        <v>272000</v>
      </c>
      <c r="E432" s="10"/>
      <c r="F432" s="10">
        <f>D432*C432</f>
        <v>272000</v>
      </c>
      <c r="G432" s="29"/>
    </row>
    <row r="433" spans="1:7" s="30" customFormat="1" ht="28.5" outlineLevel="1" x14ac:dyDescent="0.25">
      <c r="A433" s="35" t="s">
        <v>8</v>
      </c>
      <c r="B433" s="46" t="s">
        <v>133</v>
      </c>
      <c r="C433" s="37"/>
      <c r="D433" s="40"/>
      <c r="E433" s="10"/>
      <c r="F433" s="40"/>
      <c r="G433" s="29"/>
    </row>
    <row r="434" spans="1:7" s="30" customFormat="1" outlineLevel="1" x14ac:dyDescent="0.25">
      <c r="A434" s="27">
        <v>22</v>
      </c>
      <c r="B434" s="44" t="s">
        <v>4</v>
      </c>
      <c r="C434" s="11">
        <v>1</v>
      </c>
      <c r="D434" s="10">
        <v>408000</v>
      </c>
      <c r="E434" s="10"/>
      <c r="F434" s="10">
        <f>D434*C434</f>
        <v>408000</v>
      </c>
      <c r="G434" s="29"/>
    </row>
    <row r="435" spans="1:7" s="30" customFormat="1" outlineLevel="1" x14ac:dyDescent="0.25">
      <c r="A435" s="27">
        <v>23</v>
      </c>
      <c r="B435" s="44" t="s">
        <v>9</v>
      </c>
      <c r="C435" s="11">
        <v>2</v>
      </c>
      <c r="D435" s="10">
        <v>289000</v>
      </c>
      <c r="E435" s="10"/>
      <c r="F435" s="10">
        <f>D435*C435</f>
        <v>578000</v>
      </c>
      <c r="G435" s="41"/>
    </row>
    <row r="436" spans="1:7" s="30" customFormat="1" outlineLevel="1" x14ac:dyDescent="0.25">
      <c r="A436" s="27">
        <v>24</v>
      </c>
      <c r="B436" s="44" t="s">
        <v>10</v>
      </c>
      <c r="C436" s="11">
        <v>2</v>
      </c>
      <c r="D436" s="10">
        <v>282200</v>
      </c>
      <c r="E436" s="10"/>
      <c r="F436" s="10">
        <f>D436*C436</f>
        <v>564400</v>
      </c>
      <c r="G436" s="29"/>
    </row>
    <row r="437" spans="1:7" s="30" customFormat="1" outlineLevel="1" x14ac:dyDescent="0.25">
      <c r="A437" s="35"/>
      <c r="B437" s="36" t="s">
        <v>6</v>
      </c>
      <c r="C437" s="58">
        <f>SUM(C407:C436)</f>
        <v>37</v>
      </c>
      <c r="D437" s="10"/>
      <c r="E437" s="10"/>
      <c r="F437" s="33">
        <f>SUM(F407:F436)</f>
        <v>12529000</v>
      </c>
      <c r="G437" s="29"/>
    </row>
    <row r="438" spans="1:7" s="30" customFormat="1" outlineLevel="1" x14ac:dyDescent="0.25">
      <c r="A438" s="132" t="s">
        <v>252</v>
      </c>
      <c r="B438" s="36" t="s">
        <v>214</v>
      </c>
      <c r="C438" s="37"/>
      <c r="D438" s="40"/>
      <c r="E438" s="10"/>
      <c r="F438" s="40"/>
      <c r="G438" s="29"/>
    </row>
    <row r="439" spans="1:7" s="30" customFormat="1" outlineLevel="1" x14ac:dyDescent="0.25">
      <c r="A439" s="27">
        <v>1</v>
      </c>
      <c r="B439" s="44" t="s">
        <v>217</v>
      </c>
      <c r="C439" s="11">
        <v>1</v>
      </c>
      <c r="D439" s="10">
        <v>697000</v>
      </c>
      <c r="E439" s="10"/>
      <c r="F439" s="10">
        <f>D439*C439</f>
        <v>697000</v>
      </c>
      <c r="G439" s="29"/>
    </row>
    <row r="440" spans="1:7" s="30" customFormat="1" outlineLevel="1" x14ac:dyDescent="0.25">
      <c r="A440" s="27">
        <v>2</v>
      </c>
      <c r="B440" s="44" t="s">
        <v>301</v>
      </c>
      <c r="C440" s="11">
        <v>1</v>
      </c>
      <c r="D440" s="10">
        <v>561000</v>
      </c>
      <c r="E440" s="10"/>
      <c r="F440" s="10">
        <f>D440*C440</f>
        <v>561000</v>
      </c>
      <c r="G440" s="41"/>
    </row>
    <row r="441" spans="1:7" s="30" customFormat="1" outlineLevel="1" x14ac:dyDescent="0.25">
      <c r="A441" s="27">
        <v>3</v>
      </c>
      <c r="B441" s="44" t="s">
        <v>9</v>
      </c>
      <c r="C441" s="11">
        <v>5</v>
      </c>
      <c r="D441" s="10">
        <v>323000</v>
      </c>
      <c r="E441" s="10"/>
      <c r="F441" s="10">
        <f>D441*C441</f>
        <v>1615000</v>
      </c>
      <c r="G441" s="29"/>
    </row>
    <row r="442" spans="1:7" s="30" customFormat="1" outlineLevel="1" x14ac:dyDescent="0.25">
      <c r="A442" s="27">
        <v>4</v>
      </c>
      <c r="B442" s="44" t="s">
        <v>10</v>
      </c>
      <c r="C442" s="11">
        <v>2</v>
      </c>
      <c r="D442" s="10">
        <v>289000</v>
      </c>
      <c r="E442" s="10"/>
      <c r="F442" s="10">
        <f>D442*C442</f>
        <v>578000</v>
      </c>
      <c r="G442" s="29"/>
    </row>
    <row r="443" spans="1:7" s="30" customFormat="1" outlineLevel="1" x14ac:dyDescent="0.25">
      <c r="A443" s="27">
        <v>5</v>
      </c>
      <c r="B443" s="44" t="s">
        <v>14</v>
      </c>
      <c r="C443" s="11">
        <v>3</v>
      </c>
      <c r="D443" s="10">
        <v>248200</v>
      </c>
      <c r="E443" s="10"/>
      <c r="F443" s="10">
        <f>D443*C443</f>
        <v>744600</v>
      </c>
      <c r="G443" s="29"/>
    </row>
    <row r="444" spans="1:7" s="30" customFormat="1" outlineLevel="1" x14ac:dyDescent="0.25">
      <c r="A444" s="56" t="s">
        <v>8</v>
      </c>
      <c r="B444" s="46" t="s">
        <v>136</v>
      </c>
      <c r="C444" s="37"/>
      <c r="D444" s="40"/>
      <c r="E444" s="10"/>
      <c r="F444" s="40"/>
      <c r="G444" s="29"/>
    </row>
    <row r="445" spans="1:7" s="30" customFormat="1" outlineLevel="1" x14ac:dyDescent="0.25">
      <c r="A445" s="42">
        <v>6</v>
      </c>
      <c r="B445" s="44" t="s">
        <v>4</v>
      </c>
      <c r="C445" s="11">
        <v>1</v>
      </c>
      <c r="D445" s="10">
        <v>408000</v>
      </c>
      <c r="E445" s="10"/>
      <c r="F445" s="10">
        <f t="shared" ref="F445:F448" si="25">D445*C445</f>
        <v>408000</v>
      </c>
      <c r="G445" s="29"/>
    </row>
    <row r="446" spans="1:7" s="30" customFormat="1" outlineLevel="1" x14ac:dyDescent="0.25">
      <c r="A446" s="27">
        <v>7</v>
      </c>
      <c r="B446" s="44" t="s">
        <v>9</v>
      </c>
      <c r="C446" s="11">
        <v>5</v>
      </c>
      <c r="D446" s="10">
        <v>289000</v>
      </c>
      <c r="E446" s="10"/>
      <c r="F446" s="10">
        <f t="shared" si="25"/>
        <v>1445000</v>
      </c>
      <c r="G446" s="29"/>
    </row>
    <row r="447" spans="1:7" s="30" customFormat="1" outlineLevel="1" x14ac:dyDescent="0.25">
      <c r="A447" s="27">
        <v>8</v>
      </c>
      <c r="B447" s="44" t="s">
        <v>10</v>
      </c>
      <c r="C447" s="11">
        <v>1</v>
      </c>
      <c r="D447" s="10">
        <v>282200</v>
      </c>
      <c r="E447" s="10"/>
      <c r="F447" s="10">
        <f t="shared" si="25"/>
        <v>282200</v>
      </c>
      <c r="G447" s="29"/>
    </row>
    <row r="448" spans="1:7" s="30" customFormat="1" outlineLevel="1" x14ac:dyDescent="0.25">
      <c r="A448" s="42">
        <v>9</v>
      </c>
      <c r="B448" s="44" t="s">
        <v>5</v>
      </c>
      <c r="C448" s="11">
        <v>2</v>
      </c>
      <c r="D448" s="10">
        <v>272000</v>
      </c>
      <c r="E448" s="10"/>
      <c r="F448" s="10">
        <f t="shared" si="25"/>
        <v>544000</v>
      </c>
      <c r="G448" s="29"/>
    </row>
    <row r="449" spans="1:7" s="30" customFormat="1" outlineLevel="1" x14ac:dyDescent="0.25">
      <c r="A449" s="56" t="s">
        <v>8</v>
      </c>
      <c r="B449" s="46" t="s">
        <v>137</v>
      </c>
      <c r="C449" s="37"/>
      <c r="D449" s="40"/>
      <c r="E449" s="10"/>
      <c r="F449" s="40"/>
      <c r="G449" s="29"/>
    </row>
    <row r="450" spans="1:7" s="30" customFormat="1" outlineLevel="1" x14ac:dyDescent="0.25">
      <c r="A450" s="42">
        <v>10</v>
      </c>
      <c r="B450" s="44" t="s">
        <v>4</v>
      </c>
      <c r="C450" s="11">
        <v>1</v>
      </c>
      <c r="D450" s="10">
        <v>408000</v>
      </c>
      <c r="E450" s="10"/>
      <c r="F450" s="10">
        <f t="shared" ref="F450:F454" si="26">D450*C450</f>
        <v>408000</v>
      </c>
      <c r="G450" s="29"/>
    </row>
    <row r="451" spans="1:7" s="30" customFormat="1" outlineLevel="1" x14ac:dyDescent="0.25">
      <c r="A451" s="27">
        <v>11</v>
      </c>
      <c r="B451" s="44" t="s">
        <v>9</v>
      </c>
      <c r="C451" s="11">
        <v>7</v>
      </c>
      <c r="D451" s="10">
        <v>289000</v>
      </c>
      <c r="E451" s="10"/>
      <c r="F451" s="10">
        <f t="shared" si="26"/>
        <v>2023000</v>
      </c>
      <c r="G451" s="29"/>
    </row>
    <row r="452" spans="1:7" outlineLevel="1" x14ac:dyDescent="0.25">
      <c r="A452" s="27">
        <v>12</v>
      </c>
      <c r="B452" s="44" t="s">
        <v>10</v>
      </c>
      <c r="C452" s="11">
        <v>11</v>
      </c>
      <c r="D452" s="10">
        <v>282200</v>
      </c>
      <c r="E452" s="10"/>
      <c r="F452" s="10">
        <f t="shared" si="26"/>
        <v>3104200</v>
      </c>
      <c r="G452" s="123"/>
    </row>
    <row r="453" spans="1:7" outlineLevel="1" x14ac:dyDescent="0.25">
      <c r="A453" s="42">
        <v>13</v>
      </c>
      <c r="B453" s="44" t="s">
        <v>5</v>
      </c>
      <c r="C453" s="11">
        <v>4</v>
      </c>
      <c r="D453" s="10">
        <v>272000</v>
      </c>
      <c r="E453" s="10"/>
      <c r="F453" s="10">
        <f t="shared" si="26"/>
        <v>1088000</v>
      </c>
      <c r="G453" s="29"/>
    </row>
    <row r="454" spans="1:7" ht="51.75" outlineLevel="1" x14ac:dyDescent="0.25">
      <c r="A454" s="42">
        <v>14</v>
      </c>
      <c r="B454" s="44" t="s">
        <v>138</v>
      </c>
      <c r="C454" s="11">
        <v>17</v>
      </c>
      <c r="D454" s="10">
        <v>132300</v>
      </c>
      <c r="E454" s="10"/>
      <c r="F454" s="10">
        <f t="shared" si="26"/>
        <v>2249100</v>
      </c>
      <c r="G454" s="29"/>
    </row>
    <row r="455" spans="1:7" outlineLevel="1" x14ac:dyDescent="0.25">
      <c r="A455" s="42"/>
      <c r="B455" s="46" t="s">
        <v>302</v>
      </c>
      <c r="C455" s="11"/>
      <c r="D455" s="10"/>
      <c r="E455" s="10"/>
      <c r="F455" s="10"/>
      <c r="G455" s="124"/>
    </row>
    <row r="456" spans="1:7" s="30" customFormat="1" x14ac:dyDescent="0.25">
      <c r="A456" s="42">
        <v>15</v>
      </c>
      <c r="B456" s="44" t="s">
        <v>4</v>
      </c>
      <c r="C456" s="11">
        <v>1</v>
      </c>
      <c r="D456" s="10">
        <v>408000</v>
      </c>
      <c r="E456" s="10"/>
      <c r="F456" s="10">
        <f>+D456*C456</f>
        <v>408000</v>
      </c>
      <c r="G456" s="34"/>
    </row>
    <row r="457" spans="1:7" s="30" customFormat="1" x14ac:dyDescent="0.25">
      <c r="A457" s="42">
        <v>16</v>
      </c>
      <c r="B457" s="44" t="s">
        <v>9</v>
      </c>
      <c r="C457" s="11">
        <v>2</v>
      </c>
      <c r="D457" s="10">
        <v>289000</v>
      </c>
      <c r="E457" s="10"/>
      <c r="F457" s="10">
        <f t="shared" ref="F457:F459" si="27">+D457*C457</f>
        <v>578000</v>
      </c>
      <c r="G457" s="41"/>
    </row>
    <row r="458" spans="1:7" x14ac:dyDescent="0.25">
      <c r="A458" s="42">
        <v>17</v>
      </c>
      <c r="B458" s="44" t="s">
        <v>10</v>
      </c>
      <c r="C458" s="11">
        <v>11</v>
      </c>
      <c r="D458" s="10">
        <v>282200</v>
      </c>
      <c r="E458" s="10"/>
      <c r="F458" s="10">
        <f t="shared" si="27"/>
        <v>3104200</v>
      </c>
      <c r="G458" s="41"/>
    </row>
    <row r="459" spans="1:7" outlineLevel="1" x14ac:dyDescent="0.25">
      <c r="A459" s="42">
        <v>18</v>
      </c>
      <c r="B459" s="44" t="s">
        <v>5</v>
      </c>
      <c r="C459" s="11">
        <v>5</v>
      </c>
      <c r="D459" s="10">
        <v>272000</v>
      </c>
      <c r="E459" s="10"/>
      <c r="F459" s="10">
        <f t="shared" si="27"/>
        <v>1360000</v>
      </c>
      <c r="G459" s="29"/>
    </row>
    <row r="460" spans="1:7" outlineLevel="1" x14ac:dyDescent="0.25">
      <c r="A460" s="56"/>
      <c r="B460" s="46" t="s">
        <v>215</v>
      </c>
      <c r="C460" s="37"/>
      <c r="D460" s="40"/>
      <c r="E460" s="10"/>
      <c r="F460" s="40"/>
      <c r="G460" s="29"/>
    </row>
    <row r="461" spans="1:7" x14ac:dyDescent="0.25">
      <c r="A461" s="27">
        <v>19</v>
      </c>
      <c r="B461" s="44" t="s">
        <v>4</v>
      </c>
      <c r="C461" s="11">
        <v>1</v>
      </c>
      <c r="D461" s="10">
        <v>408000</v>
      </c>
      <c r="E461" s="10"/>
      <c r="F461" s="10">
        <f>D461*C461</f>
        <v>408000</v>
      </c>
      <c r="G461" s="34"/>
    </row>
    <row r="462" spans="1:7" ht="34.5" x14ac:dyDescent="0.25">
      <c r="A462" s="27">
        <v>20</v>
      </c>
      <c r="B462" s="44" t="s">
        <v>220</v>
      </c>
      <c r="C462" s="44">
        <v>1</v>
      </c>
      <c r="D462" s="10">
        <v>289000</v>
      </c>
      <c r="E462" s="139">
        <v>34680</v>
      </c>
      <c r="F462" s="10">
        <f>D462*C462+E462</f>
        <v>323680</v>
      </c>
      <c r="G462" s="34"/>
    </row>
    <row r="463" spans="1:7" outlineLevel="1" x14ac:dyDescent="0.25">
      <c r="A463" s="44">
        <v>21</v>
      </c>
      <c r="B463" s="44" t="s">
        <v>5</v>
      </c>
      <c r="C463" s="44">
        <v>2</v>
      </c>
      <c r="D463" s="10">
        <v>272000</v>
      </c>
      <c r="E463" s="139"/>
      <c r="F463" s="139">
        <f>D463*C463</f>
        <v>544000</v>
      </c>
      <c r="G463" s="29"/>
    </row>
    <row r="464" spans="1:7" outlineLevel="1" x14ac:dyDescent="0.25">
      <c r="A464" s="56"/>
      <c r="B464" s="36" t="s">
        <v>6</v>
      </c>
      <c r="C464" s="58">
        <f>SUM(C439:C463)</f>
        <v>84</v>
      </c>
      <c r="D464" s="10"/>
      <c r="E464" s="33">
        <f>+E462</f>
        <v>34680</v>
      </c>
      <c r="F464" s="33">
        <f>SUM(F439:F463)</f>
        <v>22472980</v>
      </c>
      <c r="G464" s="29"/>
    </row>
    <row r="465" spans="1:9" outlineLevel="1" x14ac:dyDescent="0.25">
      <c r="A465" s="132" t="s">
        <v>253</v>
      </c>
      <c r="B465" s="36" t="s">
        <v>254</v>
      </c>
      <c r="C465" s="37"/>
      <c r="D465" s="40"/>
      <c r="E465" s="10"/>
      <c r="F465" s="40"/>
      <c r="G465" s="29"/>
    </row>
    <row r="466" spans="1:9" ht="37.5" customHeight="1" x14ac:dyDescent="0.25">
      <c r="A466" s="27"/>
      <c r="B466" s="36" t="s">
        <v>145</v>
      </c>
      <c r="C466" s="37"/>
      <c r="D466" s="40"/>
      <c r="E466" s="10"/>
      <c r="F466" s="40"/>
      <c r="G466" s="34"/>
    </row>
    <row r="467" spans="1:9" x14ac:dyDescent="0.25">
      <c r="A467" s="27">
        <v>1</v>
      </c>
      <c r="B467" s="44" t="s">
        <v>4</v>
      </c>
      <c r="C467" s="11">
        <v>1</v>
      </c>
      <c r="D467" s="10">
        <v>442000</v>
      </c>
      <c r="E467" s="10"/>
      <c r="F467" s="10">
        <f>D467*C467</f>
        <v>442000</v>
      </c>
      <c r="G467" s="34"/>
    </row>
    <row r="468" spans="1:9" outlineLevel="1" x14ac:dyDescent="0.25">
      <c r="A468" s="27">
        <v>2</v>
      </c>
      <c r="B468" s="44" t="s">
        <v>5</v>
      </c>
      <c r="C468" s="11">
        <v>1</v>
      </c>
      <c r="D468" s="10">
        <v>272000</v>
      </c>
      <c r="E468" s="10">
        <f>D468*15/100</f>
        <v>40800</v>
      </c>
      <c r="F468" s="10">
        <f>D468*C468+E468</f>
        <v>312800</v>
      </c>
      <c r="G468" s="29"/>
    </row>
    <row r="469" spans="1:9" outlineLevel="1" x14ac:dyDescent="0.25">
      <c r="A469" s="35"/>
      <c r="B469" s="36" t="s">
        <v>6</v>
      </c>
      <c r="C469" s="58">
        <f>SUM(C467:C468)</f>
        <v>2</v>
      </c>
      <c r="D469" s="10"/>
      <c r="E469" s="33">
        <f>SUM(E467:E468)</f>
        <v>40800</v>
      </c>
      <c r="F469" s="33">
        <f>SUM(F467:F468)</f>
        <v>754800</v>
      </c>
      <c r="G469" s="29"/>
    </row>
    <row r="470" spans="1:9" x14ac:dyDescent="0.25">
      <c r="A470" s="35"/>
      <c r="B470" s="36" t="s">
        <v>148</v>
      </c>
      <c r="C470" s="32"/>
      <c r="D470" s="40"/>
      <c r="E470" s="10"/>
      <c r="F470" s="10"/>
      <c r="G470" s="41"/>
    </row>
    <row r="471" spans="1:9" outlineLevel="1" x14ac:dyDescent="0.25">
      <c r="A471" s="27">
        <v>1</v>
      </c>
      <c r="B471" s="44" t="s">
        <v>4</v>
      </c>
      <c r="C471" s="64">
        <v>1</v>
      </c>
      <c r="D471" s="10">
        <v>442000</v>
      </c>
      <c r="E471" s="10"/>
      <c r="F471" s="10">
        <f>D471*C471</f>
        <v>442000</v>
      </c>
      <c r="G471" s="29"/>
    </row>
    <row r="472" spans="1:9" outlineLevel="1" x14ac:dyDescent="0.25">
      <c r="A472" s="27">
        <v>2</v>
      </c>
      <c r="B472" s="44" t="s">
        <v>9</v>
      </c>
      <c r="C472" s="64">
        <v>7</v>
      </c>
      <c r="D472" s="10">
        <v>289000</v>
      </c>
      <c r="E472" s="10"/>
      <c r="F472" s="10">
        <f>D472*C472</f>
        <v>2023000</v>
      </c>
      <c r="G472" s="29"/>
    </row>
    <row r="473" spans="1:9" outlineLevel="1" x14ac:dyDescent="0.25">
      <c r="A473" s="27">
        <v>3</v>
      </c>
      <c r="B473" s="44" t="s">
        <v>10</v>
      </c>
      <c r="C473" s="64">
        <v>2</v>
      </c>
      <c r="D473" s="10">
        <v>282200</v>
      </c>
      <c r="E473" s="10"/>
      <c r="F473" s="10">
        <f>D473*C473</f>
        <v>564400</v>
      </c>
      <c r="G473" s="29"/>
    </row>
    <row r="474" spans="1:9" x14ac:dyDescent="0.25">
      <c r="A474" s="35"/>
      <c r="B474" s="36" t="s">
        <v>6</v>
      </c>
      <c r="C474" s="58">
        <f>SUM(C471:C473)</f>
        <v>10</v>
      </c>
      <c r="D474" s="10"/>
      <c r="E474" s="10"/>
      <c r="F474" s="33">
        <f>SUM(F471:F473)</f>
        <v>3029400</v>
      </c>
      <c r="G474" s="34"/>
    </row>
    <row r="475" spans="1:9" ht="21" customHeight="1" x14ac:dyDescent="0.25">
      <c r="A475" s="65"/>
      <c r="B475" s="36" t="s">
        <v>149</v>
      </c>
      <c r="C475" s="58">
        <f>+C24+C30+C56+C63+C79+C90+C116+C129+C149+C162+C196+C213+C223+C243+C250+C291+C302+C309+C321+C346+C353+C361+C373+C386+C405+C437+C464+C469+C99+C474</f>
        <v>762</v>
      </c>
      <c r="D475" s="58"/>
      <c r="E475" s="200">
        <f>+E24+E30+E56+E63+E79+E90+E116+E129+E149+E162+E196+E213+E223+E243+E250+E291+E302+E309+E321+E346+E353+E361+E373+E386+E405+E437+E464+E469+E99+E474</f>
        <v>75480</v>
      </c>
      <c r="F475" s="33">
        <f>+F24+F30+F56+F63+F79+F90+F116+F129+F149+F162+F196+F213+F223+F243+F250+F291+F302+F309+F321+F346+F353+F361+F373+F386+F405+F437+F464+F469+F99+F474</f>
        <v>254312845</v>
      </c>
      <c r="G475" s="68"/>
      <c r="H475" s="123"/>
      <c r="I475" s="179"/>
    </row>
    <row r="476" spans="1:9" ht="20.25" x14ac:dyDescent="0.25">
      <c r="A476" s="69" t="s">
        <v>150</v>
      </c>
      <c r="B476" s="222" t="s">
        <v>151</v>
      </c>
      <c r="C476" s="223"/>
      <c r="D476" s="223"/>
      <c r="E476" s="223"/>
      <c r="F476" s="224"/>
      <c r="G476" s="70"/>
      <c r="H476" s="123"/>
    </row>
    <row r="477" spans="1:9" ht="34.5" x14ac:dyDescent="0.25">
      <c r="A477" s="133"/>
      <c r="B477" s="36" t="s">
        <v>152</v>
      </c>
      <c r="C477" s="42"/>
      <c r="D477" s="42"/>
      <c r="E477" s="71"/>
      <c r="F477" s="71"/>
      <c r="G477" s="15"/>
      <c r="H477" s="123"/>
    </row>
    <row r="478" spans="1:9" outlineLevel="1" x14ac:dyDescent="0.25">
      <c r="A478" s="42">
        <v>1</v>
      </c>
      <c r="B478" s="44" t="s">
        <v>153</v>
      </c>
      <c r="C478" s="11">
        <v>1</v>
      </c>
      <c r="D478" s="10">
        <v>697000</v>
      </c>
      <c r="E478" s="10"/>
      <c r="F478" s="10">
        <f>D478*C478</f>
        <v>697000</v>
      </c>
      <c r="G478" s="29"/>
      <c r="H478" s="123"/>
    </row>
    <row r="479" spans="1:9" outlineLevel="1" x14ac:dyDescent="0.25">
      <c r="A479" s="42">
        <v>2</v>
      </c>
      <c r="B479" s="44" t="s">
        <v>154</v>
      </c>
      <c r="C479" s="11">
        <v>3</v>
      </c>
      <c r="D479" s="10">
        <v>561000</v>
      </c>
      <c r="E479" s="10"/>
      <c r="F479" s="10">
        <f>D479*C479</f>
        <v>1683000</v>
      </c>
      <c r="G479" s="29"/>
      <c r="H479" s="123"/>
    </row>
    <row r="480" spans="1:9" outlineLevel="1" x14ac:dyDescent="0.25">
      <c r="A480" s="42">
        <v>3</v>
      </c>
      <c r="B480" s="44" t="s">
        <v>14</v>
      </c>
      <c r="C480" s="11">
        <v>1</v>
      </c>
      <c r="D480" s="10">
        <v>248200</v>
      </c>
      <c r="E480" s="10"/>
      <c r="F480" s="10">
        <f>D480*C480</f>
        <v>248200</v>
      </c>
      <c r="G480" s="29"/>
      <c r="H480" s="123"/>
    </row>
    <row r="481" spans="1:8" s="17" customFormat="1" outlineLevel="1" x14ac:dyDescent="0.25">
      <c r="A481" s="20" t="s">
        <v>8</v>
      </c>
      <c r="B481" s="46" t="s">
        <v>155</v>
      </c>
      <c r="C481" s="72"/>
      <c r="D481" s="73"/>
      <c r="E481" s="74"/>
      <c r="F481" s="73"/>
      <c r="G481" s="75"/>
      <c r="H481" s="123"/>
    </row>
    <row r="482" spans="1:8" outlineLevel="1" x14ac:dyDescent="0.25">
      <c r="A482" s="42">
        <v>4</v>
      </c>
      <c r="B482" s="44" t="s">
        <v>4</v>
      </c>
      <c r="C482" s="11">
        <v>1</v>
      </c>
      <c r="D482" s="10">
        <v>408000</v>
      </c>
      <c r="E482" s="10"/>
      <c r="F482" s="10">
        <f>D482*C482</f>
        <v>408000</v>
      </c>
      <c r="G482" s="29"/>
      <c r="H482" s="123"/>
    </row>
    <row r="483" spans="1:8" outlineLevel="1" x14ac:dyDescent="0.25">
      <c r="A483" s="42">
        <v>5</v>
      </c>
      <c r="B483" s="44" t="s">
        <v>9</v>
      </c>
      <c r="C483" s="11">
        <v>3</v>
      </c>
      <c r="D483" s="10">
        <v>306000</v>
      </c>
      <c r="E483" s="10"/>
      <c r="F483" s="10">
        <f>D483*C483</f>
        <v>918000</v>
      </c>
      <c r="G483" s="29"/>
      <c r="H483" s="123"/>
    </row>
    <row r="484" spans="1:8" outlineLevel="1" x14ac:dyDescent="0.25">
      <c r="A484" s="42">
        <v>6</v>
      </c>
      <c r="B484" s="44" t="s">
        <v>10</v>
      </c>
      <c r="C484" s="11">
        <v>5</v>
      </c>
      <c r="D484" s="10">
        <v>292400</v>
      </c>
      <c r="E484" s="10"/>
      <c r="F484" s="10">
        <f>D484*C484</f>
        <v>1462000</v>
      </c>
      <c r="G484" s="29"/>
      <c r="H484" s="123"/>
    </row>
    <row r="485" spans="1:8" outlineLevel="1" x14ac:dyDescent="0.25">
      <c r="A485" s="42">
        <v>7</v>
      </c>
      <c r="B485" s="44" t="s">
        <v>5</v>
      </c>
      <c r="C485" s="11">
        <v>6</v>
      </c>
      <c r="D485" s="10">
        <v>278800</v>
      </c>
      <c r="E485" s="10"/>
      <c r="F485" s="10">
        <f>D485*C485</f>
        <v>1672800</v>
      </c>
      <c r="G485" s="29"/>
      <c r="H485" s="123"/>
    </row>
    <row r="486" spans="1:8" s="17" customFormat="1" outlineLevel="1" x14ac:dyDescent="0.25">
      <c r="A486" s="20" t="s">
        <v>8</v>
      </c>
      <c r="B486" s="46" t="s">
        <v>156</v>
      </c>
      <c r="C486" s="76"/>
      <c r="D486" s="73"/>
      <c r="E486" s="74"/>
      <c r="F486" s="73"/>
      <c r="G486" s="75"/>
      <c r="H486" s="123"/>
    </row>
    <row r="487" spans="1:8" outlineLevel="1" x14ac:dyDescent="0.25">
      <c r="A487" s="42">
        <v>8</v>
      </c>
      <c r="B487" s="44" t="s">
        <v>4</v>
      </c>
      <c r="C487" s="11">
        <v>1</v>
      </c>
      <c r="D487" s="10">
        <v>408000</v>
      </c>
      <c r="E487" s="10"/>
      <c r="F487" s="10">
        <f>D487*C487</f>
        <v>408000</v>
      </c>
      <c r="G487" s="29"/>
      <c r="H487" s="123"/>
    </row>
    <row r="488" spans="1:8" outlineLevel="1" x14ac:dyDescent="0.25">
      <c r="A488" s="42">
        <v>9</v>
      </c>
      <c r="B488" s="44" t="s">
        <v>9</v>
      </c>
      <c r="C488" s="11">
        <v>3</v>
      </c>
      <c r="D488" s="10">
        <v>306000</v>
      </c>
      <c r="E488" s="10"/>
      <c r="F488" s="10">
        <f>D488*C488</f>
        <v>918000</v>
      </c>
      <c r="G488" s="29"/>
      <c r="H488" s="123"/>
    </row>
    <row r="489" spans="1:8" outlineLevel="1" x14ac:dyDescent="0.25">
      <c r="A489" s="42">
        <v>10</v>
      </c>
      <c r="B489" s="44" t="s">
        <v>10</v>
      </c>
      <c r="C489" s="11">
        <v>5</v>
      </c>
      <c r="D489" s="10">
        <v>292400</v>
      </c>
      <c r="E489" s="10"/>
      <c r="F489" s="10">
        <f>D489*C489</f>
        <v>1462000</v>
      </c>
      <c r="G489" s="29"/>
      <c r="H489" s="123"/>
    </row>
    <row r="490" spans="1:8" s="30" customFormat="1" outlineLevel="1" x14ac:dyDescent="0.25">
      <c r="A490" s="42">
        <v>11</v>
      </c>
      <c r="B490" s="44" t="s">
        <v>5</v>
      </c>
      <c r="C490" s="11">
        <v>6</v>
      </c>
      <c r="D490" s="10">
        <v>278800</v>
      </c>
      <c r="E490" s="10"/>
      <c r="F490" s="10">
        <f>D490*C490</f>
        <v>1672800</v>
      </c>
      <c r="G490" s="29"/>
      <c r="H490" s="123"/>
    </row>
    <row r="491" spans="1:8" s="77" customFormat="1" outlineLevel="1" x14ac:dyDescent="0.25">
      <c r="A491" s="20" t="s">
        <v>8</v>
      </c>
      <c r="B491" s="46" t="s">
        <v>157</v>
      </c>
      <c r="C491" s="76"/>
      <c r="D491" s="73"/>
      <c r="E491" s="74"/>
      <c r="F491" s="73"/>
      <c r="G491" s="75"/>
      <c r="H491" s="123"/>
    </row>
    <row r="492" spans="1:8" s="30" customFormat="1" outlineLevel="1" x14ac:dyDescent="0.25">
      <c r="A492" s="42">
        <v>12</v>
      </c>
      <c r="B492" s="44" t="s">
        <v>4</v>
      </c>
      <c r="C492" s="11">
        <v>1</v>
      </c>
      <c r="D492" s="10">
        <v>408000</v>
      </c>
      <c r="E492" s="10"/>
      <c r="F492" s="10">
        <f>D492*C492</f>
        <v>408000</v>
      </c>
      <c r="G492" s="29"/>
      <c r="H492" s="123"/>
    </row>
    <row r="493" spans="1:8" s="30" customFormat="1" outlineLevel="1" x14ac:dyDescent="0.25">
      <c r="A493" s="42">
        <v>13</v>
      </c>
      <c r="B493" s="44" t="s">
        <v>9</v>
      </c>
      <c r="C493" s="11">
        <v>3</v>
      </c>
      <c r="D493" s="10">
        <v>306000</v>
      </c>
      <c r="E493" s="10"/>
      <c r="F493" s="10">
        <f>D493*C493</f>
        <v>918000</v>
      </c>
      <c r="G493" s="29"/>
      <c r="H493" s="123"/>
    </row>
    <row r="494" spans="1:8" s="30" customFormat="1" outlineLevel="1" x14ac:dyDescent="0.25">
      <c r="A494" s="42">
        <v>14</v>
      </c>
      <c r="B494" s="44" t="s">
        <v>10</v>
      </c>
      <c r="C494" s="11">
        <v>5</v>
      </c>
      <c r="D494" s="10">
        <v>292400</v>
      </c>
      <c r="E494" s="10"/>
      <c r="F494" s="10">
        <f>D494*C494</f>
        <v>1462000</v>
      </c>
      <c r="G494" s="29"/>
      <c r="H494" s="123"/>
    </row>
    <row r="495" spans="1:8" s="30" customFormat="1" outlineLevel="1" x14ac:dyDescent="0.25">
      <c r="A495" s="42">
        <v>15</v>
      </c>
      <c r="B495" s="44" t="s">
        <v>5</v>
      </c>
      <c r="C495" s="11">
        <v>6</v>
      </c>
      <c r="D495" s="10">
        <v>278800</v>
      </c>
      <c r="E495" s="10"/>
      <c r="F495" s="10">
        <f>D495*C495</f>
        <v>1672800</v>
      </c>
      <c r="G495" s="29"/>
      <c r="H495" s="123"/>
    </row>
    <row r="496" spans="1:8" s="30" customFormat="1" x14ac:dyDescent="0.25">
      <c r="A496" s="42"/>
      <c r="B496" s="36" t="s">
        <v>6</v>
      </c>
      <c r="C496" s="58">
        <f>SUM(C478:C495)</f>
        <v>50</v>
      </c>
      <c r="D496" s="10"/>
      <c r="E496" s="10"/>
      <c r="F496" s="33">
        <f>SUM(F478:F495)</f>
        <v>16010600</v>
      </c>
      <c r="G496" s="34"/>
      <c r="H496" s="123"/>
    </row>
    <row r="497" spans="1:8" s="30" customFormat="1" ht="24" customHeight="1" x14ac:dyDescent="0.25">
      <c r="A497" s="133" t="s">
        <v>253</v>
      </c>
      <c r="B497" s="222" t="s">
        <v>256</v>
      </c>
      <c r="C497" s="223"/>
      <c r="D497" s="223"/>
      <c r="E497" s="223"/>
      <c r="F497" s="224"/>
      <c r="G497" s="70"/>
      <c r="H497" s="123"/>
    </row>
    <row r="498" spans="1:8" s="30" customFormat="1" ht="34.5" x14ac:dyDescent="0.25">
      <c r="A498" s="78" t="s">
        <v>279</v>
      </c>
      <c r="B498" s="31" t="s">
        <v>158</v>
      </c>
      <c r="C498" s="79"/>
      <c r="D498" s="71"/>
      <c r="E498" s="71"/>
      <c r="F498" s="71"/>
      <c r="G498" s="15"/>
      <c r="H498" s="123"/>
    </row>
    <row r="499" spans="1:8" s="30" customFormat="1" outlineLevel="1" x14ac:dyDescent="0.25">
      <c r="A499" s="27">
        <v>1</v>
      </c>
      <c r="B499" s="28" t="s">
        <v>159</v>
      </c>
      <c r="C499" s="27">
        <v>1</v>
      </c>
      <c r="D499" s="10">
        <v>850000</v>
      </c>
      <c r="E499" s="10"/>
      <c r="F499" s="10">
        <f t="shared" ref="F499:F507" si="28">D499*C499</f>
        <v>850000</v>
      </c>
      <c r="G499" s="29"/>
      <c r="H499" s="123"/>
    </row>
    <row r="500" spans="1:8" s="30" customFormat="1" outlineLevel="1" x14ac:dyDescent="0.25">
      <c r="A500" s="27">
        <v>2</v>
      </c>
      <c r="B500" s="28" t="s">
        <v>297</v>
      </c>
      <c r="C500" s="27">
        <v>1</v>
      </c>
      <c r="D500" s="10">
        <v>323000</v>
      </c>
      <c r="E500" s="10"/>
      <c r="F500" s="10">
        <f t="shared" si="28"/>
        <v>323000</v>
      </c>
      <c r="G500" s="29"/>
      <c r="H500" s="123"/>
    </row>
    <row r="501" spans="1:8" s="30" customFormat="1" outlineLevel="1" x14ac:dyDescent="0.25">
      <c r="A501" s="27">
        <v>3</v>
      </c>
      <c r="B501" s="28" t="s">
        <v>160</v>
      </c>
      <c r="C501" s="27">
        <v>2</v>
      </c>
      <c r="D501" s="10">
        <v>714000</v>
      </c>
      <c r="E501" s="10"/>
      <c r="F501" s="10">
        <f t="shared" si="28"/>
        <v>1428000</v>
      </c>
      <c r="G501" s="29"/>
      <c r="H501" s="123"/>
    </row>
    <row r="502" spans="1:8" s="30" customFormat="1" outlineLevel="1" x14ac:dyDescent="0.25">
      <c r="A502" s="27">
        <v>4</v>
      </c>
      <c r="B502" s="28" t="s">
        <v>161</v>
      </c>
      <c r="C502" s="27">
        <v>1</v>
      </c>
      <c r="D502" s="10">
        <v>697000</v>
      </c>
      <c r="E502" s="10"/>
      <c r="F502" s="10">
        <f t="shared" si="28"/>
        <v>697000</v>
      </c>
      <c r="G502" s="29"/>
      <c r="H502" s="123"/>
    </row>
    <row r="503" spans="1:8" s="30" customFormat="1" outlineLevel="1" x14ac:dyDescent="0.25">
      <c r="A503" s="27">
        <v>5</v>
      </c>
      <c r="B503" s="28" t="s">
        <v>162</v>
      </c>
      <c r="C503" s="27">
        <v>1</v>
      </c>
      <c r="D503" s="10">
        <v>323000</v>
      </c>
      <c r="E503" s="10"/>
      <c r="F503" s="10">
        <f t="shared" si="28"/>
        <v>323000</v>
      </c>
      <c r="G503" s="29"/>
      <c r="H503" s="123"/>
    </row>
    <row r="504" spans="1:8" s="30" customFormat="1" outlineLevel="1" x14ac:dyDescent="0.25">
      <c r="A504" s="27">
        <v>6</v>
      </c>
      <c r="B504" s="28" t="s">
        <v>9</v>
      </c>
      <c r="C504" s="27">
        <v>1</v>
      </c>
      <c r="D504" s="10">
        <v>323000</v>
      </c>
      <c r="E504" s="10"/>
      <c r="F504" s="10">
        <f t="shared" si="28"/>
        <v>323000</v>
      </c>
      <c r="G504" s="29"/>
      <c r="H504" s="123"/>
    </row>
    <row r="505" spans="1:8" s="30" customFormat="1" ht="34.5" outlineLevel="1" x14ac:dyDescent="0.25">
      <c r="A505" s="27">
        <v>7</v>
      </c>
      <c r="B505" s="28" t="s">
        <v>298</v>
      </c>
      <c r="C505" s="27">
        <v>1</v>
      </c>
      <c r="D505" s="10">
        <v>289000</v>
      </c>
      <c r="E505" s="10"/>
      <c r="F505" s="10">
        <f t="shared" si="28"/>
        <v>289000</v>
      </c>
      <c r="G505" s="29"/>
      <c r="H505" s="123"/>
    </row>
    <row r="506" spans="1:8" s="30" customFormat="1" outlineLevel="1" x14ac:dyDescent="0.25">
      <c r="A506" s="27">
        <v>8</v>
      </c>
      <c r="B506" s="28" t="s">
        <v>10</v>
      </c>
      <c r="C506" s="27">
        <v>1</v>
      </c>
      <c r="D506" s="10">
        <v>289000</v>
      </c>
      <c r="E506" s="10"/>
      <c r="F506" s="10">
        <f t="shared" ref="F506" si="29">D506*C506</f>
        <v>289000</v>
      </c>
      <c r="G506" s="29"/>
      <c r="H506" s="123"/>
    </row>
    <row r="507" spans="1:8" s="30" customFormat="1" ht="51.75" outlineLevel="1" x14ac:dyDescent="0.25">
      <c r="A507" s="27">
        <v>9</v>
      </c>
      <c r="B507" s="28" t="s">
        <v>299</v>
      </c>
      <c r="C507" s="27">
        <v>1</v>
      </c>
      <c r="D507" s="10">
        <v>282200</v>
      </c>
      <c r="E507" s="10"/>
      <c r="F507" s="10">
        <f t="shared" si="28"/>
        <v>282200</v>
      </c>
      <c r="G507" s="29"/>
      <c r="H507" s="123"/>
    </row>
    <row r="508" spans="1:8" s="30" customFormat="1" outlineLevel="1" x14ac:dyDescent="0.25">
      <c r="A508" s="27"/>
      <c r="B508" s="31" t="s">
        <v>6</v>
      </c>
      <c r="C508" s="62">
        <f>SUM(C499:C507)</f>
        <v>10</v>
      </c>
      <c r="D508" s="43"/>
      <c r="E508" s="43"/>
      <c r="F508" s="66">
        <f>SUM(F499:F507)</f>
        <v>4804200</v>
      </c>
      <c r="G508" s="67"/>
      <c r="H508" s="123"/>
    </row>
    <row r="509" spans="1:8" s="30" customFormat="1" outlineLevel="1" x14ac:dyDescent="0.25">
      <c r="A509" s="31" t="s">
        <v>8</v>
      </c>
      <c r="B509" s="19" t="s">
        <v>163</v>
      </c>
      <c r="C509" s="27"/>
      <c r="D509" s="80"/>
      <c r="E509" s="80"/>
      <c r="F509" s="80"/>
      <c r="G509" s="81"/>
      <c r="H509" s="123"/>
    </row>
    <row r="510" spans="1:8" outlineLevel="1" x14ac:dyDescent="0.25">
      <c r="A510" s="27">
        <v>1</v>
      </c>
      <c r="B510" s="28" t="s">
        <v>4</v>
      </c>
      <c r="C510" s="27">
        <v>1</v>
      </c>
      <c r="D510" s="10">
        <v>387600</v>
      </c>
      <c r="E510" s="10"/>
      <c r="F510" s="10">
        <f>D510*C510</f>
        <v>387600</v>
      </c>
      <c r="G510" s="29"/>
      <c r="H510" s="123"/>
    </row>
    <row r="511" spans="1:8" outlineLevel="1" x14ac:dyDescent="0.25">
      <c r="A511" s="27">
        <v>2</v>
      </c>
      <c r="B511" s="28" t="s">
        <v>147</v>
      </c>
      <c r="C511" s="27">
        <v>1</v>
      </c>
      <c r="D511" s="10">
        <v>326400</v>
      </c>
      <c r="E511" s="10"/>
      <c r="F511" s="10">
        <f>D511*C511</f>
        <v>326400</v>
      </c>
      <c r="G511" s="29"/>
      <c r="H511" s="123"/>
    </row>
    <row r="512" spans="1:8" outlineLevel="1" x14ac:dyDescent="0.25">
      <c r="A512" s="27">
        <v>3</v>
      </c>
      <c r="B512" s="28" t="s">
        <v>9</v>
      </c>
      <c r="C512" s="27">
        <v>3</v>
      </c>
      <c r="D512" s="10">
        <v>289000</v>
      </c>
      <c r="E512" s="10"/>
      <c r="F512" s="10">
        <f>D512*C512</f>
        <v>867000</v>
      </c>
      <c r="G512" s="29"/>
      <c r="H512" s="123"/>
    </row>
    <row r="513" spans="1:8" outlineLevel="1" x14ac:dyDescent="0.25">
      <c r="A513" s="27">
        <v>4</v>
      </c>
      <c r="B513" s="28" t="s">
        <v>10</v>
      </c>
      <c r="C513" s="27">
        <v>4</v>
      </c>
      <c r="D513" s="10">
        <v>282200</v>
      </c>
      <c r="E513" s="10"/>
      <c r="F513" s="10">
        <f>D513*C513</f>
        <v>1128800</v>
      </c>
      <c r="G513" s="29"/>
      <c r="H513" s="123"/>
    </row>
    <row r="514" spans="1:8" outlineLevel="1" x14ac:dyDescent="0.25">
      <c r="A514" s="27">
        <v>5</v>
      </c>
      <c r="B514" s="28" t="s">
        <v>5</v>
      </c>
      <c r="C514" s="27">
        <v>3</v>
      </c>
      <c r="D514" s="10">
        <v>272000</v>
      </c>
      <c r="E514" s="10"/>
      <c r="F514" s="10">
        <f>D514*C514</f>
        <v>816000</v>
      </c>
      <c r="G514" s="29"/>
      <c r="H514" s="123"/>
    </row>
    <row r="515" spans="1:8" outlineLevel="1" x14ac:dyDescent="0.25">
      <c r="A515" s="27"/>
      <c r="B515" s="31" t="s">
        <v>6</v>
      </c>
      <c r="C515" s="62">
        <f>SUM(C510:C514)</f>
        <v>12</v>
      </c>
      <c r="D515" s="43"/>
      <c r="E515" s="43"/>
      <c r="F515" s="66">
        <f>SUM(F510:F514)</f>
        <v>3525800</v>
      </c>
      <c r="G515" s="67"/>
      <c r="H515" s="123"/>
    </row>
    <row r="516" spans="1:8" ht="28.5" outlineLevel="1" x14ac:dyDescent="0.25">
      <c r="A516" s="31" t="s">
        <v>8</v>
      </c>
      <c r="B516" s="19" t="s">
        <v>164</v>
      </c>
      <c r="C516" s="27"/>
      <c r="D516" s="80"/>
      <c r="E516" s="80"/>
      <c r="F516" s="80"/>
      <c r="G516" s="81"/>
      <c r="H516" s="123"/>
    </row>
    <row r="517" spans="1:8" outlineLevel="1" x14ac:dyDescent="0.25">
      <c r="A517" s="27">
        <v>1</v>
      </c>
      <c r="B517" s="28" t="s">
        <v>4</v>
      </c>
      <c r="C517" s="27">
        <v>1</v>
      </c>
      <c r="D517" s="10">
        <v>387600</v>
      </c>
      <c r="E517" s="10"/>
      <c r="F517" s="10">
        <f>D517*C517</f>
        <v>387600</v>
      </c>
      <c r="G517" s="29"/>
      <c r="H517" s="123"/>
    </row>
    <row r="518" spans="1:8" s="82" customFormat="1" outlineLevel="1" x14ac:dyDescent="0.25">
      <c r="A518" s="27">
        <v>2</v>
      </c>
      <c r="B518" s="28" t="s">
        <v>147</v>
      </c>
      <c r="C518" s="27">
        <v>1</v>
      </c>
      <c r="D518" s="10">
        <v>326400</v>
      </c>
      <c r="E518" s="10"/>
      <c r="F518" s="10">
        <f>D518*C518</f>
        <v>326400</v>
      </c>
      <c r="G518" s="29"/>
      <c r="H518" s="123"/>
    </row>
    <row r="519" spans="1:8" outlineLevel="1" x14ac:dyDescent="0.25">
      <c r="A519" s="27">
        <v>3</v>
      </c>
      <c r="B519" s="28" t="s">
        <v>9</v>
      </c>
      <c r="C519" s="27">
        <v>3</v>
      </c>
      <c r="D519" s="10">
        <v>289000</v>
      </c>
      <c r="E519" s="10"/>
      <c r="F519" s="10">
        <f>D519*C519</f>
        <v>867000</v>
      </c>
      <c r="G519" s="29"/>
      <c r="H519" s="123"/>
    </row>
    <row r="520" spans="1:8" outlineLevel="1" x14ac:dyDescent="0.25">
      <c r="A520" s="27">
        <v>4</v>
      </c>
      <c r="B520" s="28" t="s">
        <v>10</v>
      </c>
      <c r="C520" s="27">
        <v>5</v>
      </c>
      <c r="D520" s="10">
        <v>282200</v>
      </c>
      <c r="E520" s="10"/>
      <c r="F520" s="10">
        <f>D520*C520</f>
        <v>1411000</v>
      </c>
      <c r="G520" s="29"/>
      <c r="H520" s="123"/>
    </row>
    <row r="521" spans="1:8" outlineLevel="1" x14ac:dyDescent="0.25">
      <c r="A521" s="27">
        <v>5</v>
      </c>
      <c r="B521" s="28" t="s">
        <v>5</v>
      </c>
      <c r="C521" s="27">
        <v>5</v>
      </c>
      <c r="D521" s="10">
        <v>272000</v>
      </c>
      <c r="E521" s="10"/>
      <c r="F521" s="10">
        <f>D521*C521</f>
        <v>1360000</v>
      </c>
      <c r="G521" s="29"/>
      <c r="H521" s="123"/>
    </row>
    <row r="522" spans="1:8" outlineLevel="1" x14ac:dyDescent="0.25">
      <c r="A522" s="27"/>
      <c r="B522" s="31" t="s">
        <v>6</v>
      </c>
      <c r="C522" s="62">
        <f>SUM(C517:C521)</f>
        <v>15</v>
      </c>
      <c r="D522" s="43"/>
      <c r="E522" s="43"/>
      <c r="F522" s="66">
        <f>SUM(F517:F521)</f>
        <v>4352000</v>
      </c>
      <c r="G522" s="67"/>
      <c r="H522" s="123"/>
    </row>
    <row r="523" spans="1:8" s="30" customFormat="1" ht="28.5" outlineLevel="1" x14ac:dyDescent="0.25">
      <c r="A523" s="31" t="s">
        <v>8</v>
      </c>
      <c r="B523" s="19" t="s">
        <v>174</v>
      </c>
      <c r="C523" s="56"/>
      <c r="D523" s="43"/>
      <c r="E523" s="43"/>
      <c r="F523" s="84"/>
      <c r="G523" s="85"/>
      <c r="H523" s="123"/>
    </row>
    <row r="524" spans="1:8" s="30" customFormat="1" outlineLevel="1" x14ac:dyDescent="0.25">
      <c r="A524" s="27">
        <v>1</v>
      </c>
      <c r="B524" s="28" t="s">
        <v>4</v>
      </c>
      <c r="C524" s="37">
        <v>1</v>
      </c>
      <c r="D524" s="10">
        <v>387600</v>
      </c>
      <c r="E524" s="43"/>
      <c r="F524" s="10">
        <f t="shared" ref="F524:F528" si="30">D524*C524</f>
        <v>387600</v>
      </c>
      <c r="G524" s="29"/>
      <c r="H524" s="123"/>
    </row>
    <row r="525" spans="1:8" s="30" customFormat="1" ht="34.5" outlineLevel="1" x14ac:dyDescent="0.25">
      <c r="A525" s="27">
        <v>2</v>
      </c>
      <c r="B525" s="28" t="s">
        <v>175</v>
      </c>
      <c r="C525" s="37">
        <v>3</v>
      </c>
      <c r="D525" s="10">
        <v>289000</v>
      </c>
      <c r="E525" s="43"/>
      <c r="F525" s="10">
        <f t="shared" si="30"/>
        <v>867000</v>
      </c>
      <c r="G525" s="29"/>
      <c r="H525" s="123"/>
    </row>
    <row r="526" spans="1:8" s="30" customFormat="1" outlineLevel="1" x14ac:dyDescent="0.25">
      <c r="A526" s="27">
        <v>3</v>
      </c>
      <c r="B526" s="28" t="s">
        <v>176</v>
      </c>
      <c r="C526" s="37">
        <v>1</v>
      </c>
      <c r="D526" s="10">
        <v>289000</v>
      </c>
      <c r="E526" s="43"/>
      <c r="F526" s="10">
        <f t="shared" si="30"/>
        <v>289000</v>
      </c>
      <c r="G526" s="29"/>
      <c r="H526" s="123"/>
    </row>
    <row r="527" spans="1:8" s="30" customFormat="1" outlineLevel="1" x14ac:dyDescent="0.25">
      <c r="A527" s="27">
        <v>4</v>
      </c>
      <c r="B527" s="28" t="s">
        <v>10</v>
      </c>
      <c r="C527" s="37">
        <v>1</v>
      </c>
      <c r="D527" s="10">
        <v>282200</v>
      </c>
      <c r="E527" s="43"/>
      <c r="F527" s="10">
        <f t="shared" si="30"/>
        <v>282200</v>
      </c>
      <c r="G527" s="29"/>
      <c r="H527" s="123"/>
    </row>
    <row r="528" spans="1:8" s="30" customFormat="1" outlineLevel="1" x14ac:dyDescent="0.25">
      <c r="A528" s="27">
        <v>5</v>
      </c>
      <c r="B528" s="28" t="s">
        <v>5</v>
      </c>
      <c r="C528" s="37">
        <v>1</v>
      </c>
      <c r="D528" s="10">
        <v>272000</v>
      </c>
      <c r="E528" s="43"/>
      <c r="F528" s="10">
        <f t="shared" si="30"/>
        <v>272000</v>
      </c>
      <c r="G528" s="29"/>
      <c r="H528" s="123"/>
    </row>
    <row r="529" spans="1:8" s="30" customFormat="1" outlineLevel="1" x14ac:dyDescent="0.25">
      <c r="A529" s="27"/>
      <c r="B529" s="19" t="s">
        <v>6</v>
      </c>
      <c r="C529" s="134">
        <f>SUM(C524:C528)</f>
        <v>7</v>
      </c>
      <c r="D529" s="43"/>
      <c r="E529" s="43"/>
      <c r="F529" s="84">
        <f>SUM(F524:F528)</f>
        <v>2097800</v>
      </c>
      <c r="G529" s="85"/>
      <c r="H529" s="123"/>
    </row>
    <row r="530" spans="1:8" outlineLevel="1" x14ac:dyDescent="0.25">
      <c r="A530" s="31" t="s">
        <v>8</v>
      </c>
      <c r="B530" s="19" t="s">
        <v>165</v>
      </c>
      <c r="C530" s="27"/>
      <c r="D530" s="80"/>
      <c r="E530" s="80"/>
      <c r="F530" s="80"/>
      <c r="G530" s="81"/>
      <c r="H530" s="123"/>
    </row>
    <row r="531" spans="1:8" outlineLevel="1" x14ac:dyDescent="0.25">
      <c r="A531" s="27">
        <v>1</v>
      </c>
      <c r="B531" s="28" t="s">
        <v>4</v>
      </c>
      <c r="C531" s="27">
        <v>1</v>
      </c>
      <c r="D531" s="10">
        <v>387600</v>
      </c>
      <c r="E531" s="10"/>
      <c r="F531" s="10">
        <f>D531*C531</f>
        <v>387600</v>
      </c>
      <c r="G531" s="29"/>
      <c r="H531" s="123"/>
    </row>
    <row r="532" spans="1:8" outlineLevel="1" x14ac:dyDescent="0.25">
      <c r="A532" s="27">
        <v>2</v>
      </c>
      <c r="B532" s="28" t="s">
        <v>9</v>
      </c>
      <c r="C532" s="27">
        <v>1</v>
      </c>
      <c r="D532" s="10">
        <v>289000</v>
      </c>
      <c r="E532" s="10"/>
      <c r="F532" s="10">
        <f>D532*C532</f>
        <v>289000</v>
      </c>
      <c r="G532" s="29"/>
      <c r="H532" s="123"/>
    </row>
    <row r="533" spans="1:8" s="30" customFormat="1" outlineLevel="1" x14ac:dyDescent="0.25">
      <c r="A533" s="27">
        <v>3</v>
      </c>
      <c r="B533" s="28" t="s">
        <v>10</v>
      </c>
      <c r="C533" s="27">
        <v>2</v>
      </c>
      <c r="D533" s="10">
        <v>282200</v>
      </c>
      <c r="E533" s="10"/>
      <c r="F533" s="10">
        <f>D533*C533</f>
        <v>564400</v>
      </c>
      <c r="G533" s="29"/>
      <c r="H533" s="123"/>
    </row>
    <row r="534" spans="1:8" s="30" customFormat="1" outlineLevel="1" x14ac:dyDescent="0.25">
      <c r="A534" s="27">
        <v>4</v>
      </c>
      <c r="B534" s="28" t="s">
        <v>5</v>
      </c>
      <c r="C534" s="27">
        <v>1</v>
      </c>
      <c r="D534" s="10">
        <v>272000</v>
      </c>
      <c r="E534" s="10"/>
      <c r="F534" s="10">
        <f>D534*C534</f>
        <v>272000</v>
      </c>
      <c r="G534" s="29"/>
      <c r="H534" s="123"/>
    </row>
    <row r="535" spans="1:8" s="30" customFormat="1" outlineLevel="1" x14ac:dyDescent="0.25">
      <c r="A535" s="27"/>
      <c r="B535" s="31" t="s">
        <v>6</v>
      </c>
      <c r="C535" s="62">
        <f>SUM(C531:C534)</f>
        <v>5</v>
      </c>
      <c r="D535" s="43"/>
      <c r="E535" s="43"/>
      <c r="F535" s="66">
        <f>SUM(F531:F534)</f>
        <v>1513000</v>
      </c>
      <c r="G535" s="67"/>
      <c r="H535" s="123"/>
    </row>
    <row r="536" spans="1:8" s="30" customFormat="1" ht="42.75" outlineLevel="1" x14ac:dyDescent="0.25">
      <c r="A536" s="31" t="s">
        <v>8</v>
      </c>
      <c r="B536" s="19" t="s">
        <v>166</v>
      </c>
      <c r="C536" s="27"/>
      <c r="D536" s="80"/>
      <c r="E536" s="80"/>
      <c r="F536" s="80"/>
      <c r="G536" s="81"/>
      <c r="H536" s="123"/>
    </row>
    <row r="537" spans="1:8" s="30" customFormat="1" outlineLevel="1" x14ac:dyDescent="0.25">
      <c r="A537" s="27">
        <v>1</v>
      </c>
      <c r="B537" s="28" t="s">
        <v>4</v>
      </c>
      <c r="C537" s="27">
        <v>1</v>
      </c>
      <c r="D537" s="10">
        <v>387600</v>
      </c>
      <c r="E537" s="10"/>
      <c r="F537" s="10">
        <f>D537*C537</f>
        <v>387600</v>
      </c>
      <c r="G537" s="29"/>
      <c r="H537" s="123"/>
    </row>
    <row r="538" spans="1:8" s="30" customFormat="1" outlineLevel="1" x14ac:dyDescent="0.25">
      <c r="A538" s="27">
        <v>2</v>
      </c>
      <c r="B538" s="28" t="s">
        <v>147</v>
      </c>
      <c r="C538" s="27">
        <v>1</v>
      </c>
      <c r="D538" s="10">
        <v>326400</v>
      </c>
      <c r="E538" s="10"/>
      <c r="F538" s="10">
        <f>D538*C538</f>
        <v>326400</v>
      </c>
      <c r="G538" s="29"/>
      <c r="H538" s="123"/>
    </row>
    <row r="539" spans="1:8" s="30" customFormat="1" outlineLevel="1" x14ac:dyDescent="0.25">
      <c r="A539" s="27">
        <v>3</v>
      </c>
      <c r="B539" s="28" t="s">
        <v>9</v>
      </c>
      <c r="C539" s="27">
        <v>4</v>
      </c>
      <c r="D539" s="10">
        <v>289000</v>
      </c>
      <c r="E539" s="10"/>
      <c r="F539" s="10">
        <f>D539*C539</f>
        <v>1156000</v>
      </c>
      <c r="G539" s="29"/>
      <c r="H539" s="123"/>
    </row>
    <row r="540" spans="1:8" s="30" customFormat="1" outlineLevel="1" x14ac:dyDescent="0.25">
      <c r="A540" s="27">
        <v>4</v>
      </c>
      <c r="B540" s="28" t="s">
        <v>10</v>
      </c>
      <c r="C540" s="27">
        <v>6</v>
      </c>
      <c r="D540" s="10">
        <v>282200</v>
      </c>
      <c r="E540" s="10"/>
      <c r="F540" s="10">
        <f>D540*C540</f>
        <v>1693200</v>
      </c>
      <c r="G540" s="29"/>
      <c r="H540" s="123"/>
    </row>
    <row r="541" spans="1:8" s="30" customFormat="1" outlineLevel="1" x14ac:dyDescent="0.25">
      <c r="A541" s="27">
        <v>5</v>
      </c>
      <c r="B541" s="28" t="s">
        <v>5</v>
      </c>
      <c r="C541" s="27">
        <v>6</v>
      </c>
      <c r="D541" s="10">
        <v>272000</v>
      </c>
      <c r="E541" s="10"/>
      <c r="F541" s="10">
        <f>D541*C541</f>
        <v>1632000</v>
      </c>
      <c r="G541" s="29"/>
      <c r="H541" s="123"/>
    </row>
    <row r="542" spans="1:8" s="30" customFormat="1" outlineLevel="1" x14ac:dyDescent="0.25">
      <c r="A542" s="27"/>
      <c r="B542" s="31" t="s">
        <v>6</v>
      </c>
      <c r="C542" s="62">
        <f>SUM(C537:C541)</f>
        <v>18</v>
      </c>
      <c r="D542" s="43"/>
      <c r="E542" s="43"/>
      <c r="F542" s="66">
        <f>SUM(F537:F541)</f>
        <v>5195200</v>
      </c>
      <c r="G542" s="67"/>
      <c r="H542" s="123"/>
    </row>
    <row r="543" spans="1:8" outlineLevel="1" x14ac:dyDescent="0.25">
      <c r="A543" s="31" t="s">
        <v>8</v>
      </c>
      <c r="B543" s="19" t="s">
        <v>167</v>
      </c>
      <c r="C543" s="27"/>
      <c r="D543" s="80"/>
      <c r="E543" s="80"/>
      <c r="F543" s="80"/>
      <c r="G543" s="81"/>
      <c r="H543" s="123"/>
    </row>
    <row r="544" spans="1:8" outlineLevel="1" x14ac:dyDescent="0.25">
      <c r="A544" s="27">
        <v>1</v>
      </c>
      <c r="B544" s="28" t="s">
        <v>4</v>
      </c>
      <c r="C544" s="27">
        <v>1</v>
      </c>
      <c r="D544" s="10">
        <v>387600</v>
      </c>
      <c r="E544" s="10"/>
      <c r="F544" s="10">
        <f>D544*C544</f>
        <v>387600</v>
      </c>
      <c r="G544" s="29"/>
      <c r="H544" s="123"/>
    </row>
    <row r="545" spans="1:10" outlineLevel="1" x14ac:dyDescent="0.25">
      <c r="A545" s="27">
        <v>2</v>
      </c>
      <c r="B545" s="28" t="s">
        <v>9</v>
      </c>
      <c r="C545" s="27">
        <v>2</v>
      </c>
      <c r="D545" s="10">
        <v>289000</v>
      </c>
      <c r="E545" s="10"/>
      <c r="F545" s="10">
        <f>D545*C545</f>
        <v>578000</v>
      </c>
      <c r="G545" s="29"/>
      <c r="H545" s="123"/>
    </row>
    <row r="546" spans="1:10" outlineLevel="1" x14ac:dyDescent="0.25">
      <c r="A546" s="27">
        <v>3</v>
      </c>
      <c r="B546" s="28" t="s">
        <v>10</v>
      </c>
      <c r="C546" s="27">
        <v>2</v>
      </c>
      <c r="D546" s="10">
        <v>282200</v>
      </c>
      <c r="E546" s="10"/>
      <c r="F546" s="10">
        <f>D546*C546</f>
        <v>564400</v>
      </c>
      <c r="G546" s="29"/>
      <c r="H546" s="123"/>
    </row>
    <row r="547" spans="1:10" outlineLevel="1" x14ac:dyDescent="0.25">
      <c r="A547" s="27">
        <v>4</v>
      </c>
      <c r="B547" s="28" t="s">
        <v>5</v>
      </c>
      <c r="C547" s="27">
        <v>1</v>
      </c>
      <c r="D547" s="10">
        <v>272000</v>
      </c>
      <c r="E547" s="10"/>
      <c r="F547" s="10">
        <f>D547*C547</f>
        <v>272000</v>
      </c>
      <c r="G547" s="29"/>
      <c r="H547" s="123"/>
    </row>
    <row r="548" spans="1:10" outlineLevel="1" x14ac:dyDescent="0.25">
      <c r="A548" s="27"/>
      <c r="B548" s="31" t="s">
        <v>6</v>
      </c>
      <c r="C548" s="62">
        <f>SUM(C544:C547)</f>
        <v>6</v>
      </c>
      <c r="D548" s="43"/>
      <c r="E548" s="43"/>
      <c r="F548" s="66">
        <f>SUM(F544:F547)</f>
        <v>1802000</v>
      </c>
      <c r="G548" s="67"/>
      <c r="H548" s="123"/>
    </row>
    <row r="549" spans="1:10" outlineLevel="1" x14ac:dyDescent="0.25">
      <c r="A549" s="31" t="s">
        <v>8</v>
      </c>
      <c r="B549" s="19" t="s">
        <v>168</v>
      </c>
      <c r="C549" s="27"/>
      <c r="D549" s="80"/>
      <c r="E549" s="80"/>
      <c r="F549" s="80"/>
      <c r="G549" s="81"/>
      <c r="H549" s="123"/>
    </row>
    <row r="550" spans="1:10" outlineLevel="1" x14ac:dyDescent="0.25">
      <c r="A550" s="27">
        <v>1</v>
      </c>
      <c r="B550" s="28" t="s">
        <v>169</v>
      </c>
      <c r="C550" s="27">
        <v>1</v>
      </c>
      <c r="D550" s="10">
        <v>370600</v>
      </c>
      <c r="E550" s="10"/>
      <c r="F550" s="10">
        <f t="shared" ref="F550:F559" si="31">D550*C550</f>
        <v>370600</v>
      </c>
      <c r="G550" s="29"/>
      <c r="H550" s="123"/>
    </row>
    <row r="551" spans="1:10" outlineLevel="1" x14ac:dyDescent="0.25">
      <c r="A551" s="27">
        <v>2</v>
      </c>
      <c r="B551" s="28" t="s">
        <v>180</v>
      </c>
      <c r="C551" s="27">
        <v>1</v>
      </c>
      <c r="D551" s="10">
        <v>241400</v>
      </c>
      <c r="E551" s="10"/>
      <c r="F551" s="10">
        <f t="shared" si="31"/>
        <v>241400</v>
      </c>
      <c r="G551" s="29"/>
      <c r="H551" s="123"/>
    </row>
    <row r="552" spans="1:10" ht="34.5" outlineLevel="1" x14ac:dyDescent="0.25">
      <c r="A552" s="27">
        <v>3</v>
      </c>
      <c r="B552" s="28" t="s">
        <v>170</v>
      </c>
      <c r="C552" s="42">
        <v>1</v>
      </c>
      <c r="D552" s="10">
        <v>258400</v>
      </c>
      <c r="E552" s="10"/>
      <c r="F552" s="10">
        <f t="shared" si="31"/>
        <v>258400</v>
      </c>
      <c r="G552" s="29"/>
      <c r="H552" s="123"/>
    </row>
    <row r="553" spans="1:10" ht="34.5" outlineLevel="1" x14ac:dyDescent="0.25">
      <c r="A553" s="27">
        <v>4</v>
      </c>
      <c r="B553" s="28" t="s">
        <v>170</v>
      </c>
      <c r="C553" s="42">
        <v>3</v>
      </c>
      <c r="D553" s="10">
        <v>210800</v>
      </c>
      <c r="E553" s="10"/>
      <c r="F553" s="10">
        <f t="shared" si="31"/>
        <v>632400</v>
      </c>
      <c r="G553" s="29"/>
      <c r="H553" s="123"/>
    </row>
    <row r="554" spans="1:10" outlineLevel="1" x14ac:dyDescent="0.25">
      <c r="A554" s="27">
        <v>5</v>
      </c>
      <c r="B554" s="28" t="s">
        <v>171</v>
      </c>
      <c r="C554" s="42">
        <v>1</v>
      </c>
      <c r="D554" s="10">
        <v>210800</v>
      </c>
      <c r="E554" s="10"/>
      <c r="F554" s="10">
        <f t="shared" si="31"/>
        <v>210800</v>
      </c>
      <c r="G554" s="29"/>
      <c r="H554" s="123"/>
      <c r="I554" s="47"/>
      <c r="J554" s="47"/>
    </row>
    <row r="555" spans="1:10" outlineLevel="1" x14ac:dyDescent="0.25">
      <c r="A555" s="27">
        <v>6</v>
      </c>
      <c r="B555" s="28" t="s">
        <v>139</v>
      </c>
      <c r="C555" s="42">
        <v>1</v>
      </c>
      <c r="D555" s="10">
        <v>265200</v>
      </c>
      <c r="E555" s="10"/>
      <c r="F555" s="10">
        <f t="shared" si="31"/>
        <v>265200</v>
      </c>
      <c r="G555" s="29"/>
      <c r="H555" s="123"/>
    </row>
    <row r="556" spans="1:10" outlineLevel="1" x14ac:dyDescent="0.25">
      <c r="A556" s="27">
        <v>7</v>
      </c>
      <c r="B556" s="28" t="s">
        <v>139</v>
      </c>
      <c r="C556" s="42">
        <v>2</v>
      </c>
      <c r="D556" s="10">
        <v>255000</v>
      </c>
      <c r="E556" s="10"/>
      <c r="F556" s="10">
        <f t="shared" si="31"/>
        <v>510000</v>
      </c>
      <c r="G556" s="29"/>
      <c r="H556" s="123"/>
    </row>
    <row r="557" spans="1:10" outlineLevel="1" x14ac:dyDescent="0.25">
      <c r="A557" s="27">
        <v>8</v>
      </c>
      <c r="B557" s="28" t="s">
        <v>172</v>
      </c>
      <c r="C557" s="42">
        <v>4</v>
      </c>
      <c r="D557" s="10">
        <v>176800</v>
      </c>
      <c r="E557" s="10"/>
      <c r="F557" s="10">
        <f t="shared" si="31"/>
        <v>707200</v>
      </c>
      <c r="G557" s="29"/>
      <c r="H557" s="123"/>
    </row>
    <row r="558" spans="1:10" outlineLevel="1" x14ac:dyDescent="0.25">
      <c r="A558" s="27">
        <v>9</v>
      </c>
      <c r="B558" s="28" t="s">
        <v>141</v>
      </c>
      <c r="C558" s="42">
        <v>2</v>
      </c>
      <c r="D558" s="10">
        <v>176800</v>
      </c>
      <c r="E558" s="10"/>
      <c r="F558" s="10">
        <f t="shared" si="31"/>
        <v>353600</v>
      </c>
      <c r="G558" s="29"/>
      <c r="H558" s="123"/>
    </row>
    <row r="559" spans="1:10" s="30" customFormat="1" outlineLevel="1" x14ac:dyDescent="0.25">
      <c r="A559" s="27">
        <v>10</v>
      </c>
      <c r="B559" s="28" t="s">
        <v>173</v>
      </c>
      <c r="C559" s="42">
        <v>3</v>
      </c>
      <c r="D559" s="10">
        <v>176800</v>
      </c>
      <c r="E559" s="10"/>
      <c r="F559" s="10">
        <f t="shared" si="31"/>
        <v>530400</v>
      </c>
      <c r="G559" s="29"/>
      <c r="H559" s="123"/>
    </row>
    <row r="560" spans="1:10" s="30" customFormat="1" outlineLevel="1" x14ac:dyDescent="0.25">
      <c r="A560" s="27"/>
      <c r="B560" s="31" t="s">
        <v>6</v>
      </c>
      <c r="C560" s="134">
        <f>SUM(C550:C559)</f>
        <v>19</v>
      </c>
      <c r="D560" s="43"/>
      <c r="E560" s="43"/>
      <c r="F560" s="84">
        <f>SUM(F550:F559)</f>
        <v>4080000</v>
      </c>
      <c r="G560" s="85"/>
      <c r="H560" s="123"/>
    </row>
    <row r="561" spans="1:8" s="30" customFormat="1" outlineLevel="1" x14ac:dyDescent="0.25">
      <c r="A561" s="31" t="s">
        <v>8</v>
      </c>
      <c r="B561" s="19" t="s">
        <v>177</v>
      </c>
      <c r="C561" s="27"/>
      <c r="D561" s="80"/>
      <c r="E561" s="80"/>
      <c r="F561" s="80"/>
      <c r="G561" s="81"/>
      <c r="H561" s="123"/>
    </row>
    <row r="562" spans="1:8" s="30" customFormat="1" outlineLevel="1" x14ac:dyDescent="0.25">
      <c r="A562" s="27">
        <v>1</v>
      </c>
      <c r="B562" s="28" t="s">
        <v>4</v>
      </c>
      <c r="C562" s="27">
        <v>1</v>
      </c>
      <c r="D562" s="10">
        <v>387600</v>
      </c>
      <c r="E562" s="10"/>
      <c r="F562" s="10">
        <f>D562*C562</f>
        <v>387600</v>
      </c>
      <c r="G562" s="29"/>
      <c r="H562" s="123"/>
    </row>
    <row r="563" spans="1:8" s="30" customFormat="1" outlineLevel="1" x14ac:dyDescent="0.25">
      <c r="A563" s="27">
        <v>2</v>
      </c>
      <c r="B563" s="28" t="s">
        <v>9</v>
      </c>
      <c r="C563" s="27">
        <v>1</v>
      </c>
      <c r="D563" s="10">
        <v>289000</v>
      </c>
      <c r="E563" s="10"/>
      <c r="F563" s="10">
        <f>D563*C563</f>
        <v>289000</v>
      </c>
      <c r="G563" s="29"/>
      <c r="H563" s="123"/>
    </row>
    <row r="564" spans="1:8" s="30" customFormat="1" outlineLevel="1" x14ac:dyDescent="0.25">
      <c r="A564" s="27">
        <v>3</v>
      </c>
      <c r="B564" s="28" t="s">
        <v>10</v>
      </c>
      <c r="C564" s="27">
        <v>3</v>
      </c>
      <c r="D564" s="10">
        <v>282200</v>
      </c>
      <c r="E564" s="10"/>
      <c r="F564" s="10">
        <f>D564*C564</f>
        <v>846600</v>
      </c>
      <c r="G564" s="29"/>
      <c r="H564" s="123"/>
    </row>
    <row r="565" spans="1:8" s="30" customFormat="1" outlineLevel="1" x14ac:dyDescent="0.25">
      <c r="A565" s="27">
        <v>4</v>
      </c>
      <c r="B565" s="28" t="s">
        <v>5</v>
      </c>
      <c r="C565" s="27">
        <f>2</f>
        <v>2</v>
      </c>
      <c r="D565" s="10">
        <v>272000</v>
      </c>
      <c r="E565" s="10"/>
      <c r="F565" s="10">
        <f>D565*C565</f>
        <v>544000</v>
      </c>
      <c r="G565" s="29"/>
      <c r="H565" s="123"/>
    </row>
    <row r="566" spans="1:8" s="30" customFormat="1" outlineLevel="1" x14ac:dyDescent="0.25">
      <c r="A566" s="27"/>
      <c r="B566" s="31" t="s">
        <v>6</v>
      </c>
      <c r="C566" s="62">
        <f>SUM(C562:C565)</f>
        <v>7</v>
      </c>
      <c r="D566" s="43"/>
      <c r="E566" s="43"/>
      <c r="F566" s="66">
        <f>SUM(F562:F565)</f>
        <v>2067200</v>
      </c>
      <c r="G566" s="67"/>
      <c r="H566" s="123"/>
    </row>
    <row r="567" spans="1:8" s="30" customFormat="1" outlineLevel="1" x14ac:dyDescent="0.25">
      <c r="A567" s="31" t="s">
        <v>8</v>
      </c>
      <c r="B567" s="19" t="s">
        <v>178</v>
      </c>
      <c r="C567" s="27"/>
      <c r="D567" s="80"/>
      <c r="E567" s="80"/>
      <c r="F567" s="80"/>
      <c r="G567" s="81"/>
      <c r="H567" s="123"/>
    </row>
    <row r="568" spans="1:8" s="30" customFormat="1" outlineLevel="1" x14ac:dyDescent="0.25">
      <c r="A568" s="27">
        <v>1</v>
      </c>
      <c r="B568" s="28" t="s">
        <v>4</v>
      </c>
      <c r="C568" s="27">
        <v>1</v>
      </c>
      <c r="D568" s="10">
        <v>387600</v>
      </c>
      <c r="E568" s="10"/>
      <c r="F568" s="10">
        <f>D568*C568</f>
        <v>387600</v>
      </c>
      <c r="G568" s="29"/>
      <c r="H568" s="123"/>
    </row>
    <row r="569" spans="1:8" s="30" customFormat="1" outlineLevel="1" x14ac:dyDescent="0.25">
      <c r="A569" s="27">
        <v>2</v>
      </c>
      <c r="B569" s="28" t="s">
        <v>9</v>
      </c>
      <c r="C569" s="27">
        <v>2</v>
      </c>
      <c r="D569" s="10">
        <v>289000</v>
      </c>
      <c r="E569" s="10"/>
      <c r="F569" s="10">
        <f>D569*C569</f>
        <v>578000</v>
      </c>
      <c r="G569" s="29"/>
      <c r="H569" s="123"/>
    </row>
    <row r="570" spans="1:8" s="30" customFormat="1" outlineLevel="1" x14ac:dyDescent="0.25">
      <c r="A570" s="27">
        <v>3</v>
      </c>
      <c r="B570" s="28" t="s">
        <v>10</v>
      </c>
      <c r="C570" s="27">
        <v>3</v>
      </c>
      <c r="D570" s="10">
        <v>282200</v>
      </c>
      <c r="E570" s="10"/>
      <c r="F570" s="10">
        <f>D570*C570</f>
        <v>846600</v>
      </c>
      <c r="G570" s="29"/>
      <c r="H570" s="123"/>
    </row>
    <row r="571" spans="1:8" s="30" customFormat="1" outlineLevel="1" x14ac:dyDescent="0.25">
      <c r="A571" s="27">
        <v>4</v>
      </c>
      <c r="B571" s="28" t="s">
        <v>5</v>
      </c>
      <c r="C571" s="27">
        <v>1</v>
      </c>
      <c r="D571" s="10">
        <v>272000</v>
      </c>
      <c r="E571" s="10"/>
      <c r="F571" s="10">
        <f>D571*C571</f>
        <v>272000</v>
      </c>
      <c r="G571" s="29"/>
      <c r="H571" s="123"/>
    </row>
    <row r="572" spans="1:8" s="30" customFormat="1" outlineLevel="1" x14ac:dyDescent="0.25">
      <c r="A572" s="27"/>
      <c r="B572" s="31" t="s">
        <v>6</v>
      </c>
      <c r="C572" s="62">
        <f>SUM(C568:C571)</f>
        <v>7</v>
      </c>
      <c r="D572" s="43"/>
      <c r="E572" s="43"/>
      <c r="F572" s="66">
        <f>SUM(F568:F571)</f>
        <v>2084200</v>
      </c>
      <c r="G572" s="67"/>
      <c r="H572" s="123"/>
    </row>
    <row r="573" spans="1:8" s="30" customFormat="1" x14ac:dyDescent="0.25">
      <c r="A573" s="42"/>
      <c r="B573" s="31" t="s">
        <v>11</v>
      </c>
      <c r="C573" s="62">
        <f>C508+C535+C572+C542+C566+C515+C548+C522+C560+C529</f>
        <v>106</v>
      </c>
      <c r="D573" s="43"/>
      <c r="E573" s="43"/>
      <c r="F573" s="66">
        <f>F508+F535+F572+F542+F566+F515+F548+F522+F560+F529</f>
        <v>31521400</v>
      </c>
      <c r="G573" s="67"/>
      <c r="H573" s="123"/>
    </row>
    <row r="574" spans="1:8" s="30" customFormat="1" ht="34.5" x14ac:dyDescent="0.25">
      <c r="A574" s="78" t="s">
        <v>280</v>
      </c>
      <c r="B574" s="31" t="s">
        <v>179</v>
      </c>
      <c r="C574" s="27"/>
      <c r="D574" s="80"/>
      <c r="E574" s="80"/>
      <c r="F574" s="80"/>
      <c r="G574" s="81"/>
      <c r="H574" s="123"/>
    </row>
    <row r="575" spans="1:8" s="30" customFormat="1" outlineLevel="1" x14ac:dyDescent="0.25">
      <c r="A575" s="27">
        <v>1</v>
      </c>
      <c r="B575" s="28" t="s">
        <v>159</v>
      </c>
      <c r="C575" s="27">
        <v>1</v>
      </c>
      <c r="D575" s="10">
        <v>850000</v>
      </c>
      <c r="E575" s="10"/>
      <c r="F575" s="10">
        <f t="shared" ref="F575:F582" si="32">D575*C575</f>
        <v>850000</v>
      </c>
      <c r="G575" s="29"/>
      <c r="H575" s="123"/>
    </row>
    <row r="576" spans="1:8" s="30" customFormat="1" outlineLevel="1" x14ac:dyDescent="0.25">
      <c r="A576" s="27">
        <v>2</v>
      </c>
      <c r="B576" s="28" t="s">
        <v>297</v>
      </c>
      <c r="C576" s="27">
        <v>1</v>
      </c>
      <c r="D576" s="10">
        <v>323000</v>
      </c>
      <c r="E576" s="10"/>
      <c r="F576" s="10">
        <f t="shared" si="32"/>
        <v>323000</v>
      </c>
      <c r="G576" s="29"/>
      <c r="H576" s="123"/>
    </row>
    <row r="577" spans="1:8" s="30" customFormat="1" outlineLevel="1" x14ac:dyDescent="0.25">
      <c r="A577" s="27">
        <v>3</v>
      </c>
      <c r="B577" s="28" t="s">
        <v>160</v>
      </c>
      <c r="C577" s="27">
        <v>2</v>
      </c>
      <c r="D577" s="10">
        <v>714000</v>
      </c>
      <c r="E577" s="10"/>
      <c r="F577" s="10">
        <f t="shared" si="32"/>
        <v>1428000</v>
      </c>
      <c r="G577" s="29"/>
      <c r="H577" s="123"/>
    </row>
    <row r="578" spans="1:8" s="30" customFormat="1" outlineLevel="1" x14ac:dyDescent="0.25">
      <c r="A578" s="27">
        <v>4</v>
      </c>
      <c r="B578" s="28" t="s">
        <v>161</v>
      </c>
      <c r="C578" s="27">
        <v>1</v>
      </c>
      <c r="D578" s="10">
        <v>697000</v>
      </c>
      <c r="E578" s="10"/>
      <c r="F578" s="10">
        <f t="shared" si="32"/>
        <v>697000</v>
      </c>
      <c r="G578" s="29"/>
      <c r="H578" s="123"/>
    </row>
    <row r="579" spans="1:8" s="30" customFormat="1" outlineLevel="1" x14ac:dyDescent="0.25">
      <c r="A579" s="27">
        <v>5</v>
      </c>
      <c r="B579" s="28" t="s">
        <v>162</v>
      </c>
      <c r="C579" s="27">
        <v>1</v>
      </c>
      <c r="D579" s="10">
        <v>323000</v>
      </c>
      <c r="E579" s="10"/>
      <c r="F579" s="10">
        <f t="shared" si="32"/>
        <v>323000</v>
      </c>
      <c r="G579" s="29"/>
      <c r="H579" s="123"/>
    </row>
    <row r="580" spans="1:8" s="30" customFormat="1" outlineLevel="1" x14ac:dyDescent="0.25">
      <c r="A580" s="27">
        <v>6</v>
      </c>
      <c r="B580" s="44" t="s">
        <v>9</v>
      </c>
      <c r="C580" s="27">
        <v>1</v>
      </c>
      <c r="D580" s="10">
        <v>323000</v>
      </c>
      <c r="E580" s="10"/>
      <c r="F580" s="10">
        <f t="shared" si="32"/>
        <v>323000</v>
      </c>
      <c r="G580" s="29"/>
      <c r="H580" s="123"/>
    </row>
    <row r="581" spans="1:8" s="30" customFormat="1" ht="34.5" outlineLevel="1" x14ac:dyDescent="0.25">
      <c r="A581" s="27">
        <v>7</v>
      </c>
      <c r="B581" s="44" t="s">
        <v>298</v>
      </c>
      <c r="C581" s="27">
        <v>1</v>
      </c>
      <c r="D581" s="10">
        <v>289000</v>
      </c>
      <c r="E581" s="10"/>
      <c r="F581" s="10">
        <f t="shared" si="32"/>
        <v>289000</v>
      </c>
      <c r="G581" s="29"/>
      <c r="H581" s="123"/>
    </row>
    <row r="582" spans="1:8" s="30" customFormat="1" ht="51.75" outlineLevel="1" x14ac:dyDescent="0.25">
      <c r="A582" s="27">
        <v>8</v>
      </c>
      <c r="B582" s="44" t="s">
        <v>299</v>
      </c>
      <c r="C582" s="27">
        <v>1</v>
      </c>
      <c r="D582" s="10">
        <v>282200</v>
      </c>
      <c r="E582" s="10"/>
      <c r="F582" s="10">
        <f t="shared" si="32"/>
        <v>282200</v>
      </c>
      <c r="G582" s="29"/>
      <c r="H582" s="123"/>
    </row>
    <row r="583" spans="1:8" s="30" customFormat="1" outlineLevel="1" x14ac:dyDescent="0.25">
      <c r="A583" s="27"/>
      <c r="B583" s="31" t="s">
        <v>6</v>
      </c>
      <c r="C583" s="62">
        <f>SUM(C575:C582)</f>
        <v>9</v>
      </c>
      <c r="D583" s="43"/>
      <c r="E583" s="43"/>
      <c r="F583" s="66">
        <f>SUM(F575:F582)</f>
        <v>4515200</v>
      </c>
      <c r="G583" s="67"/>
      <c r="H583" s="123"/>
    </row>
    <row r="584" spans="1:8" s="30" customFormat="1" outlineLevel="1" x14ac:dyDescent="0.25">
      <c r="A584" s="31" t="s">
        <v>8</v>
      </c>
      <c r="B584" s="19" t="s">
        <v>163</v>
      </c>
      <c r="C584" s="27"/>
      <c r="D584" s="80"/>
      <c r="E584" s="80"/>
      <c r="F584" s="80"/>
      <c r="G584" s="81"/>
      <c r="H584" s="123"/>
    </row>
    <row r="585" spans="1:8" s="30" customFormat="1" outlineLevel="1" x14ac:dyDescent="0.25">
      <c r="A585" s="27">
        <v>1</v>
      </c>
      <c r="B585" s="28" t="s">
        <v>4</v>
      </c>
      <c r="C585" s="27">
        <v>1</v>
      </c>
      <c r="D585" s="10">
        <v>387600</v>
      </c>
      <c r="E585" s="10"/>
      <c r="F585" s="10">
        <f>D585*C585</f>
        <v>387600</v>
      </c>
      <c r="G585" s="29"/>
      <c r="H585" s="123"/>
    </row>
    <row r="586" spans="1:8" s="30" customFormat="1" outlineLevel="1" x14ac:dyDescent="0.25">
      <c r="A586" s="27">
        <v>2</v>
      </c>
      <c r="B586" s="28" t="s">
        <v>147</v>
      </c>
      <c r="C586" s="27">
        <v>1</v>
      </c>
      <c r="D586" s="10">
        <v>326400</v>
      </c>
      <c r="E586" s="10"/>
      <c r="F586" s="10">
        <f>D586*C586</f>
        <v>326400</v>
      </c>
      <c r="G586" s="29"/>
      <c r="H586" s="123"/>
    </row>
    <row r="587" spans="1:8" s="30" customFormat="1" outlineLevel="1" x14ac:dyDescent="0.25">
      <c r="A587" s="27">
        <v>3</v>
      </c>
      <c r="B587" s="28" t="s">
        <v>9</v>
      </c>
      <c r="C587" s="27">
        <v>2</v>
      </c>
      <c r="D587" s="10">
        <v>289000</v>
      </c>
      <c r="E587" s="10"/>
      <c r="F587" s="10">
        <f>D587*C587</f>
        <v>578000</v>
      </c>
      <c r="G587" s="29"/>
      <c r="H587" s="123"/>
    </row>
    <row r="588" spans="1:8" s="30" customFormat="1" outlineLevel="1" x14ac:dyDescent="0.25">
      <c r="A588" s="27">
        <v>4</v>
      </c>
      <c r="B588" s="28" t="s">
        <v>10</v>
      </c>
      <c r="C588" s="27">
        <v>2</v>
      </c>
      <c r="D588" s="10">
        <v>282200</v>
      </c>
      <c r="E588" s="10"/>
      <c r="F588" s="10">
        <f>D588*C588</f>
        <v>564400</v>
      </c>
      <c r="G588" s="29"/>
      <c r="H588" s="123"/>
    </row>
    <row r="589" spans="1:8" s="30" customFormat="1" outlineLevel="1" x14ac:dyDescent="0.25">
      <c r="A589" s="27">
        <v>5</v>
      </c>
      <c r="B589" s="28" t="s">
        <v>5</v>
      </c>
      <c r="C589" s="27">
        <v>2</v>
      </c>
      <c r="D589" s="10">
        <v>272000</v>
      </c>
      <c r="E589" s="10"/>
      <c r="F589" s="10">
        <f>D589*C589</f>
        <v>544000</v>
      </c>
      <c r="G589" s="29"/>
      <c r="H589" s="123"/>
    </row>
    <row r="590" spans="1:8" s="30" customFormat="1" outlineLevel="1" x14ac:dyDescent="0.25">
      <c r="A590" s="27"/>
      <c r="B590" s="31" t="s">
        <v>6</v>
      </c>
      <c r="C590" s="62">
        <f>SUM(C585:C589)</f>
        <v>8</v>
      </c>
      <c r="D590" s="43"/>
      <c r="E590" s="43"/>
      <c r="F590" s="66">
        <f>SUM(F585:F589)</f>
        <v>2400400</v>
      </c>
      <c r="G590" s="67"/>
      <c r="H590" s="123"/>
    </row>
    <row r="591" spans="1:8" s="30" customFormat="1" ht="28.5" outlineLevel="1" x14ac:dyDescent="0.25">
      <c r="A591" s="31" t="s">
        <v>8</v>
      </c>
      <c r="B591" s="19" t="s">
        <v>164</v>
      </c>
      <c r="C591" s="27"/>
      <c r="D591" s="80"/>
      <c r="E591" s="80"/>
      <c r="F591" s="80"/>
      <c r="G591" s="81"/>
      <c r="H591" s="123"/>
    </row>
    <row r="592" spans="1:8" s="30" customFormat="1" outlineLevel="1" x14ac:dyDescent="0.25">
      <c r="A592" s="27">
        <v>1</v>
      </c>
      <c r="B592" s="28" t="s">
        <v>4</v>
      </c>
      <c r="C592" s="27">
        <v>1</v>
      </c>
      <c r="D592" s="10">
        <v>387600</v>
      </c>
      <c r="E592" s="10"/>
      <c r="F592" s="10">
        <f>D592*C592</f>
        <v>387600</v>
      </c>
      <c r="G592" s="29"/>
      <c r="H592" s="123"/>
    </row>
    <row r="593" spans="1:8" s="30" customFormat="1" outlineLevel="1" x14ac:dyDescent="0.25">
      <c r="A593" s="27">
        <v>2</v>
      </c>
      <c r="B593" s="28" t="s">
        <v>147</v>
      </c>
      <c r="C593" s="27">
        <v>1</v>
      </c>
      <c r="D593" s="10">
        <v>326400</v>
      </c>
      <c r="E593" s="10"/>
      <c r="F593" s="10">
        <f>D593*C593</f>
        <v>326400</v>
      </c>
      <c r="G593" s="29"/>
      <c r="H593" s="123"/>
    </row>
    <row r="594" spans="1:8" s="30" customFormat="1" outlineLevel="1" x14ac:dyDescent="0.25">
      <c r="A594" s="27">
        <v>3</v>
      </c>
      <c r="B594" s="28" t="s">
        <v>9</v>
      </c>
      <c r="C594" s="27">
        <v>2</v>
      </c>
      <c r="D594" s="10">
        <v>289000</v>
      </c>
      <c r="E594" s="10"/>
      <c r="F594" s="10">
        <f>D594*C594</f>
        <v>578000</v>
      </c>
      <c r="G594" s="29"/>
      <c r="H594" s="123"/>
    </row>
    <row r="595" spans="1:8" s="30" customFormat="1" outlineLevel="1" x14ac:dyDescent="0.25">
      <c r="A595" s="27">
        <v>4</v>
      </c>
      <c r="B595" s="28" t="s">
        <v>10</v>
      </c>
      <c r="C595" s="27">
        <v>4</v>
      </c>
      <c r="D595" s="10">
        <v>282200</v>
      </c>
      <c r="E595" s="10"/>
      <c r="F595" s="10">
        <f>D595*C595</f>
        <v>1128800</v>
      </c>
      <c r="G595" s="29"/>
      <c r="H595" s="123"/>
    </row>
    <row r="596" spans="1:8" s="30" customFormat="1" outlineLevel="1" x14ac:dyDescent="0.25">
      <c r="A596" s="27">
        <v>5</v>
      </c>
      <c r="B596" s="28" t="s">
        <v>5</v>
      </c>
      <c r="C596" s="27">
        <v>3</v>
      </c>
      <c r="D596" s="10">
        <v>272000</v>
      </c>
      <c r="E596" s="10"/>
      <c r="F596" s="10">
        <f>D596*C596</f>
        <v>816000</v>
      </c>
      <c r="G596" s="29"/>
      <c r="H596" s="123"/>
    </row>
    <row r="597" spans="1:8" s="30" customFormat="1" outlineLevel="1" x14ac:dyDescent="0.25">
      <c r="A597" s="27"/>
      <c r="B597" s="31" t="s">
        <v>6</v>
      </c>
      <c r="C597" s="62">
        <f>SUM(C592:C596)</f>
        <v>11</v>
      </c>
      <c r="D597" s="43"/>
      <c r="E597" s="43"/>
      <c r="F597" s="66">
        <f>SUM(F592:F596)</f>
        <v>3236800</v>
      </c>
      <c r="G597" s="67"/>
      <c r="H597" s="123"/>
    </row>
    <row r="598" spans="1:8" s="30" customFormat="1" ht="28.5" outlineLevel="1" x14ac:dyDescent="0.25">
      <c r="A598" s="27"/>
      <c r="B598" s="19" t="s">
        <v>174</v>
      </c>
      <c r="C598" s="24"/>
      <c r="D598" s="43"/>
      <c r="E598" s="43"/>
      <c r="F598" s="66"/>
      <c r="G598" s="67"/>
      <c r="H598" s="123"/>
    </row>
    <row r="599" spans="1:8" s="30" customFormat="1" outlineLevel="1" x14ac:dyDescent="0.25">
      <c r="A599" s="27">
        <v>1</v>
      </c>
      <c r="B599" s="28" t="s">
        <v>4</v>
      </c>
      <c r="C599" s="27">
        <v>1</v>
      </c>
      <c r="D599" s="10">
        <v>387600</v>
      </c>
      <c r="E599" s="43"/>
      <c r="F599" s="10">
        <f t="shared" ref="F599:F603" si="33">D599*C599</f>
        <v>387600</v>
      </c>
      <c r="G599" s="29"/>
      <c r="H599" s="123"/>
    </row>
    <row r="600" spans="1:8" s="30" customFormat="1" ht="34.5" outlineLevel="1" x14ac:dyDescent="0.25">
      <c r="A600" s="27">
        <v>2</v>
      </c>
      <c r="B600" s="28" t="s">
        <v>175</v>
      </c>
      <c r="C600" s="27">
        <v>1</v>
      </c>
      <c r="D600" s="10">
        <v>289000</v>
      </c>
      <c r="E600" s="43"/>
      <c r="F600" s="10">
        <f t="shared" si="33"/>
        <v>289000</v>
      </c>
      <c r="G600" s="29"/>
      <c r="H600" s="123"/>
    </row>
    <row r="601" spans="1:8" s="30" customFormat="1" outlineLevel="1" x14ac:dyDescent="0.25">
      <c r="A601" s="27">
        <v>3</v>
      </c>
      <c r="B601" s="28" t="s">
        <v>176</v>
      </c>
      <c r="C601" s="27">
        <v>1</v>
      </c>
      <c r="D601" s="10">
        <v>289000</v>
      </c>
      <c r="E601" s="43"/>
      <c r="F601" s="10">
        <f t="shared" si="33"/>
        <v>289000</v>
      </c>
      <c r="G601" s="29"/>
      <c r="H601" s="123"/>
    </row>
    <row r="602" spans="1:8" s="30" customFormat="1" outlineLevel="1" x14ac:dyDescent="0.25">
      <c r="A602" s="27">
        <v>4</v>
      </c>
      <c r="B602" s="28" t="s">
        <v>10</v>
      </c>
      <c r="C602" s="27">
        <v>1</v>
      </c>
      <c r="D602" s="10">
        <v>282200</v>
      </c>
      <c r="E602" s="43"/>
      <c r="F602" s="10">
        <f t="shared" si="33"/>
        <v>282200</v>
      </c>
      <c r="G602" s="29"/>
      <c r="H602" s="123"/>
    </row>
    <row r="603" spans="1:8" s="30" customFormat="1" outlineLevel="1" x14ac:dyDescent="0.25">
      <c r="A603" s="27">
        <v>5</v>
      </c>
      <c r="B603" s="28" t="s">
        <v>5</v>
      </c>
      <c r="C603" s="27">
        <v>1</v>
      </c>
      <c r="D603" s="10">
        <v>272000</v>
      </c>
      <c r="E603" s="43"/>
      <c r="F603" s="10">
        <f t="shared" si="33"/>
        <v>272000</v>
      </c>
      <c r="G603" s="29"/>
      <c r="H603" s="123"/>
    </row>
    <row r="604" spans="1:8" s="30" customFormat="1" outlineLevel="1" x14ac:dyDescent="0.25">
      <c r="A604" s="27"/>
      <c r="B604" s="31" t="s">
        <v>6</v>
      </c>
      <c r="C604" s="62">
        <f t="shared" ref="C604" si="34">SUM(C599:C603)</f>
        <v>5</v>
      </c>
      <c r="D604" s="43"/>
      <c r="E604" s="43"/>
      <c r="F604" s="66">
        <f>SUM(F599:F603)</f>
        <v>1519800</v>
      </c>
      <c r="G604" s="67"/>
      <c r="H604" s="123"/>
    </row>
    <row r="605" spans="1:8" s="30" customFormat="1" outlineLevel="1" x14ac:dyDescent="0.25">
      <c r="A605" s="31" t="s">
        <v>8</v>
      </c>
      <c r="B605" s="19" t="s">
        <v>165</v>
      </c>
      <c r="C605" s="27"/>
      <c r="D605" s="80"/>
      <c r="E605" s="80"/>
      <c r="F605" s="80"/>
      <c r="G605" s="81"/>
      <c r="H605" s="123"/>
    </row>
    <row r="606" spans="1:8" s="30" customFormat="1" outlineLevel="1" x14ac:dyDescent="0.25">
      <c r="A606" s="27">
        <v>1</v>
      </c>
      <c r="B606" s="28" t="s">
        <v>4</v>
      </c>
      <c r="C606" s="27">
        <v>1</v>
      </c>
      <c r="D606" s="10">
        <v>387600</v>
      </c>
      <c r="E606" s="10"/>
      <c r="F606" s="10">
        <f>D606*C606</f>
        <v>387600</v>
      </c>
      <c r="G606" s="29"/>
      <c r="H606" s="123"/>
    </row>
    <row r="607" spans="1:8" s="30" customFormat="1" outlineLevel="1" x14ac:dyDescent="0.25">
      <c r="A607" s="27">
        <v>2</v>
      </c>
      <c r="B607" s="28" t="s">
        <v>9</v>
      </c>
      <c r="C607" s="27">
        <v>1</v>
      </c>
      <c r="D607" s="10">
        <v>289000</v>
      </c>
      <c r="E607" s="10"/>
      <c r="F607" s="10">
        <f>D607*C607</f>
        <v>289000</v>
      </c>
      <c r="G607" s="29"/>
      <c r="H607" s="123"/>
    </row>
    <row r="608" spans="1:8" s="30" customFormat="1" outlineLevel="1" x14ac:dyDescent="0.25">
      <c r="A608" s="27">
        <v>3</v>
      </c>
      <c r="B608" s="28" t="s">
        <v>10</v>
      </c>
      <c r="C608" s="27">
        <v>2</v>
      </c>
      <c r="D608" s="10">
        <v>282200</v>
      </c>
      <c r="E608" s="10"/>
      <c r="F608" s="10">
        <f>D608*C608</f>
        <v>564400</v>
      </c>
      <c r="G608" s="29"/>
      <c r="H608" s="123"/>
    </row>
    <row r="609" spans="1:8" s="30" customFormat="1" outlineLevel="1" x14ac:dyDescent="0.25">
      <c r="A609" s="27">
        <v>4</v>
      </c>
      <c r="B609" s="28" t="s">
        <v>5</v>
      </c>
      <c r="C609" s="27">
        <v>1</v>
      </c>
      <c r="D609" s="10">
        <v>272000</v>
      </c>
      <c r="E609" s="10"/>
      <c r="F609" s="10">
        <f>D609*C609</f>
        <v>272000</v>
      </c>
      <c r="G609" s="29"/>
      <c r="H609" s="123"/>
    </row>
    <row r="610" spans="1:8" s="30" customFormat="1" outlineLevel="1" x14ac:dyDescent="0.25">
      <c r="A610" s="27"/>
      <c r="B610" s="31" t="s">
        <v>6</v>
      </c>
      <c r="C610" s="62">
        <f>SUM(C606:C609)</f>
        <v>5</v>
      </c>
      <c r="D610" s="43"/>
      <c r="E610" s="43"/>
      <c r="F610" s="66">
        <f>SUM(F606:F609)</f>
        <v>1513000</v>
      </c>
      <c r="G610" s="67"/>
      <c r="H610" s="123"/>
    </row>
    <row r="611" spans="1:8" s="30" customFormat="1" ht="42.75" outlineLevel="1" x14ac:dyDescent="0.25">
      <c r="A611" s="31" t="s">
        <v>8</v>
      </c>
      <c r="B611" s="19" t="s">
        <v>166</v>
      </c>
      <c r="C611" s="27"/>
      <c r="D611" s="80"/>
      <c r="E611" s="80"/>
      <c r="F611" s="80"/>
      <c r="G611" s="81"/>
      <c r="H611" s="123"/>
    </row>
    <row r="612" spans="1:8" s="30" customFormat="1" outlineLevel="1" x14ac:dyDescent="0.25">
      <c r="A612" s="27">
        <v>1</v>
      </c>
      <c r="B612" s="28" t="s">
        <v>4</v>
      </c>
      <c r="C612" s="27">
        <v>1</v>
      </c>
      <c r="D612" s="10">
        <v>387600</v>
      </c>
      <c r="E612" s="10"/>
      <c r="F612" s="10">
        <f>D612*C612</f>
        <v>387600</v>
      </c>
      <c r="G612" s="29"/>
      <c r="H612" s="123"/>
    </row>
    <row r="613" spans="1:8" s="30" customFormat="1" outlineLevel="1" x14ac:dyDescent="0.25">
      <c r="A613" s="27">
        <v>2</v>
      </c>
      <c r="B613" s="28" t="s">
        <v>147</v>
      </c>
      <c r="C613" s="27">
        <v>1</v>
      </c>
      <c r="D613" s="10">
        <v>326400</v>
      </c>
      <c r="E613" s="10"/>
      <c r="F613" s="10">
        <f>D613*C613</f>
        <v>326400</v>
      </c>
      <c r="G613" s="29"/>
      <c r="H613" s="123"/>
    </row>
    <row r="614" spans="1:8" s="30" customFormat="1" outlineLevel="1" x14ac:dyDescent="0.25">
      <c r="A614" s="27">
        <v>3</v>
      </c>
      <c r="B614" s="28" t="s">
        <v>9</v>
      </c>
      <c r="C614" s="27">
        <v>2</v>
      </c>
      <c r="D614" s="10">
        <v>289000</v>
      </c>
      <c r="E614" s="10"/>
      <c r="F614" s="10">
        <f>D614*C614</f>
        <v>578000</v>
      </c>
      <c r="G614" s="29"/>
      <c r="H614" s="123"/>
    </row>
    <row r="615" spans="1:8" s="30" customFormat="1" outlineLevel="1" x14ac:dyDescent="0.25">
      <c r="A615" s="27">
        <v>4</v>
      </c>
      <c r="B615" s="28" t="s">
        <v>10</v>
      </c>
      <c r="C615" s="27">
        <v>2</v>
      </c>
      <c r="D615" s="10">
        <v>282200</v>
      </c>
      <c r="E615" s="10"/>
      <c r="F615" s="10">
        <f>D615*C615</f>
        <v>564400</v>
      </c>
      <c r="G615" s="29"/>
      <c r="H615" s="123"/>
    </row>
    <row r="616" spans="1:8" s="30" customFormat="1" outlineLevel="1" x14ac:dyDescent="0.25">
      <c r="A616" s="27">
        <v>5</v>
      </c>
      <c r="B616" s="28" t="s">
        <v>5</v>
      </c>
      <c r="C616" s="27">
        <v>3</v>
      </c>
      <c r="D616" s="10">
        <v>272000</v>
      </c>
      <c r="E616" s="10"/>
      <c r="F616" s="10">
        <f>D616*C616</f>
        <v>816000</v>
      </c>
      <c r="G616" s="29"/>
      <c r="H616" s="123"/>
    </row>
    <row r="617" spans="1:8" s="30" customFormat="1" outlineLevel="1" x14ac:dyDescent="0.25">
      <c r="A617" s="27"/>
      <c r="B617" s="31" t="s">
        <v>6</v>
      </c>
      <c r="C617" s="62">
        <f>SUM(C612:C616)</f>
        <v>9</v>
      </c>
      <c r="D617" s="43"/>
      <c r="E617" s="43"/>
      <c r="F617" s="66">
        <f>SUM(F612:F616)</f>
        <v>2672400</v>
      </c>
      <c r="G617" s="67"/>
      <c r="H617" s="123"/>
    </row>
    <row r="618" spans="1:8" s="30" customFormat="1" outlineLevel="1" x14ac:dyDescent="0.25">
      <c r="A618" s="31" t="s">
        <v>8</v>
      </c>
      <c r="B618" s="19" t="s">
        <v>167</v>
      </c>
      <c r="C618" s="27"/>
      <c r="D618" s="80"/>
      <c r="E618" s="80"/>
      <c r="F618" s="80"/>
      <c r="G618" s="81"/>
      <c r="H618" s="123"/>
    </row>
    <row r="619" spans="1:8" s="30" customFormat="1" outlineLevel="1" x14ac:dyDescent="0.25">
      <c r="A619" s="27">
        <v>1</v>
      </c>
      <c r="B619" s="28" t="s">
        <v>4</v>
      </c>
      <c r="C619" s="27">
        <v>1</v>
      </c>
      <c r="D619" s="10">
        <v>387600</v>
      </c>
      <c r="E619" s="10"/>
      <c r="F619" s="10">
        <f>D619*C619</f>
        <v>387600</v>
      </c>
      <c r="G619" s="29"/>
      <c r="H619" s="123"/>
    </row>
    <row r="620" spans="1:8" s="30" customFormat="1" outlineLevel="1" x14ac:dyDescent="0.25">
      <c r="A620" s="27">
        <v>2</v>
      </c>
      <c r="B620" s="28" t="s">
        <v>9</v>
      </c>
      <c r="C620" s="27">
        <v>1</v>
      </c>
      <c r="D620" s="10">
        <v>289000</v>
      </c>
      <c r="E620" s="10"/>
      <c r="F620" s="10">
        <f>D620*C620</f>
        <v>289000</v>
      </c>
      <c r="G620" s="29"/>
      <c r="H620" s="123"/>
    </row>
    <row r="621" spans="1:8" s="30" customFormat="1" outlineLevel="1" x14ac:dyDescent="0.25">
      <c r="A621" s="27">
        <v>3</v>
      </c>
      <c r="B621" s="28" t="s">
        <v>5</v>
      </c>
      <c r="C621" s="27">
        <v>1</v>
      </c>
      <c r="D621" s="10">
        <v>272000</v>
      </c>
      <c r="E621" s="10"/>
      <c r="F621" s="10">
        <f>D621*C621</f>
        <v>272000</v>
      </c>
      <c r="G621" s="29"/>
      <c r="H621" s="123"/>
    </row>
    <row r="622" spans="1:8" s="30" customFormat="1" outlineLevel="1" x14ac:dyDescent="0.25">
      <c r="A622" s="27"/>
      <c r="B622" s="31" t="s">
        <v>6</v>
      </c>
      <c r="C622" s="62">
        <f>SUM(C619:C621)</f>
        <v>3</v>
      </c>
      <c r="D622" s="43"/>
      <c r="E622" s="43"/>
      <c r="F622" s="66">
        <f>SUM(F619:F621)</f>
        <v>948600</v>
      </c>
      <c r="G622" s="67"/>
      <c r="H622" s="123"/>
    </row>
    <row r="623" spans="1:8" s="30" customFormat="1" outlineLevel="1" x14ac:dyDescent="0.25">
      <c r="A623" s="31" t="s">
        <v>8</v>
      </c>
      <c r="B623" s="19" t="s">
        <v>168</v>
      </c>
      <c r="C623" s="27"/>
      <c r="D623" s="80"/>
      <c r="E623" s="80"/>
      <c r="F623" s="80"/>
      <c r="G623" s="81"/>
      <c r="H623" s="123"/>
    </row>
    <row r="624" spans="1:8" s="30" customFormat="1" outlineLevel="1" x14ac:dyDescent="0.25">
      <c r="A624" s="27">
        <v>1</v>
      </c>
      <c r="B624" s="28" t="s">
        <v>169</v>
      </c>
      <c r="C624" s="27">
        <v>1</v>
      </c>
      <c r="D624" s="10">
        <v>370600</v>
      </c>
      <c r="E624" s="10"/>
      <c r="F624" s="10">
        <f t="shared" ref="F624:F633" si="35">D624*C624</f>
        <v>370600</v>
      </c>
      <c r="G624" s="29"/>
      <c r="H624" s="123"/>
    </row>
    <row r="625" spans="1:8" s="30" customFormat="1" outlineLevel="1" x14ac:dyDescent="0.25">
      <c r="A625" s="42">
        <v>2</v>
      </c>
      <c r="B625" s="28" t="s">
        <v>180</v>
      </c>
      <c r="C625" s="42">
        <v>1</v>
      </c>
      <c r="D625" s="10">
        <v>241400</v>
      </c>
      <c r="E625" s="10"/>
      <c r="F625" s="10">
        <f t="shared" si="35"/>
        <v>241400</v>
      </c>
      <c r="G625" s="29"/>
      <c r="H625" s="123"/>
    </row>
    <row r="626" spans="1:8" s="30" customFormat="1" ht="34.5" outlineLevel="1" x14ac:dyDescent="0.25">
      <c r="A626" s="27">
        <v>3</v>
      </c>
      <c r="B626" s="28" t="s">
        <v>170</v>
      </c>
      <c r="C626" s="42">
        <v>1</v>
      </c>
      <c r="D626" s="10">
        <v>258400</v>
      </c>
      <c r="E626" s="10"/>
      <c r="F626" s="10">
        <f t="shared" si="35"/>
        <v>258400</v>
      </c>
      <c r="G626" s="29"/>
      <c r="H626" s="123"/>
    </row>
    <row r="627" spans="1:8" s="30" customFormat="1" ht="34.5" outlineLevel="1" x14ac:dyDescent="0.25">
      <c r="A627" s="42">
        <v>4</v>
      </c>
      <c r="B627" s="28" t="s">
        <v>170</v>
      </c>
      <c r="C627" s="42">
        <v>3</v>
      </c>
      <c r="D627" s="10">
        <v>210800</v>
      </c>
      <c r="E627" s="10"/>
      <c r="F627" s="10">
        <f t="shared" si="35"/>
        <v>632400</v>
      </c>
      <c r="G627" s="29"/>
      <c r="H627" s="123"/>
    </row>
    <row r="628" spans="1:8" s="30" customFormat="1" outlineLevel="1" x14ac:dyDescent="0.25">
      <c r="A628" s="27">
        <v>5</v>
      </c>
      <c r="B628" s="28" t="s">
        <v>171</v>
      </c>
      <c r="C628" s="42">
        <v>1</v>
      </c>
      <c r="D628" s="10">
        <v>210800</v>
      </c>
      <c r="E628" s="10"/>
      <c r="F628" s="10">
        <f t="shared" si="35"/>
        <v>210800</v>
      </c>
      <c r="G628" s="29"/>
      <c r="H628" s="123"/>
    </row>
    <row r="629" spans="1:8" s="30" customFormat="1" outlineLevel="1" x14ac:dyDescent="0.25">
      <c r="A629" s="42">
        <v>6</v>
      </c>
      <c r="B629" s="28" t="s">
        <v>139</v>
      </c>
      <c r="C629" s="42">
        <v>1</v>
      </c>
      <c r="D629" s="10">
        <v>265200</v>
      </c>
      <c r="E629" s="10"/>
      <c r="F629" s="10">
        <f t="shared" si="35"/>
        <v>265200</v>
      </c>
      <c r="G629" s="29"/>
      <c r="H629" s="123"/>
    </row>
    <row r="630" spans="1:8" s="30" customFormat="1" outlineLevel="1" x14ac:dyDescent="0.25">
      <c r="A630" s="27">
        <v>7</v>
      </c>
      <c r="B630" s="28" t="s">
        <v>139</v>
      </c>
      <c r="C630" s="42">
        <v>2</v>
      </c>
      <c r="D630" s="10">
        <v>255000</v>
      </c>
      <c r="E630" s="10"/>
      <c r="F630" s="10">
        <f t="shared" si="35"/>
        <v>510000</v>
      </c>
      <c r="G630" s="29"/>
      <c r="H630" s="123"/>
    </row>
    <row r="631" spans="1:8" s="30" customFormat="1" outlineLevel="1" x14ac:dyDescent="0.25">
      <c r="A631" s="42">
        <v>8</v>
      </c>
      <c r="B631" s="28" t="s">
        <v>172</v>
      </c>
      <c r="C631" s="42">
        <v>4</v>
      </c>
      <c r="D631" s="10">
        <v>176800</v>
      </c>
      <c r="E631" s="10"/>
      <c r="F631" s="10">
        <f t="shared" si="35"/>
        <v>707200</v>
      </c>
      <c r="G631" s="29"/>
      <c r="H631" s="123"/>
    </row>
    <row r="632" spans="1:8" s="30" customFormat="1" outlineLevel="1" x14ac:dyDescent="0.25">
      <c r="A632" s="27">
        <v>9</v>
      </c>
      <c r="B632" s="28" t="s">
        <v>141</v>
      </c>
      <c r="C632" s="42">
        <v>2</v>
      </c>
      <c r="D632" s="10">
        <v>176800</v>
      </c>
      <c r="E632" s="10"/>
      <c r="F632" s="10">
        <f t="shared" si="35"/>
        <v>353600</v>
      </c>
      <c r="G632" s="29"/>
      <c r="H632" s="123"/>
    </row>
    <row r="633" spans="1:8" s="30" customFormat="1" outlineLevel="1" x14ac:dyDescent="0.25">
      <c r="A633" s="42">
        <v>10</v>
      </c>
      <c r="B633" s="28" t="s">
        <v>173</v>
      </c>
      <c r="C633" s="42">
        <v>2</v>
      </c>
      <c r="D633" s="10">
        <v>176800</v>
      </c>
      <c r="E633" s="10"/>
      <c r="F633" s="10">
        <f t="shared" si="35"/>
        <v>353600</v>
      </c>
      <c r="G633" s="29"/>
      <c r="H633" s="123"/>
    </row>
    <row r="634" spans="1:8" s="30" customFormat="1" outlineLevel="1" x14ac:dyDescent="0.25">
      <c r="A634" s="27"/>
      <c r="B634" s="31" t="s">
        <v>6</v>
      </c>
      <c r="C634" s="62">
        <f>SUM(C624:C633)</f>
        <v>18</v>
      </c>
      <c r="D634" s="43"/>
      <c r="E634" s="43"/>
      <c r="F634" s="66">
        <f>SUM(F624:F633)</f>
        <v>3903200</v>
      </c>
      <c r="G634" s="67"/>
      <c r="H634" s="123"/>
    </row>
    <row r="635" spans="1:8" s="30" customFormat="1" outlineLevel="1" x14ac:dyDescent="0.25">
      <c r="A635" s="31" t="s">
        <v>8</v>
      </c>
      <c r="B635" s="19" t="s">
        <v>177</v>
      </c>
      <c r="C635" s="27"/>
      <c r="D635" s="80"/>
      <c r="E635" s="80"/>
      <c r="F635" s="80"/>
      <c r="G635" s="81"/>
      <c r="H635" s="123"/>
    </row>
    <row r="636" spans="1:8" s="30" customFormat="1" outlineLevel="1" x14ac:dyDescent="0.25">
      <c r="A636" s="27">
        <v>1</v>
      </c>
      <c r="B636" s="28" t="s">
        <v>4</v>
      </c>
      <c r="C636" s="27">
        <v>1</v>
      </c>
      <c r="D636" s="10">
        <v>387600</v>
      </c>
      <c r="E636" s="10"/>
      <c r="F636" s="10">
        <f>D636*C636</f>
        <v>387600</v>
      </c>
      <c r="G636" s="29"/>
      <c r="H636" s="123"/>
    </row>
    <row r="637" spans="1:8" s="30" customFormat="1" outlineLevel="1" x14ac:dyDescent="0.25">
      <c r="A637" s="27">
        <v>2</v>
      </c>
      <c r="B637" s="28" t="s">
        <v>9</v>
      </c>
      <c r="C637" s="27">
        <v>1</v>
      </c>
      <c r="D637" s="10">
        <v>289000</v>
      </c>
      <c r="E637" s="10"/>
      <c r="F637" s="10">
        <f>D637*C637</f>
        <v>289000</v>
      </c>
      <c r="G637" s="29"/>
      <c r="H637" s="123"/>
    </row>
    <row r="638" spans="1:8" s="30" customFormat="1" outlineLevel="1" x14ac:dyDescent="0.25">
      <c r="A638" s="27">
        <v>3</v>
      </c>
      <c r="B638" s="28" t="s">
        <v>10</v>
      </c>
      <c r="C638" s="27">
        <v>2</v>
      </c>
      <c r="D638" s="10">
        <v>282200</v>
      </c>
      <c r="E638" s="10"/>
      <c r="F638" s="10">
        <f>D638*C638</f>
        <v>564400</v>
      </c>
      <c r="G638" s="29"/>
      <c r="H638" s="123"/>
    </row>
    <row r="639" spans="1:8" s="30" customFormat="1" outlineLevel="1" x14ac:dyDescent="0.25">
      <c r="A639" s="27">
        <v>4</v>
      </c>
      <c r="B639" s="28" t="s">
        <v>5</v>
      </c>
      <c r="C639" s="27">
        <v>2</v>
      </c>
      <c r="D639" s="10">
        <v>272000</v>
      </c>
      <c r="E639" s="10"/>
      <c r="F639" s="10">
        <f>D639*C639</f>
        <v>544000</v>
      </c>
      <c r="G639" s="29"/>
      <c r="H639" s="123"/>
    </row>
    <row r="640" spans="1:8" s="30" customFormat="1" outlineLevel="1" x14ac:dyDescent="0.25">
      <c r="A640" s="27"/>
      <c r="B640" s="31" t="s">
        <v>6</v>
      </c>
      <c r="C640" s="62">
        <f>SUM(C636:C639)</f>
        <v>6</v>
      </c>
      <c r="D640" s="43"/>
      <c r="E640" s="43"/>
      <c r="F640" s="66">
        <f>SUM(F636:F639)</f>
        <v>1785000</v>
      </c>
      <c r="G640" s="67"/>
      <c r="H640" s="123"/>
    </row>
    <row r="641" spans="1:8" s="30" customFormat="1" outlineLevel="1" x14ac:dyDescent="0.25">
      <c r="A641" s="31" t="s">
        <v>8</v>
      </c>
      <c r="B641" s="19" t="s">
        <v>178</v>
      </c>
      <c r="C641" s="27"/>
      <c r="D641" s="80"/>
      <c r="E641" s="80"/>
      <c r="F641" s="80"/>
      <c r="G641" s="81"/>
      <c r="H641" s="123"/>
    </row>
    <row r="642" spans="1:8" s="30" customFormat="1" outlineLevel="1" x14ac:dyDescent="0.25">
      <c r="A642" s="27">
        <v>1</v>
      </c>
      <c r="B642" s="28" t="s">
        <v>4</v>
      </c>
      <c r="C642" s="27">
        <v>1</v>
      </c>
      <c r="D642" s="10">
        <v>387600</v>
      </c>
      <c r="E642" s="10"/>
      <c r="F642" s="10">
        <f>D642*C642</f>
        <v>387600</v>
      </c>
      <c r="G642" s="29"/>
      <c r="H642" s="123"/>
    </row>
    <row r="643" spans="1:8" s="30" customFormat="1" outlineLevel="1" x14ac:dyDescent="0.25">
      <c r="A643" s="27">
        <v>2</v>
      </c>
      <c r="B643" s="28" t="s">
        <v>9</v>
      </c>
      <c r="C643" s="27">
        <v>2</v>
      </c>
      <c r="D643" s="10">
        <v>289000</v>
      </c>
      <c r="E643" s="10"/>
      <c r="F643" s="10">
        <f>D643*C643</f>
        <v>578000</v>
      </c>
      <c r="G643" s="29"/>
      <c r="H643" s="123"/>
    </row>
    <row r="644" spans="1:8" s="30" customFormat="1" outlineLevel="1" x14ac:dyDescent="0.25">
      <c r="A644" s="27">
        <v>3</v>
      </c>
      <c r="B644" s="28" t="s">
        <v>10</v>
      </c>
      <c r="C644" s="27">
        <v>1</v>
      </c>
      <c r="D644" s="10">
        <v>282200</v>
      </c>
      <c r="E644" s="10"/>
      <c r="F644" s="10">
        <f>D644*C644</f>
        <v>282200</v>
      </c>
      <c r="G644" s="29"/>
      <c r="H644" s="123"/>
    </row>
    <row r="645" spans="1:8" s="30" customFormat="1" outlineLevel="1" x14ac:dyDescent="0.25">
      <c r="A645" s="27">
        <v>4</v>
      </c>
      <c r="B645" s="28" t="s">
        <v>5</v>
      </c>
      <c r="C645" s="27">
        <v>1</v>
      </c>
      <c r="D645" s="10">
        <v>272000</v>
      </c>
      <c r="E645" s="10"/>
      <c r="F645" s="10">
        <f>D645*C645</f>
        <v>272000</v>
      </c>
      <c r="G645" s="29"/>
      <c r="H645" s="123"/>
    </row>
    <row r="646" spans="1:8" s="30" customFormat="1" outlineLevel="1" x14ac:dyDescent="0.25">
      <c r="A646" s="27"/>
      <c r="B646" s="31" t="s">
        <v>6</v>
      </c>
      <c r="C646" s="62">
        <f>SUM(C642:C645)</f>
        <v>5</v>
      </c>
      <c r="D646" s="43"/>
      <c r="E646" s="43"/>
      <c r="F646" s="66">
        <f>SUM(F642:F645)</f>
        <v>1519800</v>
      </c>
      <c r="G646" s="67"/>
      <c r="H646" s="123"/>
    </row>
    <row r="647" spans="1:8" s="30" customFormat="1" x14ac:dyDescent="0.25">
      <c r="A647" s="42"/>
      <c r="B647" s="31" t="s">
        <v>11</v>
      </c>
      <c r="C647" s="62">
        <f>C583+C610+C646+C617+C640+C590+C597+C634+C622+C604</f>
        <v>79</v>
      </c>
      <c r="D647" s="43"/>
      <c r="E647" s="43"/>
      <c r="F647" s="66">
        <f>F583+F610+F646+F617+F640+F590+F597+F634+F622+F604</f>
        <v>24014200</v>
      </c>
      <c r="G647" s="67"/>
      <c r="H647" s="123"/>
    </row>
    <row r="648" spans="1:8" s="30" customFormat="1" ht="34.5" x14ac:dyDescent="0.25">
      <c r="A648" s="78" t="s">
        <v>281</v>
      </c>
      <c r="B648" s="31" t="s">
        <v>181</v>
      </c>
      <c r="C648" s="27"/>
      <c r="D648" s="80"/>
      <c r="E648" s="80"/>
      <c r="F648" s="80"/>
      <c r="G648" s="81"/>
      <c r="H648" s="123"/>
    </row>
    <row r="649" spans="1:8" s="30" customFormat="1" outlineLevel="1" x14ac:dyDescent="0.25">
      <c r="A649" s="27">
        <v>1</v>
      </c>
      <c r="B649" s="28" t="s">
        <v>159</v>
      </c>
      <c r="C649" s="27">
        <v>1</v>
      </c>
      <c r="D649" s="10">
        <v>850000</v>
      </c>
      <c r="E649" s="10"/>
      <c r="F649" s="10">
        <f t="shared" ref="F649:F657" si="36">D649*C649</f>
        <v>850000</v>
      </c>
      <c r="G649" s="29"/>
      <c r="H649" s="123"/>
    </row>
    <row r="650" spans="1:8" s="30" customFormat="1" outlineLevel="1" x14ac:dyDescent="0.25">
      <c r="A650" s="27">
        <v>2</v>
      </c>
      <c r="B650" s="28" t="s">
        <v>297</v>
      </c>
      <c r="C650" s="27">
        <v>1</v>
      </c>
      <c r="D650" s="10">
        <v>323000</v>
      </c>
      <c r="E650" s="10"/>
      <c r="F650" s="10">
        <f t="shared" ref="F650" si="37">D650*C650</f>
        <v>323000</v>
      </c>
      <c r="G650" s="29"/>
      <c r="H650" s="123"/>
    </row>
    <row r="651" spans="1:8" s="30" customFormat="1" outlineLevel="1" x14ac:dyDescent="0.25">
      <c r="A651" s="27">
        <v>3</v>
      </c>
      <c r="B651" s="28" t="s">
        <v>160</v>
      </c>
      <c r="C651" s="27">
        <v>2</v>
      </c>
      <c r="D651" s="10">
        <v>714000</v>
      </c>
      <c r="E651" s="10"/>
      <c r="F651" s="10">
        <f t="shared" si="36"/>
        <v>1428000</v>
      </c>
      <c r="G651" s="29"/>
      <c r="H651" s="123"/>
    </row>
    <row r="652" spans="1:8" s="30" customFormat="1" outlineLevel="1" x14ac:dyDescent="0.25">
      <c r="A652" s="27">
        <v>4</v>
      </c>
      <c r="B652" s="28" t="s">
        <v>161</v>
      </c>
      <c r="C652" s="27">
        <v>1</v>
      </c>
      <c r="D652" s="10">
        <v>697000</v>
      </c>
      <c r="E652" s="10"/>
      <c r="F652" s="10">
        <f t="shared" si="36"/>
        <v>697000</v>
      </c>
      <c r="G652" s="29"/>
      <c r="H652" s="123"/>
    </row>
    <row r="653" spans="1:8" s="30" customFormat="1" outlineLevel="1" x14ac:dyDescent="0.25">
      <c r="A653" s="27">
        <v>5</v>
      </c>
      <c r="B653" s="28" t="s">
        <v>162</v>
      </c>
      <c r="C653" s="27">
        <v>1</v>
      </c>
      <c r="D653" s="10">
        <v>323000</v>
      </c>
      <c r="E653" s="10"/>
      <c r="F653" s="10">
        <f t="shared" si="36"/>
        <v>323000</v>
      </c>
      <c r="G653" s="29"/>
      <c r="H653" s="123"/>
    </row>
    <row r="654" spans="1:8" s="30" customFormat="1" outlineLevel="1" x14ac:dyDescent="0.25">
      <c r="A654" s="27">
        <v>6</v>
      </c>
      <c r="B654" s="28" t="s">
        <v>9</v>
      </c>
      <c r="C654" s="27">
        <v>1</v>
      </c>
      <c r="D654" s="10">
        <v>323000</v>
      </c>
      <c r="E654" s="10"/>
      <c r="F654" s="10">
        <f t="shared" si="36"/>
        <v>323000</v>
      </c>
      <c r="G654" s="29"/>
      <c r="H654" s="123"/>
    </row>
    <row r="655" spans="1:8" s="30" customFormat="1" ht="34.5" outlineLevel="1" x14ac:dyDescent="0.25">
      <c r="A655" s="27">
        <v>7</v>
      </c>
      <c r="B655" s="28" t="s">
        <v>298</v>
      </c>
      <c r="C655" s="27">
        <v>1</v>
      </c>
      <c r="D655" s="10">
        <v>289000</v>
      </c>
      <c r="E655" s="10"/>
      <c r="F655" s="10">
        <f t="shared" ref="F655" si="38">D655*C655</f>
        <v>289000</v>
      </c>
      <c r="G655" s="29"/>
      <c r="H655" s="123"/>
    </row>
    <row r="656" spans="1:8" s="30" customFormat="1" outlineLevel="1" x14ac:dyDescent="0.25">
      <c r="A656" s="27">
        <v>8</v>
      </c>
      <c r="B656" s="28" t="s">
        <v>10</v>
      </c>
      <c r="C656" s="27">
        <v>1</v>
      </c>
      <c r="D656" s="10">
        <v>289000</v>
      </c>
      <c r="E656" s="10"/>
      <c r="F656" s="10">
        <f t="shared" ref="F656" si="39">D656*C656</f>
        <v>289000</v>
      </c>
      <c r="G656" s="29"/>
      <c r="H656" s="123"/>
    </row>
    <row r="657" spans="1:8" s="30" customFormat="1" ht="51.75" outlineLevel="1" x14ac:dyDescent="0.25">
      <c r="A657" s="27">
        <v>9</v>
      </c>
      <c r="B657" s="28" t="s">
        <v>299</v>
      </c>
      <c r="C657" s="27">
        <v>1</v>
      </c>
      <c r="D657" s="10">
        <v>282200</v>
      </c>
      <c r="E657" s="10"/>
      <c r="F657" s="10">
        <f t="shared" si="36"/>
        <v>282200</v>
      </c>
      <c r="G657" s="29"/>
      <c r="H657" s="123"/>
    </row>
    <row r="658" spans="1:8" s="30" customFormat="1" outlineLevel="1" x14ac:dyDescent="0.25">
      <c r="A658" s="27"/>
      <c r="B658" s="31" t="s">
        <v>6</v>
      </c>
      <c r="C658" s="62">
        <f>SUM(C649:C657)</f>
        <v>10</v>
      </c>
      <c r="D658" s="43"/>
      <c r="E658" s="43"/>
      <c r="F658" s="66">
        <f>SUM(F649:F657)</f>
        <v>4804200</v>
      </c>
      <c r="G658" s="67"/>
      <c r="H658" s="123"/>
    </row>
    <row r="659" spans="1:8" s="77" customFormat="1" outlineLevel="1" x14ac:dyDescent="0.25">
      <c r="A659" s="19" t="s">
        <v>8</v>
      </c>
      <c r="B659" s="19" t="s">
        <v>163</v>
      </c>
      <c r="C659" s="24"/>
      <c r="D659" s="86"/>
      <c r="E659" s="86"/>
      <c r="F659" s="86"/>
      <c r="G659" s="87"/>
      <c r="H659" s="123"/>
    </row>
    <row r="660" spans="1:8" s="30" customFormat="1" outlineLevel="1" x14ac:dyDescent="0.25">
      <c r="A660" s="27">
        <v>1</v>
      </c>
      <c r="B660" s="28" t="s">
        <v>4</v>
      </c>
      <c r="C660" s="27">
        <v>1</v>
      </c>
      <c r="D660" s="10">
        <v>387600</v>
      </c>
      <c r="E660" s="10"/>
      <c r="F660" s="10">
        <f t="shared" ref="F660:F664" si="40">D660*C660</f>
        <v>387600</v>
      </c>
      <c r="G660" s="29"/>
      <c r="H660" s="123"/>
    </row>
    <row r="661" spans="1:8" s="30" customFormat="1" outlineLevel="1" x14ac:dyDescent="0.25">
      <c r="A661" s="27">
        <v>2</v>
      </c>
      <c r="B661" s="28" t="s">
        <v>147</v>
      </c>
      <c r="C661" s="27">
        <v>1</v>
      </c>
      <c r="D661" s="10">
        <v>326400</v>
      </c>
      <c r="E661" s="10"/>
      <c r="F661" s="10">
        <f t="shared" si="40"/>
        <v>326400</v>
      </c>
      <c r="G661" s="29"/>
      <c r="H661" s="123"/>
    </row>
    <row r="662" spans="1:8" s="30" customFormat="1" outlineLevel="1" x14ac:dyDescent="0.25">
      <c r="A662" s="27">
        <v>3</v>
      </c>
      <c r="B662" s="28" t="s">
        <v>9</v>
      </c>
      <c r="C662" s="27">
        <v>3</v>
      </c>
      <c r="D662" s="10">
        <v>289000</v>
      </c>
      <c r="E662" s="10"/>
      <c r="F662" s="10">
        <f t="shared" si="40"/>
        <v>867000</v>
      </c>
      <c r="G662" s="29"/>
      <c r="H662" s="123"/>
    </row>
    <row r="663" spans="1:8" s="30" customFormat="1" outlineLevel="1" x14ac:dyDescent="0.25">
      <c r="A663" s="27">
        <v>4</v>
      </c>
      <c r="B663" s="28" t="s">
        <v>10</v>
      </c>
      <c r="C663" s="27">
        <v>4</v>
      </c>
      <c r="D663" s="10">
        <v>282200</v>
      </c>
      <c r="E663" s="10"/>
      <c r="F663" s="10">
        <f t="shared" si="40"/>
        <v>1128800</v>
      </c>
      <c r="G663" s="29"/>
      <c r="H663" s="123"/>
    </row>
    <row r="664" spans="1:8" s="30" customFormat="1" outlineLevel="1" x14ac:dyDescent="0.25">
      <c r="A664" s="27">
        <v>5</v>
      </c>
      <c r="B664" s="28" t="s">
        <v>5</v>
      </c>
      <c r="C664" s="27">
        <v>11</v>
      </c>
      <c r="D664" s="10">
        <v>272000</v>
      </c>
      <c r="E664" s="10"/>
      <c r="F664" s="10">
        <f t="shared" si="40"/>
        <v>2992000</v>
      </c>
      <c r="G664" s="29"/>
      <c r="H664" s="123"/>
    </row>
    <row r="665" spans="1:8" s="30" customFormat="1" outlineLevel="1" x14ac:dyDescent="0.25">
      <c r="A665" s="27"/>
      <c r="B665" s="31" t="s">
        <v>6</v>
      </c>
      <c r="C665" s="62">
        <f>SUM(C660:C664)</f>
        <v>20</v>
      </c>
      <c r="D665" s="43"/>
      <c r="E665" s="43"/>
      <c r="F665" s="66">
        <f>SUM(F660:F664)</f>
        <v>5701800</v>
      </c>
      <c r="G665" s="67"/>
      <c r="H665" s="123"/>
    </row>
    <row r="666" spans="1:8" s="77" customFormat="1" ht="28.5" outlineLevel="1" x14ac:dyDescent="0.25">
      <c r="A666" s="19" t="s">
        <v>8</v>
      </c>
      <c r="B666" s="19" t="s">
        <v>164</v>
      </c>
      <c r="C666" s="24"/>
      <c r="D666" s="86"/>
      <c r="E666" s="86"/>
      <c r="F666" s="86"/>
      <c r="G666" s="87"/>
      <c r="H666" s="123"/>
    </row>
    <row r="667" spans="1:8" s="30" customFormat="1" outlineLevel="1" x14ac:dyDescent="0.25">
      <c r="A667" s="27">
        <v>1</v>
      </c>
      <c r="B667" s="28" t="s">
        <v>4</v>
      </c>
      <c r="C667" s="27">
        <v>1</v>
      </c>
      <c r="D667" s="10">
        <v>387600</v>
      </c>
      <c r="E667" s="10"/>
      <c r="F667" s="10">
        <f t="shared" ref="F667:F671" si="41">D667*C667</f>
        <v>387600</v>
      </c>
      <c r="G667" s="29"/>
      <c r="H667" s="123"/>
    </row>
    <row r="668" spans="1:8" s="30" customFormat="1" outlineLevel="1" x14ac:dyDescent="0.25">
      <c r="A668" s="27">
        <v>2</v>
      </c>
      <c r="B668" s="28" t="s">
        <v>147</v>
      </c>
      <c r="C668" s="27">
        <v>1</v>
      </c>
      <c r="D668" s="10">
        <v>326400</v>
      </c>
      <c r="E668" s="10"/>
      <c r="F668" s="10">
        <f t="shared" si="41"/>
        <v>326400</v>
      </c>
      <c r="G668" s="29"/>
      <c r="H668" s="123"/>
    </row>
    <row r="669" spans="1:8" s="30" customFormat="1" outlineLevel="1" x14ac:dyDescent="0.25">
      <c r="A669" s="27">
        <v>3</v>
      </c>
      <c r="B669" s="28" t="s">
        <v>9</v>
      </c>
      <c r="C669" s="27">
        <v>4</v>
      </c>
      <c r="D669" s="10">
        <v>289000</v>
      </c>
      <c r="E669" s="10"/>
      <c r="F669" s="10">
        <f t="shared" si="41"/>
        <v>1156000</v>
      </c>
      <c r="G669" s="29"/>
      <c r="H669" s="123"/>
    </row>
    <row r="670" spans="1:8" s="30" customFormat="1" outlineLevel="1" x14ac:dyDescent="0.25">
      <c r="A670" s="27">
        <v>4</v>
      </c>
      <c r="B670" s="28" t="s">
        <v>10</v>
      </c>
      <c r="C670" s="27">
        <v>13</v>
      </c>
      <c r="D670" s="10">
        <v>282200</v>
      </c>
      <c r="E670" s="10"/>
      <c r="F670" s="10">
        <f t="shared" si="41"/>
        <v>3668600</v>
      </c>
      <c r="G670" s="29"/>
      <c r="H670" s="123"/>
    </row>
    <row r="671" spans="1:8" s="30" customFormat="1" outlineLevel="1" x14ac:dyDescent="0.25">
      <c r="A671" s="27">
        <v>5</v>
      </c>
      <c r="B671" s="28" t="s">
        <v>5</v>
      </c>
      <c r="C671" s="27">
        <v>5</v>
      </c>
      <c r="D671" s="10">
        <v>272000</v>
      </c>
      <c r="E671" s="10"/>
      <c r="F671" s="10">
        <f t="shared" si="41"/>
        <v>1360000</v>
      </c>
      <c r="G671" s="29"/>
      <c r="H671" s="123"/>
    </row>
    <row r="672" spans="1:8" s="30" customFormat="1" outlineLevel="1" x14ac:dyDescent="0.25">
      <c r="A672" s="27"/>
      <c r="B672" s="31" t="s">
        <v>6</v>
      </c>
      <c r="C672" s="62">
        <f>SUM(C667:C671)</f>
        <v>24</v>
      </c>
      <c r="D672" s="43"/>
      <c r="E672" s="43"/>
      <c r="F672" s="66">
        <f>SUM(F667:F671)</f>
        <v>6898600</v>
      </c>
      <c r="G672" s="67"/>
      <c r="H672" s="123"/>
    </row>
    <row r="673" spans="1:8" s="30" customFormat="1" ht="28.5" outlineLevel="1" x14ac:dyDescent="0.25">
      <c r="A673" s="31" t="s">
        <v>8</v>
      </c>
      <c r="B673" s="19" t="s">
        <v>174</v>
      </c>
      <c r="C673" s="27"/>
      <c r="D673" s="80"/>
      <c r="E673" s="80"/>
      <c r="F673" s="80"/>
      <c r="G673" s="81"/>
      <c r="H673" s="123"/>
    </row>
    <row r="674" spans="1:8" s="30" customFormat="1" outlineLevel="1" x14ac:dyDescent="0.25">
      <c r="A674" s="27">
        <v>1</v>
      </c>
      <c r="B674" s="28" t="s">
        <v>4</v>
      </c>
      <c r="C674" s="42">
        <v>1</v>
      </c>
      <c r="D674" s="10">
        <v>387600</v>
      </c>
      <c r="E674" s="10"/>
      <c r="F674" s="10">
        <f>D674*C674</f>
        <v>387600</v>
      </c>
      <c r="G674" s="29"/>
      <c r="H674" s="123"/>
    </row>
    <row r="675" spans="1:8" s="30" customFormat="1" ht="34.5" outlineLevel="1" x14ac:dyDescent="0.25">
      <c r="A675" s="27">
        <v>2</v>
      </c>
      <c r="B675" s="28" t="s">
        <v>175</v>
      </c>
      <c r="C675" s="42">
        <v>3</v>
      </c>
      <c r="D675" s="10">
        <v>289000</v>
      </c>
      <c r="E675" s="10"/>
      <c r="F675" s="10">
        <f>D675*C675</f>
        <v>867000</v>
      </c>
      <c r="G675" s="29"/>
      <c r="H675" s="123"/>
    </row>
    <row r="676" spans="1:8" s="30" customFormat="1" outlineLevel="1" x14ac:dyDescent="0.25">
      <c r="A676" s="27">
        <v>3</v>
      </c>
      <c r="B676" s="28" t="s">
        <v>176</v>
      </c>
      <c r="C676" s="42">
        <v>1</v>
      </c>
      <c r="D676" s="10">
        <v>289000</v>
      </c>
      <c r="E676" s="10"/>
      <c r="F676" s="10">
        <f>D676*C676</f>
        <v>289000</v>
      </c>
      <c r="G676" s="29"/>
      <c r="H676" s="123"/>
    </row>
    <row r="677" spans="1:8" s="30" customFormat="1" outlineLevel="1" x14ac:dyDescent="0.25">
      <c r="A677" s="27">
        <v>4</v>
      </c>
      <c r="B677" s="28" t="s">
        <v>10</v>
      </c>
      <c r="C677" s="42">
        <v>1</v>
      </c>
      <c r="D677" s="10">
        <v>282200</v>
      </c>
      <c r="E677" s="10"/>
      <c r="F677" s="10">
        <f>D677*C677</f>
        <v>282200</v>
      </c>
      <c r="G677" s="29"/>
      <c r="H677" s="123"/>
    </row>
    <row r="678" spans="1:8" s="30" customFormat="1" outlineLevel="1" x14ac:dyDescent="0.25">
      <c r="A678" s="27">
        <v>5</v>
      </c>
      <c r="B678" s="28" t="s">
        <v>5</v>
      </c>
      <c r="C678" s="42">
        <v>1</v>
      </c>
      <c r="D678" s="10">
        <v>272000</v>
      </c>
      <c r="E678" s="10"/>
      <c r="F678" s="10">
        <f>D678*C678</f>
        <v>272000</v>
      </c>
      <c r="G678" s="29"/>
      <c r="H678" s="123"/>
    </row>
    <row r="679" spans="1:8" s="30" customFormat="1" outlineLevel="1" x14ac:dyDescent="0.25">
      <c r="A679" s="27"/>
      <c r="B679" s="31" t="s">
        <v>6</v>
      </c>
      <c r="C679" s="62">
        <f>SUM(C674:C678)</f>
        <v>7</v>
      </c>
      <c r="D679" s="43"/>
      <c r="E679" s="43"/>
      <c r="F679" s="66">
        <f>SUM(F674:F678)</f>
        <v>2097800</v>
      </c>
      <c r="G679" s="67"/>
      <c r="H679" s="123"/>
    </row>
    <row r="680" spans="1:8" s="77" customFormat="1" outlineLevel="1" x14ac:dyDescent="0.25">
      <c r="A680" s="19" t="s">
        <v>8</v>
      </c>
      <c r="B680" s="19" t="s">
        <v>165</v>
      </c>
      <c r="C680" s="24"/>
      <c r="D680" s="86"/>
      <c r="E680" s="86"/>
      <c r="F680" s="86"/>
      <c r="G680" s="87"/>
      <c r="H680" s="123"/>
    </row>
    <row r="681" spans="1:8" s="30" customFormat="1" outlineLevel="1" x14ac:dyDescent="0.25">
      <c r="A681" s="27">
        <v>1</v>
      </c>
      <c r="B681" s="28" t="s">
        <v>4</v>
      </c>
      <c r="C681" s="27">
        <v>1</v>
      </c>
      <c r="D681" s="10">
        <v>387600</v>
      </c>
      <c r="E681" s="10"/>
      <c r="F681" s="10">
        <f>D681*C681</f>
        <v>387600</v>
      </c>
      <c r="G681" s="29"/>
      <c r="H681" s="123"/>
    </row>
    <row r="682" spans="1:8" s="30" customFormat="1" outlineLevel="1" x14ac:dyDescent="0.25">
      <c r="A682" s="27">
        <v>2</v>
      </c>
      <c r="B682" s="28" t="s">
        <v>9</v>
      </c>
      <c r="C682" s="27">
        <v>1</v>
      </c>
      <c r="D682" s="10">
        <v>289000</v>
      </c>
      <c r="E682" s="10"/>
      <c r="F682" s="10">
        <f>D682*C682</f>
        <v>289000</v>
      </c>
      <c r="G682" s="29"/>
      <c r="H682" s="123"/>
    </row>
    <row r="683" spans="1:8" s="30" customFormat="1" outlineLevel="1" x14ac:dyDescent="0.25">
      <c r="A683" s="27">
        <v>3</v>
      </c>
      <c r="B683" s="28" t="s">
        <v>10</v>
      </c>
      <c r="C683" s="27">
        <v>3</v>
      </c>
      <c r="D683" s="10">
        <v>282200</v>
      </c>
      <c r="E683" s="10"/>
      <c r="F683" s="10">
        <f>D683*C683</f>
        <v>846600</v>
      </c>
      <c r="G683" s="29"/>
      <c r="H683" s="123"/>
    </row>
    <row r="684" spans="1:8" s="30" customFormat="1" outlineLevel="1" x14ac:dyDescent="0.25">
      <c r="A684" s="27">
        <v>4</v>
      </c>
      <c r="B684" s="28" t="s">
        <v>5</v>
      </c>
      <c r="C684" s="27">
        <v>2</v>
      </c>
      <c r="D684" s="10">
        <v>272000</v>
      </c>
      <c r="E684" s="10"/>
      <c r="F684" s="10">
        <f>D684*C684</f>
        <v>544000</v>
      </c>
      <c r="G684" s="29"/>
      <c r="H684" s="123"/>
    </row>
    <row r="685" spans="1:8" s="30" customFormat="1" outlineLevel="1" x14ac:dyDescent="0.25">
      <c r="A685" s="27"/>
      <c r="B685" s="31" t="s">
        <v>6</v>
      </c>
      <c r="C685" s="62">
        <f>SUM(C681:C684)</f>
        <v>7</v>
      </c>
      <c r="D685" s="43"/>
      <c r="E685" s="43"/>
      <c r="F685" s="66">
        <f>SUM(F681:F684)</f>
        <v>2067200</v>
      </c>
      <c r="G685" s="67"/>
      <c r="H685" s="123"/>
    </row>
    <row r="686" spans="1:8" s="30" customFormat="1" ht="42.75" outlineLevel="1" x14ac:dyDescent="0.25">
      <c r="A686" s="31" t="s">
        <v>8</v>
      </c>
      <c r="B686" s="19" t="s">
        <v>166</v>
      </c>
      <c r="C686" s="27"/>
      <c r="D686" s="80"/>
      <c r="E686" s="80"/>
      <c r="F686" s="80"/>
      <c r="G686" s="81"/>
      <c r="H686" s="123"/>
    </row>
    <row r="687" spans="1:8" s="30" customFormat="1" outlineLevel="1" x14ac:dyDescent="0.25">
      <c r="A687" s="27">
        <v>1</v>
      </c>
      <c r="B687" s="28" t="s">
        <v>4</v>
      </c>
      <c r="C687" s="27">
        <v>1</v>
      </c>
      <c r="D687" s="10">
        <v>387600</v>
      </c>
      <c r="E687" s="10"/>
      <c r="F687" s="10">
        <f>D687*C687</f>
        <v>387600</v>
      </c>
      <c r="G687" s="29"/>
      <c r="H687" s="123"/>
    </row>
    <row r="688" spans="1:8" s="30" customFormat="1" outlineLevel="1" x14ac:dyDescent="0.25">
      <c r="A688" s="27">
        <v>2</v>
      </c>
      <c r="B688" s="28" t="s">
        <v>147</v>
      </c>
      <c r="C688" s="27">
        <v>1</v>
      </c>
      <c r="D688" s="10">
        <v>326400</v>
      </c>
      <c r="E688" s="10"/>
      <c r="F688" s="10">
        <f>D688*C688</f>
        <v>326400</v>
      </c>
      <c r="G688" s="29"/>
      <c r="H688" s="123"/>
    </row>
    <row r="689" spans="1:8" s="30" customFormat="1" outlineLevel="1" x14ac:dyDescent="0.25">
      <c r="A689" s="27">
        <v>3</v>
      </c>
      <c r="B689" s="28" t="s">
        <v>9</v>
      </c>
      <c r="C689" s="27">
        <v>4</v>
      </c>
      <c r="D689" s="10">
        <v>289000</v>
      </c>
      <c r="E689" s="10"/>
      <c r="F689" s="10">
        <f>D689*C689</f>
        <v>1156000</v>
      </c>
      <c r="G689" s="29"/>
      <c r="H689" s="123"/>
    </row>
    <row r="690" spans="1:8" s="30" customFormat="1" outlineLevel="1" x14ac:dyDescent="0.25">
      <c r="A690" s="27">
        <v>4</v>
      </c>
      <c r="B690" s="28" t="s">
        <v>10</v>
      </c>
      <c r="C690" s="27">
        <v>6</v>
      </c>
      <c r="D690" s="10">
        <v>282200</v>
      </c>
      <c r="E690" s="10"/>
      <c r="F690" s="10">
        <f>D690*C690</f>
        <v>1693200</v>
      </c>
      <c r="G690" s="29"/>
      <c r="H690" s="123"/>
    </row>
    <row r="691" spans="1:8" s="30" customFormat="1" outlineLevel="1" x14ac:dyDescent="0.25">
      <c r="A691" s="27">
        <v>5</v>
      </c>
      <c r="B691" s="28" t="s">
        <v>5</v>
      </c>
      <c r="C691" s="27">
        <v>8</v>
      </c>
      <c r="D691" s="10">
        <v>272000</v>
      </c>
      <c r="E691" s="10"/>
      <c r="F691" s="10">
        <f>D691*C691</f>
        <v>2176000</v>
      </c>
      <c r="G691" s="29"/>
      <c r="H691" s="123"/>
    </row>
    <row r="692" spans="1:8" s="30" customFormat="1" outlineLevel="1" x14ac:dyDescent="0.25">
      <c r="A692" s="27"/>
      <c r="B692" s="31" t="s">
        <v>6</v>
      </c>
      <c r="C692" s="62">
        <f>SUM(C687:C691)</f>
        <v>20</v>
      </c>
      <c r="D692" s="43"/>
      <c r="E692" s="43"/>
      <c r="F692" s="66">
        <f>SUM(F687:F691)</f>
        <v>5739200</v>
      </c>
      <c r="G692" s="67"/>
      <c r="H692" s="123"/>
    </row>
    <row r="693" spans="1:8" s="30" customFormat="1" outlineLevel="1" x14ac:dyDescent="0.25">
      <c r="A693" s="31" t="s">
        <v>8</v>
      </c>
      <c r="B693" s="19" t="s">
        <v>167</v>
      </c>
      <c r="C693" s="35"/>
      <c r="D693" s="43"/>
      <c r="E693" s="43"/>
      <c r="F693" s="66"/>
      <c r="G693" s="67"/>
      <c r="H693" s="123"/>
    </row>
    <row r="694" spans="1:8" s="30" customFormat="1" outlineLevel="1" x14ac:dyDescent="0.25">
      <c r="A694" s="27">
        <v>1</v>
      </c>
      <c r="B694" s="28" t="s">
        <v>4</v>
      </c>
      <c r="C694" s="27">
        <v>1</v>
      </c>
      <c r="D694" s="10">
        <v>387600</v>
      </c>
      <c r="E694" s="10"/>
      <c r="F694" s="10">
        <f>D694*C694</f>
        <v>387600</v>
      </c>
      <c r="G694" s="29"/>
      <c r="H694" s="123"/>
    </row>
    <row r="695" spans="1:8" s="30" customFormat="1" outlineLevel="1" x14ac:dyDescent="0.25">
      <c r="A695" s="27">
        <v>2</v>
      </c>
      <c r="B695" s="28" t="s">
        <v>9</v>
      </c>
      <c r="C695" s="27">
        <v>2</v>
      </c>
      <c r="D695" s="10">
        <v>289000</v>
      </c>
      <c r="E695" s="10"/>
      <c r="F695" s="10">
        <f t="shared" ref="F695:F697" si="42">D695*C695</f>
        <v>578000</v>
      </c>
      <c r="G695" s="29"/>
      <c r="H695" s="123"/>
    </row>
    <row r="696" spans="1:8" s="30" customFormat="1" outlineLevel="1" x14ac:dyDescent="0.25">
      <c r="A696" s="27">
        <v>3</v>
      </c>
      <c r="B696" s="28" t="s">
        <v>10</v>
      </c>
      <c r="C696" s="27">
        <v>2</v>
      </c>
      <c r="D696" s="10">
        <v>282200</v>
      </c>
      <c r="E696" s="10"/>
      <c r="F696" s="10">
        <f t="shared" si="42"/>
        <v>564400</v>
      </c>
      <c r="G696" s="29"/>
      <c r="H696" s="123"/>
    </row>
    <row r="697" spans="1:8" s="30" customFormat="1" outlineLevel="1" x14ac:dyDescent="0.25">
      <c r="A697" s="27">
        <v>4</v>
      </c>
      <c r="B697" s="28" t="s">
        <v>5</v>
      </c>
      <c r="C697" s="27">
        <v>2</v>
      </c>
      <c r="D697" s="10">
        <v>272000</v>
      </c>
      <c r="E697" s="10"/>
      <c r="F697" s="10">
        <f t="shared" si="42"/>
        <v>544000</v>
      </c>
      <c r="G697" s="29"/>
      <c r="H697" s="123"/>
    </row>
    <row r="698" spans="1:8" s="30" customFormat="1" outlineLevel="1" x14ac:dyDescent="0.25">
      <c r="A698" s="27"/>
      <c r="B698" s="19" t="s">
        <v>6</v>
      </c>
      <c r="C698" s="62">
        <f>SUM(C694:C697)</f>
        <v>7</v>
      </c>
      <c r="D698" s="43"/>
      <c r="E698" s="43"/>
      <c r="F698" s="66">
        <f>SUM(F694:F697)</f>
        <v>2074000</v>
      </c>
      <c r="G698" s="67"/>
      <c r="H698" s="123"/>
    </row>
    <row r="699" spans="1:8" s="30" customFormat="1" outlineLevel="1" x14ac:dyDescent="0.25">
      <c r="A699" s="31" t="s">
        <v>8</v>
      </c>
      <c r="B699" s="19" t="s">
        <v>168</v>
      </c>
      <c r="C699" s="27"/>
      <c r="D699" s="80"/>
      <c r="E699" s="80"/>
      <c r="F699" s="80"/>
      <c r="G699" s="81"/>
      <c r="H699" s="123"/>
    </row>
    <row r="700" spans="1:8" s="30" customFormat="1" outlineLevel="1" x14ac:dyDescent="0.25">
      <c r="A700" s="27">
        <v>1</v>
      </c>
      <c r="B700" s="28" t="s">
        <v>169</v>
      </c>
      <c r="C700" s="27">
        <v>1</v>
      </c>
      <c r="D700" s="10">
        <v>370600</v>
      </c>
      <c r="E700" s="10"/>
      <c r="F700" s="10">
        <f t="shared" ref="F700:F709" si="43">D700*C700</f>
        <v>370600</v>
      </c>
      <c r="G700" s="29"/>
      <c r="H700" s="123"/>
    </row>
    <row r="701" spans="1:8" s="30" customFormat="1" outlineLevel="1" x14ac:dyDescent="0.25">
      <c r="A701" s="27">
        <v>2</v>
      </c>
      <c r="B701" s="28" t="s">
        <v>180</v>
      </c>
      <c r="C701" s="42">
        <v>1</v>
      </c>
      <c r="D701" s="10">
        <v>241400</v>
      </c>
      <c r="E701" s="10"/>
      <c r="F701" s="10">
        <f t="shared" si="43"/>
        <v>241400</v>
      </c>
      <c r="G701" s="29"/>
      <c r="H701" s="123"/>
    </row>
    <row r="702" spans="1:8" s="30" customFormat="1" ht="34.5" outlineLevel="1" x14ac:dyDescent="0.25">
      <c r="A702" s="27">
        <v>3</v>
      </c>
      <c r="B702" s="28" t="s">
        <v>170</v>
      </c>
      <c r="C702" s="42">
        <v>1</v>
      </c>
      <c r="D702" s="10">
        <v>258400</v>
      </c>
      <c r="E702" s="10"/>
      <c r="F702" s="10">
        <f t="shared" si="43"/>
        <v>258400</v>
      </c>
      <c r="G702" s="29"/>
      <c r="H702" s="123"/>
    </row>
    <row r="703" spans="1:8" s="30" customFormat="1" ht="34.5" outlineLevel="1" x14ac:dyDescent="0.25">
      <c r="A703" s="27">
        <v>4</v>
      </c>
      <c r="B703" s="28" t="s">
        <v>170</v>
      </c>
      <c r="C703" s="42">
        <v>3</v>
      </c>
      <c r="D703" s="10">
        <v>210800</v>
      </c>
      <c r="E703" s="10"/>
      <c r="F703" s="10">
        <f t="shared" si="43"/>
        <v>632400</v>
      </c>
      <c r="G703" s="29"/>
      <c r="H703" s="123"/>
    </row>
    <row r="704" spans="1:8" s="30" customFormat="1" outlineLevel="1" x14ac:dyDescent="0.25">
      <c r="A704" s="27">
        <v>5</v>
      </c>
      <c r="B704" s="28" t="s">
        <v>171</v>
      </c>
      <c r="C704" s="42">
        <v>1</v>
      </c>
      <c r="D704" s="10">
        <v>210800</v>
      </c>
      <c r="E704" s="10"/>
      <c r="F704" s="10">
        <f t="shared" si="43"/>
        <v>210800</v>
      </c>
      <c r="G704" s="29"/>
      <c r="H704" s="123"/>
    </row>
    <row r="705" spans="1:8" s="30" customFormat="1" outlineLevel="1" x14ac:dyDescent="0.25">
      <c r="A705" s="27">
        <v>6</v>
      </c>
      <c r="B705" s="28" t="s">
        <v>139</v>
      </c>
      <c r="C705" s="42">
        <v>1</v>
      </c>
      <c r="D705" s="10">
        <v>265200</v>
      </c>
      <c r="E705" s="10"/>
      <c r="F705" s="10">
        <f t="shared" si="43"/>
        <v>265200</v>
      </c>
      <c r="G705" s="29"/>
      <c r="H705" s="123"/>
    </row>
    <row r="706" spans="1:8" s="30" customFormat="1" outlineLevel="1" x14ac:dyDescent="0.25">
      <c r="A706" s="27">
        <v>7</v>
      </c>
      <c r="B706" s="28" t="s">
        <v>139</v>
      </c>
      <c r="C706" s="42">
        <v>2</v>
      </c>
      <c r="D706" s="10">
        <v>255000</v>
      </c>
      <c r="E706" s="10"/>
      <c r="F706" s="10">
        <f t="shared" si="43"/>
        <v>510000</v>
      </c>
      <c r="G706" s="29"/>
      <c r="H706" s="123"/>
    </row>
    <row r="707" spans="1:8" s="30" customFormat="1" outlineLevel="1" x14ac:dyDescent="0.25">
      <c r="A707" s="27">
        <v>8</v>
      </c>
      <c r="B707" s="28" t="s">
        <v>172</v>
      </c>
      <c r="C707" s="42">
        <v>4</v>
      </c>
      <c r="D707" s="10">
        <v>176800</v>
      </c>
      <c r="E707" s="10"/>
      <c r="F707" s="10">
        <f t="shared" si="43"/>
        <v>707200</v>
      </c>
      <c r="G707" s="29"/>
      <c r="H707" s="123"/>
    </row>
    <row r="708" spans="1:8" s="30" customFormat="1" outlineLevel="1" x14ac:dyDescent="0.25">
      <c r="A708" s="27">
        <v>9</v>
      </c>
      <c r="B708" s="28" t="s">
        <v>141</v>
      </c>
      <c r="C708" s="42">
        <v>2</v>
      </c>
      <c r="D708" s="10">
        <v>176800</v>
      </c>
      <c r="E708" s="10"/>
      <c r="F708" s="10">
        <f t="shared" si="43"/>
        <v>353600</v>
      </c>
      <c r="G708" s="29"/>
      <c r="H708" s="123"/>
    </row>
    <row r="709" spans="1:8" s="30" customFormat="1" outlineLevel="1" x14ac:dyDescent="0.25">
      <c r="A709" s="27">
        <v>10</v>
      </c>
      <c r="B709" s="28" t="s">
        <v>173</v>
      </c>
      <c r="C709" s="42">
        <v>5</v>
      </c>
      <c r="D709" s="10">
        <v>176800</v>
      </c>
      <c r="E709" s="10"/>
      <c r="F709" s="10">
        <f t="shared" si="43"/>
        <v>884000</v>
      </c>
      <c r="G709" s="29"/>
      <c r="H709" s="123"/>
    </row>
    <row r="710" spans="1:8" s="30" customFormat="1" outlineLevel="1" x14ac:dyDescent="0.25">
      <c r="A710" s="27"/>
      <c r="B710" s="31" t="s">
        <v>6</v>
      </c>
      <c r="C710" s="62">
        <f>SUM(C700:C709)</f>
        <v>21</v>
      </c>
      <c r="D710" s="43"/>
      <c r="E710" s="43"/>
      <c r="F710" s="66">
        <f>SUM(F700:F709)</f>
        <v>4433600</v>
      </c>
      <c r="G710" s="67"/>
      <c r="H710" s="123"/>
    </row>
    <row r="711" spans="1:8" s="30" customFormat="1" outlineLevel="1" x14ac:dyDescent="0.25">
      <c r="A711" s="31" t="s">
        <v>8</v>
      </c>
      <c r="B711" s="19" t="s">
        <v>177</v>
      </c>
      <c r="C711" s="27"/>
      <c r="D711" s="80"/>
      <c r="E711" s="80"/>
      <c r="F711" s="80"/>
      <c r="G711" s="81"/>
      <c r="H711" s="123"/>
    </row>
    <row r="712" spans="1:8" s="30" customFormat="1" outlineLevel="1" x14ac:dyDescent="0.25">
      <c r="A712" s="27">
        <v>1</v>
      </c>
      <c r="B712" s="28" t="s">
        <v>4</v>
      </c>
      <c r="C712" s="27">
        <v>1</v>
      </c>
      <c r="D712" s="10">
        <v>387600</v>
      </c>
      <c r="E712" s="10"/>
      <c r="F712" s="10">
        <f>D712*C712</f>
        <v>387600</v>
      </c>
      <c r="G712" s="29"/>
      <c r="H712" s="123"/>
    </row>
    <row r="713" spans="1:8" s="30" customFormat="1" outlineLevel="1" x14ac:dyDescent="0.25">
      <c r="A713" s="27">
        <v>2</v>
      </c>
      <c r="B713" s="28" t="s">
        <v>9</v>
      </c>
      <c r="C713" s="27">
        <v>2</v>
      </c>
      <c r="D713" s="10">
        <v>289000</v>
      </c>
      <c r="E713" s="10"/>
      <c r="F713" s="10">
        <f>D713*C713</f>
        <v>578000</v>
      </c>
      <c r="G713" s="29"/>
      <c r="H713" s="123"/>
    </row>
    <row r="714" spans="1:8" s="30" customFormat="1" outlineLevel="1" x14ac:dyDescent="0.25">
      <c r="A714" s="27">
        <v>3</v>
      </c>
      <c r="B714" s="28" t="s">
        <v>10</v>
      </c>
      <c r="C714" s="27">
        <v>3</v>
      </c>
      <c r="D714" s="10">
        <v>282200</v>
      </c>
      <c r="E714" s="10"/>
      <c r="F714" s="10">
        <f>D714*C714</f>
        <v>846600</v>
      </c>
      <c r="G714" s="29"/>
      <c r="H714" s="123"/>
    </row>
    <row r="715" spans="1:8" s="30" customFormat="1" outlineLevel="1" x14ac:dyDescent="0.25">
      <c r="A715" s="27">
        <v>4</v>
      </c>
      <c r="B715" s="28" t="s">
        <v>5</v>
      </c>
      <c r="C715" s="27">
        <v>2</v>
      </c>
      <c r="D715" s="10">
        <v>272000</v>
      </c>
      <c r="E715" s="10"/>
      <c r="F715" s="10">
        <f>D715*C715</f>
        <v>544000</v>
      </c>
      <c r="G715" s="29"/>
      <c r="H715" s="123"/>
    </row>
    <row r="716" spans="1:8" s="30" customFormat="1" outlineLevel="1" x14ac:dyDescent="0.25">
      <c r="A716" s="27"/>
      <c r="B716" s="31" t="s">
        <v>6</v>
      </c>
      <c r="C716" s="62">
        <f>SUM(C712:C715)</f>
        <v>8</v>
      </c>
      <c r="D716" s="43"/>
      <c r="E716" s="43"/>
      <c r="F716" s="66">
        <f>SUM(F712:F715)</f>
        <v>2356200</v>
      </c>
      <c r="G716" s="67"/>
      <c r="H716" s="123"/>
    </row>
    <row r="717" spans="1:8" s="30" customFormat="1" outlineLevel="1" x14ac:dyDescent="0.25">
      <c r="A717" s="31" t="s">
        <v>8</v>
      </c>
      <c r="B717" s="19" t="s">
        <v>178</v>
      </c>
      <c r="C717" s="27"/>
      <c r="D717" s="80"/>
      <c r="E717" s="80"/>
      <c r="F717" s="80"/>
      <c r="G717" s="81"/>
      <c r="H717" s="123"/>
    </row>
    <row r="718" spans="1:8" s="30" customFormat="1" outlineLevel="1" x14ac:dyDescent="0.25">
      <c r="A718" s="27">
        <v>1</v>
      </c>
      <c r="B718" s="28" t="s">
        <v>4</v>
      </c>
      <c r="C718" s="27">
        <v>1</v>
      </c>
      <c r="D718" s="10">
        <v>387600</v>
      </c>
      <c r="E718" s="10"/>
      <c r="F718" s="10">
        <f>D718*C718</f>
        <v>387600</v>
      </c>
      <c r="G718" s="29"/>
      <c r="H718" s="123"/>
    </row>
    <row r="719" spans="1:8" s="30" customFormat="1" outlineLevel="1" x14ac:dyDescent="0.25">
      <c r="A719" s="27">
        <v>2</v>
      </c>
      <c r="B719" s="28" t="s">
        <v>9</v>
      </c>
      <c r="C719" s="27">
        <v>2</v>
      </c>
      <c r="D719" s="10">
        <v>289000</v>
      </c>
      <c r="E719" s="10"/>
      <c r="F719" s="10">
        <f>D719*C719</f>
        <v>578000</v>
      </c>
      <c r="G719" s="29"/>
      <c r="H719" s="123"/>
    </row>
    <row r="720" spans="1:8" s="30" customFormat="1" outlineLevel="1" x14ac:dyDescent="0.25">
      <c r="A720" s="27">
        <v>3</v>
      </c>
      <c r="B720" s="28" t="s">
        <v>10</v>
      </c>
      <c r="C720" s="27">
        <v>2</v>
      </c>
      <c r="D720" s="10">
        <v>282200</v>
      </c>
      <c r="E720" s="10"/>
      <c r="F720" s="10">
        <f>D720*C720</f>
        <v>564400</v>
      </c>
      <c r="G720" s="29"/>
      <c r="H720" s="123"/>
    </row>
    <row r="721" spans="1:8" s="30" customFormat="1" outlineLevel="1" x14ac:dyDescent="0.25">
      <c r="A721" s="27">
        <v>4</v>
      </c>
      <c r="B721" s="28" t="s">
        <v>5</v>
      </c>
      <c r="C721" s="27">
        <v>2</v>
      </c>
      <c r="D721" s="10">
        <v>272000</v>
      </c>
      <c r="E721" s="10"/>
      <c r="F721" s="10">
        <f>D721*C721</f>
        <v>544000</v>
      </c>
      <c r="G721" s="29"/>
      <c r="H721" s="123"/>
    </row>
    <row r="722" spans="1:8" s="30" customFormat="1" outlineLevel="1" x14ac:dyDescent="0.25">
      <c r="A722" s="27"/>
      <c r="B722" s="31" t="s">
        <v>6</v>
      </c>
      <c r="C722" s="62">
        <f>SUM(C718:C721)</f>
        <v>7</v>
      </c>
      <c r="D722" s="43"/>
      <c r="E722" s="43"/>
      <c r="F722" s="66">
        <f>SUM(F718:F721)</f>
        <v>2074000</v>
      </c>
      <c r="G722" s="67"/>
      <c r="H722" s="123"/>
    </row>
    <row r="723" spans="1:8" s="30" customFormat="1" x14ac:dyDescent="0.25">
      <c r="A723" s="42"/>
      <c r="B723" s="31" t="s">
        <v>11</v>
      </c>
      <c r="C723" s="62">
        <f>C658+C685+C722+C692+C698+C716+C665+C679+C672+C710</f>
        <v>131</v>
      </c>
      <c r="D723" s="43"/>
      <c r="E723" s="43"/>
      <c r="F723" s="66">
        <f>F658+F685+F722+F692+F698+F716+F665+F679+F672+F710</f>
        <v>38246600</v>
      </c>
      <c r="G723" s="67"/>
      <c r="H723" s="123"/>
    </row>
    <row r="724" spans="1:8" s="30" customFormat="1" ht="34.5" x14ac:dyDescent="0.25">
      <c r="A724" s="78" t="s">
        <v>282</v>
      </c>
      <c r="B724" s="31" t="s">
        <v>182</v>
      </c>
      <c r="C724" s="27"/>
      <c r="D724" s="80"/>
      <c r="E724" s="80"/>
      <c r="F724" s="80"/>
      <c r="G724" s="81"/>
      <c r="H724" s="123"/>
    </row>
    <row r="725" spans="1:8" s="30" customFormat="1" outlineLevel="1" x14ac:dyDescent="0.25">
      <c r="A725" s="27">
        <v>1</v>
      </c>
      <c r="B725" s="28" t="s">
        <v>159</v>
      </c>
      <c r="C725" s="27">
        <v>1</v>
      </c>
      <c r="D725" s="10">
        <v>850000</v>
      </c>
      <c r="E725" s="10"/>
      <c r="F725" s="10">
        <f t="shared" ref="F725:F732" si="44">D725*C725</f>
        <v>850000</v>
      </c>
      <c r="G725" s="29"/>
      <c r="H725" s="123"/>
    </row>
    <row r="726" spans="1:8" s="30" customFormat="1" outlineLevel="1" x14ac:dyDescent="0.25">
      <c r="A726" s="27">
        <v>2</v>
      </c>
      <c r="B726" s="28" t="s">
        <v>297</v>
      </c>
      <c r="C726" s="27">
        <v>1</v>
      </c>
      <c r="D726" s="10">
        <v>323000</v>
      </c>
      <c r="E726" s="10"/>
      <c r="F726" s="10">
        <f t="shared" si="44"/>
        <v>323000</v>
      </c>
      <c r="G726" s="29"/>
      <c r="H726" s="123"/>
    </row>
    <row r="727" spans="1:8" s="30" customFormat="1" outlineLevel="1" x14ac:dyDescent="0.25">
      <c r="A727" s="27">
        <v>3</v>
      </c>
      <c r="B727" s="28" t="s">
        <v>160</v>
      </c>
      <c r="C727" s="27">
        <v>1</v>
      </c>
      <c r="D727" s="10">
        <v>714000</v>
      </c>
      <c r="E727" s="10"/>
      <c r="F727" s="10">
        <f t="shared" si="44"/>
        <v>714000</v>
      </c>
      <c r="G727" s="29"/>
      <c r="H727" s="123"/>
    </row>
    <row r="728" spans="1:8" s="30" customFormat="1" outlineLevel="1" x14ac:dyDescent="0.25">
      <c r="A728" s="27">
        <v>4</v>
      </c>
      <c r="B728" s="28" t="s">
        <v>161</v>
      </c>
      <c r="C728" s="27">
        <v>1</v>
      </c>
      <c r="D728" s="10">
        <v>697000</v>
      </c>
      <c r="E728" s="10"/>
      <c r="F728" s="10">
        <f t="shared" si="44"/>
        <v>697000</v>
      </c>
      <c r="G728" s="29"/>
      <c r="H728" s="123"/>
    </row>
    <row r="729" spans="1:8" s="30" customFormat="1" outlineLevel="1" x14ac:dyDescent="0.25">
      <c r="A729" s="27">
        <v>5</v>
      </c>
      <c r="B729" s="44" t="s">
        <v>162</v>
      </c>
      <c r="C729" s="27">
        <v>1</v>
      </c>
      <c r="D729" s="10">
        <v>323000</v>
      </c>
      <c r="E729" s="10"/>
      <c r="F729" s="10">
        <f t="shared" si="44"/>
        <v>323000</v>
      </c>
      <c r="G729" s="29"/>
      <c r="H729" s="123"/>
    </row>
    <row r="730" spans="1:8" s="30" customFormat="1" outlineLevel="1" x14ac:dyDescent="0.25">
      <c r="A730" s="27">
        <v>6</v>
      </c>
      <c r="B730" s="44" t="s">
        <v>9</v>
      </c>
      <c r="C730" s="27">
        <v>1</v>
      </c>
      <c r="D730" s="10">
        <v>323000</v>
      </c>
      <c r="E730" s="10"/>
      <c r="F730" s="10">
        <f t="shared" si="44"/>
        <v>323000</v>
      </c>
      <c r="G730" s="29"/>
      <c r="H730" s="123"/>
    </row>
    <row r="731" spans="1:8" s="30" customFormat="1" ht="34.5" outlineLevel="1" x14ac:dyDescent="0.25">
      <c r="A731" s="27">
        <v>7</v>
      </c>
      <c r="B731" s="44" t="s">
        <v>298</v>
      </c>
      <c r="C731" s="27">
        <v>1</v>
      </c>
      <c r="D731" s="10">
        <v>289000</v>
      </c>
      <c r="E731" s="10"/>
      <c r="F731" s="10">
        <f t="shared" si="44"/>
        <v>289000</v>
      </c>
      <c r="G731" s="29"/>
      <c r="H731" s="123"/>
    </row>
    <row r="732" spans="1:8" s="30" customFormat="1" ht="51.75" outlineLevel="1" x14ac:dyDescent="0.25">
      <c r="A732" s="27">
        <v>8</v>
      </c>
      <c r="B732" s="44" t="s">
        <v>299</v>
      </c>
      <c r="C732" s="27">
        <v>1</v>
      </c>
      <c r="D732" s="10">
        <v>282200</v>
      </c>
      <c r="E732" s="10"/>
      <c r="F732" s="10">
        <f t="shared" si="44"/>
        <v>282200</v>
      </c>
      <c r="G732" s="29"/>
      <c r="H732" s="123"/>
    </row>
    <row r="733" spans="1:8" s="30" customFormat="1" outlineLevel="1" x14ac:dyDescent="0.25">
      <c r="A733" s="27"/>
      <c r="B733" s="31" t="s">
        <v>6</v>
      </c>
      <c r="C733" s="62">
        <f>SUM(C725:C732)</f>
        <v>8</v>
      </c>
      <c r="D733" s="43"/>
      <c r="E733" s="43"/>
      <c r="F733" s="66">
        <f>SUM(F725:F732)</f>
        <v>3801200</v>
      </c>
      <c r="G733" s="67"/>
      <c r="H733" s="123"/>
    </row>
    <row r="734" spans="1:8" s="77" customFormat="1" outlineLevel="1" x14ac:dyDescent="0.25">
      <c r="A734" s="19" t="s">
        <v>8</v>
      </c>
      <c r="B734" s="19" t="s">
        <v>163</v>
      </c>
      <c r="C734" s="24"/>
      <c r="D734" s="86"/>
      <c r="E734" s="86"/>
      <c r="F734" s="86"/>
      <c r="G734" s="87"/>
      <c r="H734" s="123"/>
    </row>
    <row r="735" spans="1:8" s="30" customFormat="1" outlineLevel="1" x14ac:dyDescent="0.25">
      <c r="A735" s="27">
        <v>1</v>
      </c>
      <c r="B735" s="28" t="s">
        <v>4</v>
      </c>
      <c r="C735" s="27">
        <v>1</v>
      </c>
      <c r="D735" s="10">
        <v>387600</v>
      </c>
      <c r="E735" s="10"/>
      <c r="F735" s="10">
        <f>D735*C735</f>
        <v>387600</v>
      </c>
      <c r="G735" s="29"/>
      <c r="H735" s="123"/>
    </row>
    <row r="736" spans="1:8" s="30" customFormat="1" outlineLevel="1" x14ac:dyDescent="0.25">
      <c r="A736" s="27">
        <v>2</v>
      </c>
      <c r="B736" s="28" t="s">
        <v>9</v>
      </c>
      <c r="C736" s="27">
        <v>1</v>
      </c>
      <c r="D736" s="10">
        <v>289000</v>
      </c>
      <c r="E736" s="10"/>
      <c r="F736" s="10">
        <f>D736*C736</f>
        <v>289000</v>
      </c>
      <c r="G736" s="29"/>
      <c r="H736" s="123"/>
    </row>
    <row r="737" spans="1:8" s="30" customFormat="1" outlineLevel="1" x14ac:dyDescent="0.25">
      <c r="A737" s="27">
        <v>3</v>
      </c>
      <c r="B737" s="28" t="s">
        <v>10</v>
      </c>
      <c r="C737" s="27">
        <v>1</v>
      </c>
      <c r="D737" s="10">
        <v>282200</v>
      </c>
      <c r="E737" s="10"/>
      <c r="F737" s="10">
        <f>D737*C737</f>
        <v>282200</v>
      </c>
      <c r="G737" s="29"/>
      <c r="H737" s="123"/>
    </row>
    <row r="738" spans="1:8" s="30" customFormat="1" outlineLevel="1" x14ac:dyDescent="0.25">
      <c r="A738" s="27">
        <v>4</v>
      </c>
      <c r="B738" s="28" t="s">
        <v>5</v>
      </c>
      <c r="C738" s="27">
        <v>3</v>
      </c>
      <c r="D738" s="10">
        <v>272000</v>
      </c>
      <c r="E738" s="10"/>
      <c r="F738" s="10">
        <f>D738*C738</f>
        <v>816000</v>
      </c>
      <c r="G738" s="29"/>
      <c r="H738" s="123"/>
    </row>
    <row r="739" spans="1:8" s="30" customFormat="1" outlineLevel="1" x14ac:dyDescent="0.25">
      <c r="A739" s="27"/>
      <c r="B739" s="31" t="s">
        <v>6</v>
      </c>
      <c r="C739" s="62">
        <f>SUM(C735:C738)</f>
        <v>6</v>
      </c>
      <c r="D739" s="43"/>
      <c r="E739" s="43"/>
      <c r="F739" s="66">
        <f>SUM(F735:F738)</f>
        <v>1774800</v>
      </c>
      <c r="G739" s="67"/>
      <c r="H739" s="123"/>
    </row>
    <row r="740" spans="1:8" s="77" customFormat="1" ht="28.5" outlineLevel="1" x14ac:dyDescent="0.25">
      <c r="A740" s="19" t="s">
        <v>8</v>
      </c>
      <c r="B740" s="19" t="s">
        <v>164</v>
      </c>
      <c r="C740" s="24"/>
      <c r="D740" s="86"/>
      <c r="E740" s="86"/>
      <c r="F740" s="86"/>
      <c r="G740" s="87"/>
      <c r="H740" s="123"/>
    </row>
    <row r="741" spans="1:8" s="30" customFormat="1" outlineLevel="1" x14ac:dyDescent="0.25">
      <c r="A741" s="27">
        <v>1</v>
      </c>
      <c r="B741" s="28" t="s">
        <v>4</v>
      </c>
      <c r="C741" s="27">
        <v>1</v>
      </c>
      <c r="D741" s="10">
        <v>387600</v>
      </c>
      <c r="E741" s="10"/>
      <c r="F741" s="10">
        <f>D741*C741</f>
        <v>387600</v>
      </c>
      <c r="G741" s="29"/>
      <c r="H741" s="123"/>
    </row>
    <row r="742" spans="1:8" s="30" customFormat="1" outlineLevel="1" x14ac:dyDescent="0.25">
      <c r="A742" s="27">
        <v>2</v>
      </c>
      <c r="B742" s="28" t="s">
        <v>9</v>
      </c>
      <c r="C742" s="27">
        <v>2</v>
      </c>
      <c r="D742" s="10">
        <v>289000</v>
      </c>
      <c r="E742" s="10"/>
      <c r="F742" s="10">
        <f>D742*C742</f>
        <v>578000</v>
      </c>
      <c r="G742" s="29"/>
      <c r="H742" s="123"/>
    </row>
    <row r="743" spans="1:8" s="30" customFormat="1" outlineLevel="1" x14ac:dyDescent="0.25">
      <c r="A743" s="27">
        <v>3</v>
      </c>
      <c r="B743" s="28" t="s">
        <v>10</v>
      </c>
      <c r="C743" s="27">
        <v>2</v>
      </c>
      <c r="D743" s="10">
        <v>282200</v>
      </c>
      <c r="E743" s="10"/>
      <c r="F743" s="10">
        <f>D743*C743</f>
        <v>564400</v>
      </c>
      <c r="G743" s="29"/>
      <c r="H743" s="123"/>
    </row>
    <row r="744" spans="1:8" s="30" customFormat="1" outlineLevel="1" x14ac:dyDescent="0.25">
      <c r="A744" s="27">
        <v>4</v>
      </c>
      <c r="B744" s="28" t="s">
        <v>5</v>
      </c>
      <c r="C744" s="27">
        <v>3</v>
      </c>
      <c r="D744" s="10">
        <v>272000</v>
      </c>
      <c r="E744" s="10"/>
      <c r="F744" s="10">
        <f>D744*C744</f>
        <v>816000</v>
      </c>
      <c r="G744" s="29"/>
      <c r="H744" s="123"/>
    </row>
    <row r="745" spans="1:8" s="30" customFormat="1" outlineLevel="1" x14ac:dyDescent="0.25">
      <c r="A745" s="27"/>
      <c r="B745" s="31" t="s">
        <v>6</v>
      </c>
      <c r="C745" s="62">
        <f>SUM(C741:C744)</f>
        <v>8</v>
      </c>
      <c r="D745" s="43"/>
      <c r="E745" s="43"/>
      <c r="F745" s="66">
        <f>SUM(F741:F744)</f>
        <v>2346000</v>
      </c>
      <c r="G745" s="67"/>
      <c r="H745" s="123"/>
    </row>
    <row r="746" spans="1:8" s="77" customFormat="1" ht="28.5" outlineLevel="1" x14ac:dyDescent="0.25">
      <c r="A746" s="19" t="s">
        <v>8</v>
      </c>
      <c r="B746" s="19" t="s">
        <v>174</v>
      </c>
      <c r="C746" s="24"/>
      <c r="D746" s="86"/>
      <c r="E746" s="86"/>
      <c r="F746" s="86"/>
      <c r="G746" s="87"/>
      <c r="H746" s="123"/>
    </row>
    <row r="747" spans="1:8" s="30" customFormat="1" outlineLevel="1" x14ac:dyDescent="0.25">
      <c r="A747" s="27">
        <v>1</v>
      </c>
      <c r="B747" s="28" t="s">
        <v>4</v>
      </c>
      <c r="C747" s="27">
        <v>1</v>
      </c>
      <c r="D747" s="10">
        <v>387600</v>
      </c>
      <c r="E747" s="10"/>
      <c r="F747" s="10">
        <f>D747*C747</f>
        <v>387600</v>
      </c>
      <c r="G747" s="29"/>
      <c r="H747" s="123"/>
    </row>
    <row r="748" spans="1:8" s="30" customFormat="1" ht="34.5" outlineLevel="1" x14ac:dyDescent="0.25">
      <c r="A748" s="27">
        <v>2</v>
      </c>
      <c r="B748" s="28" t="s">
        <v>175</v>
      </c>
      <c r="C748" s="27">
        <v>2</v>
      </c>
      <c r="D748" s="10">
        <v>289000</v>
      </c>
      <c r="E748" s="10"/>
      <c r="F748" s="10">
        <f>D748*C748</f>
        <v>578000</v>
      </c>
      <c r="G748" s="29"/>
      <c r="H748" s="123"/>
    </row>
    <row r="749" spans="1:8" s="30" customFormat="1" outlineLevel="1" x14ac:dyDescent="0.25">
      <c r="A749" s="27">
        <v>3</v>
      </c>
      <c r="B749" s="28" t="s">
        <v>176</v>
      </c>
      <c r="C749" s="27">
        <v>1</v>
      </c>
      <c r="D749" s="10">
        <v>289000</v>
      </c>
      <c r="E749" s="10"/>
      <c r="F749" s="10">
        <f>D749*C749</f>
        <v>289000</v>
      </c>
      <c r="G749" s="29"/>
      <c r="H749" s="123"/>
    </row>
    <row r="750" spans="1:8" s="30" customFormat="1" outlineLevel="1" x14ac:dyDescent="0.25">
      <c r="A750" s="27">
        <v>4</v>
      </c>
      <c r="B750" s="28" t="s">
        <v>10</v>
      </c>
      <c r="C750" s="27">
        <v>1</v>
      </c>
      <c r="D750" s="10">
        <v>282200</v>
      </c>
      <c r="E750" s="10"/>
      <c r="F750" s="10">
        <f>D750*C750</f>
        <v>282200</v>
      </c>
      <c r="G750" s="29"/>
      <c r="H750" s="123"/>
    </row>
    <row r="751" spans="1:8" s="30" customFormat="1" outlineLevel="1" x14ac:dyDescent="0.25">
      <c r="A751" s="27"/>
      <c r="B751" s="31" t="s">
        <v>6</v>
      </c>
      <c r="C751" s="62">
        <f>SUM(C747:C750)</f>
        <v>5</v>
      </c>
      <c r="D751" s="43"/>
      <c r="E751" s="43"/>
      <c r="F751" s="66">
        <f>SUM(F747:F750)</f>
        <v>1536800</v>
      </c>
      <c r="G751" s="67"/>
      <c r="H751" s="123"/>
    </row>
    <row r="752" spans="1:8" s="77" customFormat="1" outlineLevel="1" x14ac:dyDescent="0.25">
      <c r="A752" s="19" t="s">
        <v>8</v>
      </c>
      <c r="B752" s="19" t="s">
        <v>165</v>
      </c>
      <c r="C752" s="24"/>
      <c r="D752" s="86"/>
      <c r="E752" s="86"/>
      <c r="F752" s="86"/>
      <c r="G752" s="87"/>
      <c r="H752" s="123"/>
    </row>
    <row r="753" spans="1:8" s="30" customFormat="1" outlineLevel="1" x14ac:dyDescent="0.25">
      <c r="A753" s="27">
        <v>1</v>
      </c>
      <c r="B753" s="28" t="s">
        <v>4</v>
      </c>
      <c r="C753" s="27">
        <v>1</v>
      </c>
      <c r="D753" s="10">
        <v>387600</v>
      </c>
      <c r="E753" s="10"/>
      <c r="F753" s="10">
        <f>D753*C753</f>
        <v>387600</v>
      </c>
      <c r="G753" s="29"/>
      <c r="H753" s="123"/>
    </row>
    <row r="754" spans="1:8" s="30" customFormat="1" outlineLevel="1" x14ac:dyDescent="0.25">
      <c r="A754" s="27">
        <v>2</v>
      </c>
      <c r="B754" s="28" t="s">
        <v>9</v>
      </c>
      <c r="C754" s="27">
        <v>1</v>
      </c>
      <c r="D754" s="10">
        <v>289000</v>
      </c>
      <c r="E754" s="10"/>
      <c r="F754" s="10">
        <f>D754*C754</f>
        <v>289000</v>
      </c>
      <c r="G754" s="29"/>
      <c r="H754" s="123"/>
    </row>
    <row r="755" spans="1:8" s="30" customFormat="1" outlineLevel="1" x14ac:dyDescent="0.25">
      <c r="A755" s="27">
        <v>3</v>
      </c>
      <c r="B755" s="28" t="s">
        <v>10</v>
      </c>
      <c r="C755" s="27">
        <v>1</v>
      </c>
      <c r="D755" s="10">
        <v>282200</v>
      </c>
      <c r="E755" s="10"/>
      <c r="F755" s="10">
        <f>D755*C755</f>
        <v>282200</v>
      </c>
      <c r="G755" s="29"/>
      <c r="H755" s="123"/>
    </row>
    <row r="756" spans="1:8" s="30" customFormat="1" outlineLevel="1" x14ac:dyDescent="0.25">
      <c r="A756" s="27">
        <v>4</v>
      </c>
      <c r="B756" s="28" t="s">
        <v>5</v>
      </c>
      <c r="C756" s="27">
        <v>1</v>
      </c>
      <c r="D756" s="10">
        <v>272000</v>
      </c>
      <c r="E756" s="10"/>
      <c r="F756" s="10">
        <f>D756*C756</f>
        <v>272000</v>
      </c>
      <c r="G756" s="29"/>
      <c r="H756" s="123"/>
    </row>
    <row r="757" spans="1:8" s="30" customFormat="1" outlineLevel="1" x14ac:dyDescent="0.25">
      <c r="A757" s="27"/>
      <c r="B757" s="31" t="s">
        <v>6</v>
      </c>
      <c r="C757" s="62">
        <f>SUM(C753:C756)</f>
        <v>4</v>
      </c>
      <c r="D757" s="43"/>
      <c r="E757" s="43"/>
      <c r="F757" s="66">
        <f>SUM(F753:F756)</f>
        <v>1230800</v>
      </c>
      <c r="G757" s="67"/>
      <c r="H757" s="123"/>
    </row>
    <row r="758" spans="1:8" s="77" customFormat="1" ht="42.75" outlineLevel="1" x14ac:dyDescent="0.25">
      <c r="A758" s="19" t="s">
        <v>8</v>
      </c>
      <c r="B758" s="19" t="s">
        <v>166</v>
      </c>
      <c r="C758" s="24"/>
      <c r="D758" s="86"/>
      <c r="E758" s="86"/>
      <c r="F758" s="86"/>
      <c r="G758" s="87"/>
      <c r="H758" s="123"/>
    </row>
    <row r="759" spans="1:8" s="30" customFormat="1" outlineLevel="1" x14ac:dyDescent="0.25">
      <c r="A759" s="27">
        <v>1</v>
      </c>
      <c r="B759" s="28" t="s">
        <v>4</v>
      </c>
      <c r="C759" s="27">
        <v>1</v>
      </c>
      <c r="D759" s="10">
        <v>387600</v>
      </c>
      <c r="E759" s="10"/>
      <c r="F759" s="10">
        <f>D759*C759</f>
        <v>387600</v>
      </c>
      <c r="G759" s="29"/>
      <c r="H759" s="123"/>
    </row>
    <row r="760" spans="1:8" s="30" customFormat="1" outlineLevel="1" x14ac:dyDescent="0.25">
      <c r="A760" s="27">
        <v>2</v>
      </c>
      <c r="B760" s="28" t="s">
        <v>9</v>
      </c>
      <c r="C760" s="27">
        <v>2</v>
      </c>
      <c r="D760" s="10">
        <v>289000</v>
      </c>
      <c r="E760" s="10"/>
      <c r="F760" s="10">
        <f>D760*C760</f>
        <v>578000</v>
      </c>
      <c r="G760" s="29"/>
      <c r="H760" s="123"/>
    </row>
    <row r="761" spans="1:8" s="30" customFormat="1" outlineLevel="1" x14ac:dyDescent="0.25">
      <c r="A761" s="27">
        <v>3</v>
      </c>
      <c r="B761" s="28" t="s">
        <v>10</v>
      </c>
      <c r="C761" s="27">
        <v>2</v>
      </c>
      <c r="D761" s="10">
        <v>282200</v>
      </c>
      <c r="E761" s="10"/>
      <c r="F761" s="10">
        <f>D761*C761</f>
        <v>564400</v>
      </c>
      <c r="G761" s="29"/>
      <c r="H761" s="123"/>
    </row>
    <row r="762" spans="1:8" s="30" customFormat="1" outlineLevel="1" x14ac:dyDescent="0.25">
      <c r="A762" s="27">
        <v>4</v>
      </c>
      <c r="B762" s="28" t="s">
        <v>5</v>
      </c>
      <c r="C762" s="27">
        <v>2</v>
      </c>
      <c r="D762" s="10">
        <v>272000</v>
      </c>
      <c r="E762" s="10"/>
      <c r="F762" s="10">
        <f>D762*C762</f>
        <v>544000</v>
      </c>
      <c r="G762" s="29"/>
      <c r="H762" s="123"/>
    </row>
    <row r="763" spans="1:8" s="30" customFormat="1" outlineLevel="1" x14ac:dyDescent="0.25">
      <c r="A763" s="27"/>
      <c r="B763" s="31" t="s">
        <v>6</v>
      </c>
      <c r="C763" s="62">
        <f>SUM(C759:C762)</f>
        <v>7</v>
      </c>
      <c r="D763" s="43"/>
      <c r="E763" s="43"/>
      <c r="F763" s="66">
        <f>SUM(F759:F762)</f>
        <v>2074000</v>
      </c>
      <c r="G763" s="67"/>
      <c r="H763" s="123"/>
    </row>
    <row r="764" spans="1:8" s="77" customFormat="1" outlineLevel="1" x14ac:dyDescent="0.25">
      <c r="A764" s="19" t="s">
        <v>8</v>
      </c>
      <c r="B764" s="19" t="s">
        <v>167</v>
      </c>
      <c r="C764" s="24"/>
      <c r="D764" s="86"/>
      <c r="E764" s="86"/>
      <c r="F764" s="86"/>
      <c r="G764" s="87"/>
      <c r="H764" s="123"/>
    </row>
    <row r="765" spans="1:8" s="30" customFormat="1" outlineLevel="1" x14ac:dyDescent="0.25">
      <c r="A765" s="27">
        <v>1</v>
      </c>
      <c r="B765" s="28" t="s">
        <v>4</v>
      </c>
      <c r="C765" s="27">
        <v>1</v>
      </c>
      <c r="D765" s="10">
        <v>387600</v>
      </c>
      <c r="E765" s="10"/>
      <c r="F765" s="10">
        <f>D765*C765</f>
        <v>387600</v>
      </c>
      <c r="G765" s="29"/>
      <c r="H765" s="123"/>
    </row>
    <row r="766" spans="1:8" s="30" customFormat="1" outlineLevel="1" x14ac:dyDescent="0.25">
      <c r="A766" s="27">
        <v>2</v>
      </c>
      <c r="B766" s="28" t="s">
        <v>9</v>
      </c>
      <c r="C766" s="27">
        <v>1</v>
      </c>
      <c r="D766" s="10">
        <v>289000</v>
      </c>
      <c r="E766" s="10"/>
      <c r="F766" s="10">
        <f>D766*C766</f>
        <v>289000</v>
      </c>
      <c r="G766" s="29"/>
      <c r="H766" s="123"/>
    </row>
    <row r="767" spans="1:8" s="30" customFormat="1" outlineLevel="1" x14ac:dyDescent="0.25">
      <c r="A767" s="27">
        <v>3</v>
      </c>
      <c r="B767" s="28" t="s">
        <v>10</v>
      </c>
      <c r="C767" s="27">
        <v>1</v>
      </c>
      <c r="D767" s="10">
        <v>282200</v>
      </c>
      <c r="E767" s="10"/>
      <c r="F767" s="10">
        <f>D767*C767</f>
        <v>282200</v>
      </c>
      <c r="G767" s="29"/>
      <c r="H767" s="123"/>
    </row>
    <row r="768" spans="1:8" s="30" customFormat="1" outlineLevel="1" x14ac:dyDescent="0.25">
      <c r="A768" s="27">
        <v>4</v>
      </c>
      <c r="B768" s="28" t="s">
        <v>5</v>
      </c>
      <c r="C768" s="27">
        <v>1</v>
      </c>
      <c r="D768" s="10">
        <v>272000</v>
      </c>
      <c r="E768" s="10"/>
      <c r="F768" s="10">
        <f>D768*C768</f>
        <v>272000</v>
      </c>
      <c r="G768" s="29"/>
      <c r="H768" s="123"/>
    </row>
    <row r="769" spans="1:8" s="30" customFormat="1" outlineLevel="1" x14ac:dyDescent="0.25">
      <c r="A769" s="27"/>
      <c r="B769" s="31" t="s">
        <v>6</v>
      </c>
      <c r="C769" s="62">
        <f>SUM(C765:C768)</f>
        <v>4</v>
      </c>
      <c r="D769" s="43"/>
      <c r="E769" s="43"/>
      <c r="F769" s="66">
        <f>SUM(F765:F768)</f>
        <v>1230800</v>
      </c>
      <c r="G769" s="67"/>
      <c r="H769" s="123"/>
    </row>
    <row r="770" spans="1:8" s="77" customFormat="1" outlineLevel="1" x14ac:dyDescent="0.25">
      <c r="A770" s="19" t="s">
        <v>8</v>
      </c>
      <c r="B770" s="19" t="s">
        <v>168</v>
      </c>
      <c r="C770" s="24"/>
      <c r="D770" s="86"/>
      <c r="E770" s="86"/>
      <c r="F770" s="86"/>
      <c r="G770" s="87"/>
      <c r="H770" s="123"/>
    </row>
    <row r="771" spans="1:8" s="30" customFormat="1" outlineLevel="1" x14ac:dyDescent="0.25">
      <c r="A771" s="27">
        <v>1</v>
      </c>
      <c r="B771" s="28" t="s">
        <v>169</v>
      </c>
      <c r="C771" s="27">
        <v>1</v>
      </c>
      <c r="D771" s="10">
        <v>370600</v>
      </c>
      <c r="E771" s="10"/>
      <c r="F771" s="10">
        <f t="shared" ref="F771:F780" si="45">D771*C771</f>
        <v>370600</v>
      </c>
      <c r="G771" s="29"/>
      <c r="H771" s="123"/>
    </row>
    <row r="772" spans="1:8" s="30" customFormat="1" outlineLevel="1" x14ac:dyDescent="0.25">
      <c r="A772" s="42">
        <v>2</v>
      </c>
      <c r="B772" s="28" t="s">
        <v>180</v>
      </c>
      <c r="C772" s="42">
        <v>1</v>
      </c>
      <c r="D772" s="10">
        <v>241400</v>
      </c>
      <c r="E772" s="10"/>
      <c r="F772" s="10">
        <f t="shared" si="45"/>
        <v>241400</v>
      </c>
      <c r="G772" s="29"/>
      <c r="H772" s="123"/>
    </row>
    <row r="773" spans="1:8" s="30" customFormat="1" ht="34.5" outlineLevel="1" x14ac:dyDescent="0.25">
      <c r="A773" s="27">
        <v>3</v>
      </c>
      <c r="B773" s="28" t="s">
        <v>170</v>
      </c>
      <c r="C773" s="42">
        <v>1</v>
      </c>
      <c r="D773" s="10">
        <v>258400</v>
      </c>
      <c r="E773" s="10"/>
      <c r="F773" s="10">
        <f t="shared" si="45"/>
        <v>258400</v>
      </c>
      <c r="G773" s="29"/>
      <c r="H773" s="123"/>
    </row>
    <row r="774" spans="1:8" s="30" customFormat="1" ht="34.5" outlineLevel="1" x14ac:dyDescent="0.25">
      <c r="A774" s="42">
        <v>4</v>
      </c>
      <c r="B774" s="28" t="s">
        <v>170</v>
      </c>
      <c r="C774" s="42">
        <v>2</v>
      </c>
      <c r="D774" s="10">
        <v>210800</v>
      </c>
      <c r="E774" s="10"/>
      <c r="F774" s="10">
        <f t="shared" si="45"/>
        <v>421600</v>
      </c>
      <c r="G774" s="29"/>
      <c r="H774" s="123"/>
    </row>
    <row r="775" spans="1:8" s="30" customFormat="1" outlineLevel="1" x14ac:dyDescent="0.25">
      <c r="A775" s="27">
        <v>5</v>
      </c>
      <c r="B775" s="28" t="s">
        <v>171</v>
      </c>
      <c r="C775" s="42">
        <v>1</v>
      </c>
      <c r="D775" s="10">
        <v>210800</v>
      </c>
      <c r="E775" s="10"/>
      <c r="F775" s="10">
        <f t="shared" si="45"/>
        <v>210800</v>
      </c>
      <c r="G775" s="29"/>
      <c r="H775" s="123"/>
    </row>
    <row r="776" spans="1:8" s="30" customFormat="1" outlineLevel="1" x14ac:dyDescent="0.25">
      <c r="A776" s="42">
        <v>6</v>
      </c>
      <c r="B776" s="28" t="s">
        <v>139</v>
      </c>
      <c r="C776" s="42">
        <v>1</v>
      </c>
      <c r="D776" s="10">
        <v>265200</v>
      </c>
      <c r="E776" s="10"/>
      <c r="F776" s="10">
        <f t="shared" si="45"/>
        <v>265200</v>
      </c>
      <c r="G776" s="29"/>
      <c r="H776" s="123"/>
    </row>
    <row r="777" spans="1:8" s="30" customFormat="1" outlineLevel="1" x14ac:dyDescent="0.25">
      <c r="A777" s="27">
        <v>7</v>
      </c>
      <c r="B777" s="28" t="s">
        <v>139</v>
      </c>
      <c r="C777" s="42">
        <v>1</v>
      </c>
      <c r="D777" s="10">
        <v>255000</v>
      </c>
      <c r="E777" s="10"/>
      <c r="F777" s="10">
        <f t="shared" si="45"/>
        <v>255000</v>
      </c>
      <c r="G777" s="29"/>
      <c r="H777" s="123"/>
    </row>
    <row r="778" spans="1:8" s="30" customFormat="1" outlineLevel="1" x14ac:dyDescent="0.25">
      <c r="A778" s="42">
        <v>8</v>
      </c>
      <c r="B778" s="28" t="s">
        <v>141</v>
      </c>
      <c r="C778" s="42">
        <v>1</v>
      </c>
      <c r="D778" s="10">
        <v>176800</v>
      </c>
      <c r="E778" s="10"/>
      <c r="F778" s="10">
        <f t="shared" ref="F778" si="46">D778*C778</f>
        <v>176800</v>
      </c>
      <c r="G778" s="29"/>
      <c r="H778" s="123"/>
    </row>
    <row r="779" spans="1:8" s="30" customFormat="1" outlineLevel="1" x14ac:dyDescent="0.25">
      <c r="A779" s="27">
        <v>9</v>
      </c>
      <c r="B779" s="28" t="s">
        <v>172</v>
      </c>
      <c r="C779" s="42">
        <v>4</v>
      </c>
      <c r="D779" s="10">
        <v>176800</v>
      </c>
      <c r="E779" s="10"/>
      <c r="F779" s="10">
        <f t="shared" si="45"/>
        <v>707200</v>
      </c>
      <c r="G779" s="29"/>
      <c r="H779" s="123"/>
    </row>
    <row r="780" spans="1:8" s="30" customFormat="1" outlineLevel="1" x14ac:dyDescent="0.25">
      <c r="A780" s="42">
        <v>10</v>
      </c>
      <c r="B780" s="28" t="s">
        <v>173</v>
      </c>
      <c r="C780" s="42">
        <v>2</v>
      </c>
      <c r="D780" s="10">
        <v>176800</v>
      </c>
      <c r="E780" s="10"/>
      <c r="F780" s="10">
        <f t="shared" si="45"/>
        <v>353600</v>
      </c>
      <c r="G780" s="29"/>
      <c r="H780" s="123"/>
    </row>
    <row r="781" spans="1:8" s="30" customFormat="1" outlineLevel="1" x14ac:dyDescent="0.25">
      <c r="A781" s="27"/>
      <c r="B781" s="31" t="s">
        <v>6</v>
      </c>
      <c r="C781" s="62">
        <f>SUM(C771:C780)</f>
        <v>15</v>
      </c>
      <c r="D781" s="43"/>
      <c r="E781" s="43"/>
      <c r="F781" s="66">
        <f>SUM(F771:F780)</f>
        <v>3260600</v>
      </c>
      <c r="G781" s="67"/>
      <c r="H781" s="123"/>
    </row>
    <row r="782" spans="1:8" s="77" customFormat="1" outlineLevel="1" x14ac:dyDescent="0.25">
      <c r="A782" s="19" t="s">
        <v>8</v>
      </c>
      <c r="B782" s="19" t="s">
        <v>177</v>
      </c>
      <c r="C782" s="24"/>
      <c r="D782" s="86"/>
      <c r="E782" s="86"/>
      <c r="F782" s="86"/>
      <c r="G782" s="87"/>
      <c r="H782" s="123"/>
    </row>
    <row r="783" spans="1:8" s="30" customFormat="1" outlineLevel="1" x14ac:dyDescent="0.25">
      <c r="A783" s="27">
        <v>1</v>
      </c>
      <c r="B783" s="28" t="s">
        <v>4</v>
      </c>
      <c r="C783" s="27">
        <v>1</v>
      </c>
      <c r="D783" s="10">
        <v>387600</v>
      </c>
      <c r="E783" s="10"/>
      <c r="F783" s="10">
        <f>D783*C783</f>
        <v>387600</v>
      </c>
      <c r="G783" s="29"/>
      <c r="H783" s="123"/>
    </row>
    <row r="784" spans="1:8" s="30" customFormat="1" outlineLevel="1" x14ac:dyDescent="0.25">
      <c r="A784" s="27">
        <v>2</v>
      </c>
      <c r="B784" s="28" t="s">
        <v>9</v>
      </c>
      <c r="C784" s="27">
        <v>1</v>
      </c>
      <c r="D784" s="10">
        <v>289000</v>
      </c>
      <c r="E784" s="10"/>
      <c r="F784" s="10">
        <f>D784*C784</f>
        <v>289000</v>
      </c>
      <c r="G784" s="29"/>
      <c r="H784" s="123"/>
    </row>
    <row r="785" spans="1:8" s="30" customFormat="1" outlineLevel="1" x14ac:dyDescent="0.25">
      <c r="A785" s="27">
        <v>3</v>
      </c>
      <c r="B785" s="28" t="s">
        <v>10</v>
      </c>
      <c r="C785" s="27">
        <v>1</v>
      </c>
      <c r="D785" s="10">
        <v>282200</v>
      </c>
      <c r="E785" s="10"/>
      <c r="F785" s="10">
        <f>D785*C785</f>
        <v>282200</v>
      </c>
      <c r="G785" s="29"/>
      <c r="H785" s="123"/>
    </row>
    <row r="786" spans="1:8" s="30" customFormat="1" outlineLevel="1" x14ac:dyDescent="0.25">
      <c r="A786" s="27">
        <v>4</v>
      </c>
      <c r="B786" s="28" t="s">
        <v>5</v>
      </c>
      <c r="C786" s="27">
        <f>1</f>
        <v>1</v>
      </c>
      <c r="D786" s="10">
        <v>272000</v>
      </c>
      <c r="E786" s="10"/>
      <c r="F786" s="10">
        <f>D786*C786</f>
        <v>272000</v>
      </c>
      <c r="G786" s="29"/>
      <c r="H786" s="123"/>
    </row>
    <row r="787" spans="1:8" s="30" customFormat="1" outlineLevel="1" x14ac:dyDescent="0.25">
      <c r="A787" s="27"/>
      <c r="B787" s="31" t="s">
        <v>6</v>
      </c>
      <c r="C787" s="62">
        <f>SUM(C783:C786)</f>
        <v>4</v>
      </c>
      <c r="D787" s="43"/>
      <c r="E787" s="43"/>
      <c r="F787" s="66">
        <f>SUM(F783:F786)</f>
        <v>1230800</v>
      </c>
      <c r="G787" s="67"/>
      <c r="H787" s="123"/>
    </row>
    <row r="788" spans="1:8" s="77" customFormat="1" outlineLevel="1" x14ac:dyDescent="0.25">
      <c r="A788" s="19" t="s">
        <v>8</v>
      </c>
      <c r="B788" s="19" t="s">
        <v>178</v>
      </c>
      <c r="C788" s="24"/>
      <c r="D788" s="86"/>
      <c r="E788" s="86"/>
      <c r="F788" s="86"/>
      <c r="G788" s="87"/>
      <c r="H788" s="123"/>
    </row>
    <row r="789" spans="1:8" s="30" customFormat="1" outlineLevel="1" x14ac:dyDescent="0.25">
      <c r="A789" s="27">
        <v>1</v>
      </c>
      <c r="B789" s="28" t="s">
        <v>4</v>
      </c>
      <c r="C789" s="27">
        <v>1</v>
      </c>
      <c r="D789" s="10">
        <v>387600</v>
      </c>
      <c r="E789" s="10"/>
      <c r="F789" s="10">
        <f>D789*C789</f>
        <v>387600</v>
      </c>
      <c r="G789" s="29"/>
      <c r="H789" s="123"/>
    </row>
    <row r="790" spans="1:8" s="30" customFormat="1" outlineLevel="1" x14ac:dyDescent="0.25">
      <c r="A790" s="27">
        <v>2</v>
      </c>
      <c r="B790" s="28" t="s">
        <v>9</v>
      </c>
      <c r="C790" s="27">
        <v>1</v>
      </c>
      <c r="D790" s="10">
        <v>289000</v>
      </c>
      <c r="E790" s="10"/>
      <c r="F790" s="10">
        <f>D790*C790</f>
        <v>289000</v>
      </c>
      <c r="G790" s="29"/>
      <c r="H790" s="123"/>
    </row>
    <row r="791" spans="1:8" s="30" customFormat="1" outlineLevel="1" x14ac:dyDescent="0.25">
      <c r="A791" s="27">
        <v>3</v>
      </c>
      <c r="B791" s="28" t="s">
        <v>10</v>
      </c>
      <c r="C791" s="27">
        <v>1</v>
      </c>
      <c r="D791" s="10">
        <v>282200</v>
      </c>
      <c r="E791" s="10"/>
      <c r="F791" s="10">
        <f>D791*C791</f>
        <v>282200</v>
      </c>
      <c r="G791" s="29"/>
      <c r="H791" s="123"/>
    </row>
    <row r="792" spans="1:8" s="30" customFormat="1" outlineLevel="1" x14ac:dyDescent="0.25">
      <c r="A792" s="27">
        <v>4</v>
      </c>
      <c r="B792" s="28" t="s">
        <v>5</v>
      </c>
      <c r="C792" s="27">
        <v>1</v>
      </c>
      <c r="D792" s="10">
        <v>272000</v>
      </c>
      <c r="E792" s="10"/>
      <c r="F792" s="10">
        <f>D792*C792</f>
        <v>272000</v>
      </c>
      <c r="G792" s="29"/>
      <c r="H792" s="123"/>
    </row>
    <row r="793" spans="1:8" s="30" customFormat="1" outlineLevel="1" x14ac:dyDescent="0.25">
      <c r="A793" s="27"/>
      <c r="B793" s="31" t="s">
        <v>6</v>
      </c>
      <c r="C793" s="62">
        <f>SUM(C789:C792)</f>
        <v>4</v>
      </c>
      <c r="D793" s="43"/>
      <c r="E793" s="43"/>
      <c r="F793" s="66">
        <f>SUM(F789:F792)</f>
        <v>1230800</v>
      </c>
      <c r="G793" s="67"/>
      <c r="H793" s="123"/>
    </row>
    <row r="794" spans="1:8" s="30" customFormat="1" x14ac:dyDescent="0.25">
      <c r="A794" s="42"/>
      <c r="B794" s="31" t="s">
        <v>11</v>
      </c>
      <c r="C794" s="62">
        <f>C733+C757+C793+C763+C787+C739+C769+C751+C745+C781</f>
        <v>65</v>
      </c>
      <c r="D794" s="43"/>
      <c r="E794" s="43"/>
      <c r="F794" s="66">
        <f>F733+F757+F793+F763+F787+F739+F769+F751+F745+F781</f>
        <v>19716600</v>
      </c>
      <c r="G794" s="67"/>
      <c r="H794" s="123"/>
    </row>
    <row r="795" spans="1:8" s="30" customFormat="1" ht="34.5" x14ac:dyDescent="0.25">
      <c r="A795" s="78" t="s">
        <v>283</v>
      </c>
      <c r="B795" s="31" t="s">
        <v>183</v>
      </c>
      <c r="C795" s="27"/>
      <c r="D795" s="80"/>
      <c r="E795" s="80"/>
      <c r="F795" s="80"/>
      <c r="G795" s="81"/>
      <c r="H795" s="123"/>
    </row>
    <row r="796" spans="1:8" s="30" customFormat="1" outlineLevel="1" x14ac:dyDescent="0.25">
      <c r="A796" s="27">
        <v>1</v>
      </c>
      <c r="B796" s="28" t="s">
        <v>159</v>
      </c>
      <c r="C796" s="27">
        <v>1</v>
      </c>
      <c r="D796" s="10">
        <v>850000</v>
      </c>
      <c r="E796" s="10"/>
      <c r="F796" s="10">
        <f t="shared" ref="F796:F804" si="47">D796*C796</f>
        <v>850000</v>
      </c>
      <c r="G796" s="29"/>
      <c r="H796" s="123"/>
    </row>
    <row r="797" spans="1:8" s="30" customFormat="1" outlineLevel="1" x14ac:dyDescent="0.25">
      <c r="A797" s="27">
        <v>2</v>
      </c>
      <c r="B797" s="28" t="s">
        <v>297</v>
      </c>
      <c r="C797" s="27">
        <v>1</v>
      </c>
      <c r="D797" s="10">
        <v>323000</v>
      </c>
      <c r="E797" s="10"/>
      <c r="F797" s="10">
        <f t="shared" ref="F797" si="48">D797*C797</f>
        <v>323000</v>
      </c>
      <c r="G797" s="29"/>
      <c r="H797" s="123"/>
    </row>
    <row r="798" spans="1:8" s="30" customFormat="1" outlineLevel="1" x14ac:dyDescent="0.25">
      <c r="A798" s="27">
        <v>3</v>
      </c>
      <c r="B798" s="28" t="s">
        <v>160</v>
      </c>
      <c r="C798" s="27">
        <v>2</v>
      </c>
      <c r="D798" s="10">
        <v>714000</v>
      </c>
      <c r="E798" s="10"/>
      <c r="F798" s="10">
        <f t="shared" si="47"/>
        <v>1428000</v>
      </c>
      <c r="G798" s="29"/>
      <c r="H798" s="123"/>
    </row>
    <row r="799" spans="1:8" s="30" customFormat="1" outlineLevel="1" x14ac:dyDescent="0.25">
      <c r="A799" s="27">
        <v>4</v>
      </c>
      <c r="B799" s="28" t="s">
        <v>161</v>
      </c>
      <c r="C799" s="27">
        <v>1</v>
      </c>
      <c r="D799" s="10">
        <v>697000</v>
      </c>
      <c r="E799" s="10"/>
      <c r="F799" s="10">
        <f t="shared" si="47"/>
        <v>697000</v>
      </c>
      <c r="G799" s="29"/>
      <c r="H799" s="123"/>
    </row>
    <row r="800" spans="1:8" s="30" customFormat="1" outlineLevel="1" x14ac:dyDescent="0.25">
      <c r="A800" s="27">
        <v>5</v>
      </c>
      <c r="B800" s="28" t="s">
        <v>162</v>
      </c>
      <c r="C800" s="27">
        <v>1</v>
      </c>
      <c r="D800" s="10">
        <v>323000</v>
      </c>
      <c r="E800" s="10"/>
      <c r="F800" s="10">
        <f t="shared" si="47"/>
        <v>323000</v>
      </c>
      <c r="G800" s="29"/>
      <c r="H800" s="123"/>
    </row>
    <row r="801" spans="1:8" s="30" customFormat="1" outlineLevel="1" x14ac:dyDescent="0.25">
      <c r="A801" s="27">
        <v>6</v>
      </c>
      <c r="B801" s="28" t="s">
        <v>9</v>
      </c>
      <c r="C801" s="27">
        <v>1</v>
      </c>
      <c r="D801" s="10">
        <v>323000</v>
      </c>
      <c r="E801" s="10"/>
      <c r="F801" s="10">
        <f t="shared" si="47"/>
        <v>323000</v>
      </c>
      <c r="G801" s="29"/>
      <c r="H801" s="123"/>
    </row>
    <row r="802" spans="1:8" s="30" customFormat="1" ht="34.5" outlineLevel="1" x14ac:dyDescent="0.25">
      <c r="A802" s="27">
        <v>7</v>
      </c>
      <c r="B802" s="28" t="s">
        <v>298</v>
      </c>
      <c r="C802" s="27">
        <v>1</v>
      </c>
      <c r="D802" s="10">
        <v>289000</v>
      </c>
      <c r="E802" s="10"/>
      <c r="F802" s="10">
        <f t="shared" si="47"/>
        <v>289000</v>
      </c>
      <c r="G802" s="29"/>
      <c r="H802" s="123"/>
    </row>
    <row r="803" spans="1:8" s="30" customFormat="1" outlineLevel="1" x14ac:dyDescent="0.25">
      <c r="A803" s="27">
        <v>8</v>
      </c>
      <c r="B803" s="28" t="s">
        <v>10</v>
      </c>
      <c r="C803" s="27">
        <v>1</v>
      </c>
      <c r="D803" s="10">
        <v>289000</v>
      </c>
      <c r="E803" s="10"/>
      <c r="F803" s="10">
        <f t="shared" ref="F803" si="49">D803*C803</f>
        <v>289000</v>
      </c>
      <c r="G803" s="29"/>
      <c r="H803" s="123"/>
    </row>
    <row r="804" spans="1:8" s="30" customFormat="1" ht="51.75" outlineLevel="1" x14ac:dyDescent="0.25">
      <c r="A804" s="27">
        <v>9</v>
      </c>
      <c r="B804" s="28" t="s">
        <v>299</v>
      </c>
      <c r="C804" s="27">
        <v>1</v>
      </c>
      <c r="D804" s="10">
        <v>282200</v>
      </c>
      <c r="E804" s="10"/>
      <c r="F804" s="10">
        <f t="shared" si="47"/>
        <v>282200</v>
      </c>
      <c r="G804" s="29"/>
      <c r="H804" s="123"/>
    </row>
    <row r="805" spans="1:8" s="30" customFormat="1" outlineLevel="1" x14ac:dyDescent="0.25">
      <c r="A805" s="27"/>
      <c r="B805" s="31" t="s">
        <v>6</v>
      </c>
      <c r="C805" s="62">
        <f>SUM(C796:C804)</f>
        <v>10</v>
      </c>
      <c r="D805" s="43"/>
      <c r="E805" s="43"/>
      <c r="F805" s="66">
        <f>SUM(F796:F804)</f>
        <v>4804200</v>
      </c>
      <c r="G805" s="67"/>
      <c r="H805" s="123"/>
    </row>
    <row r="806" spans="1:8" s="77" customFormat="1" outlineLevel="1" x14ac:dyDescent="0.25">
      <c r="A806" s="19" t="s">
        <v>8</v>
      </c>
      <c r="B806" s="19" t="s">
        <v>163</v>
      </c>
      <c r="C806" s="24"/>
      <c r="D806" s="86"/>
      <c r="E806" s="86"/>
      <c r="F806" s="86"/>
      <c r="G806" s="87"/>
      <c r="H806" s="123"/>
    </row>
    <row r="807" spans="1:8" s="30" customFormat="1" outlineLevel="1" x14ac:dyDescent="0.25">
      <c r="A807" s="27">
        <v>1</v>
      </c>
      <c r="B807" s="28" t="s">
        <v>4</v>
      </c>
      <c r="C807" s="27">
        <v>1</v>
      </c>
      <c r="D807" s="10">
        <v>387600</v>
      </c>
      <c r="E807" s="10"/>
      <c r="F807" s="10">
        <f>D807*C807</f>
        <v>387600</v>
      </c>
      <c r="G807" s="29"/>
      <c r="H807" s="123"/>
    </row>
    <row r="808" spans="1:8" s="30" customFormat="1" outlineLevel="1" x14ac:dyDescent="0.25">
      <c r="A808" s="27">
        <v>2</v>
      </c>
      <c r="B808" s="28" t="s">
        <v>147</v>
      </c>
      <c r="C808" s="27">
        <v>1</v>
      </c>
      <c r="D808" s="10">
        <v>326400</v>
      </c>
      <c r="E808" s="10"/>
      <c r="F808" s="10">
        <f>D808*C808</f>
        <v>326400</v>
      </c>
      <c r="G808" s="29"/>
      <c r="H808" s="123"/>
    </row>
    <row r="809" spans="1:8" s="30" customFormat="1" outlineLevel="1" x14ac:dyDescent="0.25">
      <c r="A809" s="27">
        <v>3</v>
      </c>
      <c r="B809" s="28" t="s">
        <v>9</v>
      </c>
      <c r="C809" s="27">
        <v>1</v>
      </c>
      <c r="D809" s="10">
        <v>289000</v>
      </c>
      <c r="E809" s="10"/>
      <c r="F809" s="10">
        <f>D809*C809</f>
        <v>289000</v>
      </c>
      <c r="G809" s="29"/>
      <c r="H809" s="123"/>
    </row>
    <row r="810" spans="1:8" s="30" customFormat="1" outlineLevel="1" x14ac:dyDescent="0.25">
      <c r="A810" s="27">
        <v>4</v>
      </c>
      <c r="B810" s="28" t="s">
        <v>10</v>
      </c>
      <c r="C810" s="27">
        <v>3</v>
      </c>
      <c r="D810" s="10">
        <v>282200</v>
      </c>
      <c r="E810" s="10"/>
      <c r="F810" s="10">
        <f>D810*C810</f>
        <v>846600</v>
      </c>
      <c r="G810" s="29"/>
      <c r="H810" s="123"/>
    </row>
    <row r="811" spans="1:8" s="30" customFormat="1" outlineLevel="1" x14ac:dyDescent="0.25">
      <c r="A811" s="27">
        <v>5</v>
      </c>
      <c r="B811" s="28" t="s">
        <v>5</v>
      </c>
      <c r="C811" s="27">
        <v>6</v>
      </c>
      <c r="D811" s="10">
        <v>272000</v>
      </c>
      <c r="E811" s="10"/>
      <c r="F811" s="10">
        <f>D811*C811</f>
        <v>1632000</v>
      </c>
      <c r="G811" s="29"/>
      <c r="H811" s="123"/>
    </row>
    <row r="812" spans="1:8" s="30" customFormat="1" outlineLevel="1" x14ac:dyDescent="0.25">
      <c r="A812" s="27"/>
      <c r="B812" s="31" t="s">
        <v>6</v>
      </c>
      <c r="C812" s="62">
        <f>SUM(C807:C811)</f>
        <v>12</v>
      </c>
      <c r="D812" s="43"/>
      <c r="E812" s="43"/>
      <c r="F812" s="66">
        <f>SUM(F807:F811)</f>
        <v>3481600</v>
      </c>
      <c r="G812" s="67"/>
      <c r="H812" s="123"/>
    </row>
    <row r="813" spans="1:8" s="77" customFormat="1" ht="28.5" outlineLevel="1" x14ac:dyDescent="0.25">
      <c r="A813" s="19" t="s">
        <v>8</v>
      </c>
      <c r="B813" s="19" t="s">
        <v>164</v>
      </c>
      <c r="C813" s="24"/>
      <c r="D813" s="86"/>
      <c r="E813" s="86"/>
      <c r="F813" s="86"/>
      <c r="G813" s="87"/>
      <c r="H813" s="123"/>
    </row>
    <row r="814" spans="1:8" s="30" customFormat="1" outlineLevel="1" x14ac:dyDescent="0.25">
      <c r="A814" s="27">
        <v>1</v>
      </c>
      <c r="B814" s="28" t="s">
        <v>4</v>
      </c>
      <c r="C814" s="27">
        <v>1</v>
      </c>
      <c r="D814" s="10">
        <v>387600</v>
      </c>
      <c r="E814" s="10"/>
      <c r="F814" s="10">
        <f>D814*C814</f>
        <v>387600</v>
      </c>
      <c r="G814" s="29"/>
      <c r="H814" s="123"/>
    </row>
    <row r="815" spans="1:8" s="30" customFormat="1" outlineLevel="1" x14ac:dyDescent="0.25">
      <c r="A815" s="27">
        <v>2</v>
      </c>
      <c r="B815" s="28" t="s">
        <v>147</v>
      </c>
      <c r="C815" s="27">
        <v>1</v>
      </c>
      <c r="D815" s="10">
        <v>326400</v>
      </c>
      <c r="E815" s="10"/>
      <c r="F815" s="10">
        <f>D815*C815</f>
        <v>326400</v>
      </c>
      <c r="G815" s="29"/>
      <c r="H815" s="123"/>
    </row>
    <row r="816" spans="1:8" s="30" customFormat="1" outlineLevel="1" x14ac:dyDescent="0.25">
      <c r="A816" s="27">
        <v>3</v>
      </c>
      <c r="B816" s="28" t="s">
        <v>9</v>
      </c>
      <c r="C816" s="27">
        <v>2</v>
      </c>
      <c r="D816" s="10">
        <v>289000</v>
      </c>
      <c r="E816" s="10"/>
      <c r="F816" s="10">
        <f>D816*C816</f>
        <v>578000</v>
      </c>
      <c r="G816" s="29"/>
      <c r="H816" s="123"/>
    </row>
    <row r="817" spans="1:8" s="30" customFormat="1" outlineLevel="1" x14ac:dyDescent="0.25">
      <c r="A817" s="27">
        <v>4</v>
      </c>
      <c r="B817" s="28" t="s">
        <v>10</v>
      </c>
      <c r="C817" s="27">
        <v>6</v>
      </c>
      <c r="D817" s="10">
        <v>282200</v>
      </c>
      <c r="E817" s="10"/>
      <c r="F817" s="10">
        <f>D817*C817</f>
        <v>1693200</v>
      </c>
      <c r="G817" s="29"/>
      <c r="H817" s="123"/>
    </row>
    <row r="818" spans="1:8" s="30" customFormat="1" outlineLevel="1" x14ac:dyDescent="0.25">
      <c r="A818" s="27">
        <v>5</v>
      </c>
      <c r="B818" s="28" t="s">
        <v>5</v>
      </c>
      <c r="C818" s="27">
        <v>7</v>
      </c>
      <c r="D818" s="10">
        <v>272000</v>
      </c>
      <c r="E818" s="10"/>
      <c r="F818" s="10">
        <f>D818*C818</f>
        <v>1904000</v>
      </c>
      <c r="G818" s="29"/>
      <c r="H818" s="123"/>
    </row>
    <row r="819" spans="1:8" s="30" customFormat="1" outlineLevel="1" x14ac:dyDescent="0.25">
      <c r="A819" s="27"/>
      <c r="B819" s="31" t="s">
        <v>6</v>
      </c>
      <c r="C819" s="62">
        <f>SUM(C814:C818)</f>
        <v>17</v>
      </c>
      <c r="D819" s="43"/>
      <c r="E819" s="43"/>
      <c r="F819" s="66">
        <f>SUM(F814:F818)</f>
        <v>4889200</v>
      </c>
      <c r="G819" s="67"/>
      <c r="H819" s="123"/>
    </row>
    <row r="820" spans="1:8" s="77" customFormat="1" ht="28.5" outlineLevel="1" x14ac:dyDescent="0.25">
      <c r="A820" s="19" t="s">
        <v>8</v>
      </c>
      <c r="B820" s="19" t="s">
        <v>174</v>
      </c>
      <c r="C820" s="24"/>
      <c r="D820" s="86"/>
      <c r="E820" s="86"/>
      <c r="F820" s="86"/>
      <c r="G820" s="87"/>
      <c r="H820" s="123"/>
    </row>
    <row r="821" spans="1:8" s="30" customFormat="1" outlineLevel="1" x14ac:dyDescent="0.25">
      <c r="A821" s="27">
        <v>1</v>
      </c>
      <c r="B821" s="28" t="s">
        <v>4</v>
      </c>
      <c r="C821" s="27">
        <v>1</v>
      </c>
      <c r="D821" s="10">
        <v>387600</v>
      </c>
      <c r="E821" s="10"/>
      <c r="F821" s="10">
        <f>D821*C821</f>
        <v>387600</v>
      </c>
      <c r="G821" s="29"/>
      <c r="H821" s="123"/>
    </row>
    <row r="822" spans="1:8" s="30" customFormat="1" ht="34.5" outlineLevel="1" x14ac:dyDescent="0.25">
      <c r="A822" s="27">
        <v>2</v>
      </c>
      <c r="B822" s="28" t="s">
        <v>175</v>
      </c>
      <c r="C822" s="27">
        <v>3</v>
      </c>
      <c r="D822" s="10">
        <v>289000</v>
      </c>
      <c r="E822" s="10"/>
      <c r="F822" s="10">
        <f>D822*C822</f>
        <v>867000</v>
      </c>
      <c r="G822" s="29"/>
      <c r="H822" s="123"/>
    </row>
    <row r="823" spans="1:8" s="30" customFormat="1" outlineLevel="1" x14ac:dyDescent="0.25">
      <c r="A823" s="27">
        <v>3</v>
      </c>
      <c r="B823" s="28" t="s">
        <v>176</v>
      </c>
      <c r="C823" s="27">
        <v>1</v>
      </c>
      <c r="D823" s="10">
        <v>289000</v>
      </c>
      <c r="E823" s="10"/>
      <c r="F823" s="10">
        <f>D823*C823</f>
        <v>289000</v>
      </c>
      <c r="G823" s="29"/>
      <c r="H823" s="123"/>
    </row>
    <row r="824" spans="1:8" s="30" customFormat="1" outlineLevel="1" x14ac:dyDescent="0.25">
      <c r="A824" s="27">
        <v>4</v>
      </c>
      <c r="B824" s="28" t="s">
        <v>10</v>
      </c>
      <c r="C824" s="27">
        <v>1</v>
      </c>
      <c r="D824" s="10">
        <v>282200</v>
      </c>
      <c r="E824" s="10"/>
      <c r="F824" s="10">
        <f>D824*C824</f>
        <v>282200</v>
      </c>
      <c r="G824" s="29"/>
      <c r="H824" s="123"/>
    </row>
    <row r="825" spans="1:8" s="30" customFormat="1" outlineLevel="1" x14ac:dyDescent="0.25">
      <c r="A825" s="27">
        <v>5</v>
      </c>
      <c r="B825" s="28" t="s">
        <v>5</v>
      </c>
      <c r="C825" s="27">
        <v>1</v>
      </c>
      <c r="D825" s="10">
        <v>272000</v>
      </c>
      <c r="E825" s="10"/>
      <c r="F825" s="10">
        <f>D825*C825</f>
        <v>272000</v>
      </c>
      <c r="G825" s="29"/>
      <c r="H825" s="123"/>
    </row>
    <row r="826" spans="1:8" s="30" customFormat="1" outlineLevel="1" x14ac:dyDescent="0.25">
      <c r="A826" s="27"/>
      <c r="B826" s="31" t="s">
        <v>6</v>
      </c>
      <c r="C826" s="62">
        <f>SUM(C821:C825)</f>
        <v>7</v>
      </c>
      <c r="D826" s="43"/>
      <c r="E826" s="43"/>
      <c r="F826" s="66">
        <f>SUM(F821:F825)</f>
        <v>2097800</v>
      </c>
      <c r="G826" s="67"/>
      <c r="H826" s="123"/>
    </row>
    <row r="827" spans="1:8" s="77" customFormat="1" outlineLevel="1" x14ac:dyDescent="0.25">
      <c r="A827" s="19" t="s">
        <v>8</v>
      </c>
      <c r="B827" s="19" t="s">
        <v>165</v>
      </c>
      <c r="C827" s="24"/>
      <c r="D827" s="86"/>
      <c r="E827" s="86"/>
      <c r="F827" s="86"/>
      <c r="G827" s="87"/>
      <c r="H827" s="123"/>
    </row>
    <row r="828" spans="1:8" s="30" customFormat="1" outlineLevel="1" x14ac:dyDescent="0.25">
      <c r="A828" s="27">
        <v>1</v>
      </c>
      <c r="B828" s="28" t="s">
        <v>4</v>
      </c>
      <c r="C828" s="27">
        <v>1</v>
      </c>
      <c r="D828" s="10">
        <v>387600</v>
      </c>
      <c r="E828" s="10"/>
      <c r="F828" s="10">
        <f>D828*C828</f>
        <v>387600</v>
      </c>
      <c r="G828" s="29"/>
      <c r="H828" s="123"/>
    </row>
    <row r="829" spans="1:8" s="30" customFormat="1" outlineLevel="1" x14ac:dyDescent="0.25">
      <c r="A829" s="27">
        <v>2</v>
      </c>
      <c r="B829" s="28" t="s">
        <v>9</v>
      </c>
      <c r="C829" s="27">
        <v>1</v>
      </c>
      <c r="D829" s="10">
        <v>289000</v>
      </c>
      <c r="E829" s="10"/>
      <c r="F829" s="10">
        <f>D829*C829</f>
        <v>289000</v>
      </c>
      <c r="G829" s="29"/>
      <c r="H829" s="123"/>
    </row>
    <row r="830" spans="1:8" s="30" customFormat="1" outlineLevel="1" x14ac:dyDescent="0.25">
      <c r="A830" s="27">
        <v>3</v>
      </c>
      <c r="B830" s="28" t="s">
        <v>10</v>
      </c>
      <c r="C830" s="27">
        <v>3</v>
      </c>
      <c r="D830" s="10">
        <v>282200</v>
      </c>
      <c r="E830" s="10"/>
      <c r="F830" s="10">
        <f>D830*C830</f>
        <v>846600</v>
      </c>
      <c r="G830" s="29"/>
      <c r="H830" s="123"/>
    </row>
    <row r="831" spans="1:8" s="30" customFormat="1" outlineLevel="1" x14ac:dyDescent="0.25">
      <c r="A831" s="27">
        <v>4</v>
      </c>
      <c r="B831" s="28" t="s">
        <v>5</v>
      </c>
      <c r="C831" s="27">
        <v>1</v>
      </c>
      <c r="D831" s="10">
        <v>272000</v>
      </c>
      <c r="E831" s="10"/>
      <c r="F831" s="10">
        <f>D831*C831</f>
        <v>272000</v>
      </c>
      <c r="G831" s="29"/>
      <c r="H831" s="123"/>
    </row>
    <row r="832" spans="1:8" s="30" customFormat="1" outlineLevel="1" x14ac:dyDescent="0.25">
      <c r="A832" s="27"/>
      <c r="B832" s="31" t="s">
        <v>6</v>
      </c>
      <c r="C832" s="62">
        <f>SUM(C828:C831)</f>
        <v>6</v>
      </c>
      <c r="D832" s="10"/>
      <c r="E832" s="43"/>
      <c r="F832" s="66">
        <f>SUM(F828:F831)</f>
        <v>1795200</v>
      </c>
      <c r="G832" s="67"/>
      <c r="H832" s="123"/>
    </row>
    <row r="833" spans="1:8" s="77" customFormat="1" ht="42.75" outlineLevel="1" x14ac:dyDescent="0.25">
      <c r="A833" s="19" t="s">
        <v>8</v>
      </c>
      <c r="B833" s="19" t="s">
        <v>166</v>
      </c>
      <c r="C833" s="24"/>
      <c r="D833" s="86"/>
      <c r="E833" s="86"/>
      <c r="F833" s="86"/>
      <c r="G833" s="87"/>
      <c r="H833" s="123"/>
    </row>
    <row r="834" spans="1:8" s="30" customFormat="1" outlineLevel="1" x14ac:dyDescent="0.25">
      <c r="A834" s="27">
        <v>1</v>
      </c>
      <c r="B834" s="28" t="s">
        <v>4</v>
      </c>
      <c r="C834" s="27">
        <v>1</v>
      </c>
      <c r="D834" s="10">
        <v>387600</v>
      </c>
      <c r="E834" s="10"/>
      <c r="F834" s="10">
        <f>D834*C834</f>
        <v>387600</v>
      </c>
      <c r="G834" s="29"/>
      <c r="H834" s="123"/>
    </row>
    <row r="835" spans="1:8" s="30" customFormat="1" outlineLevel="1" x14ac:dyDescent="0.25">
      <c r="A835" s="27">
        <v>2</v>
      </c>
      <c r="B835" s="28" t="s">
        <v>147</v>
      </c>
      <c r="C835" s="27">
        <v>1</v>
      </c>
      <c r="D835" s="10">
        <v>326400</v>
      </c>
      <c r="E835" s="10"/>
      <c r="F835" s="10">
        <f>D835*C835</f>
        <v>326400</v>
      </c>
      <c r="G835" s="29"/>
      <c r="H835" s="123"/>
    </row>
    <row r="836" spans="1:8" s="30" customFormat="1" outlineLevel="1" x14ac:dyDescent="0.25">
      <c r="A836" s="27">
        <v>3</v>
      </c>
      <c r="B836" s="28" t="s">
        <v>9</v>
      </c>
      <c r="C836" s="27">
        <v>2</v>
      </c>
      <c r="D836" s="10">
        <v>289000</v>
      </c>
      <c r="E836" s="10"/>
      <c r="F836" s="10">
        <f>D836*C836</f>
        <v>578000</v>
      </c>
      <c r="G836" s="29"/>
      <c r="H836" s="123"/>
    </row>
    <row r="837" spans="1:8" s="30" customFormat="1" outlineLevel="1" x14ac:dyDescent="0.25">
      <c r="A837" s="27">
        <v>4</v>
      </c>
      <c r="B837" s="28" t="s">
        <v>10</v>
      </c>
      <c r="C837" s="27">
        <v>4</v>
      </c>
      <c r="D837" s="10">
        <v>282200</v>
      </c>
      <c r="E837" s="10"/>
      <c r="F837" s="10">
        <f>D837*C837</f>
        <v>1128800</v>
      </c>
      <c r="G837" s="29"/>
      <c r="H837" s="123"/>
    </row>
    <row r="838" spans="1:8" s="30" customFormat="1" outlineLevel="1" x14ac:dyDescent="0.25">
      <c r="A838" s="27">
        <v>5</v>
      </c>
      <c r="B838" s="28" t="s">
        <v>5</v>
      </c>
      <c r="C838" s="27">
        <v>9</v>
      </c>
      <c r="D838" s="10">
        <v>272000</v>
      </c>
      <c r="E838" s="10"/>
      <c r="F838" s="10">
        <f>D838*C838</f>
        <v>2448000</v>
      </c>
      <c r="G838" s="29"/>
      <c r="H838" s="123"/>
    </row>
    <row r="839" spans="1:8" s="30" customFormat="1" outlineLevel="1" x14ac:dyDescent="0.25">
      <c r="A839" s="27"/>
      <c r="B839" s="31" t="s">
        <v>6</v>
      </c>
      <c r="C839" s="62">
        <f>SUM(C834:C838)</f>
        <v>17</v>
      </c>
      <c r="D839" s="43"/>
      <c r="E839" s="43"/>
      <c r="F839" s="66">
        <f>SUM(F834:F838)</f>
        <v>4868800</v>
      </c>
      <c r="G839" s="67"/>
      <c r="H839" s="123"/>
    </row>
    <row r="840" spans="1:8" s="77" customFormat="1" outlineLevel="1" x14ac:dyDescent="0.25">
      <c r="A840" s="19" t="s">
        <v>8</v>
      </c>
      <c r="B840" s="19" t="s">
        <v>167</v>
      </c>
      <c r="C840" s="24"/>
      <c r="D840" s="86"/>
      <c r="E840" s="86"/>
      <c r="F840" s="86"/>
      <c r="G840" s="87"/>
      <c r="H840" s="123"/>
    </row>
    <row r="841" spans="1:8" s="30" customFormat="1" outlineLevel="1" x14ac:dyDescent="0.25">
      <c r="A841" s="27">
        <v>1</v>
      </c>
      <c r="B841" s="28" t="s">
        <v>4</v>
      </c>
      <c r="C841" s="27">
        <v>1</v>
      </c>
      <c r="D841" s="10">
        <v>387600</v>
      </c>
      <c r="E841" s="10"/>
      <c r="F841" s="10">
        <f>D841*C841</f>
        <v>387600</v>
      </c>
      <c r="G841" s="29"/>
      <c r="H841" s="123"/>
    </row>
    <row r="842" spans="1:8" s="30" customFormat="1" outlineLevel="1" x14ac:dyDescent="0.25">
      <c r="A842" s="27">
        <v>2</v>
      </c>
      <c r="B842" s="28" t="s">
        <v>9</v>
      </c>
      <c r="C842" s="27">
        <v>1</v>
      </c>
      <c r="D842" s="10">
        <v>289000</v>
      </c>
      <c r="E842" s="10"/>
      <c r="F842" s="10">
        <f>D842*C842</f>
        <v>289000</v>
      </c>
      <c r="G842" s="29"/>
      <c r="H842" s="123"/>
    </row>
    <row r="843" spans="1:8" s="30" customFormat="1" outlineLevel="1" x14ac:dyDescent="0.25">
      <c r="A843" s="27">
        <v>3</v>
      </c>
      <c r="B843" s="28" t="s">
        <v>10</v>
      </c>
      <c r="C843" s="27">
        <v>1</v>
      </c>
      <c r="D843" s="10">
        <v>282200</v>
      </c>
      <c r="E843" s="10"/>
      <c r="F843" s="10">
        <f>D843*C843</f>
        <v>282200</v>
      </c>
      <c r="G843" s="29"/>
      <c r="H843" s="123"/>
    </row>
    <row r="844" spans="1:8" s="30" customFormat="1" outlineLevel="1" x14ac:dyDescent="0.25">
      <c r="A844" s="27">
        <v>4</v>
      </c>
      <c r="B844" s="28" t="s">
        <v>5</v>
      </c>
      <c r="C844" s="27">
        <v>3</v>
      </c>
      <c r="D844" s="10">
        <v>272000</v>
      </c>
      <c r="E844" s="10"/>
      <c r="F844" s="10">
        <f>D844*C844</f>
        <v>816000</v>
      </c>
      <c r="G844" s="29"/>
      <c r="H844" s="123"/>
    </row>
    <row r="845" spans="1:8" s="30" customFormat="1" outlineLevel="1" x14ac:dyDescent="0.25">
      <c r="A845" s="27"/>
      <c r="B845" s="31" t="s">
        <v>6</v>
      </c>
      <c r="C845" s="62">
        <f>SUM(C841:C844)</f>
        <v>6</v>
      </c>
      <c r="D845" s="43"/>
      <c r="E845" s="43"/>
      <c r="F845" s="66">
        <f>SUM(F841:F844)</f>
        <v>1774800</v>
      </c>
      <c r="G845" s="67"/>
      <c r="H845" s="123"/>
    </row>
    <row r="846" spans="1:8" s="77" customFormat="1" outlineLevel="1" x14ac:dyDescent="0.25">
      <c r="A846" s="19" t="s">
        <v>8</v>
      </c>
      <c r="B846" s="19" t="s">
        <v>168</v>
      </c>
      <c r="C846" s="24"/>
      <c r="D846" s="86"/>
      <c r="E846" s="86"/>
      <c r="F846" s="86"/>
      <c r="G846" s="87"/>
      <c r="H846" s="123"/>
    </row>
    <row r="847" spans="1:8" s="30" customFormat="1" outlineLevel="1" x14ac:dyDescent="0.25">
      <c r="A847" s="27">
        <v>1</v>
      </c>
      <c r="B847" s="28" t="s">
        <v>169</v>
      </c>
      <c r="C847" s="27">
        <v>1</v>
      </c>
      <c r="D847" s="10">
        <v>370600</v>
      </c>
      <c r="E847" s="10"/>
      <c r="F847" s="10">
        <f t="shared" ref="F847:F856" si="50">D847*C847</f>
        <v>370600</v>
      </c>
      <c r="G847" s="29"/>
      <c r="H847" s="123"/>
    </row>
    <row r="848" spans="1:8" s="30" customFormat="1" outlineLevel="1" x14ac:dyDescent="0.25">
      <c r="A848" s="27">
        <v>2</v>
      </c>
      <c r="B848" s="28" t="s">
        <v>180</v>
      </c>
      <c r="C848" s="42">
        <v>1</v>
      </c>
      <c r="D848" s="10">
        <v>241400</v>
      </c>
      <c r="E848" s="10"/>
      <c r="F848" s="10">
        <f t="shared" ref="F848" si="51">D848*C848</f>
        <v>241400</v>
      </c>
      <c r="G848" s="29"/>
      <c r="H848" s="123"/>
    </row>
    <row r="849" spans="1:8" s="30" customFormat="1" ht="34.5" outlineLevel="1" x14ac:dyDescent="0.25">
      <c r="A849" s="27">
        <v>3</v>
      </c>
      <c r="B849" s="28" t="s">
        <v>170</v>
      </c>
      <c r="C849" s="42">
        <v>1</v>
      </c>
      <c r="D849" s="10">
        <v>258400</v>
      </c>
      <c r="E849" s="10"/>
      <c r="F849" s="10">
        <f t="shared" si="50"/>
        <v>258400</v>
      </c>
      <c r="G849" s="29"/>
      <c r="H849" s="123"/>
    </row>
    <row r="850" spans="1:8" s="30" customFormat="1" ht="34.5" outlineLevel="1" x14ac:dyDescent="0.25">
      <c r="A850" s="27">
        <v>4</v>
      </c>
      <c r="B850" s="28" t="s">
        <v>170</v>
      </c>
      <c r="C850" s="42">
        <v>3</v>
      </c>
      <c r="D850" s="10">
        <v>210800</v>
      </c>
      <c r="E850" s="10"/>
      <c r="F850" s="10">
        <f t="shared" si="50"/>
        <v>632400</v>
      </c>
      <c r="G850" s="29"/>
      <c r="H850" s="123"/>
    </row>
    <row r="851" spans="1:8" s="30" customFormat="1" outlineLevel="1" x14ac:dyDescent="0.25">
      <c r="A851" s="27">
        <v>5</v>
      </c>
      <c r="B851" s="28" t="s">
        <v>171</v>
      </c>
      <c r="C851" s="42">
        <v>1</v>
      </c>
      <c r="D851" s="10">
        <v>210800</v>
      </c>
      <c r="E851" s="10"/>
      <c r="F851" s="10">
        <f t="shared" si="50"/>
        <v>210800</v>
      </c>
      <c r="G851" s="29"/>
      <c r="H851" s="123"/>
    </row>
    <row r="852" spans="1:8" s="30" customFormat="1" outlineLevel="1" x14ac:dyDescent="0.25">
      <c r="A852" s="27">
        <v>6</v>
      </c>
      <c r="B852" s="28" t="s">
        <v>139</v>
      </c>
      <c r="C852" s="42">
        <v>1</v>
      </c>
      <c r="D852" s="10">
        <v>265200</v>
      </c>
      <c r="E852" s="10"/>
      <c r="F852" s="10">
        <f t="shared" si="50"/>
        <v>265200</v>
      </c>
      <c r="G852" s="29"/>
      <c r="H852" s="123"/>
    </row>
    <row r="853" spans="1:8" s="30" customFormat="1" outlineLevel="1" x14ac:dyDescent="0.25">
      <c r="A853" s="27">
        <v>7</v>
      </c>
      <c r="B853" s="28" t="s">
        <v>139</v>
      </c>
      <c r="C853" s="42">
        <v>2</v>
      </c>
      <c r="D853" s="10">
        <v>255000</v>
      </c>
      <c r="E853" s="10"/>
      <c r="F853" s="10">
        <f t="shared" si="50"/>
        <v>510000</v>
      </c>
      <c r="G853" s="29"/>
      <c r="H853" s="123"/>
    </row>
    <row r="854" spans="1:8" s="30" customFormat="1" outlineLevel="1" x14ac:dyDescent="0.25">
      <c r="A854" s="27">
        <v>8</v>
      </c>
      <c r="B854" s="28" t="s">
        <v>172</v>
      </c>
      <c r="C854" s="42">
        <v>4</v>
      </c>
      <c r="D854" s="10">
        <v>176800</v>
      </c>
      <c r="E854" s="10"/>
      <c r="F854" s="10">
        <f t="shared" si="50"/>
        <v>707200</v>
      </c>
      <c r="G854" s="29"/>
      <c r="H854" s="123"/>
    </row>
    <row r="855" spans="1:8" s="30" customFormat="1" outlineLevel="1" x14ac:dyDescent="0.25">
      <c r="A855" s="27">
        <v>9</v>
      </c>
      <c r="B855" s="28" t="s">
        <v>141</v>
      </c>
      <c r="C855" s="42">
        <v>2</v>
      </c>
      <c r="D855" s="10">
        <v>176800</v>
      </c>
      <c r="E855" s="10"/>
      <c r="F855" s="10">
        <f t="shared" si="50"/>
        <v>353600</v>
      </c>
      <c r="G855" s="29"/>
      <c r="H855" s="123"/>
    </row>
    <row r="856" spans="1:8" s="30" customFormat="1" outlineLevel="1" x14ac:dyDescent="0.25">
      <c r="A856" s="27">
        <v>10</v>
      </c>
      <c r="B856" s="28" t="s">
        <v>173</v>
      </c>
      <c r="C856" s="42">
        <v>5</v>
      </c>
      <c r="D856" s="10">
        <v>176800</v>
      </c>
      <c r="E856" s="10"/>
      <c r="F856" s="10">
        <f t="shared" si="50"/>
        <v>884000</v>
      </c>
      <c r="G856" s="29"/>
      <c r="H856" s="123"/>
    </row>
    <row r="857" spans="1:8" s="30" customFormat="1" outlineLevel="1" x14ac:dyDescent="0.25">
      <c r="A857" s="27"/>
      <c r="B857" s="31" t="s">
        <v>6</v>
      </c>
      <c r="C857" s="62">
        <f>SUM(C847:C856)</f>
        <v>21</v>
      </c>
      <c r="D857" s="43"/>
      <c r="E857" s="43"/>
      <c r="F857" s="66">
        <f>SUM(F847:F856)</f>
        <v>4433600</v>
      </c>
      <c r="G857" s="67"/>
      <c r="H857" s="123"/>
    </row>
    <row r="858" spans="1:8" s="77" customFormat="1" outlineLevel="1" x14ac:dyDescent="0.25">
      <c r="A858" s="19" t="s">
        <v>8</v>
      </c>
      <c r="B858" s="19" t="s">
        <v>177</v>
      </c>
      <c r="C858" s="24"/>
      <c r="D858" s="86"/>
      <c r="E858" s="86"/>
      <c r="F858" s="86"/>
      <c r="G858" s="87"/>
      <c r="H858" s="123"/>
    </row>
    <row r="859" spans="1:8" s="30" customFormat="1" outlineLevel="1" x14ac:dyDescent="0.25">
      <c r="A859" s="27">
        <v>1</v>
      </c>
      <c r="B859" s="28" t="s">
        <v>4</v>
      </c>
      <c r="C859" s="27">
        <v>1</v>
      </c>
      <c r="D859" s="10">
        <v>387600</v>
      </c>
      <c r="E859" s="10"/>
      <c r="F859" s="10">
        <f>D859*C859</f>
        <v>387600</v>
      </c>
      <c r="G859" s="29"/>
      <c r="H859" s="123"/>
    </row>
    <row r="860" spans="1:8" s="30" customFormat="1" outlineLevel="1" x14ac:dyDescent="0.25">
      <c r="A860" s="27">
        <v>2</v>
      </c>
      <c r="B860" s="28" t="s">
        <v>9</v>
      </c>
      <c r="C860" s="27">
        <v>1</v>
      </c>
      <c r="D860" s="10">
        <v>289000</v>
      </c>
      <c r="E860" s="10"/>
      <c r="F860" s="10">
        <f>D860*C860</f>
        <v>289000</v>
      </c>
      <c r="G860" s="29"/>
      <c r="H860" s="123"/>
    </row>
    <row r="861" spans="1:8" s="30" customFormat="1" outlineLevel="1" x14ac:dyDescent="0.25">
      <c r="A861" s="27">
        <v>3</v>
      </c>
      <c r="B861" s="28" t="s">
        <v>10</v>
      </c>
      <c r="C861" s="27">
        <v>2</v>
      </c>
      <c r="D861" s="10">
        <v>282200</v>
      </c>
      <c r="E861" s="10"/>
      <c r="F861" s="10">
        <f>D861*C861</f>
        <v>564400</v>
      </c>
      <c r="G861" s="29"/>
      <c r="H861" s="123"/>
    </row>
    <row r="862" spans="1:8" s="30" customFormat="1" outlineLevel="1" x14ac:dyDescent="0.25">
      <c r="A862" s="27">
        <v>4</v>
      </c>
      <c r="B862" s="28" t="s">
        <v>5</v>
      </c>
      <c r="C862" s="27">
        <v>3</v>
      </c>
      <c r="D862" s="10">
        <v>272000</v>
      </c>
      <c r="E862" s="10"/>
      <c r="F862" s="10">
        <f>D862*C862</f>
        <v>816000</v>
      </c>
      <c r="G862" s="29"/>
      <c r="H862" s="123"/>
    </row>
    <row r="863" spans="1:8" s="30" customFormat="1" outlineLevel="1" x14ac:dyDescent="0.25">
      <c r="A863" s="27"/>
      <c r="B863" s="31" t="s">
        <v>6</v>
      </c>
      <c r="C863" s="62">
        <f>SUM(C859:C862)</f>
        <v>7</v>
      </c>
      <c r="D863" s="43"/>
      <c r="E863" s="43"/>
      <c r="F863" s="66">
        <f>SUM(F859:F862)</f>
        <v>2057000</v>
      </c>
      <c r="G863" s="67"/>
      <c r="H863" s="123"/>
    </row>
    <row r="864" spans="1:8" s="77" customFormat="1" outlineLevel="1" x14ac:dyDescent="0.25">
      <c r="A864" s="19" t="s">
        <v>8</v>
      </c>
      <c r="B864" s="19" t="s">
        <v>178</v>
      </c>
      <c r="C864" s="24"/>
      <c r="D864" s="86"/>
      <c r="E864" s="86"/>
      <c r="F864" s="86"/>
      <c r="G864" s="87"/>
      <c r="H864" s="123"/>
    </row>
    <row r="865" spans="1:8" s="30" customFormat="1" outlineLevel="1" x14ac:dyDescent="0.25">
      <c r="A865" s="27">
        <v>1</v>
      </c>
      <c r="B865" s="28" t="s">
        <v>4</v>
      </c>
      <c r="C865" s="27">
        <v>1</v>
      </c>
      <c r="D865" s="10">
        <v>387600</v>
      </c>
      <c r="E865" s="10"/>
      <c r="F865" s="10">
        <f>D865*C865</f>
        <v>387600</v>
      </c>
      <c r="G865" s="29"/>
      <c r="H865" s="123"/>
    </row>
    <row r="866" spans="1:8" s="30" customFormat="1" outlineLevel="1" x14ac:dyDescent="0.25">
      <c r="A866" s="27">
        <v>2</v>
      </c>
      <c r="B866" s="28" t="s">
        <v>9</v>
      </c>
      <c r="C866" s="27">
        <v>2</v>
      </c>
      <c r="D866" s="10">
        <v>289000</v>
      </c>
      <c r="E866" s="10"/>
      <c r="F866" s="10">
        <f>D866*C866</f>
        <v>578000</v>
      </c>
      <c r="G866" s="29"/>
      <c r="H866" s="123"/>
    </row>
    <row r="867" spans="1:8" s="30" customFormat="1" outlineLevel="1" x14ac:dyDescent="0.25">
      <c r="A867" s="27">
        <v>3</v>
      </c>
      <c r="B867" s="28" t="s">
        <v>10</v>
      </c>
      <c r="C867" s="27">
        <v>1</v>
      </c>
      <c r="D867" s="10">
        <v>282200</v>
      </c>
      <c r="E867" s="10"/>
      <c r="F867" s="10">
        <f>D867*C867</f>
        <v>282200</v>
      </c>
      <c r="G867" s="29"/>
      <c r="H867" s="123"/>
    </row>
    <row r="868" spans="1:8" s="30" customFormat="1" outlineLevel="1" x14ac:dyDescent="0.25">
      <c r="A868" s="27">
        <v>4</v>
      </c>
      <c r="B868" s="28" t="s">
        <v>5</v>
      </c>
      <c r="C868" s="27">
        <v>3</v>
      </c>
      <c r="D868" s="10">
        <v>272000</v>
      </c>
      <c r="E868" s="10"/>
      <c r="F868" s="10">
        <f>D868*C868</f>
        <v>816000</v>
      </c>
      <c r="G868" s="29"/>
      <c r="H868" s="123"/>
    </row>
    <row r="869" spans="1:8" s="30" customFormat="1" outlineLevel="1" x14ac:dyDescent="0.25">
      <c r="A869" s="27"/>
      <c r="B869" s="31" t="s">
        <v>6</v>
      </c>
      <c r="C869" s="62">
        <f>SUM(C865:C868)</f>
        <v>7</v>
      </c>
      <c r="D869" s="43"/>
      <c r="E869" s="43"/>
      <c r="F869" s="66">
        <f>SUM(F865:F868)</f>
        <v>2063800</v>
      </c>
      <c r="G869" s="67"/>
      <c r="H869" s="123"/>
    </row>
    <row r="870" spans="1:8" s="30" customFormat="1" x14ac:dyDescent="0.25">
      <c r="A870" s="42"/>
      <c r="B870" s="31" t="s">
        <v>11</v>
      </c>
      <c r="C870" s="62">
        <f>C805+C832+C869+C839+C863+C812+C845+C826+C819+C857</f>
        <v>110</v>
      </c>
      <c r="D870" s="43"/>
      <c r="E870" s="43"/>
      <c r="F870" s="66">
        <f>F805+F832+F869+F839+F863+F812+F845+F826+F819+F857</f>
        <v>32266000</v>
      </c>
      <c r="G870" s="67"/>
      <c r="H870" s="123"/>
    </row>
    <row r="871" spans="1:8" s="30" customFormat="1" ht="34.5" x14ac:dyDescent="0.25">
      <c r="A871" s="78" t="s">
        <v>284</v>
      </c>
      <c r="B871" s="31" t="s">
        <v>184</v>
      </c>
      <c r="C871" s="27"/>
      <c r="D871" s="80"/>
      <c r="E871" s="80"/>
      <c r="F871" s="80"/>
      <c r="G871" s="81"/>
      <c r="H871" s="123"/>
    </row>
    <row r="872" spans="1:8" s="30" customFormat="1" outlineLevel="1" x14ac:dyDescent="0.25">
      <c r="A872" s="27">
        <v>1</v>
      </c>
      <c r="B872" s="28" t="s">
        <v>159</v>
      </c>
      <c r="C872" s="27">
        <v>1</v>
      </c>
      <c r="D872" s="10">
        <v>850000</v>
      </c>
      <c r="E872" s="10"/>
      <c r="F872" s="10">
        <f t="shared" ref="F872:F880" si="52">D872*C872</f>
        <v>850000</v>
      </c>
      <c r="G872" s="29"/>
      <c r="H872" s="123"/>
    </row>
    <row r="873" spans="1:8" s="30" customFormat="1" outlineLevel="1" x14ac:dyDescent="0.25">
      <c r="A873" s="27">
        <v>2</v>
      </c>
      <c r="B873" s="28" t="s">
        <v>297</v>
      </c>
      <c r="C873" s="27">
        <v>1</v>
      </c>
      <c r="D873" s="10">
        <v>323000</v>
      </c>
      <c r="E873" s="10"/>
      <c r="F873" s="10">
        <f t="shared" ref="F873" si="53">D873*C873</f>
        <v>323000</v>
      </c>
      <c r="G873" s="29"/>
      <c r="H873" s="123"/>
    </row>
    <row r="874" spans="1:8" s="30" customFormat="1" outlineLevel="1" x14ac:dyDescent="0.25">
      <c r="A874" s="27">
        <v>3</v>
      </c>
      <c r="B874" s="28" t="s">
        <v>160</v>
      </c>
      <c r="C874" s="27">
        <v>2</v>
      </c>
      <c r="D874" s="10">
        <v>714000</v>
      </c>
      <c r="E874" s="10"/>
      <c r="F874" s="10">
        <f t="shared" si="52"/>
        <v>1428000</v>
      </c>
      <c r="G874" s="29"/>
      <c r="H874" s="123"/>
    </row>
    <row r="875" spans="1:8" s="30" customFormat="1" outlineLevel="1" x14ac:dyDescent="0.25">
      <c r="A875" s="27">
        <v>4</v>
      </c>
      <c r="B875" s="28" t="s">
        <v>161</v>
      </c>
      <c r="C875" s="27">
        <v>1</v>
      </c>
      <c r="D875" s="10">
        <v>697000</v>
      </c>
      <c r="E875" s="10"/>
      <c r="F875" s="10">
        <f t="shared" si="52"/>
        <v>697000</v>
      </c>
      <c r="G875" s="29"/>
      <c r="H875" s="123"/>
    </row>
    <row r="876" spans="1:8" s="30" customFormat="1" outlineLevel="1" x14ac:dyDescent="0.25">
      <c r="A876" s="27">
        <v>5</v>
      </c>
      <c r="B876" s="28" t="s">
        <v>162</v>
      </c>
      <c r="C876" s="27">
        <v>1</v>
      </c>
      <c r="D876" s="10">
        <v>323000</v>
      </c>
      <c r="E876" s="10"/>
      <c r="F876" s="10">
        <f t="shared" si="52"/>
        <v>323000</v>
      </c>
      <c r="G876" s="29"/>
      <c r="H876" s="123"/>
    </row>
    <row r="877" spans="1:8" s="30" customFormat="1" outlineLevel="1" x14ac:dyDescent="0.25">
      <c r="A877" s="27">
        <v>6</v>
      </c>
      <c r="B877" s="28" t="s">
        <v>9</v>
      </c>
      <c r="C877" s="27">
        <v>1</v>
      </c>
      <c r="D877" s="10">
        <v>323000</v>
      </c>
      <c r="E877" s="10"/>
      <c r="F877" s="10">
        <f t="shared" si="52"/>
        <v>323000</v>
      </c>
      <c r="G877" s="29"/>
      <c r="H877" s="123"/>
    </row>
    <row r="878" spans="1:8" s="30" customFormat="1" ht="34.5" outlineLevel="1" x14ac:dyDescent="0.25">
      <c r="A878" s="27">
        <v>7</v>
      </c>
      <c r="B878" s="28" t="s">
        <v>298</v>
      </c>
      <c r="C878" s="27">
        <v>1</v>
      </c>
      <c r="D878" s="10">
        <v>289000</v>
      </c>
      <c r="E878" s="10"/>
      <c r="F878" s="10">
        <f t="shared" si="52"/>
        <v>289000</v>
      </c>
      <c r="G878" s="29"/>
      <c r="H878" s="123"/>
    </row>
    <row r="879" spans="1:8" s="30" customFormat="1" outlineLevel="1" x14ac:dyDescent="0.25">
      <c r="A879" s="27">
        <v>8</v>
      </c>
      <c r="B879" s="28" t="s">
        <v>10</v>
      </c>
      <c r="C879" s="27">
        <v>1</v>
      </c>
      <c r="D879" s="10">
        <v>289000</v>
      </c>
      <c r="E879" s="10"/>
      <c r="F879" s="10">
        <f t="shared" ref="F879" si="54">D879*C879</f>
        <v>289000</v>
      </c>
      <c r="G879" s="29"/>
      <c r="H879" s="123"/>
    </row>
    <row r="880" spans="1:8" s="30" customFormat="1" ht="51.75" outlineLevel="1" x14ac:dyDescent="0.25">
      <c r="A880" s="27">
        <v>9</v>
      </c>
      <c r="B880" s="28" t="s">
        <v>299</v>
      </c>
      <c r="C880" s="27">
        <v>1</v>
      </c>
      <c r="D880" s="10">
        <v>282200</v>
      </c>
      <c r="E880" s="10"/>
      <c r="F880" s="10">
        <f t="shared" si="52"/>
        <v>282200</v>
      </c>
      <c r="G880" s="29"/>
      <c r="H880" s="123"/>
    </row>
    <row r="881" spans="1:8" s="30" customFormat="1" outlineLevel="1" x14ac:dyDescent="0.25">
      <c r="A881" s="27"/>
      <c r="B881" s="31" t="s">
        <v>6</v>
      </c>
      <c r="C881" s="62">
        <f>SUM(C872:C880)</f>
        <v>10</v>
      </c>
      <c r="D881" s="43"/>
      <c r="E881" s="43"/>
      <c r="F881" s="66">
        <f>SUM(F872:F880)</f>
        <v>4804200</v>
      </c>
      <c r="G881" s="67"/>
      <c r="H881" s="123"/>
    </row>
    <row r="882" spans="1:8" s="77" customFormat="1" outlineLevel="1" x14ac:dyDescent="0.25">
      <c r="A882" s="19" t="s">
        <v>8</v>
      </c>
      <c r="B882" s="19" t="s">
        <v>185</v>
      </c>
      <c r="C882" s="24"/>
      <c r="D882" s="86"/>
      <c r="E882" s="86"/>
      <c r="F882" s="86"/>
      <c r="G882" s="87"/>
      <c r="H882" s="123"/>
    </row>
    <row r="883" spans="1:8" s="30" customFormat="1" outlineLevel="1" x14ac:dyDescent="0.25">
      <c r="A883" s="27">
        <v>1</v>
      </c>
      <c r="B883" s="28" t="s">
        <v>4</v>
      </c>
      <c r="C883" s="27">
        <v>1</v>
      </c>
      <c r="D883" s="10">
        <v>387600</v>
      </c>
      <c r="E883" s="10"/>
      <c r="F883" s="10">
        <f>D883*C883</f>
        <v>387600</v>
      </c>
      <c r="G883" s="29"/>
      <c r="H883" s="123"/>
    </row>
    <row r="884" spans="1:8" s="30" customFormat="1" outlineLevel="1" x14ac:dyDescent="0.25">
      <c r="A884" s="27">
        <v>2</v>
      </c>
      <c r="B884" s="28" t="s">
        <v>147</v>
      </c>
      <c r="C884" s="27">
        <v>1</v>
      </c>
      <c r="D884" s="10">
        <v>326400</v>
      </c>
      <c r="E884" s="10"/>
      <c r="F884" s="10">
        <f>D884*C884</f>
        <v>326400</v>
      </c>
      <c r="G884" s="29"/>
      <c r="H884" s="123"/>
    </row>
    <row r="885" spans="1:8" s="30" customFormat="1" outlineLevel="1" x14ac:dyDescent="0.25">
      <c r="A885" s="27">
        <v>3</v>
      </c>
      <c r="B885" s="28" t="s">
        <v>9</v>
      </c>
      <c r="C885" s="27">
        <v>4</v>
      </c>
      <c r="D885" s="10">
        <v>289000</v>
      </c>
      <c r="E885" s="10"/>
      <c r="F885" s="10">
        <f>D885*C885</f>
        <v>1156000</v>
      </c>
      <c r="G885" s="29"/>
      <c r="H885" s="123"/>
    </row>
    <row r="886" spans="1:8" s="30" customFormat="1" outlineLevel="1" x14ac:dyDescent="0.25">
      <c r="A886" s="27">
        <v>4</v>
      </c>
      <c r="B886" s="28" t="s">
        <v>10</v>
      </c>
      <c r="C886" s="27">
        <v>8</v>
      </c>
      <c r="D886" s="10">
        <v>282200</v>
      </c>
      <c r="E886" s="10"/>
      <c r="F886" s="10">
        <f>D886*C886</f>
        <v>2257600</v>
      </c>
      <c r="G886" s="29"/>
      <c r="H886" s="123"/>
    </row>
    <row r="887" spans="1:8" s="30" customFormat="1" outlineLevel="1" x14ac:dyDescent="0.25">
      <c r="A887" s="27">
        <v>5</v>
      </c>
      <c r="B887" s="28" t="s">
        <v>5</v>
      </c>
      <c r="C887" s="27">
        <v>9</v>
      </c>
      <c r="D887" s="10">
        <v>272000</v>
      </c>
      <c r="E887" s="10"/>
      <c r="F887" s="10">
        <f>D887*C887</f>
        <v>2448000</v>
      </c>
      <c r="G887" s="29"/>
      <c r="H887" s="123"/>
    </row>
    <row r="888" spans="1:8" s="30" customFormat="1" outlineLevel="1" x14ac:dyDescent="0.25">
      <c r="A888" s="27"/>
      <c r="B888" s="31" t="s">
        <v>6</v>
      </c>
      <c r="C888" s="62">
        <f>SUM(C883:C887)</f>
        <v>23</v>
      </c>
      <c r="D888" s="43"/>
      <c r="E888" s="43"/>
      <c r="F888" s="66">
        <f>SUM(F883:F887)</f>
        <v>6575600</v>
      </c>
      <c r="G888" s="67"/>
      <c r="H888" s="123"/>
    </row>
    <row r="889" spans="1:8" s="77" customFormat="1" outlineLevel="1" x14ac:dyDescent="0.25">
      <c r="A889" s="19" t="s">
        <v>8</v>
      </c>
      <c r="B889" s="19" t="s">
        <v>186</v>
      </c>
      <c r="C889" s="24"/>
      <c r="D889" s="86"/>
      <c r="E889" s="86"/>
      <c r="F889" s="86"/>
      <c r="G889" s="87"/>
      <c r="H889" s="123"/>
    </row>
    <row r="890" spans="1:8" s="30" customFormat="1" outlineLevel="1" x14ac:dyDescent="0.25">
      <c r="A890" s="27">
        <v>1</v>
      </c>
      <c r="B890" s="28" t="s">
        <v>4</v>
      </c>
      <c r="C890" s="27">
        <v>1</v>
      </c>
      <c r="D890" s="10">
        <v>387600</v>
      </c>
      <c r="E890" s="10"/>
      <c r="F890" s="10">
        <f>D890*C890</f>
        <v>387600</v>
      </c>
      <c r="G890" s="29"/>
      <c r="H890" s="123"/>
    </row>
    <row r="891" spans="1:8" s="30" customFormat="1" outlineLevel="1" x14ac:dyDescent="0.25">
      <c r="A891" s="27">
        <v>2</v>
      </c>
      <c r="B891" s="28" t="s">
        <v>9</v>
      </c>
      <c r="C891" s="27">
        <v>2</v>
      </c>
      <c r="D891" s="10">
        <v>289000</v>
      </c>
      <c r="E891" s="10"/>
      <c r="F891" s="10">
        <f>D891*C891</f>
        <v>578000</v>
      </c>
      <c r="G891" s="29"/>
      <c r="H891" s="123"/>
    </row>
    <row r="892" spans="1:8" s="30" customFormat="1" outlineLevel="1" x14ac:dyDescent="0.25">
      <c r="A892" s="27">
        <v>3</v>
      </c>
      <c r="B892" s="28" t="s">
        <v>10</v>
      </c>
      <c r="C892" s="27">
        <v>5</v>
      </c>
      <c r="D892" s="10">
        <v>282200</v>
      </c>
      <c r="E892" s="10"/>
      <c r="F892" s="10">
        <f>D892*C892</f>
        <v>1411000</v>
      </c>
      <c r="G892" s="29"/>
      <c r="H892" s="123"/>
    </row>
    <row r="893" spans="1:8" s="30" customFormat="1" outlineLevel="1" x14ac:dyDescent="0.25">
      <c r="A893" s="27">
        <v>4</v>
      </c>
      <c r="B893" s="28" t="s">
        <v>5</v>
      </c>
      <c r="C893" s="27">
        <v>2</v>
      </c>
      <c r="D893" s="10">
        <v>272000</v>
      </c>
      <c r="E893" s="10"/>
      <c r="F893" s="10">
        <f>D893*C893</f>
        <v>544000</v>
      </c>
      <c r="G893" s="29"/>
      <c r="H893" s="123"/>
    </row>
    <row r="894" spans="1:8" s="30" customFormat="1" outlineLevel="1" x14ac:dyDescent="0.25">
      <c r="A894" s="27"/>
      <c r="B894" s="31" t="s">
        <v>6</v>
      </c>
      <c r="C894" s="62">
        <f>SUM(C890:C893)</f>
        <v>10</v>
      </c>
      <c r="D894" s="43"/>
      <c r="E894" s="43"/>
      <c r="F894" s="66">
        <f>SUM(F890:F893)</f>
        <v>2920600</v>
      </c>
      <c r="G894" s="67"/>
      <c r="H894" s="123"/>
    </row>
    <row r="895" spans="1:8" s="77" customFormat="1" ht="28.5" outlineLevel="1" x14ac:dyDescent="0.25">
      <c r="A895" s="19" t="s">
        <v>8</v>
      </c>
      <c r="B895" s="19" t="s">
        <v>164</v>
      </c>
      <c r="C895" s="24"/>
      <c r="D895" s="86"/>
      <c r="E895" s="86"/>
      <c r="F895" s="86"/>
      <c r="G895" s="87"/>
      <c r="H895" s="123"/>
    </row>
    <row r="896" spans="1:8" s="30" customFormat="1" outlineLevel="1" x14ac:dyDescent="0.25">
      <c r="A896" s="27">
        <v>1</v>
      </c>
      <c r="B896" s="28" t="s">
        <v>4</v>
      </c>
      <c r="C896" s="27">
        <v>1</v>
      </c>
      <c r="D896" s="10">
        <v>387600</v>
      </c>
      <c r="E896" s="10"/>
      <c r="F896" s="10">
        <f>D896*C896</f>
        <v>387600</v>
      </c>
      <c r="G896" s="29"/>
      <c r="H896" s="123"/>
    </row>
    <row r="897" spans="1:8" s="30" customFormat="1" outlineLevel="1" x14ac:dyDescent="0.25">
      <c r="A897" s="27">
        <v>2</v>
      </c>
      <c r="B897" s="28" t="s">
        <v>147</v>
      </c>
      <c r="C897" s="27">
        <v>1</v>
      </c>
      <c r="D897" s="10">
        <v>326400</v>
      </c>
      <c r="E897" s="10"/>
      <c r="F897" s="10">
        <f>D897*C897</f>
        <v>326400</v>
      </c>
      <c r="G897" s="29"/>
      <c r="H897" s="123"/>
    </row>
    <row r="898" spans="1:8" s="30" customFormat="1" outlineLevel="1" x14ac:dyDescent="0.25">
      <c r="A898" s="27">
        <v>3</v>
      </c>
      <c r="B898" s="28" t="s">
        <v>9</v>
      </c>
      <c r="C898" s="27">
        <v>6</v>
      </c>
      <c r="D898" s="10">
        <v>289000</v>
      </c>
      <c r="E898" s="10"/>
      <c r="F898" s="10">
        <f>D898*C898</f>
        <v>1734000</v>
      </c>
      <c r="G898" s="29"/>
      <c r="H898" s="123"/>
    </row>
    <row r="899" spans="1:8" s="30" customFormat="1" outlineLevel="1" x14ac:dyDescent="0.25">
      <c r="A899" s="27">
        <v>4</v>
      </c>
      <c r="B899" s="28" t="s">
        <v>10</v>
      </c>
      <c r="C899" s="27">
        <v>10</v>
      </c>
      <c r="D899" s="10">
        <v>282200</v>
      </c>
      <c r="E899" s="10"/>
      <c r="F899" s="10">
        <f>D899*C899</f>
        <v>2822000</v>
      </c>
      <c r="G899" s="29"/>
      <c r="H899" s="123"/>
    </row>
    <row r="900" spans="1:8" s="30" customFormat="1" outlineLevel="1" x14ac:dyDescent="0.25">
      <c r="A900" s="27">
        <v>5</v>
      </c>
      <c r="B900" s="28" t="s">
        <v>5</v>
      </c>
      <c r="C900" s="27">
        <v>10</v>
      </c>
      <c r="D900" s="10">
        <v>272000</v>
      </c>
      <c r="E900" s="10"/>
      <c r="F900" s="10">
        <f>D900*C900</f>
        <v>2720000</v>
      </c>
      <c r="G900" s="29"/>
      <c r="H900" s="123"/>
    </row>
    <row r="901" spans="1:8" s="30" customFormat="1" outlineLevel="1" x14ac:dyDescent="0.25">
      <c r="A901" s="27"/>
      <c r="B901" s="31" t="s">
        <v>6</v>
      </c>
      <c r="C901" s="62">
        <f>SUM(C896:C900)</f>
        <v>28</v>
      </c>
      <c r="D901" s="43"/>
      <c r="E901" s="43"/>
      <c r="F901" s="66">
        <f>SUM(F896:F900)</f>
        <v>7990000</v>
      </c>
      <c r="G901" s="67"/>
      <c r="H901" s="123"/>
    </row>
    <row r="902" spans="1:8" s="77" customFormat="1" ht="28.5" outlineLevel="1" x14ac:dyDescent="0.25">
      <c r="A902" s="19" t="s">
        <v>8</v>
      </c>
      <c r="B902" s="19" t="s">
        <v>174</v>
      </c>
      <c r="C902" s="24"/>
      <c r="D902" s="86"/>
      <c r="E902" s="86"/>
      <c r="F902" s="86"/>
      <c r="G902" s="87"/>
      <c r="H902" s="123"/>
    </row>
    <row r="903" spans="1:8" s="30" customFormat="1" outlineLevel="1" x14ac:dyDescent="0.25">
      <c r="A903" s="27">
        <v>1</v>
      </c>
      <c r="B903" s="28" t="s">
        <v>4</v>
      </c>
      <c r="C903" s="27">
        <v>1</v>
      </c>
      <c r="D903" s="10">
        <v>387600</v>
      </c>
      <c r="E903" s="10"/>
      <c r="F903" s="10">
        <f>D903*C903</f>
        <v>387600</v>
      </c>
      <c r="G903" s="29"/>
      <c r="H903" s="123"/>
    </row>
    <row r="904" spans="1:8" s="30" customFormat="1" ht="34.5" outlineLevel="1" x14ac:dyDescent="0.25">
      <c r="A904" s="27">
        <v>2</v>
      </c>
      <c r="B904" s="28" t="s">
        <v>175</v>
      </c>
      <c r="C904" s="27">
        <v>5</v>
      </c>
      <c r="D904" s="10">
        <v>289000</v>
      </c>
      <c r="E904" s="10"/>
      <c r="F904" s="10">
        <f>D904*C904</f>
        <v>1445000</v>
      </c>
      <c r="G904" s="29"/>
      <c r="H904" s="123"/>
    </row>
    <row r="905" spans="1:8" s="30" customFormat="1" outlineLevel="1" x14ac:dyDescent="0.25">
      <c r="A905" s="27">
        <v>3</v>
      </c>
      <c r="B905" s="28" t="s">
        <v>176</v>
      </c>
      <c r="C905" s="27">
        <v>1</v>
      </c>
      <c r="D905" s="10">
        <v>289000</v>
      </c>
      <c r="E905" s="10"/>
      <c r="F905" s="10">
        <f>D905*C905</f>
        <v>289000</v>
      </c>
      <c r="G905" s="29"/>
      <c r="H905" s="123"/>
    </row>
    <row r="906" spans="1:8" s="30" customFormat="1" outlineLevel="1" x14ac:dyDescent="0.25">
      <c r="A906" s="27">
        <v>4</v>
      </c>
      <c r="B906" s="28" t="s">
        <v>10</v>
      </c>
      <c r="C906" s="27">
        <v>1</v>
      </c>
      <c r="D906" s="10">
        <v>282200</v>
      </c>
      <c r="E906" s="10"/>
      <c r="F906" s="10">
        <f>D906*C906</f>
        <v>282200</v>
      </c>
      <c r="G906" s="29"/>
      <c r="H906" s="123"/>
    </row>
    <row r="907" spans="1:8" s="30" customFormat="1" outlineLevel="1" x14ac:dyDescent="0.25">
      <c r="A907" s="27">
        <v>5</v>
      </c>
      <c r="B907" s="28" t="s">
        <v>5</v>
      </c>
      <c r="C907" s="27">
        <v>1</v>
      </c>
      <c r="D907" s="10">
        <v>272000</v>
      </c>
      <c r="E907" s="10"/>
      <c r="F907" s="10">
        <f>D907*C907</f>
        <v>272000</v>
      </c>
      <c r="G907" s="29"/>
      <c r="H907" s="123"/>
    </row>
    <row r="908" spans="1:8" s="30" customFormat="1" outlineLevel="1" x14ac:dyDescent="0.25">
      <c r="A908" s="27"/>
      <c r="B908" s="31" t="s">
        <v>6</v>
      </c>
      <c r="C908" s="62">
        <f>SUM(C903:C907)</f>
        <v>9</v>
      </c>
      <c r="D908" s="43"/>
      <c r="E908" s="43"/>
      <c r="F908" s="66">
        <f>SUM(F903:F907)</f>
        <v>2675800</v>
      </c>
      <c r="G908" s="67"/>
      <c r="H908" s="123"/>
    </row>
    <row r="909" spans="1:8" s="77" customFormat="1" outlineLevel="1" x14ac:dyDescent="0.25">
      <c r="A909" s="19" t="s">
        <v>8</v>
      </c>
      <c r="B909" s="19" t="s">
        <v>165</v>
      </c>
      <c r="C909" s="24"/>
      <c r="D909" s="86"/>
      <c r="E909" s="86"/>
      <c r="F909" s="86"/>
      <c r="G909" s="87"/>
      <c r="H909" s="123"/>
    </row>
    <row r="910" spans="1:8" s="30" customFormat="1" outlineLevel="1" x14ac:dyDescent="0.25">
      <c r="A910" s="27">
        <v>1</v>
      </c>
      <c r="B910" s="28" t="s">
        <v>4</v>
      </c>
      <c r="C910" s="27">
        <v>1</v>
      </c>
      <c r="D910" s="10">
        <v>387600</v>
      </c>
      <c r="E910" s="10"/>
      <c r="F910" s="10">
        <f>D910*C910</f>
        <v>387600</v>
      </c>
      <c r="G910" s="29"/>
      <c r="H910" s="123"/>
    </row>
    <row r="911" spans="1:8" s="30" customFormat="1" outlineLevel="1" x14ac:dyDescent="0.25">
      <c r="A911" s="27">
        <v>2</v>
      </c>
      <c r="B911" s="28" t="s">
        <v>9</v>
      </c>
      <c r="C911" s="27">
        <v>2</v>
      </c>
      <c r="D911" s="10">
        <v>289000</v>
      </c>
      <c r="E911" s="10"/>
      <c r="F911" s="10">
        <f>D911*C911</f>
        <v>578000</v>
      </c>
      <c r="G911" s="29"/>
      <c r="H911" s="123"/>
    </row>
    <row r="912" spans="1:8" s="30" customFormat="1" outlineLevel="1" x14ac:dyDescent="0.25">
      <c r="A912" s="27">
        <v>3</v>
      </c>
      <c r="B912" s="28" t="s">
        <v>10</v>
      </c>
      <c r="C912" s="27">
        <v>2</v>
      </c>
      <c r="D912" s="10">
        <v>282200</v>
      </c>
      <c r="E912" s="10"/>
      <c r="F912" s="10">
        <f>D912*C912</f>
        <v>564400</v>
      </c>
      <c r="G912" s="29"/>
      <c r="H912" s="123"/>
    </row>
    <row r="913" spans="1:8" s="30" customFormat="1" outlineLevel="1" x14ac:dyDescent="0.25">
      <c r="A913" s="27">
        <v>4</v>
      </c>
      <c r="B913" s="28" t="s">
        <v>5</v>
      </c>
      <c r="C913" s="27">
        <v>2</v>
      </c>
      <c r="D913" s="10">
        <v>272000</v>
      </c>
      <c r="E913" s="10"/>
      <c r="F913" s="10">
        <f>D913*C913</f>
        <v>544000</v>
      </c>
      <c r="G913" s="29"/>
      <c r="H913" s="123"/>
    </row>
    <row r="914" spans="1:8" s="30" customFormat="1" outlineLevel="1" x14ac:dyDescent="0.25">
      <c r="A914" s="27"/>
      <c r="B914" s="31" t="s">
        <v>6</v>
      </c>
      <c r="C914" s="62">
        <f>SUM(C910:C913)</f>
        <v>7</v>
      </c>
      <c r="D914" s="43"/>
      <c r="E914" s="43"/>
      <c r="F914" s="66">
        <f>SUM(F910:F913)</f>
        <v>2074000</v>
      </c>
      <c r="G914" s="67"/>
      <c r="H914" s="123"/>
    </row>
    <row r="915" spans="1:8" s="77" customFormat="1" ht="42.75" outlineLevel="1" x14ac:dyDescent="0.25">
      <c r="A915" s="19" t="s">
        <v>8</v>
      </c>
      <c r="B915" s="19" t="s">
        <v>166</v>
      </c>
      <c r="C915" s="24"/>
      <c r="D915" s="88"/>
      <c r="E915" s="88"/>
      <c r="F915" s="88"/>
      <c r="G915" s="17"/>
      <c r="H915" s="30"/>
    </row>
    <row r="916" spans="1:8" s="30" customFormat="1" outlineLevel="1" x14ac:dyDescent="0.25">
      <c r="A916" s="27">
        <v>1</v>
      </c>
      <c r="B916" s="28" t="s">
        <v>4</v>
      </c>
      <c r="C916" s="27">
        <v>1</v>
      </c>
      <c r="D916" s="10">
        <v>387600</v>
      </c>
      <c r="E916" s="37"/>
      <c r="F916" s="10">
        <f>D916*C916</f>
        <v>387600</v>
      </c>
      <c r="G916" s="47"/>
    </row>
    <row r="917" spans="1:8" s="30" customFormat="1" outlineLevel="1" x14ac:dyDescent="0.25">
      <c r="A917" s="27">
        <v>2</v>
      </c>
      <c r="B917" s="28" t="s">
        <v>147</v>
      </c>
      <c r="C917" s="27">
        <v>1</v>
      </c>
      <c r="D917" s="10">
        <v>326400</v>
      </c>
      <c r="E917" s="37"/>
      <c r="F917" s="10">
        <f>D917*C917</f>
        <v>326400</v>
      </c>
      <c r="G917" s="47"/>
    </row>
    <row r="918" spans="1:8" s="30" customFormat="1" outlineLevel="1" x14ac:dyDescent="0.25">
      <c r="A918" s="27">
        <v>3</v>
      </c>
      <c r="B918" s="28" t="s">
        <v>9</v>
      </c>
      <c r="C918" s="27">
        <v>7</v>
      </c>
      <c r="D918" s="10">
        <v>289000</v>
      </c>
      <c r="E918" s="37"/>
      <c r="F918" s="10">
        <f>D918*C918</f>
        <v>2023000</v>
      </c>
      <c r="G918" s="47"/>
    </row>
    <row r="919" spans="1:8" s="30" customFormat="1" outlineLevel="1" x14ac:dyDescent="0.25">
      <c r="A919" s="27">
        <v>4</v>
      </c>
      <c r="B919" s="28" t="s">
        <v>10</v>
      </c>
      <c r="C919" s="27">
        <v>10</v>
      </c>
      <c r="D919" s="10">
        <v>282200</v>
      </c>
      <c r="E919" s="37"/>
      <c r="F919" s="10">
        <f>D919*C919</f>
        <v>2822000</v>
      </c>
      <c r="G919" s="47"/>
    </row>
    <row r="920" spans="1:8" s="30" customFormat="1" outlineLevel="1" x14ac:dyDescent="0.25">
      <c r="A920" s="27">
        <v>5</v>
      </c>
      <c r="B920" s="28" t="s">
        <v>5</v>
      </c>
      <c r="C920" s="27">
        <v>10</v>
      </c>
      <c r="D920" s="10">
        <v>272000</v>
      </c>
      <c r="E920" s="37"/>
      <c r="F920" s="10">
        <f>D920*C920</f>
        <v>2720000</v>
      </c>
      <c r="G920" s="47"/>
    </row>
    <row r="921" spans="1:8" s="30" customFormat="1" outlineLevel="1" x14ac:dyDescent="0.25">
      <c r="A921" s="27"/>
      <c r="B921" s="31" t="s">
        <v>6</v>
      </c>
      <c r="C921" s="62">
        <f>SUM(C916:C920)</f>
        <v>29</v>
      </c>
      <c r="D921" s="42"/>
      <c r="E921" s="42"/>
      <c r="F921" s="66">
        <f>SUM(F916:F920)</f>
        <v>8279000</v>
      </c>
      <c r="G921" s="90"/>
    </row>
    <row r="922" spans="1:8" s="77" customFormat="1" outlineLevel="1" x14ac:dyDescent="0.25">
      <c r="A922" s="19" t="s">
        <v>8</v>
      </c>
      <c r="B922" s="19" t="s">
        <v>167</v>
      </c>
      <c r="C922" s="24"/>
      <c r="D922" s="86"/>
      <c r="E922" s="86"/>
      <c r="F922" s="86"/>
      <c r="G922" s="87"/>
      <c r="H922" s="123"/>
    </row>
    <row r="923" spans="1:8" s="30" customFormat="1" outlineLevel="1" x14ac:dyDescent="0.25">
      <c r="A923" s="27">
        <v>1</v>
      </c>
      <c r="B923" s="28" t="s">
        <v>4</v>
      </c>
      <c r="C923" s="27">
        <v>1</v>
      </c>
      <c r="D923" s="10">
        <v>387600</v>
      </c>
      <c r="E923" s="10"/>
      <c r="F923" s="10">
        <f>D923*C923</f>
        <v>387600</v>
      </c>
      <c r="G923" s="29"/>
      <c r="H923" s="123"/>
    </row>
    <row r="924" spans="1:8" s="30" customFormat="1" outlineLevel="1" x14ac:dyDescent="0.25">
      <c r="A924" s="27">
        <v>2</v>
      </c>
      <c r="B924" s="28" t="s">
        <v>9</v>
      </c>
      <c r="C924" s="27">
        <v>3</v>
      </c>
      <c r="D924" s="10">
        <v>289000</v>
      </c>
      <c r="E924" s="10"/>
      <c r="F924" s="10">
        <f>D924*C924</f>
        <v>867000</v>
      </c>
      <c r="G924" s="29"/>
      <c r="H924" s="123"/>
    </row>
    <row r="925" spans="1:8" s="30" customFormat="1" outlineLevel="1" x14ac:dyDescent="0.25">
      <c r="A925" s="27">
        <v>3</v>
      </c>
      <c r="B925" s="28" t="s">
        <v>10</v>
      </c>
      <c r="C925" s="27">
        <v>4</v>
      </c>
      <c r="D925" s="10">
        <v>282200</v>
      </c>
      <c r="E925" s="10"/>
      <c r="F925" s="10">
        <f>D925*C925</f>
        <v>1128800</v>
      </c>
      <c r="G925" s="29"/>
      <c r="H925" s="123"/>
    </row>
    <row r="926" spans="1:8" s="30" customFormat="1" outlineLevel="1" x14ac:dyDescent="0.25">
      <c r="A926" s="27"/>
      <c r="B926" s="31" t="s">
        <v>6</v>
      </c>
      <c r="C926" s="62">
        <f>SUM(C923:C925)</f>
        <v>8</v>
      </c>
      <c r="D926" s="43"/>
      <c r="E926" s="43"/>
      <c r="F926" s="66">
        <f>SUM(F923:F925)</f>
        <v>2383400</v>
      </c>
      <c r="G926" s="67"/>
      <c r="H926" s="123"/>
    </row>
    <row r="927" spans="1:8" s="77" customFormat="1" outlineLevel="1" x14ac:dyDescent="0.25">
      <c r="A927" s="19" t="s">
        <v>8</v>
      </c>
      <c r="B927" s="19" t="s">
        <v>187</v>
      </c>
      <c r="C927" s="24"/>
      <c r="D927" s="86"/>
      <c r="E927" s="86"/>
      <c r="F927" s="86"/>
      <c r="G927" s="87"/>
      <c r="H927" s="123"/>
    </row>
    <row r="928" spans="1:8" s="30" customFormat="1" outlineLevel="1" x14ac:dyDescent="0.25">
      <c r="A928" s="27">
        <v>1</v>
      </c>
      <c r="B928" s="28" t="s">
        <v>169</v>
      </c>
      <c r="C928" s="27">
        <v>1</v>
      </c>
      <c r="D928" s="10">
        <v>370600</v>
      </c>
      <c r="E928" s="10"/>
      <c r="F928" s="10">
        <f t="shared" ref="F928:F937" si="55">D928*C928</f>
        <v>370600</v>
      </c>
      <c r="G928" s="29"/>
      <c r="H928" s="123"/>
    </row>
    <row r="929" spans="1:8" s="30" customFormat="1" outlineLevel="1" x14ac:dyDescent="0.25">
      <c r="A929" s="27">
        <v>2</v>
      </c>
      <c r="B929" s="28" t="s">
        <v>180</v>
      </c>
      <c r="C929" s="27">
        <v>1</v>
      </c>
      <c r="D929" s="10">
        <v>241400</v>
      </c>
      <c r="E929" s="10"/>
      <c r="F929" s="10">
        <f t="shared" si="55"/>
        <v>241400</v>
      </c>
      <c r="G929" s="29"/>
      <c r="H929" s="123"/>
    </row>
    <row r="930" spans="1:8" s="30" customFormat="1" ht="34.5" outlineLevel="1" x14ac:dyDescent="0.25">
      <c r="A930" s="27">
        <v>3</v>
      </c>
      <c r="B930" s="28" t="s">
        <v>170</v>
      </c>
      <c r="C930" s="42">
        <v>1</v>
      </c>
      <c r="D930" s="10">
        <v>258400</v>
      </c>
      <c r="E930" s="10"/>
      <c r="F930" s="10">
        <f t="shared" si="55"/>
        <v>258400</v>
      </c>
      <c r="G930" s="29"/>
      <c r="H930" s="123"/>
    </row>
    <row r="931" spans="1:8" s="30" customFormat="1" ht="34.5" outlineLevel="1" x14ac:dyDescent="0.25">
      <c r="A931" s="27">
        <v>4</v>
      </c>
      <c r="B931" s="28" t="s">
        <v>170</v>
      </c>
      <c r="C931" s="42">
        <v>3</v>
      </c>
      <c r="D931" s="10">
        <v>210800</v>
      </c>
      <c r="E931" s="10"/>
      <c r="F931" s="10">
        <f t="shared" si="55"/>
        <v>632400</v>
      </c>
      <c r="G931" s="29"/>
      <c r="H931" s="123"/>
    </row>
    <row r="932" spans="1:8" s="30" customFormat="1" outlineLevel="1" x14ac:dyDescent="0.25">
      <c r="A932" s="27">
        <v>5</v>
      </c>
      <c r="B932" s="28" t="s">
        <v>171</v>
      </c>
      <c r="C932" s="42">
        <v>1</v>
      </c>
      <c r="D932" s="10">
        <v>210800</v>
      </c>
      <c r="E932" s="10"/>
      <c r="F932" s="10">
        <f t="shared" si="55"/>
        <v>210800</v>
      </c>
      <c r="G932" s="29"/>
      <c r="H932" s="123"/>
    </row>
    <row r="933" spans="1:8" s="30" customFormat="1" outlineLevel="1" x14ac:dyDescent="0.25">
      <c r="A933" s="27">
        <v>6</v>
      </c>
      <c r="B933" s="28" t="s">
        <v>139</v>
      </c>
      <c r="C933" s="42">
        <v>1</v>
      </c>
      <c r="D933" s="10">
        <v>265200</v>
      </c>
      <c r="E933" s="10"/>
      <c r="F933" s="10">
        <f t="shared" si="55"/>
        <v>265200</v>
      </c>
      <c r="G933" s="29"/>
      <c r="H933" s="123"/>
    </row>
    <row r="934" spans="1:8" s="30" customFormat="1" outlineLevel="1" x14ac:dyDescent="0.25">
      <c r="A934" s="27">
        <v>7</v>
      </c>
      <c r="B934" s="28" t="s">
        <v>139</v>
      </c>
      <c r="C934" s="42">
        <v>2</v>
      </c>
      <c r="D934" s="10">
        <v>255000</v>
      </c>
      <c r="E934" s="10"/>
      <c r="F934" s="10">
        <f t="shared" si="55"/>
        <v>510000</v>
      </c>
      <c r="G934" s="29"/>
      <c r="H934" s="123"/>
    </row>
    <row r="935" spans="1:8" s="30" customFormat="1" outlineLevel="1" x14ac:dyDescent="0.25">
      <c r="A935" s="27">
        <v>8</v>
      </c>
      <c r="B935" s="28" t="s">
        <v>172</v>
      </c>
      <c r="C935" s="42">
        <v>4</v>
      </c>
      <c r="D935" s="10">
        <v>176800</v>
      </c>
      <c r="E935" s="10"/>
      <c r="F935" s="10">
        <f t="shared" si="55"/>
        <v>707200</v>
      </c>
      <c r="G935" s="29"/>
      <c r="H935" s="123"/>
    </row>
    <row r="936" spans="1:8" s="30" customFormat="1" outlineLevel="1" x14ac:dyDescent="0.25">
      <c r="A936" s="27">
        <v>9</v>
      </c>
      <c r="B936" s="28" t="s">
        <v>141</v>
      </c>
      <c r="C936" s="42">
        <v>2</v>
      </c>
      <c r="D936" s="10">
        <v>176800</v>
      </c>
      <c r="E936" s="10"/>
      <c r="F936" s="10">
        <f t="shared" si="55"/>
        <v>353600</v>
      </c>
      <c r="G936" s="29"/>
      <c r="H936" s="123"/>
    </row>
    <row r="937" spans="1:8" s="30" customFormat="1" outlineLevel="1" x14ac:dyDescent="0.25">
      <c r="A937" s="27">
        <v>10</v>
      </c>
      <c r="B937" s="28" t="s">
        <v>173</v>
      </c>
      <c r="C937" s="42">
        <v>6</v>
      </c>
      <c r="D937" s="10">
        <v>176800</v>
      </c>
      <c r="E937" s="10"/>
      <c r="F937" s="10">
        <f t="shared" si="55"/>
        <v>1060800</v>
      </c>
      <c r="G937" s="29"/>
      <c r="H937" s="123"/>
    </row>
    <row r="938" spans="1:8" s="30" customFormat="1" outlineLevel="1" x14ac:dyDescent="0.25">
      <c r="A938" s="27"/>
      <c r="B938" s="31" t="s">
        <v>6</v>
      </c>
      <c r="C938" s="62">
        <f>SUM(C928:C937)</f>
        <v>22</v>
      </c>
      <c r="D938" s="43"/>
      <c r="E938" s="43"/>
      <c r="F938" s="66">
        <f>SUM(F928:F937)</f>
        <v>4610400</v>
      </c>
      <c r="G938" s="67"/>
      <c r="H938" s="123"/>
    </row>
    <row r="939" spans="1:8" s="77" customFormat="1" outlineLevel="1" x14ac:dyDescent="0.25">
      <c r="A939" s="19" t="s">
        <v>8</v>
      </c>
      <c r="B939" s="19" t="s">
        <v>177</v>
      </c>
      <c r="C939" s="24"/>
      <c r="D939" s="88"/>
      <c r="E939" s="88"/>
      <c r="F939" s="88"/>
      <c r="G939" s="17"/>
      <c r="H939" s="30"/>
    </row>
    <row r="940" spans="1:8" s="30" customFormat="1" outlineLevel="1" x14ac:dyDescent="0.25">
      <c r="A940" s="27">
        <v>1</v>
      </c>
      <c r="B940" s="28" t="s">
        <v>4</v>
      </c>
      <c r="C940" s="27">
        <v>1</v>
      </c>
      <c r="D940" s="10">
        <v>387600</v>
      </c>
      <c r="E940" s="37"/>
      <c r="F940" s="10">
        <f>D940*C940</f>
        <v>387600</v>
      </c>
      <c r="G940" s="47"/>
    </row>
    <row r="941" spans="1:8" s="30" customFormat="1" outlineLevel="1" x14ac:dyDescent="0.25">
      <c r="A941" s="27">
        <v>2</v>
      </c>
      <c r="B941" s="28" t="s">
        <v>147</v>
      </c>
      <c r="C941" s="27">
        <v>1</v>
      </c>
      <c r="D941" s="10">
        <v>326400</v>
      </c>
      <c r="E941" s="37"/>
      <c r="F941" s="10">
        <f>D941*C941</f>
        <v>326400</v>
      </c>
      <c r="G941" s="47"/>
    </row>
    <row r="942" spans="1:8" s="30" customFormat="1" outlineLevel="1" x14ac:dyDescent="0.25">
      <c r="A942" s="27">
        <v>3</v>
      </c>
      <c r="B942" s="28" t="s">
        <v>9</v>
      </c>
      <c r="C942" s="27">
        <v>2</v>
      </c>
      <c r="D942" s="10">
        <v>289000</v>
      </c>
      <c r="E942" s="37"/>
      <c r="F942" s="10">
        <f>D942*C942</f>
        <v>578000</v>
      </c>
      <c r="G942" s="47"/>
    </row>
    <row r="943" spans="1:8" s="30" customFormat="1" outlineLevel="1" x14ac:dyDescent="0.25">
      <c r="A943" s="27">
        <v>4</v>
      </c>
      <c r="B943" s="28" t="s">
        <v>10</v>
      </c>
      <c r="C943" s="27">
        <v>2</v>
      </c>
      <c r="D943" s="10">
        <v>282200</v>
      </c>
      <c r="E943" s="37"/>
      <c r="F943" s="10">
        <f>D943*C943</f>
        <v>564400</v>
      </c>
      <c r="G943" s="47"/>
    </row>
    <row r="944" spans="1:8" s="30" customFormat="1" outlineLevel="1" x14ac:dyDescent="0.25">
      <c r="A944" s="27">
        <v>5</v>
      </c>
      <c r="B944" s="28" t="s">
        <v>5</v>
      </c>
      <c r="C944" s="27">
        <v>3</v>
      </c>
      <c r="D944" s="10">
        <v>272000</v>
      </c>
      <c r="E944" s="37"/>
      <c r="F944" s="10">
        <f>D944*C944</f>
        <v>816000</v>
      </c>
      <c r="G944" s="47"/>
    </row>
    <row r="945" spans="1:8" s="30" customFormat="1" outlineLevel="1" x14ac:dyDescent="0.25">
      <c r="A945" s="27"/>
      <c r="B945" s="31" t="s">
        <v>6</v>
      </c>
      <c r="C945" s="62">
        <f>SUM(C940:C944)</f>
        <v>9</v>
      </c>
      <c r="D945" s="42"/>
      <c r="E945" s="42"/>
      <c r="F945" s="66">
        <f>SUM(F940:F944)</f>
        <v>2672400</v>
      </c>
      <c r="G945" s="90"/>
    </row>
    <row r="946" spans="1:8" s="77" customFormat="1" outlineLevel="1" x14ac:dyDescent="0.25">
      <c r="A946" s="19" t="s">
        <v>8</v>
      </c>
      <c r="B946" s="19" t="s">
        <v>178</v>
      </c>
      <c r="C946" s="24"/>
      <c r="D946" s="86"/>
      <c r="E946" s="86"/>
      <c r="F946" s="86"/>
      <c r="G946" s="87"/>
      <c r="H946" s="123"/>
    </row>
    <row r="947" spans="1:8" s="30" customFormat="1" outlineLevel="1" x14ac:dyDescent="0.25">
      <c r="A947" s="27">
        <v>1</v>
      </c>
      <c r="B947" s="28" t="s">
        <v>4</v>
      </c>
      <c r="C947" s="27">
        <v>1</v>
      </c>
      <c r="D947" s="10">
        <v>387600</v>
      </c>
      <c r="E947" s="10"/>
      <c r="F947" s="10">
        <f>D947*C947</f>
        <v>387600</v>
      </c>
      <c r="G947" s="29"/>
      <c r="H947" s="123"/>
    </row>
    <row r="948" spans="1:8" s="30" customFormat="1" outlineLevel="1" x14ac:dyDescent="0.25">
      <c r="A948" s="27">
        <v>2</v>
      </c>
      <c r="B948" s="28" t="s">
        <v>9</v>
      </c>
      <c r="C948" s="27">
        <v>3</v>
      </c>
      <c r="D948" s="10">
        <v>289000</v>
      </c>
      <c r="E948" s="10"/>
      <c r="F948" s="10">
        <f>D948*C948</f>
        <v>867000</v>
      </c>
      <c r="G948" s="29"/>
      <c r="H948" s="123"/>
    </row>
    <row r="949" spans="1:8" s="30" customFormat="1" outlineLevel="1" x14ac:dyDescent="0.25">
      <c r="A949" s="27">
        <v>3</v>
      </c>
      <c r="B949" s="28" t="s">
        <v>10</v>
      </c>
      <c r="C949" s="27">
        <v>3</v>
      </c>
      <c r="D949" s="10">
        <v>282200</v>
      </c>
      <c r="E949" s="10"/>
      <c r="F949" s="10">
        <f>D949*C949</f>
        <v>846600</v>
      </c>
      <c r="G949" s="29"/>
      <c r="H949" s="123"/>
    </row>
    <row r="950" spans="1:8" s="30" customFormat="1" outlineLevel="1" x14ac:dyDescent="0.25">
      <c r="A950" s="27">
        <v>4</v>
      </c>
      <c r="B950" s="28" t="s">
        <v>5</v>
      </c>
      <c r="C950" s="27">
        <v>2</v>
      </c>
      <c r="D950" s="10">
        <v>272000</v>
      </c>
      <c r="E950" s="10"/>
      <c r="F950" s="10">
        <f>D950*C950</f>
        <v>544000</v>
      </c>
      <c r="G950" s="29"/>
      <c r="H950" s="123"/>
    </row>
    <row r="951" spans="1:8" s="30" customFormat="1" outlineLevel="1" x14ac:dyDescent="0.25">
      <c r="A951" s="27"/>
      <c r="B951" s="31" t="s">
        <v>6</v>
      </c>
      <c r="C951" s="62">
        <f>SUM(C947:C950)</f>
        <v>9</v>
      </c>
      <c r="D951" s="43"/>
      <c r="E951" s="43"/>
      <c r="F951" s="66">
        <f>SUM(F947:F950)</f>
        <v>2645200</v>
      </c>
      <c r="G951" s="67"/>
      <c r="H951" s="123"/>
    </row>
    <row r="952" spans="1:8" s="30" customFormat="1" x14ac:dyDescent="0.25">
      <c r="A952" s="42"/>
      <c r="B952" s="31" t="s">
        <v>11</v>
      </c>
      <c r="C952" s="62">
        <f>C881+C914+C951+C888+C894+C921+C926+C908+C901+C938+C945</f>
        <v>164</v>
      </c>
      <c r="D952" s="43"/>
      <c r="E952" s="43"/>
      <c r="F952" s="66">
        <f>F881+F914+F951+F888+F894+F921+F926+F908+F901+F938+F945</f>
        <v>47630600</v>
      </c>
      <c r="G952" s="90"/>
      <c r="H952" s="123"/>
    </row>
    <row r="953" spans="1:8" s="30" customFormat="1" ht="34.5" x14ac:dyDescent="0.25">
      <c r="A953" s="78" t="s">
        <v>285</v>
      </c>
      <c r="B953" s="31" t="s">
        <v>188</v>
      </c>
      <c r="C953" s="27"/>
      <c r="D953" s="80"/>
      <c r="E953" s="80"/>
      <c r="F953" s="80"/>
      <c r="G953" s="81"/>
      <c r="H953" s="123"/>
    </row>
    <row r="954" spans="1:8" s="30" customFormat="1" outlineLevel="1" x14ac:dyDescent="0.25">
      <c r="A954" s="27">
        <v>1</v>
      </c>
      <c r="B954" s="28" t="s">
        <v>159</v>
      </c>
      <c r="C954" s="27">
        <v>1</v>
      </c>
      <c r="D954" s="10">
        <v>850000</v>
      </c>
      <c r="E954" s="10"/>
      <c r="F954" s="10">
        <f t="shared" ref="F954:F962" si="56">D954*C954</f>
        <v>850000</v>
      </c>
      <c r="G954" s="29"/>
      <c r="H954" s="123"/>
    </row>
    <row r="955" spans="1:8" s="30" customFormat="1" outlineLevel="1" x14ac:dyDescent="0.25">
      <c r="A955" s="27">
        <v>2</v>
      </c>
      <c r="B955" s="28" t="s">
        <v>297</v>
      </c>
      <c r="C955" s="27">
        <v>1</v>
      </c>
      <c r="D955" s="10">
        <v>323000</v>
      </c>
      <c r="E955" s="10"/>
      <c r="F955" s="10">
        <f t="shared" ref="F955" si="57">D955*C955</f>
        <v>323000</v>
      </c>
      <c r="G955" s="29"/>
      <c r="H955" s="123"/>
    </row>
    <row r="956" spans="1:8" s="30" customFormat="1" outlineLevel="1" x14ac:dyDescent="0.25">
      <c r="A956" s="27">
        <v>3</v>
      </c>
      <c r="B956" s="28" t="s">
        <v>160</v>
      </c>
      <c r="C956" s="27">
        <v>2</v>
      </c>
      <c r="D956" s="10">
        <v>714000</v>
      </c>
      <c r="E956" s="10"/>
      <c r="F956" s="10">
        <f t="shared" si="56"/>
        <v>1428000</v>
      </c>
      <c r="G956" s="29"/>
      <c r="H956" s="123"/>
    </row>
    <row r="957" spans="1:8" s="30" customFormat="1" outlineLevel="1" x14ac:dyDescent="0.25">
      <c r="A957" s="27">
        <v>4</v>
      </c>
      <c r="B957" s="28" t="s">
        <v>161</v>
      </c>
      <c r="C957" s="27">
        <v>1</v>
      </c>
      <c r="D957" s="10">
        <v>697000</v>
      </c>
      <c r="E957" s="10"/>
      <c r="F957" s="10">
        <f t="shared" si="56"/>
        <v>697000</v>
      </c>
      <c r="G957" s="29"/>
      <c r="H957" s="123"/>
    </row>
    <row r="958" spans="1:8" s="30" customFormat="1" outlineLevel="1" x14ac:dyDescent="0.25">
      <c r="A958" s="27">
        <v>5</v>
      </c>
      <c r="B958" s="28" t="s">
        <v>162</v>
      </c>
      <c r="C958" s="27">
        <v>1</v>
      </c>
      <c r="D958" s="10">
        <v>323000</v>
      </c>
      <c r="E958" s="10"/>
      <c r="F958" s="10">
        <f t="shared" si="56"/>
        <v>323000</v>
      </c>
      <c r="G958" s="29"/>
      <c r="H958" s="123"/>
    </row>
    <row r="959" spans="1:8" s="30" customFormat="1" outlineLevel="1" x14ac:dyDescent="0.25">
      <c r="A959" s="27">
        <v>6</v>
      </c>
      <c r="B959" s="28" t="s">
        <v>9</v>
      </c>
      <c r="C959" s="27">
        <v>1</v>
      </c>
      <c r="D959" s="10">
        <v>323000</v>
      </c>
      <c r="E959" s="10"/>
      <c r="F959" s="10">
        <f t="shared" si="56"/>
        <v>323000</v>
      </c>
      <c r="G959" s="29"/>
      <c r="H959" s="123"/>
    </row>
    <row r="960" spans="1:8" s="30" customFormat="1" ht="34.5" outlineLevel="1" x14ac:dyDescent="0.25">
      <c r="A960" s="27">
        <v>7</v>
      </c>
      <c r="B960" s="28" t="s">
        <v>298</v>
      </c>
      <c r="C960" s="27">
        <v>1</v>
      </c>
      <c r="D960" s="10">
        <v>289000</v>
      </c>
      <c r="E960" s="10"/>
      <c r="F960" s="10">
        <f t="shared" si="56"/>
        <v>289000</v>
      </c>
      <c r="G960" s="29"/>
      <c r="H960" s="123"/>
    </row>
    <row r="961" spans="1:8" s="30" customFormat="1" outlineLevel="1" x14ac:dyDescent="0.25">
      <c r="A961" s="27">
        <v>8</v>
      </c>
      <c r="B961" s="28" t="s">
        <v>10</v>
      </c>
      <c r="C961" s="27">
        <v>1</v>
      </c>
      <c r="D961" s="10">
        <v>289000</v>
      </c>
      <c r="E961" s="10"/>
      <c r="F961" s="10">
        <f t="shared" ref="F961" si="58">D961*C961</f>
        <v>289000</v>
      </c>
      <c r="G961" s="29"/>
      <c r="H961" s="123"/>
    </row>
    <row r="962" spans="1:8" s="30" customFormat="1" ht="51.75" outlineLevel="1" x14ac:dyDescent="0.25">
      <c r="A962" s="27">
        <v>9</v>
      </c>
      <c r="B962" s="28" t="s">
        <v>299</v>
      </c>
      <c r="C962" s="27">
        <v>1</v>
      </c>
      <c r="D962" s="10">
        <v>282200</v>
      </c>
      <c r="E962" s="10"/>
      <c r="F962" s="10">
        <f t="shared" si="56"/>
        <v>282200</v>
      </c>
      <c r="G962" s="29"/>
      <c r="H962" s="123"/>
    </row>
    <row r="963" spans="1:8" s="30" customFormat="1" outlineLevel="1" x14ac:dyDescent="0.25">
      <c r="A963" s="27"/>
      <c r="B963" s="31" t="s">
        <v>6</v>
      </c>
      <c r="C963" s="62">
        <f>SUM(C954:C962)</f>
        <v>10</v>
      </c>
      <c r="D963" s="43"/>
      <c r="E963" s="43"/>
      <c r="F963" s="66">
        <f>SUM(F954:F962)</f>
        <v>4804200</v>
      </c>
      <c r="G963" s="67"/>
      <c r="H963" s="123"/>
    </row>
    <row r="964" spans="1:8" s="77" customFormat="1" outlineLevel="1" x14ac:dyDescent="0.25">
      <c r="A964" s="19" t="s">
        <v>8</v>
      </c>
      <c r="B964" s="19" t="s">
        <v>163</v>
      </c>
      <c r="C964" s="24"/>
      <c r="D964" s="86"/>
      <c r="E964" s="86"/>
      <c r="F964" s="86"/>
      <c r="G964" s="87"/>
      <c r="H964" s="123"/>
    </row>
    <row r="965" spans="1:8" s="30" customFormat="1" outlineLevel="1" x14ac:dyDescent="0.25">
      <c r="A965" s="27">
        <v>1</v>
      </c>
      <c r="B965" s="28" t="s">
        <v>4</v>
      </c>
      <c r="C965" s="27">
        <v>1</v>
      </c>
      <c r="D965" s="10">
        <v>387600</v>
      </c>
      <c r="E965" s="10"/>
      <c r="F965" s="10">
        <f>D965*C965</f>
        <v>387600</v>
      </c>
      <c r="G965" s="29"/>
      <c r="H965" s="123"/>
    </row>
    <row r="966" spans="1:8" s="30" customFormat="1" outlineLevel="1" x14ac:dyDescent="0.25">
      <c r="A966" s="27">
        <v>2</v>
      </c>
      <c r="B966" s="28" t="s">
        <v>147</v>
      </c>
      <c r="C966" s="27">
        <v>1</v>
      </c>
      <c r="D966" s="10">
        <v>326400</v>
      </c>
      <c r="E966" s="10"/>
      <c r="F966" s="10">
        <f>D966*C966</f>
        <v>326400</v>
      </c>
      <c r="G966" s="29"/>
      <c r="H966" s="123"/>
    </row>
    <row r="967" spans="1:8" s="30" customFormat="1" outlineLevel="1" x14ac:dyDescent="0.25">
      <c r="A967" s="27">
        <v>3</v>
      </c>
      <c r="B967" s="28" t="s">
        <v>9</v>
      </c>
      <c r="C967" s="27">
        <v>4</v>
      </c>
      <c r="D967" s="10">
        <v>289000</v>
      </c>
      <c r="E967" s="10"/>
      <c r="F967" s="10">
        <f>D967*C967</f>
        <v>1156000</v>
      </c>
      <c r="G967" s="29"/>
      <c r="H967" s="123"/>
    </row>
    <row r="968" spans="1:8" s="30" customFormat="1" outlineLevel="1" x14ac:dyDescent="0.25">
      <c r="A968" s="27">
        <v>4</v>
      </c>
      <c r="B968" s="28" t="s">
        <v>10</v>
      </c>
      <c r="C968" s="27">
        <v>4</v>
      </c>
      <c r="D968" s="10">
        <v>282200</v>
      </c>
      <c r="E968" s="10"/>
      <c r="F968" s="10">
        <f>D968*C968</f>
        <v>1128800</v>
      </c>
      <c r="G968" s="29"/>
      <c r="H968" s="123"/>
    </row>
    <row r="969" spans="1:8" s="30" customFormat="1" outlineLevel="1" x14ac:dyDescent="0.25">
      <c r="A969" s="27">
        <v>5</v>
      </c>
      <c r="B969" s="28" t="s">
        <v>5</v>
      </c>
      <c r="C969" s="27">
        <v>6</v>
      </c>
      <c r="D969" s="10">
        <v>272000</v>
      </c>
      <c r="E969" s="10"/>
      <c r="F969" s="10">
        <f>D969*C969</f>
        <v>1632000</v>
      </c>
      <c r="G969" s="29"/>
      <c r="H969" s="123"/>
    </row>
    <row r="970" spans="1:8" s="30" customFormat="1" outlineLevel="1" x14ac:dyDescent="0.25">
      <c r="A970" s="27"/>
      <c r="B970" s="31" t="s">
        <v>6</v>
      </c>
      <c r="C970" s="62">
        <f>SUM(C965:C969)</f>
        <v>16</v>
      </c>
      <c r="D970" s="43"/>
      <c r="E970" s="43"/>
      <c r="F970" s="66">
        <f>SUM(F965:F969)</f>
        <v>4630800</v>
      </c>
      <c r="G970" s="67"/>
      <c r="H970" s="123"/>
    </row>
    <row r="971" spans="1:8" s="77" customFormat="1" ht="28.5" outlineLevel="1" x14ac:dyDescent="0.25">
      <c r="A971" s="19" t="s">
        <v>8</v>
      </c>
      <c r="B971" s="19" t="s">
        <v>164</v>
      </c>
      <c r="C971" s="24"/>
      <c r="D971" s="86"/>
      <c r="E971" s="86"/>
      <c r="F971" s="86"/>
      <c r="G971" s="87"/>
      <c r="H971" s="123"/>
    </row>
    <row r="972" spans="1:8" s="30" customFormat="1" outlineLevel="1" x14ac:dyDescent="0.25">
      <c r="A972" s="27">
        <v>1</v>
      </c>
      <c r="B972" s="28" t="s">
        <v>4</v>
      </c>
      <c r="C972" s="27">
        <v>1</v>
      </c>
      <c r="D972" s="10">
        <v>387600</v>
      </c>
      <c r="E972" s="10"/>
      <c r="F972" s="10">
        <f>D972*C972</f>
        <v>387600</v>
      </c>
      <c r="G972" s="29"/>
      <c r="H972" s="123"/>
    </row>
    <row r="973" spans="1:8" s="30" customFormat="1" outlineLevel="1" x14ac:dyDescent="0.25">
      <c r="A973" s="27">
        <v>2</v>
      </c>
      <c r="B973" s="28" t="s">
        <v>147</v>
      </c>
      <c r="C973" s="27">
        <v>1</v>
      </c>
      <c r="D973" s="10">
        <v>326400</v>
      </c>
      <c r="E973" s="10"/>
      <c r="F973" s="10">
        <f>D973*C973</f>
        <v>326400</v>
      </c>
      <c r="G973" s="29"/>
      <c r="H973" s="123"/>
    </row>
    <row r="974" spans="1:8" s="30" customFormat="1" outlineLevel="1" x14ac:dyDescent="0.25">
      <c r="A974" s="27">
        <v>3</v>
      </c>
      <c r="B974" s="28" t="s">
        <v>9</v>
      </c>
      <c r="C974" s="27">
        <v>4</v>
      </c>
      <c r="D974" s="10">
        <v>289000</v>
      </c>
      <c r="E974" s="10"/>
      <c r="F974" s="10">
        <f>D974*C974</f>
        <v>1156000</v>
      </c>
      <c r="G974" s="29"/>
      <c r="H974" s="123"/>
    </row>
    <row r="975" spans="1:8" s="30" customFormat="1" outlineLevel="1" x14ac:dyDescent="0.25">
      <c r="A975" s="27">
        <v>4</v>
      </c>
      <c r="B975" s="28" t="s">
        <v>10</v>
      </c>
      <c r="C975" s="27">
        <v>6</v>
      </c>
      <c r="D975" s="10">
        <v>282200</v>
      </c>
      <c r="E975" s="10"/>
      <c r="F975" s="10">
        <f>D975*C975</f>
        <v>1693200</v>
      </c>
      <c r="G975" s="29"/>
      <c r="H975" s="123"/>
    </row>
    <row r="976" spans="1:8" s="30" customFormat="1" outlineLevel="1" x14ac:dyDescent="0.25">
      <c r="A976" s="27">
        <v>5</v>
      </c>
      <c r="B976" s="28" t="s">
        <v>5</v>
      </c>
      <c r="C976" s="27">
        <v>6</v>
      </c>
      <c r="D976" s="10">
        <v>272000</v>
      </c>
      <c r="E976" s="10"/>
      <c r="F976" s="10">
        <f>D976*C976</f>
        <v>1632000</v>
      </c>
      <c r="G976" s="29"/>
      <c r="H976" s="123"/>
    </row>
    <row r="977" spans="1:8" s="30" customFormat="1" outlineLevel="1" x14ac:dyDescent="0.25">
      <c r="A977" s="27"/>
      <c r="B977" s="31" t="s">
        <v>6</v>
      </c>
      <c r="C977" s="62">
        <f>SUM(C972:C976)</f>
        <v>18</v>
      </c>
      <c r="D977" s="43"/>
      <c r="E977" s="43"/>
      <c r="F977" s="66">
        <f>SUM(F972:F976)</f>
        <v>5195200</v>
      </c>
      <c r="G977" s="67"/>
      <c r="H977" s="123"/>
    </row>
    <row r="978" spans="1:8" s="77" customFormat="1" ht="28.5" outlineLevel="1" x14ac:dyDescent="0.25">
      <c r="A978" s="19" t="s">
        <v>8</v>
      </c>
      <c r="B978" s="19" t="s">
        <v>174</v>
      </c>
      <c r="C978" s="24"/>
      <c r="D978" s="86"/>
      <c r="E978" s="86"/>
      <c r="F978" s="86"/>
      <c r="G978" s="87"/>
      <c r="H978" s="123"/>
    </row>
    <row r="979" spans="1:8" s="30" customFormat="1" outlineLevel="1" x14ac:dyDescent="0.25">
      <c r="A979" s="27">
        <v>1</v>
      </c>
      <c r="B979" s="44" t="s">
        <v>4</v>
      </c>
      <c r="C979" s="27">
        <v>1</v>
      </c>
      <c r="D979" s="10">
        <v>387600</v>
      </c>
      <c r="E979" s="10"/>
      <c r="F979" s="10">
        <f>D979*C979</f>
        <v>387600</v>
      </c>
      <c r="G979" s="29"/>
      <c r="H979" s="123"/>
    </row>
    <row r="980" spans="1:8" s="30" customFormat="1" ht="34.5" outlineLevel="1" x14ac:dyDescent="0.25">
      <c r="A980" s="27">
        <v>2</v>
      </c>
      <c r="B980" s="44" t="s">
        <v>175</v>
      </c>
      <c r="C980" s="27">
        <v>4</v>
      </c>
      <c r="D980" s="10">
        <v>289000</v>
      </c>
      <c r="E980" s="10"/>
      <c r="F980" s="10">
        <f>D980*C980</f>
        <v>1156000</v>
      </c>
      <c r="G980" s="29"/>
      <c r="H980" s="123"/>
    </row>
    <row r="981" spans="1:8" s="30" customFormat="1" outlineLevel="1" x14ac:dyDescent="0.25">
      <c r="A981" s="27">
        <v>3</v>
      </c>
      <c r="B981" s="44" t="s">
        <v>176</v>
      </c>
      <c r="C981" s="27">
        <v>1</v>
      </c>
      <c r="D981" s="10">
        <v>289000</v>
      </c>
      <c r="E981" s="10"/>
      <c r="F981" s="10">
        <f>D981*C981</f>
        <v>289000</v>
      </c>
      <c r="G981" s="29"/>
      <c r="H981" s="123"/>
    </row>
    <row r="982" spans="1:8" s="30" customFormat="1" outlineLevel="1" x14ac:dyDescent="0.25">
      <c r="A982" s="27">
        <v>4</v>
      </c>
      <c r="B982" s="44" t="s">
        <v>10</v>
      </c>
      <c r="C982" s="27">
        <v>1</v>
      </c>
      <c r="D982" s="10">
        <v>282200</v>
      </c>
      <c r="E982" s="10"/>
      <c r="F982" s="10">
        <f>D982*C982</f>
        <v>282200</v>
      </c>
      <c r="G982" s="29"/>
      <c r="H982" s="123"/>
    </row>
    <row r="983" spans="1:8" s="30" customFormat="1" outlineLevel="1" x14ac:dyDescent="0.25">
      <c r="A983" s="27">
        <v>5</v>
      </c>
      <c r="B983" s="44" t="s">
        <v>5</v>
      </c>
      <c r="C983" s="27">
        <v>1</v>
      </c>
      <c r="D983" s="10">
        <v>272000</v>
      </c>
      <c r="E983" s="10"/>
      <c r="F983" s="10">
        <f>D983*C983</f>
        <v>272000</v>
      </c>
      <c r="G983" s="29"/>
      <c r="H983" s="123"/>
    </row>
    <row r="984" spans="1:8" s="30" customFormat="1" outlineLevel="1" x14ac:dyDescent="0.25">
      <c r="A984" s="27"/>
      <c r="B984" s="31" t="s">
        <v>6</v>
      </c>
      <c r="C984" s="62">
        <f t="shared" ref="C984" si="59">SUM(C979:C983)</f>
        <v>8</v>
      </c>
      <c r="D984" s="43"/>
      <c r="E984" s="43"/>
      <c r="F984" s="66">
        <f t="shared" ref="F984" si="60">SUM(F979:F983)</f>
        <v>2386800</v>
      </c>
      <c r="G984" s="67"/>
      <c r="H984" s="123"/>
    </row>
    <row r="985" spans="1:8" s="77" customFormat="1" outlineLevel="1" x14ac:dyDescent="0.25">
      <c r="A985" s="19" t="s">
        <v>8</v>
      </c>
      <c r="B985" s="19" t="s">
        <v>165</v>
      </c>
      <c r="C985" s="24"/>
      <c r="D985" s="86"/>
      <c r="E985" s="86"/>
      <c r="F985" s="86"/>
      <c r="G985" s="87"/>
      <c r="H985" s="123"/>
    </row>
    <row r="986" spans="1:8" s="30" customFormat="1" outlineLevel="1" x14ac:dyDescent="0.25">
      <c r="A986" s="27">
        <v>1</v>
      </c>
      <c r="B986" s="28" t="s">
        <v>4</v>
      </c>
      <c r="C986" s="27">
        <v>1</v>
      </c>
      <c r="D986" s="10">
        <v>387600</v>
      </c>
      <c r="E986" s="10"/>
      <c r="F986" s="10">
        <f>D986*C986</f>
        <v>387600</v>
      </c>
      <c r="G986" s="29"/>
      <c r="H986" s="123"/>
    </row>
    <row r="987" spans="1:8" s="30" customFormat="1" outlineLevel="1" x14ac:dyDescent="0.25">
      <c r="A987" s="27">
        <v>2</v>
      </c>
      <c r="B987" s="28" t="s">
        <v>9</v>
      </c>
      <c r="C987" s="27">
        <v>1</v>
      </c>
      <c r="D987" s="10">
        <v>289000</v>
      </c>
      <c r="E987" s="10"/>
      <c r="F987" s="10">
        <f>D987*C987</f>
        <v>289000</v>
      </c>
      <c r="G987" s="29"/>
      <c r="H987" s="123"/>
    </row>
    <row r="988" spans="1:8" s="30" customFormat="1" outlineLevel="1" x14ac:dyDescent="0.25">
      <c r="A988" s="27">
        <v>3</v>
      </c>
      <c r="B988" s="28" t="s">
        <v>10</v>
      </c>
      <c r="C988" s="27">
        <v>2</v>
      </c>
      <c r="D988" s="10">
        <v>282200</v>
      </c>
      <c r="E988" s="10"/>
      <c r="F988" s="10">
        <f>D988*C988</f>
        <v>564400</v>
      </c>
      <c r="G988" s="29"/>
      <c r="H988" s="123"/>
    </row>
    <row r="989" spans="1:8" s="30" customFormat="1" outlineLevel="1" x14ac:dyDescent="0.25">
      <c r="A989" s="27">
        <v>4</v>
      </c>
      <c r="B989" s="28" t="s">
        <v>5</v>
      </c>
      <c r="C989" s="27">
        <v>3</v>
      </c>
      <c r="D989" s="10">
        <v>272000</v>
      </c>
      <c r="E989" s="10"/>
      <c r="F989" s="10">
        <f>D989*C989</f>
        <v>816000</v>
      </c>
      <c r="G989" s="29"/>
      <c r="H989" s="123"/>
    </row>
    <row r="990" spans="1:8" s="30" customFormat="1" outlineLevel="1" x14ac:dyDescent="0.25">
      <c r="A990" s="27"/>
      <c r="B990" s="31" t="s">
        <v>6</v>
      </c>
      <c r="C990" s="62">
        <f>SUM(C986:C989)</f>
        <v>7</v>
      </c>
      <c r="D990" s="43"/>
      <c r="E990" s="43"/>
      <c r="F990" s="66">
        <f>SUM(F986:F989)</f>
        <v>2057000</v>
      </c>
      <c r="G990" s="67"/>
      <c r="H990" s="123"/>
    </row>
    <row r="991" spans="1:8" s="77" customFormat="1" ht="42.75" outlineLevel="1" x14ac:dyDescent="0.25">
      <c r="A991" s="19" t="s">
        <v>8</v>
      </c>
      <c r="B991" s="19" t="s">
        <v>166</v>
      </c>
      <c r="C991" s="24"/>
      <c r="D991" s="86"/>
      <c r="E991" s="86"/>
      <c r="F991" s="86"/>
      <c r="G991" s="87"/>
      <c r="H991" s="123"/>
    </row>
    <row r="992" spans="1:8" s="30" customFormat="1" outlineLevel="1" x14ac:dyDescent="0.25">
      <c r="A992" s="27">
        <v>1</v>
      </c>
      <c r="B992" s="44" t="s">
        <v>4</v>
      </c>
      <c r="C992" s="27">
        <v>1</v>
      </c>
      <c r="D992" s="10">
        <v>387600</v>
      </c>
      <c r="E992" s="10"/>
      <c r="F992" s="10">
        <f>D992*C992</f>
        <v>387600</v>
      </c>
      <c r="G992" s="29"/>
      <c r="H992" s="123"/>
    </row>
    <row r="993" spans="1:8" s="30" customFormat="1" outlineLevel="1" x14ac:dyDescent="0.25">
      <c r="A993" s="27">
        <v>2</v>
      </c>
      <c r="B993" s="44" t="s">
        <v>147</v>
      </c>
      <c r="C993" s="27">
        <v>1</v>
      </c>
      <c r="D993" s="10">
        <v>326400</v>
      </c>
      <c r="E993" s="10"/>
      <c r="F993" s="10">
        <f>D993*C993</f>
        <v>326400</v>
      </c>
      <c r="G993" s="29"/>
      <c r="H993" s="123"/>
    </row>
    <row r="994" spans="1:8" s="30" customFormat="1" outlineLevel="1" x14ac:dyDescent="0.25">
      <c r="A994" s="27">
        <v>3</v>
      </c>
      <c r="B994" s="44" t="s">
        <v>9</v>
      </c>
      <c r="C994" s="27">
        <v>4</v>
      </c>
      <c r="D994" s="10">
        <v>289000</v>
      </c>
      <c r="E994" s="10"/>
      <c r="F994" s="10">
        <f>D994*C994</f>
        <v>1156000</v>
      </c>
      <c r="G994" s="29"/>
      <c r="H994" s="123"/>
    </row>
    <row r="995" spans="1:8" s="30" customFormat="1" outlineLevel="1" x14ac:dyDescent="0.25">
      <c r="A995" s="27">
        <v>4</v>
      </c>
      <c r="B995" s="44" t="s">
        <v>10</v>
      </c>
      <c r="C995" s="27">
        <v>7</v>
      </c>
      <c r="D995" s="10">
        <v>282200</v>
      </c>
      <c r="E995" s="10"/>
      <c r="F995" s="10">
        <f>D995*C995</f>
        <v>1975400</v>
      </c>
      <c r="G995" s="29"/>
      <c r="H995" s="123"/>
    </row>
    <row r="996" spans="1:8" s="30" customFormat="1" outlineLevel="1" x14ac:dyDescent="0.25">
      <c r="A996" s="27">
        <v>5</v>
      </c>
      <c r="B996" s="44" t="s">
        <v>5</v>
      </c>
      <c r="C996" s="27">
        <v>8</v>
      </c>
      <c r="D996" s="10">
        <v>272000</v>
      </c>
      <c r="E996" s="10"/>
      <c r="F996" s="10">
        <f>D996*C996</f>
        <v>2176000</v>
      </c>
      <c r="G996" s="29"/>
      <c r="H996" s="123"/>
    </row>
    <row r="997" spans="1:8" s="30" customFormat="1" outlineLevel="1" x14ac:dyDescent="0.25">
      <c r="A997" s="27"/>
      <c r="B997" s="31" t="s">
        <v>6</v>
      </c>
      <c r="C997" s="62">
        <f>SUM(C992:C996)</f>
        <v>21</v>
      </c>
      <c r="D997" s="43"/>
      <c r="E997" s="43"/>
      <c r="F997" s="66">
        <f>SUM(F992:F996)</f>
        <v>6021400</v>
      </c>
      <c r="G997" s="67"/>
      <c r="H997" s="123"/>
    </row>
    <row r="998" spans="1:8" s="77" customFormat="1" outlineLevel="1" x14ac:dyDescent="0.25">
      <c r="A998" s="19" t="s">
        <v>8</v>
      </c>
      <c r="B998" s="19" t="s">
        <v>167</v>
      </c>
      <c r="C998" s="24"/>
      <c r="D998" s="86"/>
      <c r="E998" s="86"/>
      <c r="F998" s="86"/>
      <c r="G998" s="87"/>
      <c r="H998" s="123"/>
    </row>
    <row r="999" spans="1:8" s="30" customFormat="1" outlineLevel="1" x14ac:dyDescent="0.25">
      <c r="A999" s="27">
        <v>1</v>
      </c>
      <c r="B999" s="44" t="s">
        <v>4</v>
      </c>
      <c r="C999" s="27">
        <v>1</v>
      </c>
      <c r="D999" s="10">
        <v>387600</v>
      </c>
      <c r="E999" s="10"/>
      <c r="F999" s="10">
        <f>D999*C999</f>
        <v>387600</v>
      </c>
      <c r="G999" s="29"/>
      <c r="H999" s="123"/>
    </row>
    <row r="1000" spans="1:8" s="30" customFormat="1" outlineLevel="1" x14ac:dyDescent="0.25">
      <c r="A1000" s="27">
        <v>2</v>
      </c>
      <c r="B1000" s="44" t="s">
        <v>9</v>
      </c>
      <c r="C1000" s="27">
        <v>2</v>
      </c>
      <c r="D1000" s="10">
        <v>289000</v>
      </c>
      <c r="E1000" s="10"/>
      <c r="F1000" s="10">
        <f>D1000*C1000</f>
        <v>578000</v>
      </c>
      <c r="G1000" s="29"/>
      <c r="H1000" s="123"/>
    </row>
    <row r="1001" spans="1:8" s="30" customFormat="1" outlineLevel="1" x14ac:dyDescent="0.25">
      <c r="A1001" s="27">
        <v>3</v>
      </c>
      <c r="B1001" s="44" t="s">
        <v>10</v>
      </c>
      <c r="C1001" s="27">
        <v>2</v>
      </c>
      <c r="D1001" s="10">
        <v>282200</v>
      </c>
      <c r="E1001" s="10"/>
      <c r="F1001" s="10">
        <f>D1001*C1001</f>
        <v>564400</v>
      </c>
      <c r="G1001" s="29"/>
      <c r="H1001" s="123"/>
    </row>
    <row r="1002" spans="1:8" s="30" customFormat="1" outlineLevel="1" x14ac:dyDescent="0.25">
      <c r="A1002" s="27">
        <v>4</v>
      </c>
      <c r="B1002" s="44" t="s">
        <v>5</v>
      </c>
      <c r="C1002" s="27">
        <v>3</v>
      </c>
      <c r="D1002" s="10">
        <v>272000</v>
      </c>
      <c r="E1002" s="10"/>
      <c r="F1002" s="10">
        <f>D1002*C1002</f>
        <v>816000</v>
      </c>
      <c r="G1002" s="29"/>
      <c r="H1002" s="123"/>
    </row>
    <row r="1003" spans="1:8" s="30" customFormat="1" outlineLevel="1" x14ac:dyDescent="0.25">
      <c r="A1003" s="27"/>
      <c r="B1003" s="31" t="s">
        <v>6</v>
      </c>
      <c r="C1003" s="35">
        <f>SUM(C999:C1002)</f>
        <v>8</v>
      </c>
      <c r="D1003" s="43"/>
      <c r="E1003" s="43"/>
      <c r="F1003" s="66">
        <f>SUM(F999:F1002)</f>
        <v>2346000</v>
      </c>
      <c r="G1003" s="67"/>
      <c r="H1003" s="123"/>
    </row>
    <row r="1004" spans="1:8" s="77" customFormat="1" outlineLevel="1" x14ac:dyDescent="0.25">
      <c r="A1004" s="19" t="s">
        <v>8</v>
      </c>
      <c r="B1004" s="19" t="s">
        <v>168</v>
      </c>
      <c r="C1004" s="24"/>
      <c r="D1004" s="86"/>
      <c r="E1004" s="86"/>
      <c r="F1004" s="86"/>
      <c r="G1004" s="87"/>
      <c r="H1004" s="123"/>
    </row>
    <row r="1005" spans="1:8" s="30" customFormat="1" outlineLevel="1" x14ac:dyDescent="0.25">
      <c r="A1005" s="27">
        <v>1</v>
      </c>
      <c r="B1005" s="28" t="s">
        <v>169</v>
      </c>
      <c r="C1005" s="27">
        <v>1</v>
      </c>
      <c r="D1005" s="10">
        <v>370600</v>
      </c>
      <c r="E1005" s="10"/>
      <c r="F1005" s="10">
        <f t="shared" ref="F1005:F1014" si="61">D1005*C1005</f>
        <v>370600</v>
      </c>
      <c r="G1005" s="29"/>
      <c r="H1005" s="123"/>
    </row>
    <row r="1006" spans="1:8" s="30" customFormat="1" outlineLevel="1" x14ac:dyDescent="0.25">
      <c r="A1006" s="27">
        <v>2</v>
      </c>
      <c r="B1006" s="28" t="s">
        <v>180</v>
      </c>
      <c r="C1006" s="42">
        <v>1</v>
      </c>
      <c r="D1006" s="10">
        <v>241400</v>
      </c>
      <c r="E1006" s="10"/>
      <c r="F1006" s="10">
        <f t="shared" ref="F1006" si="62">D1006*C1006</f>
        <v>241400</v>
      </c>
      <c r="G1006" s="29"/>
      <c r="H1006" s="123"/>
    </row>
    <row r="1007" spans="1:8" s="30" customFormat="1" ht="34.5" outlineLevel="1" x14ac:dyDescent="0.25">
      <c r="A1007" s="27">
        <v>3</v>
      </c>
      <c r="B1007" s="28" t="s">
        <v>170</v>
      </c>
      <c r="C1007" s="42">
        <v>1</v>
      </c>
      <c r="D1007" s="10">
        <v>258400</v>
      </c>
      <c r="E1007" s="10"/>
      <c r="F1007" s="10">
        <f t="shared" si="61"/>
        <v>258400</v>
      </c>
      <c r="G1007" s="29"/>
      <c r="H1007" s="123"/>
    </row>
    <row r="1008" spans="1:8" s="30" customFormat="1" ht="34.5" outlineLevel="1" x14ac:dyDescent="0.25">
      <c r="A1008" s="27">
        <v>4</v>
      </c>
      <c r="B1008" s="28" t="s">
        <v>170</v>
      </c>
      <c r="C1008" s="42">
        <v>3</v>
      </c>
      <c r="D1008" s="10">
        <v>210800</v>
      </c>
      <c r="E1008" s="10"/>
      <c r="F1008" s="10">
        <f t="shared" si="61"/>
        <v>632400</v>
      </c>
      <c r="G1008" s="29"/>
      <c r="H1008" s="123"/>
    </row>
    <row r="1009" spans="1:8" s="30" customFormat="1" outlineLevel="1" x14ac:dyDescent="0.25">
      <c r="A1009" s="27">
        <v>5</v>
      </c>
      <c r="B1009" s="28" t="s">
        <v>171</v>
      </c>
      <c r="C1009" s="42">
        <v>1</v>
      </c>
      <c r="D1009" s="10">
        <v>210800</v>
      </c>
      <c r="E1009" s="10"/>
      <c r="F1009" s="10">
        <f t="shared" si="61"/>
        <v>210800</v>
      </c>
      <c r="G1009" s="29"/>
      <c r="H1009" s="123"/>
    </row>
    <row r="1010" spans="1:8" s="30" customFormat="1" outlineLevel="1" x14ac:dyDescent="0.25">
      <c r="A1010" s="27">
        <v>6</v>
      </c>
      <c r="B1010" s="28" t="s">
        <v>139</v>
      </c>
      <c r="C1010" s="42">
        <v>1</v>
      </c>
      <c r="D1010" s="10">
        <v>265200</v>
      </c>
      <c r="E1010" s="10"/>
      <c r="F1010" s="10">
        <f t="shared" si="61"/>
        <v>265200</v>
      </c>
      <c r="G1010" s="29"/>
      <c r="H1010" s="123"/>
    </row>
    <row r="1011" spans="1:8" s="30" customFormat="1" outlineLevel="1" x14ac:dyDescent="0.25">
      <c r="A1011" s="27">
        <v>7</v>
      </c>
      <c r="B1011" s="28" t="s">
        <v>139</v>
      </c>
      <c r="C1011" s="42">
        <v>2</v>
      </c>
      <c r="D1011" s="10">
        <v>255000</v>
      </c>
      <c r="E1011" s="10"/>
      <c r="F1011" s="10">
        <f t="shared" si="61"/>
        <v>510000</v>
      </c>
      <c r="G1011" s="29"/>
      <c r="H1011" s="123"/>
    </row>
    <row r="1012" spans="1:8" s="30" customFormat="1" outlineLevel="1" x14ac:dyDescent="0.25">
      <c r="A1012" s="27">
        <v>8</v>
      </c>
      <c r="B1012" s="28" t="s">
        <v>172</v>
      </c>
      <c r="C1012" s="42">
        <v>4</v>
      </c>
      <c r="D1012" s="10">
        <v>176800</v>
      </c>
      <c r="E1012" s="10"/>
      <c r="F1012" s="10">
        <f t="shared" si="61"/>
        <v>707200</v>
      </c>
      <c r="G1012" s="29"/>
      <c r="H1012" s="123"/>
    </row>
    <row r="1013" spans="1:8" s="30" customFormat="1" outlineLevel="1" x14ac:dyDescent="0.25">
      <c r="A1013" s="27">
        <v>9</v>
      </c>
      <c r="B1013" s="28" t="s">
        <v>141</v>
      </c>
      <c r="C1013" s="42">
        <v>2</v>
      </c>
      <c r="D1013" s="10">
        <v>176800</v>
      </c>
      <c r="E1013" s="10"/>
      <c r="F1013" s="10">
        <f t="shared" si="61"/>
        <v>353600</v>
      </c>
      <c r="G1013" s="29"/>
      <c r="H1013" s="123"/>
    </row>
    <row r="1014" spans="1:8" s="30" customFormat="1" outlineLevel="1" x14ac:dyDescent="0.25">
      <c r="A1014" s="27">
        <v>10</v>
      </c>
      <c r="B1014" s="28" t="s">
        <v>173</v>
      </c>
      <c r="C1014" s="42">
        <v>5</v>
      </c>
      <c r="D1014" s="10">
        <v>176800</v>
      </c>
      <c r="E1014" s="10"/>
      <c r="F1014" s="10">
        <f t="shared" si="61"/>
        <v>884000</v>
      </c>
      <c r="G1014" s="29"/>
      <c r="H1014" s="123"/>
    </row>
    <row r="1015" spans="1:8" s="30" customFormat="1" outlineLevel="1" x14ac:dyDescent="0.25">
      <c r="A1015" s="27"/>
      <c r="B1015" s="31" t="s">
        <v>6</v>
      </c>
      <c r="C1015" s="62">
        <f>SUM(C1005:C1014)</f>
        <v>21</v>
      </c>
      <c r="D1015" s="43"/>
      <c r="E1015" s="43"/>
      <c r="F1015" s="66">
        <f>SUM(F1005:F1014)</f>
        <v>4433600</v>
      </c>
      <c r="G1015" s="67"/>
      <c r="H1015" s="123"/>
    </row>
    <row r="1016" spans="1:8" s="77" customFormat="1" outlineLevel="1" x14ac:dyDescent="0.25">
      <c r="A1016" s="19" t="s">
        <v>8</v>
      </c>
      <c r="B1016" s="19" t="s">
        <v>177</v>
      </c>
      <c r="C1016" s="24"/>
      <c r="D1016" s="86"/>
      <c r="E1016" s="86"/>
      <c r="F1016" s="86"/>
      <c r="G1016" s="87"/>
      <c r="H1016" s="123"/>
    </row>
    <row r="1017" spans="1:8" s="30" customFormat="1" outlineLevel="1" x14ac:dyDescent="0.25">
      <c r="A1017" s="27">
        <v>1</v>
      </c>
      <c r="B1017" s="44" t="s">
        <v>4</v>
      </c>
      <c r="C1017" s="27">
        <v>1</v>
      </c>
      <c r="D1017" s="10">
        <v>387600</v>
      </c>
      <c r="E1017" s="10"/>
      <c r="F1017" s="10">
        <f>D1017*C1017</f>
        <v>387600</v>
      </c>
      <c r="G1017" s="29"/>
      <c r="H1017" s="123"/>
    </row>
    <row r="1018" spans="1:8" s="30" customFormat="1" outlineLevel="1" x14ac:dyDescent="0.25">
      <c r="A1018" s="27">
        <v>2</v>
      </c>
      <c r="B1018" s="44" t="s">
        <v>9</v>
      </c>
      <c r="C1018" s="27">
        <v>2</v>
      </c>
      <c r="D1018" s="10">
        <v>289000</v>
      </c>
      <c r="E1018" s="10"/>
      <c r="F1018" s="10">
        <f>D1018*C1018</f>
        <v>578000</v>
      </c>
      <c r="G1018" s="29"/>
      <c r="H1018" s="123"/>
    </row>
    <row r="1019" spans="1:8" s="30" customFormat="1" outlineLevel="1" x14ac:dyDescent="0.25">
      <c r="A1019" s="27">
        <v>3</v>
      </c>
      <c r="B1019" s="44" t="s">
        <v>10</v>
      </c>
      <c r="C1019" s="27">
        <v>2</v>
      </c>
      <c r="D1019" s="10">
        <v>282200</v>
      </c>
      <c r="E1019" s="10"/>
      <c r="F1019" s="10">
        <f>D1019*C1019</f>
        <v>564400</v>
      </c>
      <c r="G1019" s="29"/>
      <c r="H1019" s="123"/>
    </row>
    <row r="1020" spans="1:8" s="30" customFormat="1" outlineLevel="1" x14ac:dyDescent="0.25">
      <c r="A1020" s="27">
        <v>4</v>
      </c>
      <c r="B1020" s="44" t="s">
        <v>5</v>
      </c>
      <c r="C1020" s="27">
        <v>2</v>
      </c>
      <c r="D1020" s="10">
        <v>272000</v>
      </c>
      <c r="E1020" s="10"/>
      <c r="F1020" s="10">
        <f>D1020*C1020</f>
        <v>544000</v>
      </c>
      <c r="G1020" s="29"/>
      <c r="H1020" s="123"/>
    </row>
    <row r="1021" spans="1:8" s="30" customFormat="1" outlineLevel="1" x14ac:dyDescent="0.25">
      <c r="A1021" s="27"/>
      <c r="B1021" s="31" t="s">
        <v>6</v>
      </c>
      <c r="C1021" s="62">
        <f>SUM(C1017:C1020)</f>
        <v>7</v>
      </c>
      <c r="D1021" s="43"/>
      <c r="E1021" s="43"/>
      <c r="F1021" s="66">
        <f>SUM(F1017:F1020)</f>
        <v>2074000</v>
      </c>
      <c r="G1021" s="67"/>
      <c r="H1021" s="123"/>
    </row>
    <row r="1022" spans="1:8" s="77" customFormat="1" outlineLevel="1" x14ac:dyDescent="0.25">
      <c r="A1022" s="19" t="s">
        <v>8</v>
      </c>
      <c r="B1022" s="19" t="s">
        <v>178</v>
      </c>
      <c r="C1022" s="24"/>
      <c r="D1022" s="86"/>
      <c r="E1022" s="86"/>
      <c r="F1022" s="86"/>
      <c r="G1022" s="87"/>
      <c r="H1022" s="123"/>
    </row>
    <row r="1023" spans="1:8" s="30" customFormat="1" outlineLevel="1" x14ac:dyDescent="0.25">
      <c r="A1023" s="27">
        <v>1</v>
      </c>
      <c r="B1023" s="44" t="s">
        <v>4</v>
      </c>
      <c r="C1023" s="27">
        <v>1</v>
      </c>
      <c r="D1023" s="10">
        <v>387600</v>
      </c>
      <c r="E1023" s="10"/>
      <c r="F1023" s="10">
        <f>D1023*C1023</f>
        <v>387600</v>
      </c>
      <c r="G1023" s="29"/>
      <c r="H1023" s="123"/>
    </row>
    <row r="1024" spans="1:8" s="30" customFormat="1" outlineLevel="1" x14ac:dyDescent="0.25">
      <c r="A1024" s="27">
        <v>2</v>
      </c>
      <c r="B1024" s="44" t="s">
        <v>9</v>
      </c>
      <c r="C1024" s="27">
        <v>3</v>
      </c>
      <c r="D1024" s="10">
        <v>289000</v>
      </c>
      <c r="E1024" s="10"/>
      <c r="F1024" s="10">
        <f>D1024*C1024</f>
        <v>867000</v>
      </c>
      <c r="G1024" s="29"/>
      <c r="H1024" s="123"/>
    </row>
    <row r="1025" spans="1:8" s="30" customFormat="1" outlineLevel="1" x14ac:dyDescent="0.25">
      <c r="A1025" s="27">
        <v>3</v>
      </c>
      <c r="B1025" s="44" t="s">
        <v>10</v>
      </c>
      <c r="C1025" s="27">
        <v>2</v>
      </c>
      <c r="D1025" s="10">
        <v>282200</v>
      </c>
      <c r="E1025" s="10"/>
      <c r="F1025" s="10">
        <f>D1025*C1025</f>
        <v>564400</v>
      </c>
      <c r="G1025" s="29"/>
      <c r="H1025" s="123"/>
    </row>
    <row r="1026" spans="1:8" s="30" customFormat="1" outlineLevel="1" x14ac:dyDescent="0.25">
      <c r="A1026" s="27">
        <v>4</v>
      </c>
      <c r="B1026" s="44" t="s">
        <v>5</v>
      </c>
      <c r="C1026" s="27">
        <v>1</v>
      </c>
      <c r="D1026" s="10">
        <v>272000</v>
      </c>
      <c r="E1026" s="10"/>
      <c r="F1026" s="10">
        <f>D1026*C1026</f>
        <v>272000</v>
      </c>
      <c r="G1026" s="29"/>
      <c r="H1026" s="123"/>
    </row>
    <row r="1027" spans="1:8" s="30" customFormat="1" outlineLevel="1" x14ac:dyDescent="0.25">
      <c r="A1027" s="27"/>
      <c r="B1027" s="31" t="s">
        <v>6</v>
      </c>
      <c r="C1027" s="35">
        <f>SUM(C1023:C1026)</f>
        <v>7</v>
      </c>
      <c r="D1027" s="43"/>
      <c r="E1027" s="43"/>
      <c r="F1027" s="66">
        <f>SUM(F1023:F1026)</f>
        <v>2091000</v>
      </c>
      <c r="G1027" s="67"/>
      <c r="H1027" s="123"/>
    </row>
    <row r="1028" spans="1:8" s="30" customFormat="1" x14ac:dyDescent="0.25">
      <c r="A1028" s="42"/>
      <c r="B1028" s="31" t="s">
        <v>11</v>
      </c>
      <c r="C1028" s="62">
        <f>C963+C990+C1027+C997+C1021+C970+C1003+C984+C977+C1015</f>
        <v>123</v>
      </c>
      <c r="D1028" s="43"/>
      <c r="E1028" s="43"/>
      <c r="F1028" s="66">
        <f>F963+F990+F1027+F997+F1021+F970+F1003+F984+F977+F1015</f>
        <v>36040000</v>
      </c>
      <c r="G1028" s="67"/>
      <c r="H1028" s="123"/>
    </row>
    <row r="1029" spans="1:8" s="30" customFormat="1" ht="34.5" x14ac:dyDescent="0.25">
      <c r="A1029" s="78" t="s">
        <v>286</v>
      </c>
      <c r="B1029" s="31" t="s">
        <v>189</v>
      </c>
      <c r="C1029" s="27"/>
      <c r="D1029" s="80"/>
      <c r="E1029" s="80"/>
      <c r="F1029" s="80"/>
      <c r="G1029" s="81"/>
      <c r="H1029" s="123"/>
    </row>
    <row r="1030" spans="1:8" s="30" customFormat="1" outlineLevel="1" x14ac:dyDescent="0.25">
      <c r="A1030" s="27">
        <v>1</v>
      </c>
      <c r="B1030" s="28" t="s">
        <v>159</v>
      </c>
      <c r="C1030" s="27">
        <v>1</v>
      </c>
      <c r="D1030" s="10">
        <v>850000</v>
      </c>
      <c r="E1030" s="10"/>
      <c r="F1030" s="10">
        <f t="shared" ref="F1030:F1038" si="63">D1030*C1030</f>
        <v>850000</v>
      </c>
      <c r="G1030" s="29"/>
      <c r="H1030" s="123"/>
    </row>
    <row r="1031" spans="1:8" s="30" customFormat="1" outlineLevel="1" x14ac:dyDescent="0.25">
      <c r="A1031" s="27">
        <v>2</v>
      </c>
      <c r="B1031" s="28" t="s">
        <v>297</v>
      </c>
      <c r="C1031" s="27">
        <v>1</v>
      </c>
      <c r="D1031" s="10">
        <v>323000</v>
      </c>
      <c r="E1031" s="10"/>
      <c r="F1031" s="10">
        <f t="shared" ref="F1031" si="64">D1031*C1031</f>
        <v>323000</v>
      </c>
      <c r="G1031" s="29"/>
      <c r="H1031" s="123"/>
    </row>
    <row r="1032" spans="1:8" s="30" customFormat="1" outlineLevel="1" x14ac:dyDescent="0.25">
      <c r="A1032" s="27">
        <v>3</v>
      </c>
      <c r="B1032" s="28" t="s">
        <v>160</v>
      </c>
      <c r="C1032" s="27">
        <v>2</v>
      </c>
      <c r="D1032" s="10">
        <v>714000</v>
      </c>
      <c r="E1032" s="10"/>
      <c r="F1032" s="10">
        <f t="shared" si="63"/>
        <v>1428000</v>
      </c>
      <c r="G1032" s="29"/>
      <c r="H1032" s="123"/>
    </row>
    <row r="1033" spans="1:8" s="30" customFormat="1" outlineLevel="1" x14ac:dyDescent="0.25">
      <c r="A1033" s="27">
        <v>4</v>
      </c>
      <c r="B1033" s="28" t="s">
        <v>161</v>
      </c>
      <c r="C1033" s="27">
        <v>1</v>
      </c>
      <c r="D1033" s="10">
        <v>697000</v>
      </c>
      <c r="E1033" s="10"/>
      <c r="F1033" s="10">
        <f t="shared" si="63"/>
        <v>697000</v>
      </c>
      <c r="G1033" s="29"/>
      <c r="H1033" s="123"/>
    </row>
    <row r="1034" spans="1:8" s="30" customFormat="1" outlineLevel="1" x14ac:dyDescent="0.25">
      <c r="A1034" s="27">
        <v>5</v>
      </c>
      <c r="B1034" s="28" t="s">
        <v>162</v>
      </c>
      <c r="C1034" s="27">
        <v>1</v>
      </c>
      <c r="D1034" s="10">
        <v>323000</v>
      </c>
      <c r="E1034" s="10"/>
      <c r="F1034" s="10">
        <f t="shared" si="63"/>
        <v>323000</v>
      </c>
      <c r="G1034" s="29"/>
      <c r="H1034" s="123"/>
    </row>
    <row r="1035" spans="1:8" s="30" customFormat="1" outlineLevel="1" x14ac:dyDescent="0.25">
      <c r="A1035" s="27">
        <v>6</v>
      </c>
      <c r="B1035" s="28" t="s">
        <v>9</v>
      </c>
      <c r="C1035" s="27">
        <v>1</v>
      </c>
      <c r="D1035" s="10">
        <v>323000</v>
      </c>
      <c r="E1035" s="10"/>
      <c r="F1035" s="10">
        <f t="shared" si="63"/>
        <v>323000</v>
      </c>
      <c r="G1035" s="29"/>
      <c r="H1035" s="123"/>
    </row>
    <row r="1036" spans="1:8" s="30" customFormat="1" ht="34.5" outlineLevel="1" x14ac:dyDescent="0.25">
      <c r="A1036" s="27">
        <v>7</v>
      </c>
      <c r="B1036" s="28" t="s">
        <v>298</v>
      </c>
      <c r="C1036" s="27">
        <v>1</v>
      </c>
      <c r="D1036" s="10">
        <v>289000</v>
      </c>
      <c r="E1036" s="10"/>
      <c r="F1036" s="10">
        <f t="shared" si="63"/>
        <v>289000</v>
      </c>
      <c r="G1036" s="29"/>
      <c r="H1036" s="123"/>
    </row>
    <row r="1037" spans="1:8" s="30" customFormat="1" outlineLevel="1" x14ac:dyDescent="0.25">
      <c r="A1037" s="27">
        <v>8</v>
      </c>
      <c r="B1037" s="28" t="s">
        <v>10</v>
      </c>
      <c r="C1037" s="27">
        <v>2</v>
      </c>
      <c r="D1037" s="10">
        <v>289000</v>
      </c>
      <c r="E1037" s="10"/>
      <c r="F1037" s="10">
        <f t="shared" ref="F1037" si="65">D1037*C1037</f>
        <v>578000</v>
      </c>
      <c r="G1037" s="29"/>
      <c r="H1037" s="123"/>
    </row>
    <row r="1038" spans="1:8" s="30" customFormat="1" ht="51.75" outlineLevel="1" x14ac:dyDescent="0.25">
      <c r="A1038" s="27">
        <v>9</v>
      </c>
      <c r="B1038" s="28" t="s">
        <v>299</v>
      </c>
      <c r="C1038" s="27">
        <v>1</v>
      </c>
      <c r="D1038" s="10">
        <v>282200</v>
      </c>
      <c r="E1038" s="10"/>
      <c r="F1038" s="10">
        <f t="shared" si="63"/>
        <v>282200</v>
      </c>
      <c r="G1038" s="29"/>
      <c r="H1038" s="123"/>
    </row>
    <row r="1039" spans="1:8" s="30" customFormat="1" outlineLevel="1" x14ac:dyDescent="0.25">
      <c r="A1039" s="27"/>
      <c r="B1039" s="31" t="s">
        <v>6</v>
      </c>
      <c r="C1039" s="62">
        <f>SUM(C1030:C1038)</f>
        <v>11</v>
      </c>
      <c r="D1039" s="43"/>
      <c r="E1039" s="43"/>
      <c r="F1039" s="66">
        <f>SUM(F1030:F1038)</f>
        <v>5093200</v>
      </c>
      <c r="G1039" s="67"/>
      <c r="H1039" s="123"/>
    </row>
    <row r="1040" spans="1:8" s="77" customFormat="1" outlineLevel="1" x14ac:dyDescent="0.25">
      <c r="A1040" s="19" t="s">
        <v>8</v>
      </c>
      <c r="B1040" s="19" t="s">
        <v>163</v>
      </c>
      <c r="C1040" s="24"/>
      <c r="D1040" s="86"/>
      <c r="E1040" s="86"/>
      <c r="F1040" s="86"/>
      <c r="G1040" s="87"/>
      <c r="H1040" s="123"/>
    </row>
    <row r="1041" spans="1:8" s="30" customFormat="1" outlineLevel="1" x14ac:dyDescent="0.25">
      <c r="A1041" s="27">
        <v>1</v>
      </c>
      <c r="B1041" s="44" t="s">
        <v>4</v>
      </c>
      <c r="C1041" s="27">
        <v>1</v>
      </c>
      <c r="D1041" s="10">
        <v>387600</v>
      </c>
      <c r="E1041" s="10"/>
      <c r="F1041" s="10">
        <f>D1041*C1041</f>
        <v>387600</v>
      </c>
      <c r="G1041" s="29"/>
      <c r="H1041" s="123"/>
    </row>
    <row r="1042" spans="1:8" s="30" customFormat="1" outlineLevel="1" x14ac:dyDescent="0.25">
      <c r="A1042" s="27">
        <v>2</v>
      </c>
      <c r="B1042" s="44" t="s">
        <v>147</v>
      </c>
      <c r="C1042" s="27">
        <v>1</v>
      </c>
      <c r="D1042" s="10">
        <v>326400</v>
      </c>
      <c r="E1042" s="10"/>
      <c r="F1042" s="10">
        <f>D1042*C1042</f>
        <v>326400</v>
      </c>
      <c r="G1042" s="29"/>
      <c r="H1042" s="123"/>
    </row>
    <row r="1043" spans="1:8" s="30" customFormat="1" outlineLevel="1" x14ac:dyDescent="0.25">
      <c r="A1043" s="27">
        <v>3</v>
      </c>
      <c r="B1043" s="44" t="s">
        <v>9</v>
      </c>
      <c r="C1043" s="27">
        <v>2</v>
      </c>
      <c r="D1043" s="10">
        <v>289000</v>
      </c>
      <c r="E1043" s="10"/>
      <c r="F1043" s="10">
        <f>D1043*C1043</f>
        <v>578000</v>
      </c>
      <c r="G1043" s="29"/>
      <c r="H1043" s="123"/>
    </row>
    <row r="1044" spans="1:8" s="30" customFormat="1" outlineLevel="1" x14ac:dyDescent="0.25">
      <c r="A1044" s="27">
        <v>4</v>
      </c>
      <c r="B1044" s="44" t="s">
        <v>10</v>
      </c>
      <c r="C1044" s="27">
        <v>4</v>
      </c>
      <c r="D1044" s="10">
        <v>282200</v>
      </c>
      <c r="E1044" s="10"/>
      <c r="F1044" s="10">
        <f>D1044*C1044</f>
        <v>1128800</v>
      </c>
      <c r="G1044" s="29"/>
      <c r="H1044" s="123"/>
    </row>
    <row r="1045" spans="1:8" s="30" customFormat="1" outlineLevel="1" x14ac:dyDescent="0.25">
      <c r="A1045" s="27">
        <v>5</v>
      </c>
      <c r="B1045" s="44" t="s">
        <v>5</v>
      </c>
      <c r="C1045" s="27">
        <v>6</v>
      </c>
      <c r="D1045" s="10">
        <v>272000</v>
      </c>
      <c r="E1045" s="10"/>
      <c r="F1045" s="10">
        <f>D1045*C1045</f>
        <v>1632000</v>
      </c>
      <c r="G1045" s="29"/>
      <c r="H1045" s="123"/>
    </row>
    <row r="1046" spans="1:8" s="30" customFormat="1" outlineLevel="1" x14ac:dyDescent="0.25">
      <c r="A1046" s="27"/>
      <c r="B1046" s="31" t="s">
        <v>6</v>
      </c>
      <c r="C1046" s="62">
        <f>SUM(C1041:C1045)</f>
        <v>14</v>
      </c>
      <c r="D1046" s="43"/>
      <c r="E1046" s="43"/>
      <c r="F1046" s="66">
        <f>SUM(F1041:F1045)</f>
        <v>4052800</v>
      </c>
      <c r="G1046" s="67"/>
      <c r="H1046" s="123"/>
    </row>
    <row r="1047" spans="1:8" s="77" customFormat="1" ht="28.5" outlineLevel="1" x14ac:dyDescent="0.25">
      <c r="A1047" s="19" t="s">
        <v>8</v>
      </c>
      <c r="B1047" s="19" t="s">
        <v>164</v>
      </c>
      <c r="C1047" s="24"/>
      <c r="D1047" s="86"/>
      <c r="E1047" s="86"/>
      <c r="F1047" s="86"/>
      <c r="G1047" s="87"/>
      <c r="H1047" s="123"/>
    </row>
    <row r="1048" spans="1:8" s="30" customFormat="1" outlineLevel="1" x14ac:dyDescent="0.25">
      <c r="A1048" s="27">
        <v>1</v>
      </c>
      <c r="B1048" s="44" t="s">
        <v>4</v>
      </c>
      <c r="C1048" s="27">
        <v>1</v>
      </c>
      <c r="D1048" s="10">
        <v>387600</v>
      </c>
      <c r="E1048" s="10"/>
      <c r="F1048" s="10">
        <f>D1048*C1048</f>
        <v>387600</v>
      </c>
      <c r="G1048" s="29"/>
      <c r="H1048" s="123"/>
    </row>
    <row r="1049" spans="1:8" s="30" customFormat="1" outlineLevel="1" x14ac:dyDescent="0.25">
      <c r="A1049" s="27">
        <v>2</v>
      </c>
      <c r="B1049" s="44" t="s">
        <v>147</v>
      </c>
      <c r="C1049" s="27">
        <v>1</v>
      </c>
      <c r="D1049" s="10">
        <v>326400</v>
      </c>
      <c r="E1049" s="10"/>
      <c r="F1049" s="10">
        <f>D1049*C1049</f>
        <v>326400</v>
      </c>
      <c r="G1049" s="29"/>
      <c r="H1049" s="123"/>
    </row>
    <row r="1050" spans="1:8" s="30" customFormat="1" outlineLevel="1" x14ac:dyDescent="0.25">
      <c r="A1050" s="27">
        <v>3</v>
      </c>
      <c r="B1050" s="44" t="s">
        <v>9</v>
      </c>
      <c r="C1050" s="27">
        <v>4</v>
      </c>
      <c r="D1050" s="10">
        <v>289000</v>
      </c>
      <c r="E1050" s="10"/>
      <c r="F1050" s="10">
        <f>D1050*C1050</f>
        <v>1156000</v>
      </c>
      <c r="G1050" s="29"/>
      <c r="H1050" s="123"/>
    </row>
    <row r="1051" spans="1:8" s="30" customFormat="1" outlineLevel="1" x14ac:dyDescent="0.25">
      <c r="A1051" s="27">
        <v>4</v>
      </c>
      <c r="B1051" s="44" t="s">
        <v>10</v>
      </c>
      <c r="C1051" s="27">
        <v>4</v>
      </c>
      <c r="D1051" s="10">
        <v>282200</v>
      </c>
      <c r="E1051" s="10"/>
      <c r="F1051" s="10">
        <f>D1051*C1051</f>
        <v>1128800</v>
      </c>
      <c r="G1051" s="29"/>
      <c r="H1051" s="123"/>
    </row>
    <row r="1052" spans="1:8" s="30" customFormat="1" outlineLevel="1" x14ac:dyDescent="0.25">
      <c r="A1052" s="27">
        <v>5</v>
      </c>
      <c r="B1052" s="44" t="s">
        <v>5</v>
      </c>
      <c r="C1052" s="27">
        <v>6</v>
      </c>
      <c r="D1052" s="10">
        <v>272000</v>
      </c>
      <c r="E1052" s="10"/>
      <c r="F1052" s="10">
        <f>D1052*C1052</f>
        <v>1632000</v>
      </c>
      <c r="G1052" s="29"/>
      <c r="H1052" s="123"/>
    </row>
    <row r="1053" spans="1:8" s="30" customFormat="1" outlineLevel="1" x14ac:dyDescent="0.25">
      <c r="A1053" s="27"/>
      <c r="B1053" s="31" t="s">
        <v>6</v>
      </c>
      <c r="C1053" s="62">
        <f>SUM(C1048:C1052)</f>
        <v>16</v>
      </c>
      <c r="D1053" s="43"/>
      <c r="E1053" s="43"/>
      <c r="F1053" s="66">
        <f>SUM(F1048:F1052)</f>
        <v>4630800</v>
      </c>
      <c r="G1053" s="67"/>
      <c r="H1053" s="123"/>
    </row>
    <row r="1054" spans="1:8" s="30" customFormat="1" ht="28.5" outlineLevel="1" x14ac:dyDescent="0.25">
      <c r="A1054" s="27"/>
      <c r="B1054" s="19" t="s">
        <v>174</v>
      </c>
      <c r="C1054" s="24"/>
      <c r="D1054" s="86"/>
      <c r="E1054" s="43"/>
      <c r="F1054" s="66"/>
      <c r="G1054" s="67"/>
      <c r="H1054" s="123"/>
    </row>
    <row r="1055" spans="1:8" s="30" customFormat="1" outlineLevel="1" x14ac:dyDescent="0.25">
      <c r="A1055" s="27">
        <v>1</v>
      </c>
      <c r="B1055" s="37" t="s">
        <v>4</v>
      </c>
      <c r="C1055" s="37">
        <v>1</v>
      </c>
      <c r="D1055" s="10">
        <v>387600</v>
      </c>
      <c r="E1055" s="43"/>
      <c r="F1055" s="10">
        <f t="shared" ref="F1055:F1059" si="66">D1055*C1055</f>
        <v>387600</v>
      </c>
      <c r="G1055" s="29"/>
      <c r="H1055" s="123"/>
    </row>
    <row r="1056" spans="1:8" s="30" customFormat="1" ht="34.5" outlineLevel="1" x14ac:dyDescent="0.25">
      <c r="A1056" s="27">
        <v>2</v>
      </c>
      <c r="B1056" s="11" t="s">
        <v>175</v>
      </c>
      <c r="C1056" s="37">
        <v>3</v>
      </c>
      <c r="D1056" s="10">
        <v>289000</v>
      </c>
      <c r="E1056" s="43"/>
      <c r="F1056" s="10">
        <f t="shared" si="66"/>
        <v>867000</v>
      </c>
      <c r="G1056" s="29"/>
      <c r="H1056" s="123"/>
    </row>
    <row r="1057" spans="1:8" s="30" customFormat="1" outlineLevel="1" x14ac:dyDescent="0.25">
      <c r="A1057" s="27">
        <v>3</v>
      </c>
      <c r="B1057" s="37" t="s">
        <v>176</v>
      </c>
      <c r="C1057" s="37">
        <v>1</v>
      </c>
      <c r="D1057" s="10">
        <v>289000</v>
      </c>
      <c r="E1057" s="43"/>
      <c r="F1057" s="10">
        <f t="shared" si="66"/>
        <v>289000</v>
      </c>
      <c r="G1057" s="29"/>
      <c r="H1057" s="123"/>
    </row>
    <row r="1058" spans="1:8" s="30" customFormat="1" outlineLevel="1" x14ac:dyDescent="0.25">
      <c r="A1058" s="27">
        <v>4</v>
      </c>
      <c r="B1058" s="37" t="s">
        <v>10</v>
      </c>
      <c r="C1058" s="37">
        <v>1</v>
      </c>
      <c r="D1058" s="10">
        <v>282200</v>
      </c>
      <c r="E1058" s="43"/>
      <c r="F1058" s="10">
        <f t="shared" si="66"/>
        <v>282200</v>
      </c>
      <c r="G1058" s="29"/>
      <c r="H1058" s="123"/>
    </row>
    <row r="1059" spans="1:8" s="30" customFormat="1" outlineLevel="1" x14ac:dyDescent="0.25">
      <c r="A1059" s="27">
        <v>5</v>
      </c>
      <c r="B1059" s="37" t="s">
        <v>5</v>
      </c>
      <c r="C1059" s="37">
        <v>1</v>
      </c>
      <c r="D1059" s="10">
        <v>272000</v>
      </c>
      <c r="E1059" s="43"/>
      <c r="F1059" s="10">
        <f t="shared" si="66"/>
        <v>272000</v>
      </c>
      <c r="G1059" s="29"/>
      <c r="H1059" s="123"/>
    </row>
    <row r="1060" spans="1:8" s="30" customFormat="1" outlineLevel="1" x14ac:dyDescent="0.25">
      <c r="A1060" s="27"/>
      <c r="B1060" s="31" t="s">
        <v>6</v>
      </c>
      <c r="C1060" s="62">
        <f>SUM(C1055:C1059)</f>
        <v>7</v>
      </c>
      <c r="D1060" s="10"/>
      <c r="E1060" s="43"/>
      <c r="F1060" s="66">
        <f>SUM(F1055:F1059)</f>
        <v>2097800</v>
      </c>
      <c r="G1060" s="67"/>
      <c r="H1060" s="123"/>
    </row>
    <row r="1061" spans="1:8" s="77" customFormat="1" outlineLevel="1" x14ac:dyDescent="0.25">
      <c r="A1061" s="19" t="s">
        <v>8</v>
      </c>
      <c r="B1061" s="19" t="s">
        <v>165</v>
      </c>
      <c r="C1061" s="24"/>
      <c r="D1061" s="86"/>
      <c r="E1061" s="86"/>
      <c r="F1061" s="86"/>
      <c r="G1061" s="87"/>
      <c r="H1061" s="123"/>
    </row>
    <row r="1062" spans="1:8" s="30" customFormat="1" outlineLevel="1" x14ac:dyDescent="0.25">
      <c r="A1062" s="27">
        <v>1</v>
      </c>
      <c r="B1062" s="44" t="s">
        <v>4</v>
      </c>
      <c r="C1062" s="27">
        <v>1</v>
      </c>
      <c r="D1062" s="10">
        <v>387600</v>
      </c>
      <c r="E1062" s="10"/>
      <c r="F1062" s="10">
        <f>D1062*C1062</f>
        <v>387600</v>
      </c>
      <c r="G1062" s="29"/>
      <c r="H1062" s="123"/>
    </row>
    <row r="1063" spans="1:8" s="30" customFormat="1" outlineLevel="1" x14ac:dyDescent="0.25">
      <c r="A1063" s="27">
        <v>2</v>
      </c>
      <c r="B1063" s="44" t="s">
        <v>9</v>
      </c>
      <c r="C1063" s="27">
        <v>2</v>
      </c>
      <c r="D1063" s="10">
        <v>289000</v>
      </c>
      <c r="E1063" s="10"/>
      <c r="F1063" s="10">
        <f>D1063*C1063</f>
        <v>578000</v>
      </c>
      <c r="G1063" s="29"/>
      <c r="H1063" s="123"/>
    </row>
    <row r="1064" spans="1:8" s="30" customFormat="1" outlineLevel="1" x14ac:dyDescent="0.25">
      <c r="A1064" s="27">
        <v>3</v>
      </c>
      <c r="B1064" s="44" t="s">
        <v>10</v>
      </c>
      <c r="C1064" s="27">
        <v>2</v>
      </c>
      <c r="D1064" s="10">
        <v>282200</v>
      </c>
      <c r="E1064" s="10"/>
      <c r="F1064" s="10">
        <f>D1064*C1064</f>
        <v>564400</v>
      </c>
      <c r="G1064" s="29"/>
      <c r="H1064" s="123"/>
    </row>
    <row r="1065" spans="1:8" s="30" customFormat="1" outlineLevel="1" x14ac:dyDescent="0.25">
      <c r="A1065" s="27">
        <v>4</v>
      </c>
      <c r="B1065" s="44" t="s">
        <v>5</v>
      </c>
      <c r="C1065" s="27">
        <v>2</v>
      </c>
      <c r="D1065" s="10">
        <v>272000</v>
      </c>
      <c r="E1065" s="10"/>
      <c r="F1065" s="10">
        <f>D1065*C1065</f>
        <v>544000</v>
      </c>
      <c r="G1065" s="29"/>
      <c r="H1065" s="123"/>
    </row>
    <row r="1066" spans="1:8" s="30" customFormat="1" outlineLevel="1" x14ac:dyDescent="0.25">
      <c r="A1066" s="27"/>
      <c r="B1066" s="31" t="s">
        <v>6</v>
      </c>
      <c r="C1066" s="62">
        <f>SUM(C1062:C1065)</f>
        <v>7</v>
      </c>
      <c r="D1066" s="43"/>
      <c r="E1066" s="43"/>
      <c r="F1066" s="66">
        <f>SUM(F1062:F1065)</f>
        <v>2074000</v>
      </c>
      <c r="G1066" s="67"/>
      <c r="H1066" s="123"/>
    </row>
    <row r="1067" spans="1:8" s="77" customFormat="1" ht="42.75" outlineLevel="1" x14ac:dyDescent="0.25">
      <c r="A1067" s="19" t="s">
        <v>8</v>
      </c>
      <c r="B1067" s="19" t="s">
        <v>166</v>
      </c>
      <c r="C1067" s="24"/>
      <c r="D1067" s="86"/>
      <c r="E1067" s="86"/>
      <c r="F1067" s="86"/>
      <c r="G1067" s="87"/>
      <c r="H1067" s="123"/>
    </row>
    <row r="1068" spans="1:8" s="30" customFormat="1" outlineLevel="1" x14ac:dyDescent="0.25">
      <c r="A1068" s="27">
        <v>1</v>
      </c>
      <c r="B1068" s="44" t="s">
        <v>4</v>
      </c>
      <c r="C1068" s="27">
        <v>1</v>
      </c>
      <c r="D1068" s="10">
        <v>387600</v>
      </c>
      <c r="E1068" s="10"/>
      <c r="F1068" s="10">
        <f>D1068*C1068</f>
        <v>387600</v>
      </c>
      <c r="G1068" s="29"/>
      <c r="H1068" s="123"/>
    </row>
    <row r="1069" spans="1:8" s="30" customFormat="1" outlineLevel="1" x14ac:dyDescent="0.25">
      <c r="A1069" s="27">
        <v>2</v>
      </c>
      <c r="B1069" s="44" t="s">
        <v>147</v>
      </c>
      <c r="C1069" s="27">
        <v>1</v>
      </c>
      <c r="D1069" s="10">
        <v>326400</v>
      </c>
      <c r="E1069" s="10"/>
      <c r="F1069" s="10">
        <f>D1069*C1069</f>
        <v>326400</v>
      </c>
      <c r="G1069" s="29"/>
      <c r="H1069" s="123"/>
    </row>
    <row r="1070" spans="1:8" s="30" customFormat="1" outlineLevel="1" x14ac:dyDescent="0.25">
      <c r="A1070" s="27">
        <v>3</v>
      </c>
      <c r="B1070" s="44" t="s">
        <v>9</v>
      </c>
      <c r="C1070" s="27">
        <v>3</v>
      </c>
      <c r="D1070" s="10">
        <v>289000</v>
      </c>
      <c r="E1070" s="10"/>
      <c r="F1070" s="10">
        <f>D1070*C1070</f>
        <v>867000</v>
      </c>
      <c r="G1070" s="29"/>
      <c r="H1070" s="123"/>
    </row>
    <row r="1071" spans="1:8" s="30" customFormat="1" outlineLevel="1" x14ac:dyDescent="0.25">
      <c r="A1071" s="27">
        <v>4</v>
      </c>
      <c r="B1071" s="44" t="s">
        <v>10</v>
      </c>
      <c r="C1071" s="27">
        <v>6</v>
      </c>
      <c r="D1071" s="10">
        <v>282200</v>
      </c>
      <c r="E1071" s="10"/>
      <c r="F1071" s="10">
        <f>D1071*C1071</f>
        <v>1693200</v>
      </c>
      <c r="G1071" s="29"/>
      <c r="H1071" s="123"/>
    </row>
    <row r="1072" spans="1:8" s="30" customFormat="1" outlineLevel="1" x14ac:dyDescent="0.25">
      <c r="A1072" s="27">
        <v>5</v>
      </c>
      <c r="B1072" s="44" t="s">
        <v>5</v>
      </c>
      <c r="C1072" s="27">
        <v>6</v>
      </c>
      <c r="D1072" s="10">
        <v>272000</v>
      </c>
      <c r="E1072" s="10"/>
      <c r="F1072" s="10">
        <f>D1072*C1072</f>
        <v>1632000</v>
      </c>
      <c r="G1072" s="29"/>
      <c r="H1072" s="123"/>
    </row>
    <row r="1073" spans="1:8" s="30" customFormat="1" outlineLevel="1" x14ac:dyDescent="0.25">
      <c r="A1073" s="27"/>
      <c r="B1073" s="31" t="s">
        <v>6</v>
      </c>
      <c r="C1073" s="62">
        <f>SUM(C1068:C1072)</f>
        <v>17</v>
      </c>
      <c r="D1073" s="43"/>
      <c r="E1073" s="43"/>
      <c r="F1073" s="66">
        <f>SUM(F1068:F1072)</f>
        <v>4906200</v>
      </c>
      <c r="G1073" s="67"/>
      <c r="H1073" s="123"/>
    </row>
    <row r="1074" spans="1:8" s="30" customFormat="1" outlineLevel="1" x14ac:dyDescent="0.25">
      <c r="A1074" s="19" t="s">
        <v>8</v>
      </c>
      <c r="B1074" s="19" t="s">
        <v>167</v>
      </c>
      <c r="C1074" s="35"/>
      <c r="D1074" s="43"/>
      <c r="E1074" s="43"/>
      <c r="F1074" s="66"/>
      <c r="G1074" s="67"/>
      <c r="H1074" s="123"/>
    </row>
    <row r="1075" spans="1:8" s="30" customFormat="1" outlineLevel="1" x14ac:dyDescent="0.25">
      <c r="A1075" s="27">
        <v>1</v>
      </c>
      <c r="B1075" s="44" t="s">
        <v>4</v>
      </c>
      <c r="C1075" s="27">
        <v>1</v>
      </c>
      <c r="D1075" s="10">
        <v>387600</v>
      </c>
      <c r="E1075" s="10"/>
      <c r="F1075" s="10">
        <f>D1075*C1075</f>
        <v>387600</v>
      </c>
      <c r="G1075" s="29"/>
      <c r="H1075" s="123"/>
    </row>
    <row r="1076" spans="1:8" s="30" customFormat="1" outlineLevel="1" x14ac:dyDescent="0.25">
      <c r="A1076" s="27">
        <v>2</v>
      </c>
      <c r="B1076" s="44" t="s">
        <v>9</v>
      </c>
      <c r="C1076" s="27">
        <v>2</v>
      </c>
      <c r="D1076" s="10">
        <v>289000</v>
      </c>
      <c r="E1076" s="10"/>
      <c r="F1076" s="10">
        <f>D1076*C1076</f>
        <v>578000</v>
      </c>
      <c r="G1076" s="29"/>
      <c r="H1076" s="123"/>
    </row>
    <row r="1077" spans="1:8" s="30" customFormat="1" outlineLevel="1" x14ac:dyDescent="0.25">
      <c r="A1077" s="27">
        <v>3</v>
      </c>
      <c r="B1077" s="44" t="s">
        <v>10</v>
      </c>
      <c r="C1077" s="27">
        <v>3</v>
      </c>
      <c r="D1077" s="10">
        <v>282200</v>
      </c>
      <c r="E1077" s="10"/>
      <c r="F1077" s="10">
        <f>D1077*C1077</f>
        <v>846600</v>
      </c>
      <c r="G1077" s="29"/>
      <c r="H1077" s="123"/>
    </row>
    <row r="1078" spans="1:8" s="30" customFormat="1" outlineLevel="1" x14ac:dyDescent="0.25">
      <c r="A1078" s="27">
        <v>4</v>
      </c>
      <c r="B1078" s="44" t="s">
        <v>5</v>
      </c>
      <c r="C1078" s="27">
        <v>2</v>
      </c>
      <c r="D1078" s="10">
        <v>272000</v>
      </c>
      <c r="E1078" s="10"/>
      <c r="F1078" s="10">
        <f>D1078*C1078</f>
        <v>544000</v>
      </c>
      <c r="G1078" s="29"/>
      <c r="H1078" s="123"/>
    </row>
    <row r="1079" spans="1:8" s="30" customFormat="1" outlineLevel="1" x14ac:dyDescent="0.25">
      <c r="A1079" s="27"/>
      <c r="B1079" s="31" t="s">
        <v>6</v>
      </c>
      <c r="C1079" s="62">
        <f>SUM(C1075:C1078)</f>
        <v>8</v>
      </c>
      <c r="D1079" s="43"/>
      <c r="E1079" s="43"/>
      <c r="F1079" s="66">
        <f>SUM(F1075:F1078)</f>
        <v>2356200</v>
      </c>
      <c r="G1079" s="67"/>
      <c r="H1079" s="123"/>
    </row>
    <row r="1080" spans="1:8" s="77" customFormat="1" outlineLevel="1" x14ac:dyDescent="0.25">
      <c r="A1080" s="19" t="s">
        <v>8</v>
      </c>
      <c r="B1080" s="19" t="s">
        <v>168</v>
      </c>
      <c r="C1080" s="24"/>
      <c r="D1080" s="86"/>
      <c r="E1080" s="86"/>
      <c r="F1080" s="86"/>
      <c r="G1080" s="87"/>
      <c r="H1080" s="123"/>
    </row>
    <row r="1081" spans="1:8" s="30" customFormat="1" outlineLevel="1" x14ac:dyDescent="0.25">
      <c r="A1081" s="27">
        <v>1</v>
      </c>
      <c r="B1081" s="28" t="s">
        <v>169</v>
      </c>
      <c r="C1081" s="27">
        <v>1</v>
      </c>
      <c r="D1081" s="10">
        <v>370600</v>
      </c>
      <c r="E1081" s="10"/>
      <c r="F1081" s="10">
        <f t="shared" ref="F1081:F1090" si="67">D1081*C1081</f>
        <v>370600</v>
      </c>
      <c r="G1081" s="29"/>
      <c r="H1081" s="123"/>
    </row>
    <row r="1082" spans="1:8" s="30" customFormat="1" outlineLevel="1" x14ac:dyDescent="0.25">
      <c r="A1082" s="42">
        <v>2</v>
      </c>
      <c r="B1082" s="28" t="s">
        <v>180</v>
      </c>
      <c r="C1082" s="42">
        <v>1</v>
      </c>
      <c r="D1082" s="10">
        <v>241400</v>
      </c>
      <c r="E1082" s="10"/>
      <c r="F1082" s="10">
        <f t="shared" si="67"/>
        <v>241400</v>
      </c>
      <c r="G1082" s="29"/>
      <c r="H1082" s="123"/>
    </row>
    <row r="1083" spans="1:8" s="30" customFormat="1" ht="34.5" outlineLevel="1" x14ac:dyDescent="0.25">
      <c r="A1083" s="27">
        <v>3</v>
      </c>
      <c r="B1083" s="28" t="s">
        <v>170</v>
      </c>
      <c r="C1083" s="42">
        <v>1</v>
      </c>
      <c r="D1083" s="10">
        <v>258400</v>
      </c>
      <c r="E1083" s="10"/>
      <c r="F1083" s="10">
        <f t="shared" si="67"/>
        <v>258400</v>
      </c>
      <c r="G1083" s="29"/>
      <c r="H1083" s="123"/>
    </row>
    <row r="1084" spans="1:8" s="30" customFormat="1" ht="34.5" outlineLevel="1" x14ac:dyDescent="0.25">
      <c r="A1084" s="27">
        <v>4</v>
      </c>
      <c r="B1084" s="28" t="s">
        <v>170</v>
      </c>
      <c r="C1084" s="42">
        <v>3</v>
      </c>
      <c r="D1084" s="10">
        <v>210800</v>
      </c>
      <c r="E1084" s="10"/>
      <c r="F1084" s="10">
        <f t="shared" si="67"/>
        <v>632400</v>
      </c>
      <c r="G1084" s="29"/>
      <c r="H1084" s="123"/>
    </row>
    <row r="1085" spans="1:8" s="30" customFormat="1" outlineLevel="1" x14ac:dyDescent="0.25">
      <c r="A1085" s="42">
        <v>5</v>
      </c>
      <c r="B1085" s="28" t="s">
        <v>171</v>
      </c>
      <c r="C1085" s="42">
        <v>1</v>
      </c>
      <c r="D1085" s="10">
        <v>210800</v>
      </c>
      <c r="E1085" s="10"/>
      <c r="F1085" s="10">
        <f t="shared" si="67"/>
        <v>210800</v>
      </c>
      <c r="G1085" s="29"/>
      <c r="H1085" s="123"/>
    </row>
    <row r="1086" spans="1:8" s="30" customFormat="1" outlineLevel="1" x14ac:dyDescent="0.25">
      <c r="A1086" s="27">
        <v>6</v>
      </c>
      <c r="B1086" s="28" t="s">
        <v>139</v>
      </c>
      <c r="C1086" s="42">
        <v>1</v>
      </c>
      <c r="D1086" s="10">
        <v>265200</v>
      </c>
      <c r="E1086" s="10"/>
      <c r="F1086" s="10">
        <f t="shared" si="67"/>
        <v>265200</v>
      </c>
      <c r="G1086" s="29"/>
      <c r="H1086" s="123"/>
    </row>
    <row r="1087" spans="1:8" s="30" customFormat="1" outlineLevel="1" x14ac:dyDescent="0.25">
      <c r="A1087" s="27">
        <v>7</v>
      </c>
      <c r="B1087" s="28" t="s">
        <v>139</v>
      </c>
      <c r="C1087" s="42">
        <v>2</v>
      </c>
      <c r="D1087" s="10">
        <v>255000</v>
      </c>
      <c r="E1087" s="10"/>
      <c r="F1087" s="10">
        <f t="shared" si="67"/>
        <v>510000</v>
      </c>
      <c r="G1087" s="29"/>
      <c r="H1087" s="123"/>
    </row>
    <row r="1088" spans="1:8" s="30" customFormat="1" outlineLevel="1" x14ac:dyDescent="0.25">
      <c r="A1088" s="42">
        <v>8</v>
      </c>
      <c r="B1088" s="28" t="s">
        <v>172</v>
      </c>
      <c r="C1088" s="42">
        <v>4</v>
      </c>
      <c r="D1088" s="10">
        <v>176800</v>
      </c>
      <c r="E1088" s="10"/>
      <c r="F1088" s="10">
        <f t="shared" si="67"/>
        <v>707200</v>
      </c>
      <c r="G1088" s="29"/>
      <c r="H1088" s="123"/>
    </row>
    <row r="1089" spans="1:8" s="30" customFormat="1" outlineLevel="1" x14ac:dyDescent="0.25">
      <c r="A1089" s="27">
        <v>9</v>
      </c>
      <c r="B1089" s="28" t="s">
        <v>141</v>
      </c>
      <c r="C1089" s="42">
        <v>2</v>
      </c>
      <c r="D1089" s="10">
        <v>176800</v>
      </c>
      <c r="E1089" s="10"/>
      <c r="F1089" s="10">
        <f t="shared" si="67"/>
        <v>353600</v>
      </c>
      <c r="G1089" s="29"/>
      <c r="H1089" s="123"/>
    </row>
    <row r="1090" spans="1:8" s="30" customFormat="1" outlineLevel="1" x14ac:dyDescent="0.25">
      <c r="A1090" s="27">
        <v>10</v>
      </c>
      <c r="B1090" s="28" t="s">
        <v>173</v>
      </c>
      <c r="C1090" s="42">
        <v>6</v>
      </c>
      <c r="D1090" s="10">
        <v>176800</v>
      </c>
      <c r="E1090" s="10"/>
      <c r="F1090" s="10">
        <f t="shared" si="67"/>
        <v>1060800</v>
      </c>
      <c r="G1090" s="29"/>
      <c r="H1090" s="123"/>
    </row>
    <row r="1091" spans="1:8" s="30" customFormat="1" outlineLevel="1" x14ac:dyDescent="0.25">
      <c r="A1091" s="27"/>
      <c r="B1091" s="31" t="s">
        <v>6</v>
      </c>
      <c r="C1091" s="62">
        <f>SUM(C1081:C1090)</f>
        <v>22</v>
      </c>
      <c r="D1091" s="10"/>
      <c r="E1091" s="43"/>
      <c r="F1091" s="66">
        <f>SUM(F1081:F1090)</f>
        <v>4610400</v>
      </c>
      <c r="G1091" s="67"/>
      <c r="H1091" s="123"/>
    </row>
    <row r="1092" spans="1:8" s="77" customFormat="1" outlineLevel="1" x14ac:dyDescent="0.25">
      <c r="A1092" s="19" t="s">
        <v>8</v>
      </c>
      <c r="B1092" s="19" t="s">
        <v>177</v>
      </c>
      <c r="C1092" s="42"/>
      <c r="D1092" s="10"/>
      <c r="E1092" s="10"/>
      <c r="F1092" s="10"/>
      <c r="G1092" s="29"/>
      <c r="H1092" s="123"/>
    </row>
    <row r="1093" spans="1:8" s="30" customFormat="1" outlineLevel="1" x14ac:dyDescent="0.25">
      <c r="A1093" s="27">
        <v>1</v>
      </c>
      <c r="B1093" s="28" t="s">
        <v>4</v>
      </c>
      <c r="C1093" s="42">
        <v>1</v>
      </c>
      <c r="D1093" s="10">
        <v>387600</v>
      </c>
      <c r="E1093" s="10"/>
      <c r="F1093" s="10">
        <f>D1093*C1093</f>
        <v>387600</v>
      </c>
      <c r="G1093" s="29"/>
      <c r="H1093" s="123"/>
    </row>
    <row r="1094" spans="1:8" s="30" customFormat="1" outlineLevel="1" x14ac:dyDescent="0.25">
      <c r="A1094" s="27">
        <v>2</v>
      </c>
      <c r="B1094" s="28" t="s">
        <v>9</v>
      </c>
      <c r="C1094" s="42">
        <v>2</v>
      </c>
      <c r="D1094" s="10">
        <v>289000</v>
      </c>
      <c r="E1094" s="10"/>
      <c r="F1094" s="10">
        <f>D1094*C1094</f>
        <v>578000</v>
      </c>
      <c r="G1094" s="29"/>
      <c r="H1094" s="123"/>
    </row>
    <row r="1095" spans="1:8" s="30" customFormat="1" outlineLevel="1" x14ac:dyDescent="0.25">
      <c r="A1095" s="27">
        <v>3</v>
      </c>
      <c r="B1095" s="28" t="s">
        <v>10</v>
      </c>
      <c r="C1095" s="42">
        <v>2</v>
      </c>
      <c r="D1095" s="10">
        <v>282200</v>
      </c>
      <c r="E1095" s="10"/>
      <c r="F1095" s="10">
        <f>D1095*C1095</f>
        <v>564400</v>
      </c>
      <c r="G1095" s="29"/>
      <c r="H1095" s="123"/>
    </row>
    <row r="1096" spans="1:8" s="30" customFormat="1" outlineLevel="1" x14ac:dyDescent="0.25">
      <c r="A1096" s="27">
        <v>4</v>
      </c>
      <c r="B1096" s="28" t="s">
        <v>5</v>
      </c>
      <c r="C1096" s="42">
        <v>2</v>
      </c>
      <c r="D1096" s="10">
        <v>272000</v>
      </c>
      <c r="E1096" s="10"/>
      <c r="F1096" s="10">
        <f>D1096*C1096</f>
        <v>544000</v>
      </c>
      <c r="G1096" s="29"/>
      <c r="H1096" s="123"/>
    </row>
    <row r="1097" spans="1:8" s="151" customFormat="1" outlineLevel="1" x14ac:dyDescent="0.25">
      <c r="A1097" s="35"/>
      <c r="B1097" s="31" t="s">
        <v>6</v>
      </c>
      <c r="C1097" s="62">
        <f>SUM(C1093:C1096)</f>
        <v>7</v>
      </c>
      <c r="D1097" s="84"/>
      <c r="E1097" s="84"/>
      <c r="F1097" s="66">
        <f>SUM(F1093:F1096)</f>
        <v>2074000</v>
      </c>
      <c r="G1097" s="67"/>
      <c r="H1097" s="123"/>
    </row>
    <row r="1098" spans="1:8" s="77" customFormat="1" outlineLevel="1" x14ac:dyDescent="0.25">
      <c r="A1098" s="19" t="s">
        <v>8</v>
      </c>
      <c r="B1098" s="19" t="s">
        <v>178</v>
      </c>
      <c r="C1098" s="24"/>
      <c r="D1098" s="86"/>
      <c r="E1098" s="86"/>
      <c r="F1098" s="86"/>
      <c r="G1098" s="87"/>
      <c r="H1098" s="123"/>
    </row>
    <row r="1099" spans="1:8" s="30" customFormat="1" outlineLevel="1" x14ac:dyDescent="0.25">
      <c r="A1099" s="27">
        <v>1</v>
      </c>
      <c r="B1099" s="44" t="s">
        <v>4</v>
      </c>
      <c r="C1099" s="27">
        <v>1</v>
      </c>
      <c r="D1099" s="10">
        <v>387600</v>
      </c>
      <c r="E1099" s="10"/>
      <c r="F1099" s="10">
        <f>D1099*C1099</f>
        <v>387600</v>
      </c>
      <c r="G1099" s="29"/>
      <c r="H1099" s="123"/>
    </row>
    <row r="1100" spans="1:8" s="30" customFormat="1" outlineLevel="1" x14ac:dyDescent="0.25">
      <c r="A1100" s="27">
        <v>2</v>
      </c>
      <c r="B1100" s="44" t="s">
        <v>9</v>
      </c>
      <c r="C1100" s="27">
        <v>2</v>
      </c>
      <c r="D1100" s="10">
        <v>289000</v>
      </c>
      <c r="E1100" s="10"/>
      <c r="F1100" s="10">
        <f>D1100*C1100</f>
        <v>578000</v>
      </c>
      <c r="G1100" s="29"/>
      <c r="H1100" s="123"/>
    </row>
    <row r="1101" spans="1:8" s="30" customFormat="1" outlineLevel="1" x14ac:dyDescent="0.25">
      <c r="A1101" s="27">
        <v>3</v>
      </c>
      <c r="B1101" s="44" t="s">
        <v>10</v>
      </c>
      <c r="C1101" s="27">
        <v>2</v>
      </c>
      <c r="D1101" s="10">
        <v>282200</v>
      </c>
      <c r="E1101" s="10"/>
      <c r="F1101" s="10">
        <f>D1101*C1101</f>
        <v>564400</v>
      </c>
      <c r="G1101" s="29"/>
      <c r="H1101" s="123"/>
    </row>
    <row r="1102" spans="1:8" s="30" customFormat="1" outlineLevel="1" x14ac:dyDescent="0.25">
      <c r="A1102" s="27">
        <v>4</v>
      </c>
      <c r="B1102" s="44" t="s">
        <v>5</v>
      </c>
      <c r="C1102" s="27">
        <v>2</v>
      </c>
      <c r="D1102" s="10">
        <v>272000</v>
      </c>
      <c r="E1102" s="10"/>
      <c r="F1102" s="10">
        <f>D1102*C1102</f>
        <v>544000</v>
      </c>
      <c r="G1102" s="29"/>
      <c r="H1102" s="123"/>
    </row>
    <row r="1103" spans="1:8" s="30" customFormat="1" outlineLevel="1" x14ac:dyDescent="0.25">
      <c r="A1103" s="27"/>
      <c r="B1103" s="31" t="s">
        <v>6</v>
      </c>
      <c r="C1103" s="62">
        <f>SUM(C1099:C1102)</f>
        <v>7</v>
      </c>
      <c r="D1103" s="43"/>
      <c r="E1103" s="66"/>
      <c r="F1103" s="66">
        <f>SUM(F1099:F1102)</f>
        <v>2074000</v>
      </c>
      <c r="G1103" s="67"/>
      <c r="H1103" s="123"/>
    </row>
    <row r="1104" spans="1:8" s="30" customFormat="1" x14ac:dyDescent="0.25">
      <c r="A1104" s="42"/>
      <c r="B1104" s="31" t="s">
        <v>11</v>
      </c>
      <c r="C1104" s="62">
        <f>C1039+C1066+C1103+C1073+C1046+C1079+C1097+C1053+C1091+C1060</f>
        <v>116</v>
      </c>
      <c r="D1104" s="43"/>
      <c r="E1104" s="66"/>
      <c r="F1104" s="66">
        <f>F1039+F1066+F1103+F1073+F1046+F1079+F1097+F1053+F1091+F1060</f>
        <v>33969400</v>
      </c>
      <c r="G1104" s="67"/>
      <c r="H1104" s="123"/>
    </row>
    <row r="1105" spans="1:8" s="30" customFormat="1" ht="34.5" x14ac:dyDescent="0.25">
      <c r="A1105" s="78" t="s">
        <v>287</v>
      </c>
      <c r="B1105" s="31" t="s">
        <v>190</v>
      </c>
      <c r="C1105" s="27"/>
      <c r="D1105" s="80"/>
      <c r="E1105" s="80"/>
      <c r="F1105" s="80"/>
      <c r="G1105" s="81"/>
      <c r="H1105" s="123"/>
    </row>
    <row r="1106" spans="1:8" s="30" customFormat="1" outlineLevel="1" x14ac:dyDescent="0.25">
      <c r="A1106" s="27">
        <v>1</v>
      </c>
      <c r="B1106" s="28" t="s">
        <v>159</v>
      </c>
      <c r="C1106" s="27">
        <v>1</v>
      </c>
      <c r="D1106" s="10">
        <v>850000</v>
      </c>
      <c r="E1106" s="10"/>
      <c r="F1106" s="10">
        <f t="shared" ref="F1106:F1112" si="68">D1106*C1106</f>
        <v>850000</v>
      </c>
      <c r="G1106" s="29"/>
      <c r="H1106" s="123"/>
    </row>
    <row r="1107" spans="1:8" s="30" customFormat="1" outlineLevel="1" x14ac:dyDescent="0.25">
      <c r="A1107" s="27">
        <v>2</v>
      </c>
      <c r="B1107" s="28" t="s">
        <v>297</v>
      </c>
      <c r="C1107" s="27">
        <v>1</v>
      </c>
      <c r="D1107" s="10">
        <v>323000</v>
      </c>
      <c r="E1107" s="10"/>
      <c r="F1107" s="10">
        <f t="shared" si="68"/>
        <v>323000</v>
      </c>
      <c r="G1107" s="29"/>
      <c r="H1107" s="123"/>
    </row>
    <row r="1108" spans="1:8" s="30" customFormat="1" outlineLevel="1" x14ac:dyDescent="0.25">
      <c r="A1108" s="27">
        <v>3</v>
      </c>
      <c r="B1108" s="28" t="s">
        <v>160</v>
      </c>
      <c r="C1108" s="27">
        <v>1</v>
      </c>
      <c r="D1108" s="10">
        <v>714000</v>
      </c>
      <c r="E1108" s="10"/>
      <c r="F1108" s="10">
        <f t="shared" si="68"/>
        <v>714000</v>
      </c>
      <c r="G1108" s="29"/>
      <c r="H1108" s="123"/>
    </row>
    <row r="1109" spans="1:8" s="30" customFormat="1" outlineLevel="1" x14ac:dyDescent="0.25">
      <c r="A1109" s="27">
        <v>4</v>
      </c>
      <c r="B1109" s="28" t="s">
        <v>161</v>
      </c>
      <c r="C1109" s="27">
        <v>1</v>
      </c>
      <c r="D1109" s="10">
        <v>697000</v>
      </c>
      <c r="E1109" s="10"/>
      <c r="F1109" s="10">
        <f t="shared" si="68"/>
        <v>697000</v>
      </c>
      <c r="G1109" s="29"/>
      <c r="H1109" s="123"/>
    </row>
    <row r="1110" spans="1:8" s="30" customFormat="1" outlineLevel="1" x14ac:dyDescent="0.25">
      <c r="A1110" s="27">
        <v>5</v>
      </c>
      <c r="B1110" s="44" t="s">
        <v>162</v>
      </c>
      <c r="C1110" s="27">
        <v>1</v>
      </c>
      <c r="D1110" s="10">
        <v>323000</v>
      </c>
      <c r="E1110" s="10"/>
      <c r="F1110" s="10">
        <f t="shared" si="68"/>
        <v>323000</v>
      </c>
      <c r="G1110" s="29"/>
      <c r="H1110" s="123"/>
    </row>
    <row r="1111" spans="1:8" s="30" customFormat="1" outlineLevel="1" x14ac:dyDescent="0.25">
      <c r="A1111" s="27">
        <v>6</v>
      </c>
      <c r="B1111" s="44" t="s">
        <v>9</v>
      </c>
      <c r="C1111" s="27">
        <v>1</v>
      </c>
      <c r="D1111" s="10">
        <v>323000</v>
      </c>
      <c r="E1111" s="10"/>
      <c r="F1111" s="10">
        <f t="shared" si="68"/>
        <v>323000</v>
      </c>
      <c r="G1111" s="29"/>
      <c r="H1111" s="123"/>
    </row>
    <row r="1112" spans="1:8" s="30" customFormat="1" ht="34.5" outlineLevel="1" x14ac:dyDescent="0.25">
      <c r="A1112" s="27">
        <v>7</v>
      </c>
      <c r="B1112" s="44" t="s">
        <v>298</v>
      </c>
      <c r="C1112" s="27">
        <v>1</v>
      </c>
      <c r="D1112" s="10">
        <v>289000</v>
      </c>
      <c r="E1112" s="10"/>
      <c r="F1112" s="10">
        <f t="shared" si="68"/>
        <v>289000</v>
      </c>
      <c r="G1112" s="29"/>
      <c r="H1112" s="123"/>
    </row>
    <row r="1113" spans="1:8" s="30" customFormat="1" outlineLevel="1" x14ac:dyDescent="0.25">
      <c r="A1113" s="27"/>
      <c r="B1113" s="31" t="s">
        <v>6</v>
      </c>
      <c r="C1113" s="62">
        <f>SUM(C1106:C1112)</f>
        <v>7</v>
      </c>
      <c r="D1113" s="43"/>
      <c r="E1113" s="43"/>
      <c r="F1113" s="66">
        <f>SUM(F1106:F1112)</f>
        <v>3519000</v>
      </c>
      <c r="G1113" s="67"/>
      <c r="H1113" s="123"/>
    </row>
    <row r="1114" spans="1:8" s="77" customFormat="1" outlineLevel="1" x14ac:dyDescent="0.25">
      <c r="A1114" s="19" t="s">
        <v>8</v>
      </c>
      <c r="B1114" s="19" t="s">
        <v>163</v>
      </c>
      <c r="C1114" s="24"/>
      <c r="D1114" s="86"/>
      <c r="E1114" s="86"/>
      <c r="F1114" s="86"/>
      <c r="G1114" s="87"/>
      <c r="H1114" s="123"/>
    </row>
    <row r="1115" spans="1:8" s="30" customFormat="1" outlineLevel="1" x14ac:dyDescent="0.25">
      <c r="A1115" s="27">
        <v>1</v>
      </c>
      <c r="B1115" s="44" t="s">
        <v>4</v>
      </c>
      <c r="C1115" s="27">
        <v>1</v>
      </c>
      <c r="D1115" s="10">
        <v>387600</v>
      </c>
      <c r="E1115" s="10"/>
      <c r="F1115" s="10">
        <f>D1115*C1115</f>
        <v>387600</v>
      </c>
      <c r="G1115" s="29"/>
      <c r="H1115" s="123"/>
    </row>
    <row r="1116" spans="1:8" s="30" customFormat="1" outlineLevel="1" x14ac:dyDescent="0.25">
      <c r="A1116" s="27">
        <v>2</v>
      </c>
      <c r="B1116" s="44" t="s">
        <v>9</v>
      </c>
      <c r="C1116" s="27">
        <v>1</v>
      </c>
      <c r="D1116" s="10">
        <v>289000</v>
      </c>
      <c r="E1116" s="10"/>
      <c r="F1116" s="10">
        <f>D1116*C1116</f>
        <v>289000</v>
      </c>
      <c r="G1116" s="29"/>
      <c r="H1116" s="123"/>
    </row>
    <row r="1117" spans="1:8" s="30" customFormat="1" outlineLevel="1" x14ac:dyDescent="0.25">
      <c r="A1117" s="27">
        <v>3</v>
      </c>
      <c r="B1117" s="44" t="s">
        <v>10</v>
      </c>
      <c r="C1117" s="27">
        <v>1</v>
      </c>
      <c r="D1117" s="10">
        <v>282200</v>
      </c>
      <c r="E1117" s="10"/>
      <c r="F1117" s="10">
        <f>D1117*C1117</f>
        <v>282200</v>
      </c>
      <c r="G1117" s="29"/>
      <c r="H1117" s="123"/>
    </row>
    <row r="1118" spans="1:8" s="30" customFormat="1" outlineLevel="1" x14ac:dyDescent="0.25">
      <c r="A1118" s="27"/>
      <c r="B1118" s="31" t="s">
        <v>6</v>
      </c>
      <c r="C1118" s="62">
        <f>SUM(C1115:C1117)</f>
        <v>3</v>
      </c>
      <c r="D1118" s="10"/>
      <c r="E1118" s="43"/>
      <c r="F1118" s="66">
        <f>SUM(F1115:F1117)</f>
        <v>958800</v>
      </c>
      <c r="G1118" s="67"/>
      <c r="H1118" s="123"/>
    </row>
    <row r="1119" spans="1:8" s="77" customFormat="1" ht="28.5" outlineLevel="1" x14ac:dyDescent="0.25">
      <c r="A1119" s="19" t="s">
        <v>8</v>
      </c>
      <c r="B1119" s="19" t="s">
        <v>164</v>
      </c>
      <c r="C1119" s="24"/>
      <c r="D1119" s="86"/>
      <c r="E1119" s="86"/>
      <c r="F1119" s="86"/>
      <c r="G1119" s="87"/>
      <c r="H1119" s="123"/>
    </row>
    <row r="1120" spans="1:8" s="30" customFormat="1" outlineLevel="1" x14ac:dyDescent="0.25">
      <c r="A1120" s="27">
        <v>1</v>
      </c>
      <c r="B1120" s="44" t="s">
        <v>4</v>
      </c>
      <c r="C1120" s="27">
        <v>1</v>
      </c>
      <c r="D1120" s="10">
        <v>387600</v>
      </c>
      <c r="E1120" s="10"/>
      <c r="F1120" s="10">
        <f>D1120*C1120</f>
        <v>387600</v>
      </c>
      <c r="G1120" s="29"/>
      <c r="H1120" s="123"/>
    </row>
    <row r="1121" spans="1:8" s="30" customFormat="1" outlineLevel="1" x14ac:dyDescent="0.25">
      <c r="A1121" s="27">
        <v>2</v>
      </c>
      <c r="B1121" s="44" t="s">
        <v>9</v>
      </c>
      <c r="C1121" s="27">
        <v>1</v>
      </c>
      <c r="D1121" s="10">
        <v>289000</v>
      </c>
      <c r="E1121" s="10"/>
      <c r="F1121" s="10">
        <f>D1121*C1121</f>
        <v>289000</v>
      </c>
      <c r="G1121" s="29"/>
      <c r="H1121" s="123"/>
    </row>
    <row r="1122" spans="1:8" s="30" customFormat="1" outlineLevel="1" x14ac:dyDescent="0.25">
      <c r="A1122" s="27">
        <v>3</v>
      </c>
      <c r="B1122" s="44" t="s">
        <v>10</v>
      </c>
      <c r="C1122" s="27">
        <v>1</v>
      </c>
      <c r="D1122" s="10">
        <v>282200</v>
      </c>
      <c r="E1122" s="10"/>
      <c r="F1122" s="10">
        <f>D1122*C1122</f>
        <v>282200</v>
      </c>
      <c r="G1122" s="29"/>
      <c r="H1122" s="123"/>
    </row>
    <row r="1123" spans="1:8" s="30" customFormat="1" outlineLevel="1" x14ac:dyDescent="0.25">
      <c r="A1123" s="27">
        <v>4</v>
      </c>
      <c r="B1123" s="44" t="s">
        <v>5</v>
      </c>
      <c r="C1123" s="27">
        <v>3</v>
      </c>
      <c r="D1123" s="10">
        <v>272000</v>
      </c>
      <c r="E1123" s="10"/>
      <c r="F1123" s="10">
        <f>D1123*C1123</f>
        <v>816000</v>
      </c>
      <c r="G1123" s="29"/>
      <c r="H1123" s="123"/>
    </row>
    <row r="1124" spans="1:8" s="30" customFormat="1" outlineLevel="1" x14ac:dyDescent="0.25">
      <c r="A1124" s="27"/>
      <c r="B1124" s="31" t="s">
        <v>6</v>
      </c>
      <c r="C1124" s="62">
        <f>SUM(C1120:C1123)</f>
        <v>6</v>
      </c>
      <c r="D1124" s="43"/>
      <c r="E1124" s="43"/>
      <c r="F1124" s="66">
        <f>SUM(F1120:F1123)</f>
        <v>1774800</v>
      </c>
      <c r="G1124" s="67"/>
      <c r="H1124" s="123"/>
    </row>
    <row r="1125" spans="1:8" s="77" customFormat="1" ht="28.5" outlineLevel="1" x14ac:dyDescent="0.25">
      <c r="A1125" s="19" t="s">
        <v>8</v>
      </c>
      <c r="B1125" s="19" t="s">
        <v>174</v>
      </c>
      <c r="C1125" s="24"/>
      <c r="D1125" s="86"/>
      <c r="E1125" s="86"/>
      <c r="F1125" s="86"/>
      <c r="G1125" s="87"/>
      <c r="H1125" s="123"/>
    </row>
    <row r="1126" spans="1:8" s="30" customFormat="1" outlineLevel="1" x14ac:dyDescent="0.25">
      <c r="A1126" s="27">
        <v>1</v>
      </c>
      <c r="B1126" s="44" t="s">
        <v>4</v>
      </c>
      <c r="C1126" s="27">
        <v>1</v>
      </c>
      <c r="D1126" s="10">
        <v>387600</v>
      </c>
      <c r="E1126" s="10"/>
      <c r="F1126" s="10">
        <f>D1126*C1126</f>
        <v>387600</v>
      </c>
      <c r="G1126" s="29"/>
      <c r="H1126" s="123"/>
    </row>
    <row r="1127" spans="1:8" s="30" customFormat="1" ht="34.5" outlineLevel="1" x14ac:dyDescent="0.25">
      <c r="A1127" s="27"/>
      <c r="B1127" s="44" t="s">
        <v>175</v>
      </c>
      <c r="C1127" s="27">
        <v>1</v>
      </c>
      <c r="D1127" s="10">
        <v>289000</v>
      </c>
      <c r="E1127" s="10"/>
      <c r="F1127" s="10">
        <f>D1127*C1127</f>
        <v>289000</v>
      </c>
      <c r="G1127" s="29"/>
      <c r="H1127" s="123"/>
    </row>
    <row r="1128" spans="1:8" s="30" customFormat="1" outlineLevel="1" x14ac:dyDescent="0.25">
      <c r="A1128" s="27"/>
      <c r="B1128" s="44" t="s">
        <v>176</v>
      </c>
      <c r="C1128" s="27">
        <v>1</v>
      </c>
      <c r="D1128" s="10">
        <v>289000</v>
      </c>
      <c r="E1128" s="10"/>
      <c r="F1128" s="10">
        <f>D1128*C1128</f>
        <v>289000</v>
      </c>
      <c r="G1128" s="29"/>
      <c r="H1128" s="123"/>
    </row>
    <row r="1129" spans="1:8" s="30" customFormat="1" outlineLevel="1" x14ac:dyDescent="0.25">
      <c r="A1129" s="27">
        <v>2</v>
      </c>
      <c r="B1129" s="44" t="s">
        <v>10</v>
      </c>
      <c r="C1129" s="27">
        <v>1</v>
      </c>
      <c r="D1129" s="10">
        <v>282200</v>
      </c>
      <c r="E1129" s="10"/>
      <c r="F1129" s="10">
        <f>D1129*C1129</f>
        <v>282200</v>
      </c>
      <c r="G1129" s="29"/>
      <c r="H1129" s="123"/>
    </row>
    <row r="1130" spans="1:8" s="30" customFormat="1" outlineLevel="1" x14ac:dyDescent="0.25">
      <c r="A1130" s="27"/>
      <c r="B1130" s="31" t="s">
        <v>6</v>
      </c>
      <c r="C1130" s="62">
        <f>SUM(C1126:C1129)</f>
        <v>4</v>
      </c>
      <c r="D1130" s="43"/>
      <c r="E1130" s="43"/>
      <c r="F1130" s="66">
        <f>SUM(F1126:F1129)</f>
        <v>1247800</v>
      </c>
      <c r="G1130" s="67"/>
      <c r="H1130" s="123"/>
    </row>
    <row r="1131" spans="1:8" s="77" customFormat="1" outlineLevel="1" x14ac:dyDescent="0.25">
      <c r="A1131" s="19" t="s">
        <v>8</v>
      </c>
      <c r="B1131" s="19" t="s">
        <v>165</v>
      </c>
      <c r="C1131" s="24"/>
      <c r="D1131" s="86"/>
      <c r="E1131" s="86"/>
      <c r="F1131" s="86"/>
      <c r="G1131" s="87"/>
      <c r="H1131" s="123"/>
    </row>
    <row r="1132" spans="1:8" s="30" customFormat="1" outlineLevel="1" x14ac:dyDescent="0.25">
      <c r="A1132" s="27">
        <v>1</v>
      </c>
      <c r="B1132" s="44" t="s">
        <v>4</v>
      </c>
      <c r="C1132" s="27">
        <v>1</v>
      </c>
      <c r="D1132" s="10">
        <v>387600</v>
      </c>
      <c r="E1132" s="10"/>
      <c r="F1132" s="10">
        <f>D1132*C1132</f>
        <v>387600</v>
      </c>
      <c r="G1132" s="29"/>
      <c r="H1132" s="123"/>
    </row>
    <row r="1133" spans="1:8" s="30" customFormat="1" outlineLevel="1" x14ac:dyDescent="0.25">
      <c r="A1133" s="27">
        <v>2</v>
      </c>
      <c r="B1133" s="44" t="s">
        <v>9</v>
      </c>
      <c r="C1133" s="27">
        <v>1</v>
      </c>
      <c r="D1133" s="10">
        <v>289000</v>
      </c>
      <c r="E1133" s="10"/>
      <c r="F1133" s="10">
        <f>D1133*C1133</f>
        <v>289000</v>
      </c>
      <c r="G1133" s="29"/>
      <c r="H1133" s="123"/>
    </row>
    <row r="1134" spans="1:8" s="30" customFormat="1" outlineLevel="1" x14ac:dyDescent="0.25">
      <c r="A1134" s="27"/>
      <c r="B1134" s="31" t="s">
        <v>6</v>
      </c>
      <c r="C1134" s="62">
        <f>SUM(C1132:C1133)</f>
        <v>2</v>
      </c>
      <c r="D1134" s="43"/>
      <c r="E1134" s="43"/>
      <c r="F1134" s="66">
        <f>SUM(F1132:F1133)</f>
        <v>676600</v>
      </c>
      <c r="G1134" s="67"/>
      <c r="H1134" s="123"/>
    </row>
    <row r="1135" spans="1:8" s="77" customFormat="1" ht="42.75" outlineLevel="1" x14ac:dyDescent="0.25">
      <c r="A1135" s="19" t="s">
        <v>8</v>
      </c>
      <c r="B1135" s="19" t="s">
        <v>166</v>
      </c>
      <c r="C1135" s="24"/>
      <c r="D1135" s="86"/>
      <c r="E1135" s="86"/>
      <c r="F1135" s="86"/>
      <c r="G1135" s="87"/>
      <c r="H1135" s="123"/>
    </row>
    <row r="1136" spans="1:8" s="30" customFormat="1" outlineLevel="1" x14ac:dyDescent="0.25">
      <c r="A1136" s="27">
        <v>1</v>
      </c>
      <c r="B1136" s="44" t="s">
        <v>4</v>
      </c>
      <c r="C1136" s="27">
        <v>1</v>
      </c>
      <c r="D1136" s="10">
        <v>387600</v>
      </c>
      <c r="E1136" s="10"/>
      <c r="F1136" s="10">
        <f>D1136*C1136</f>
        <v>387600</v>
      </c>
      <c r="G1136" s="29"/>
      <c r="H1136" s="123"/>
    </row>
    <row r="1137" spans="1:8" s="30" customFormat="1" outlineLevel="1" x14ac:dyDescent="0.25">
      <c r="A1137" s="27">
        <v>2</v>
      </c>
      <c r="B1137" s="44" t="s">
        <v>9</v>
      </c>
      <c r="C1137" s="27">
        <v>1</v>
      </c>
      <c r="D1137" s="10">
        <v>289000</v>
      </c>
      <c r="E1137" s="10"/>
      <c r="F1137" s="10">
        <f>D1137*C1137</f>
        <v>289000</v>
      </c>
      <c r="G1137" s="29"/>
      <c r="H1137" s="123"/>
    </row>
    <row r="1138" spans="1:8" s="30" customFormat="1" outlineLevel="1" x14ac:dyDescent="0.25">
      <c r="A1138" s="27">
        <v>3</v>
      </c>
      <c r="B1138" s="44" t="s">
        <v>10</v>
      </c>
      <c r="C1138" s="27">
        <v>2</v>
      </c>
      <c r="D1138" s="10">
        <v>282200</v>
      </c>
      <c r="E1138" s="10"/>
      <c r="F1138" s="10">
        <f>D1138*C1138</f>
        <v>564400</v>
      </c>
      <c r="G1138" s="29"/>
      <c r="H1138" s="123"/>
    </row>
    <row r="1139" spans="1:8" s="30" customFormat="1" outlineLevel="1" x14ac:dyDescent="0.25">
      <c r="A1139" s="27">
        <v>4</v>
      </c>
      <c r="B1139" s="44" t="s">
        <v>5</v>
      </c>
      <c r="C1139" s="27">
        <v>1</v>
      </c>
      <c r="D1139" s="10">
        <v>272000</v>
      </c>
      <c r="E1139" s="10"/>
      <c r="F1139" s="10">
        <f>D1139*C1139</f>
        <v>272000</v>
      </c>
      <c r="G1139" s="29"/>
      <c r="H1139" s="123"/>
    </row>
    <row r="1140" spans="1:8" s="30" customFormat="1" outlineLevel="1" x14ac:dyDescent="0.25">
      <c r="A1140" s="27"/>
      <c r="B1140" s="31" t="s">
        <v>6</v>
      </c>
      <c r="C1140" s="62">
        <f>SUM(C1136:C1139)</f>
        <v>5</v>
      </c>
      <c r="D1140" s="43"/>
      <c r="E1140" s="43"/>
      <c r="F1140" s="66">
        <f>SUM(F1136:F1139)</f>
        <v>1513000</v>
      </c>
      <c r="G1140" s="67"/>
      <c r="H1140" s="123"/>
    </row>
    <row r="1141" spans="1:8" s="77" customFormat="1" outlineLevel="1" x14ac:dyDescent="0.25">
      <c r="A1141" s="19" t="s">
        <v>8</v>
      </c>
      <c r="B1141" s="19" t="s">
        <v>167</v>
      </c>
      <c r="C1141" s="24"/>
      <c r="D1141" s="86"/>
      <c r="E1141" s="86"/>
      <c r="F1141" s="86"/>
      <c r="G1141" s="87"/>
      <c r="H1141" s="123"/>
    </row>
    <row r="1142" spans="1:8" s="30" customFormat="1" outlineLevel="1" x14ac:dyDescent="0.25">
      <c r="A1142" s="27">
        <v>1</v>
      </c>
      <c r="B1142" s="44" t="s">
        <v>4</v>
      </c>
      <c r="C1142" s="27">
        <v>1</v>
      </c>
      <c r="D1142" s="10">
        <v>387600</v>
      </c>
      <c r="E1142" s="10"/>
      <c r="F1142" s="10">
        <f>D1142*C1142</f>
        <v>387600</v>
      </c>
      <c r="G1142" s="29"/>
      <c r="H1142" s="123"/>
    </row>
    <row r="1143" spans="1:8" s="30" customFormat="1" outlineLevel="1" x14ac:dyDescent="0.25">
      <c r="A1143" s="27">
        <v>2</v>
      </c>
      <c r="B1143" s="44" t="s">
        <v>9</v>
      </c>
      <c r="C1143" s="27">
        <v>1</v>
      </c>
      <c r="D1143" s="10">
        <v>289000</v>
      </c>
      <c r="E1143" s="10"/>
      <c r="F1143" s="10">
        <f>D1143*C1143</f>
        <v>289000</v>
      </c>
      <c r="G1143" s="29"/>
      <c r="H1143" s="123"/>
    </row>
    <row r="1144" spans="1:8" s="30" customFormat="1" outlineLevel="1" x14ac:dyDescent="0.25">
      <c r="A1144" s="27">
        <v>3</v>
      </c>
      <c r="B1144" s="44" t="s">
        <v>5</v>
      </c>
      <c r="C1144" s="27">
        <v>1</v>
      </c>
      <c r="D1144" s="10">
        <v>272000</v>
      </c>
      <c r="E1144" s="10"/>
      <c r="F1144" s="10">
        <f>D1144*C1144</f>
        <v>272000</v>
      </c>
      <c r="G1144" s="29"/>
      <c r="H1144" s="123"/>
    </row>
    <row r="1145" spans="1:8" s="30" customFormat="1" outlineLevel="1" x14ac:dyDescent="0.25">
      <c r="A1145" s="27"/>
      <c r="B1145" s="31" t="s">
        <v>6</v>
      </c>
      <c r="C1145" s="62">
        <f>SUM(C1142:C1144)</f>
        <v>3</v>
      </c>
      <c r="D1145" s="43"/>
      <c r="E1145" s="43"/>
      <c r="F1145" s="66">
        <f>SUM(F1142:F1144)</f>
        <v>948600</v>
      </c>
      <c r="G1145" s="67"/>
      <c r="H1145" s="123"/>
    </row>
    <row r="1146" spans="1:8" s="77" customFormat="1" outlineLevel="1" x14ac:dyDescent="0.25">
      <c r="A1146" s="19" t="s">
        <v>8</v>
      </c>
      <c r="B1146" s="19" t="s">
        <v>168</v>
      </c>
      <c r="C1146" s="24"/>
      <c r="D1146" s="86"/>
      <c r="E1146" s="86"/>
      <c r="F1146" s="86"/>
      <c r="G1146" s="87"/>
      <c r="H1146" s="123"/>
    </row>
    <row r="1147" spans="1:8" s="30" customFormat="1" outlineLevel="1" x14ac:dyDescent="0.25">
      <c r="A1147" s="27">
        <v>1</v>
      </c>
      <c r="B1147" s="28" t="s">
        <v>169</v>
      </c>
      <c r="C1147" s="27">
        <v>1</v>
      </c>
      <c r="D1147" s="10">
        <v>370600</v>
      </c>
      <c r="E1147" s="10"/>
      <c r="F1147" s="10">
        <f t="shared" ref="F1147:F1156" si="69">D1147*C1147</f>
        <v>370600</v>
      </c>
      <c r="G1147" s="29"/>
      <c r="H1147" s="123"/>
    </row>
    <row r="1148" spans="1:8" s="30" customFormat="1" outlineLevel="1" x14ac:dyDescent="0.25">
      <c r="A1148" s="42">
        <v>2</v>
      </c>
      <c r="B1148" s="28" t="s">
        <v>180</v>
      </c>
      <c r="C1148" s="42">
        <v>1</v>
      </c>
      <c r="D1148" s="10">
        <v>241400</v>
      </c>
      <c r="E1148" s="10"/>
      <c r="F1148" s="10">
        <f t="shared" si="69"/>
        <v>241400</v>
      </c>
      <c r="G1148" s="29"/>
      <c r="H1148" s="123"/>
    </row>
    <row r="1149" spans="1:8" s="30" customFormat="1" ht="34.5" outlineLevel="1" x14ac:dyDescent="0.25">
      <c r="A1149" s="27">
        <v>3</v>
      </c>
      <c r="B1149" s="28" t="s">
        <v>170</v>
      </c>
      <c r="C1149" s="42">
        <v>1</v>
      </c>
      <c r="D1149" s="10">
        <v>258400</v>
      </c>
      <c r="E1149" s="10"/>
      <c r="F1149" s="10">
        <f t="shared" si="69"/>
        <v>258400</v>
      </c>
      <c r="G1149" s="29"/>
      <c r="H1149" s="123"/>
    </row>
    <row r="1150" spans="1:8" s="30" customFormat="1" ht="34.5" outlineLevel="1" x14ac:dyDescent="0.25">
      <c r="A1150" s="42">
        <v>4</v>
      </c>
      <c r="B1150" s="28" t="s">
        <v>170</v>
      </c>
      <c r="C1150" s="42">
        <v>2</v>
      </c>
      <c r="D1150" s="10">
        <v>210800</v>
      </c>
      <c r="E1150" s="10"/>
      <c r="F1150" s="10">
        <f t="shared" si="69"/>
        <v>421600</v>
      </c>
      <c r="G1150" s="29"/>
      <c r="H1150" s="123"/>
    </row>
    <row r="1151" spans="1:8" s="30" customFormat="1" outlineLevel="1" x14ac:dyDescent="0.25">
      <c r="A1151" s="27">
        <v>5</v>
      </c>
      <c r="B1151" s="28" t="s">
        <v>171</v>
      </c>
      <c r="C1151" s="42">
        <v>1</v>
      </c>
      <c r="D1151" s="10">
        <v>210800</v>
      </c>
      <c r="E1151" s="10"/>
      <c r="F1151" s="10">
        <f t="shared" si="69"/>
        <v>210800</v>
      </c>
      <c r="G1151" s="29"/>
      <c r="H1151" s="123"/>
    </row>
    <row r="1152" spans="1:8" s="30" customFormat="1" outlineLevel="1" x14ac:dyDescent="0.25">
      <c r="A1152" s="42">
        <v>6</v>
      </c>
      <c r="B1152" s="28" t="s">
        <v>139</v>
      </c>
      <c r="C1152" s="42">
        <v>1</v>
      </c>
      <c r="D1152" s="10">
        <v>265200</v>
      </c>
      <c r="E1152" s="10"/>
      <c r="F1152" s="10">
        <f t="shared" si="69"/>
        <v>265200</v>
      </c>
      <c r="G1152" s="29"/>
      <c r="H1152" s="123"/>
    </row>
    <row r="1153" spans="1:8" s="30" customFormat="1" outlineLevel="1" x14ac:dyDescent="0.25">
      <c r="A1153" s="27">
        <v>7</v>
      </c>
      <c r="B1153" s="28" t="s">
        <v>139</v>
      </c>
      <c r="C1153" s="42">
        <v>1</v>
      </c>
      <c r="D1153" s="10">
        <v>255000</v>
      </c>
      <c r="E1153" s="10"/>
      <c r="F1153" s="10">
        <f t="shared" si="69"/>
        <v>255000</v>
      </c>
      <c r="G1153" s="29"/>
      <c r="H1153" s="123"/>
    </row>
    <row r="1154" spans="1:8" s="30" customFormat="1" outlineLevel="1" x14ac:dyDescent="0.25">
      <c r="A1154" s="42">
        <v>8</v>
      </c>
      <c r="B1154" s="28" t="s">
        <v>172</v>
      </c>
      <c r="C1154" s="42">
        <v>4</v>
      </c>
      <c r="D1154" s="10">
        <v>176800</v>
      </c>
      <c r="E1154" s="10"/>
      <c r="F1154" s="10">
        <f t="shared" si="69"/>
        <v>707200</v>
      </c>
      <c r="G1154" s="29"/>
      <c r="H1154" s="123"/>
    </row>
    <row r="1155" spans="1:8" s="30" customFormat="1" outlineLevel="1" x14ac:dyDescent="0.25">
      <c r="A1155" s="27">
        <v>9</v>
      </c>
      <c r="B1155" s="28" t="s">
        <v>141</v>
      </c>
      <c r="C1155" s="42">
        <v>1</v>
      </c>
      <c r="D1155" s="10">
        <v>176800</v>
      </c>
      <c r="E1155" s="10"/>
      <c r="F1155" s="10">
        <f t="shared" si="69"/>
        <v>176800</v>
      </c>
      <c r="G1155" s="29"/>
      <c r="H1155" s="123"/>
    </row>
    <row r="1156" spans="1:8" s="30" customFormat="1" outlineLevel="1" x14ac:dyDescent="0.25">
      <c r="A1156" s="42">
        <v>10</v>
      </c>
      <c r="B1156" s="28" t="s">
        <v>173</v>
      </c>
      <c r="C1156" s="42">
        <v>2</v>
      </c>
      <c r="D1156" s="10">
        <v>176800</v>
      </c>
      <c r="E1156" s="10"/>
      <c r="F1156" s="10">
        <f t="shared" si="69"/>
        <v>353600</v>
      </c>
      <c r="G1156" s="29"/>
      <c r="H1156" s="123"/>
    </row>
    <row r="1157" spans="1:8" s="30" customFormat="1" outlineLevel="1" x14ac:dyDescent="0.25">
      <c r="A1157" s="27"/>
      <c r="B1157" s="31" t="s">
        <v>6</v>
      </c>
      <c r="C1157" s="62">
        <f>SUM(C1147:C1156)</f>
        <v>15</v>
      </c>
      <c r="D1157" s="43"/>
      <c r="E1157" s="43"/>
      <c r="F1157" s="66">
        <f>SUM(F1147:F1156)</f>
        <v>3260600</v>
      </c>
      <c r="G1157" s="67"/>
      <c r="H1157" s="123"/>
    </row>
    <row r="1158" spans="1:8" s="77" customFormat="1" outlineLevel="1" x14ac:dyDescent="0.25">
      <c r="A1158" s="19" t="s">
        <v>8</v>
      </c>
      <c r="B1158" s="19" t="s">
        <v>177</v>
      </c>
      <c r="C1158" s="24"/>
      <c r="D1158" s="86"/>
      <c r="E1158" s="86"/>
      <c r="F1158" s="86"/>
      <c r="G1158" s="87"/>
      <c r="H1158" s="123"/>
    </row>
    <row r="1159" spans="1:8" s="30" customFormat="1" outlineLevel="1" x14ac:dyDescent="0.25">
      <c r="A1159" s="27">
        <v>1</v>
      </c>
      <c r="B1159" s="44" t="s">
        <v>4</v>
      </c>
      <c r="C1159" s="27">
        <v>1</v>
      </c>
      <c r="D1159" s="10">
        <v>387600</v>
      </c>
      <c r="E1159" s="10"/>
      <c r="F1159" s="10">
        <f>D1159*C1159</f>
        <v>387600</v>
      </c>
      <c r="G1159" s="29"/>
      <c r="H1159" s="123"/>
    </row>
    <row r="1160" spans="1:8" s="30" customFormat="1" outlineLevel="1" x14ac:dyDescent="0.25">
      <c r="A1160" s="27">
        <v>2</v>
      </c>
      <c r="B1160" s="44" t="s">
        <v>9</v>
      </c>
      <c r="C1160" s="27">
        <v>1</v>
      </c>
      <c r="D1160" s="10">
        <v>289000</v>
      </c>
      <c r="E1160" s="10"/>
      <c r="F1160" s="10">
        <f>D1160*C1160</f>
        <v>289000</v>
      </c>
      <c r="G1160" s="29"/>
      <c r="H1160" s="123"/>
    </row>
    <row r="1161" spans="1:8" s="30" customFormat="1" outlineLevel="1" x14ac:dyDescent="0.25">
      <c r="A1161" s="27">
        <v>3</v>
      </c>
      <c r="B1161" s="44" t="s">
        <v>10</v>
      </c>
      <c r="C1161" s="27">
        <v>1</v>
      </c>
      <c r="D1161" s="10">
        <v>282200</v>
      </c>
      <c r="E1161" s="10"/>
      <c r="F1161" s="10">
        <f>D1161*C1161</f>
        <v>282200</v>
      </c>
      <c r="G1161" s="29"/>
      <c r="H1161" s="123"/>
    </row>
    <row r="1162" spans="1:8" s="30" customFormat="1" outlineLevel="1" x14ac:dyDescent="0.25">
      <c r="A1162" s="27"/>
      <c r="B1162" s="31" t="s">
        <v>6</v>
      </c>
      <c r="C1162" s="62">
        <f>SUM(C1159:C1161)</f>
        <v>3</v>
      </c>
      <c r="D1162" s="43"/>
      <c r="E1162" s="43"/>
      <c r="F1162" s="66">
        <f>SUM(F1159:F1161)</f>
        <v>958800</v>
      </c>
      <c r="G1162" s="67"/>
      <c r="H1162" s="123"/>
    </row>
    <row r="1163" spans="1:8" s="77" customFormat="1" outlineLevel="1" x14ac:dyDescent="0.25">
      <c r="A1163" s="19" t="s">
        <v>8</v>
      </c>
      <c r="B1163" s="19" t="s">
        <v>178</v>
      </c>
      <c r="C1163" s="24"/>
      <c r="D1163" s="86"/>
      <c r="E1163" s="86"/>
      <c r="F1163" s="86"/>
      <c r="G1163" s="87"/>
      <c r="H1163" s="123"/>
    </row>
    <row r="1164" spans="1:8" s="30" customFormat="1" outlineLevel="1" x14ac:dyDescent="0.25">
      <c r="A1164" s="27">
        <v>1</v>
      </c>
      <c r="B1164" s="44" t="s">
        <v>4</v>
      </c>
      <c r="C1164" s="27">
        <v>1</v>
      </c>
      <c r="D1164" s="10">
        <v>387600</v>
      </c>
      <c r="E1164" s="10"/>
      <c r="F1164" s="10">
        <f>D1164*C1164</f>
        <v>387600</v>
      </c>
      <c r="G1164" s="29"/>
      <c r="H1164" s="123"/>
    </row>
    <row r="1165" spans="1:8" s="30" customFormat="1" outlineLevel="1" x14ac:dyDescent="0.25">
      <c r="A1165" s="27">
        <v>2</v>
      </c>
      <c r="B1165" s="44" t="s">
        <v>9</v>
      </c>
      <c r="C1165" s="27">
        <v>1</v>
      </c>
      <c r="D1165" s="10">
        <v>289000</v>
      </c>
      <c r="E1165" s="10"/>
      <c r="F1165" s="10">
        <f>D1165*C1165</f>
        <v>289000</v>
      </c>
      <c r="G1165" s="29"/>
      <c r="H1165" s="123"/>
    </row>
    <row r="1166" spans="1:8" s="30" customFormat="1" outlineLevel="1" x14ac:dyDescent="0.25">
      <c r="A1166" s="27">
        <v>3</v>
      </c>
      <c r="B1166" s="44" t="s">
        <v>10</v>
      </c>
      <c r="C1166" s="27">
        <v>1</v>
      </c>
      <c r="D1166" s="10">
        <v>282200</v>
      </c>
      <c r="E1166" s="10"/>
      <c r="F1166" s="10">
        <f>D1166*C1166</f>
        <v>282200</v>
      </c>
      <c r="G1166" s="29"/>
      <c r="H1166" s="123"/>
    </row>
    <row r="1167" spans="1:8" s="30" customFormat="1" outlineLevel="1" x14ac:dyDescent="0.25">
      <c r="A1167" s="27">
        <v>4</v>
      </c>
      <c r="B1167" s="44" t="s">
        <v>5</v>
      </c>
      <c r="C1167" s="27">
        <v>1</v>
      </c>
      <c r="D1167" s="10">
        <v>272000</v>
      </c>
      <c r="E1167" s="10"/>
      <c r="F1167" s="10">
        <f>D1167*C1167</f>
        <v>272000</v>
      </c>
      <c r="G1167" s="29"/>
      <c r="H1167" s="123"/>
    </row>
    <row r="1168" spans="1:8" s="30" customFormat="1" outlineLevel="1" x14ac:dyDescent="0.25">
      <c r="A1168" s="27"/>
      <c r="B1168" s="31" t="s">
        <v>6</v>
      </c>
      <c r="C1168" s="62">
        <f>SUM(C1164:C1167)</f>
        <v>4</v>
      </c>
      <c r="D1168" s="43"/>
      <c r="E1168" s="43"/>
      <c r="F1168" s="66">
        <f>SUM(F1164:F1167)</f>
        <v>1230800</v>
      </c>
      <c r="G1168" s="67"/>
      <c r="H1168" s="123"/>
    </row>
    <row r="1169" spans="1:8" s="30" customFormat="1" x14ac:dyDescent="0.25">
      <c r="A1169" s="42"/>
      <c r="B1169" s="31" t="s">
        <v>11</v>
      </c>
      <c r="C1169" s="62">
        <f>C1113+C1134+C1168+C1140+C1162+C1118+C1145+C1130+C1124+C1157</f>
        <v>52</v>
      </c>
      <c r="D1169" s="43"/>
      <c r="E1169" s="43"/>
      <c r="F1169" s="66">
        <f>F1113+F1134+F1168+F1140+F1162+F1118+F1145+F1130+F1124+F1157</f>
        <v>16088800</v>
      </c>
      <c r="G1169" s="67"/>
      <c r="H1169" s="123"/>
    </row>
    <row r="1170" spans="1:8" s="30" customFormat="1" ht="34.5" x14ac:dyDescent="0.25">
      <c r="A1170" s="78" t="s">
        <v>288</v>
      </c>
      <c r="B1170" s="31" t="s">
        <v>191</v>
      </c>
      <c r="C1170" s="27"/>
      <c r="D1170" s="80"/>
      <c r="E1170" s="80"/>
      <c r="F1170" s="80"/>
      <c r="G1170" s="81"/>
      <c r="H1170" s="123"/>
    </row>
    <row r="1171" spans="1:8" s="30" customFormat="1" outlineLevel="1" x14ac:dyDescent="0.25">
      <c r="A1171" s="27">
        <v>1</v>
      </c>
      <c r="B1171" s="28" t="s">
        <v>159</v>
      </c>
      <c r="C1171" s="27">
        <v>1</v>
      </c>
      <c r="D1171" s="10">
        <v>850000</v>
      </c>
      <c r="E1171" s="10"/>
      <c r="F1171" s="10">
        <f t="shared" ref="F1171:F1177" si="70">D1171*C1171</f>
        <v>850000</v>
      </c>
      <c r="G1171" s="29"/>
      <c r="H1171" s="123"/>
    </row>
    <row r="1172" spans="1:8" s="30" customFormat="1" outlineLevel="1" x14ac:dyDescent="0.25">
      <c r="A1172" s="27">
        <v>2</v>
      </c>
      <c r="B1172" s="28" t="s">
        <v>297</v>
      </c>
      <c r="C1172" s="27">
        <v>1</v>
      </c>
      <c r="D1172" s="10">
        <v>323000</v>
      </c>
      <c r="E1172" s="10"/>
      <c r="F1172" s="10">
        <f t="shared" si="70"/>
        <v>323000</v>
      </c>
      <c r="G1172" s="29"/>
      <c r="H1172" s="123"/>
    </row>
    <row r="1173" spans="1:8" s="30" customFormat="1" outlineLevel="1" x14ac:dyDescent="0.25">
      <c r="A1173" s="27">
        <v>3</v>
      </c>
      <c r="B1173" s="28" t="s">
        <v>160</v>
      </c>
      <c r="C1173" s="27">
        <v>1</v>
      </c>
      <c r="D1173" s="10">
        <v>714000</v>
      </c>
      <c r="E1173" s="10"/>
      <c r="F1173" s="10">
        <f t="shared" si="70"/>
        <v>714000</v>
      </c>
      <c r="G1173" s="29"/>
      <c r="H1173" s="123"/>
    </row>
    <row r="1174" spans="1:8" s="30" customFormat="1" outlineLevel="1" x14ac:dyDescent="0.25">
      <c r="A1174" s="27">
        <v>4</v>
      </c>
      <c r="B1174" s="28" t="s">
        <v>161</v>
      </c>
      <c r="C1174" s="27">
        <v>1</v>
      </c>
      <c r="D1174" s="10">
        <v>697000</v>
      </c>
      <c r="E1174" s="10"/>
      <c r="F1174" s="10">
        <f t="shared" si="70"/>
        <v>697000</v>
      </c>
      <c r="G1174" s="29"/>
      <c r="H1174" s="123"/>
    </row>
    <row r="1175" spans="1:8" s="30" customFormat="1" outlineLevel="1" x14ac:dyDescent="0.25">
      <c r="A1175" s="27">
        <v>5</v>
      </c>
      <c r="B1175" s="44" t="s">
        <v>162</v>
      </c>
      <c r="C1175" s="27">
        <v>1</v>
      </c>
      <c r="D1175" s="10">
        <v>323000</v>
      </c>
      <c r="E1175" s="10"/>
      <c r="F1175" s="10">
        <f t="shared" si="70"/>
        <v>323000</v>
      </c>
      <c r="G1175" s="29"/>
      <c r="H1175" s="123"/>
    </row>
    <row r="1176" spans="1:8" s="30" customFormat="1" outlineLevel="1" x14ac:dyDescent="0.25">
      <c r="A1176" s="27">
        <v>6</v>
      </c>
      <c r="B1176" s="44" t="s">
        <v>9</v>
      </c>
      <c r="C1176" s="27">
        <v>1</v>
      </c>
      <c r="D1176" s="10">
        <v>323000</v>
      </c>
      <c r="E1176" s="10"/>
      <c r="F1176" s="10">
        <f t="shared" si="70"/>
        <v>323000</v>
      </c>
      <c r="G1176" s="29"/>
      <c r="H1176" s="123"/>
    </row>
    <row r="1177" spans="1:8" s="30" customFormat="1" ht="34.5" outlineLevel="1" x14ac:dyDescent="0.25">
      <c r="A1177" s="27">
        <v>7</v>
      </c>
      <c r="B1177" s="44" t="s">
        <v>298</v>
      </c>
      <c r="C1177" s="27">
        <v>1</v>
      </c>
      <c r="D1177" s="10">
        <v>289000</v>
      </c>
      <c r="E1177" s="10"/>
      <c r="F1177" s="10">
        <f t="shared" si="70"/>
        <v>289000</v>
      </c>
      <c r="G1177" s="29"/>
      <c r="H1177" s="123"/>
    </row>
    <row r="1178" spans="1:8" s="30" customFormat="1" outlineLevel="1" x14ac:dyDescent="0.25">
      <c r="A1178" s="27"/>
      <c r="B1178" s="31" t="s">
        <v>6</v>
      </c>
      <c r="C1178" s="62">
        <f>SUM(C1171:C1177)</f>
        <v>7</v>
      </c>
      <c r="D1178" s="43"/>
      <c r="E1178" s="43"/>
      <c r="F1178" s="66">
        <f>SUM(F1171:F1177)</f>
        <v>3519000</v>
      </c>
      <c r="G1178" s="67"/>
      <c r="H1178" s="123"/>
    </row>
    <row r="1179" spans="1:8" s="77" customFormat="1" outlineLevel="1" x14ac:dyDescent="0.25">
      <c r="A1179" s="19" t="s">
        <v>8</v>
      </c>
      <c r="B1179" s="19" t="s">
        <v>163</v>
      </c>
      <c r="C1179" s="24"/>
      <c r="D1179" s="86"/>
      <c r="E1179" s="86"/>
      <c r="F1179" s="86"/>
      <c r="G1179" s="87"/>
      <c r="H1179" s="123"/>
    </row>
    <row r="1180" spans="1:8" s="30" customFormat="1" outlineLevel="1" x14ac:dyDescent="0.25">
      <c r="A1180" s="27">
        <v>1</v>
      </c>
      <c r="B1180" s="44" t="s">
        <v>4</v>
      </c>
      <c r="C1180" s="27">
        <v>1</v>
      </c>
      <c r="D1180" s="10">
        <v>387600</v>
      </c>
      <c r="E1180" s="10"/>
      <c r="F1180" s="10">
        <f>D1180*C1180</f>
        <v>387600</v>
      </c>
      <c r="G1180" s="29"/>
      <c r="H1180" s="123"/>
    </row>
    <row r="1181" spans="1:8" s="30" customFormat="1" outlineLevel="1" x14ac:dyDescent="0.25">
      <c r="A1181" s="27">
        <v>2</v>
      </c>
      <c r="B1181" s="44" t="s">
        <v>9</v>
      </c>
      <c r="C1181" s="27">
        <v>1</v>
      </c>
      <c r="D1181" s="10">
        <v>289000</v>
      </c>
      <c r="E1181" s="10"/>
      <c r="F1181" s="10">
        <f>D1181*C1181</f>
        <v>289000</v>
      </c>
      <c r="G1181" s="29"/>
      <c r="H1181" s="123"/>
    </row>
    <row r="1182" spans="1:8" s="30" customFormat="1" outlineLevel="1" x14ac:dyDescent="0.25">
      <c r="A1182" s="27">
        <v>3</v>
      </c>
      <c r="B1182" s="44" t="s">
        <v>10</v>
      </c>
      <c r="C1182" s="27">
        <v>1</v>
      </c>
      <c r="D1182" s="10">
        <v>282200</v>
      </c>
      <c r="E1182" s="10"/>
      <c r="F1182" s="10">
        <f>D1182*C1182</f>
        <v>282200</v>
      </c>
      <c r="G1182" s="29"/>
      <c r="H1182" s="123"/>
    </row>
    <row r="1183" spans="1:8" s="30" customFormat="1" outlineLevel="1" x14ac:dyDescent="0.25">
      <c r="A1183" s="27"/>
      <c r="B1183" s="31" t="s">
        <v>6</v>
      </c>
      <c r="C1183" s="62">
        <f>SUM(C1180:C1182)</f>
        <v>3</v>
      </c>
      <c r="D1183" s="43"/>
      <c r="E1183" s="43"/>
      <c r="F1183" s="66">
        <f>SUM(F1180:F1182)</f>
        <v>958800</v>
      </c>
      <c r="G1183" s="67"/>
      <c r="H1183" s="123"/>
    </row>
    <row r="1184" spans="1:8" s="77" customFormat="1" ht="28.5" outlineLevel="1" x14ac:dyDescent="0.25">
      <c r="A1184" s="19" t="s">
        <v>8</v>
      </c>
      <c r="B1184" s="19" t="s">
        <v>164</v>
      </c>
      <c r="C1184" s="24"/>
      <c r="D1184" s="86"/>
      <c r="E1184" s="86"/>
      <c r="F1184" s="86"/>
      <c r="G1184" s="87"/>
      <c r="H1184" s="123"/>
    </row>
    <row r="1185" spans="1:8" s="30" customFormat="1" outlineLevel="1" x14ac:dyDescent="0.25">
      <c r="A1185" s="27">
        <v>1</v>
      </c>
      <c r="B1185" s="44" t="s">
        <v>4</v>
      </c>
      <c r="C1185" s="27">
        <v>1</v>
      </c>
      <c r="D1185" s="10">
        <v>387600</v>
      </c>
      <c r="E1185" s="10"/>
      <c r="F1185" s="10">
        <f>D1185*C1185</f>
        <v>387600</v>
      </c>
      <c r="G1185" s="29"/>
      <c r="H1185" s="123"/>
    </row>
    <row r="1186" spans="1:8" s="30" customFormat="1" outlineLevel="1" x14ac:dyDescent="0.25">
      <c r="A1186" s="27">
        <v>2</v>
      </c>
      <c r="B1186" s="44" t="s">
        <v>9</v>
      </c>
      <c r="C1186" s="27">
        <v>1</v>
      </c>
      <c r="D1186" s="10">
        <v>289000</v>
      </c>
      <c r="E1186" s="10"/>
      <c r="F1186" s="10">
        <f>D1186*C1186</f>
        <v>289000</v>
      </c>
      <c r="G1186" s="29"/>
      <c r="H1186" s="123"/>
    </row>
    <row r="1187" spans="1:8" s="30" customFormat="1" outlineLevel="1" x14ac:dyDescent="0.25">
      <c r="A1187" s="27">
        <v>3</v>
      </c>
      <c r="B1187" s="44" t="s">
        <v>10</v>
      </c>
      <c r="C1187" s="27">
        <v>1</v>
      </c>
      <c r="D1187" s="10">
        <v>282200</v>
      </c>
      <c r="E1187" s="10"/>
      <c r="F1187" s="10">
        <f>D1187*C1187</f>
        <v>282200</v>
      </c>
      <c r="G1187" s="29"/>
      <c r="H1187" s="123"/>
    </row>
    <row r="1188" spans="1:8" s="30" customFormat="1" outlineLevel="1" x14ac:dyDescent="0.25">
      <c r="A1188" s="27"/>
      <c r="B1188" s="31" t="s">
        <v>6</v>
      </c>
      <c r="C1188" s="62">
        <f>SUM(C1185:C1187)</f>
        <v>3</v>
      </c>
      <c r="D1188" s="43"/>
      <c r="E1188" s="43"/>
      <c r="F1188" s="66">
        <f>SUM(F1185:F1187)</f>
        <v>958800</v>
      </c>
      <c r="G1188" s="67"/>
      <c r="H1188" s="123"/>
    </row>
    <row r="1189" spans="1:8" s="77" customFormat="1" ht="28.5" outlineLevel="1" x14ac:dyDescent="0.25">
      <c r="A1189" s="19" t="s">
        <v>8</v>
      </c>
      <c r="B1189" s="19" t="s">
        <v>174</v>
      </c>
      <c r="C1189" s="24"/>
      <c r="D1189" s="86"/>
      <c r="E1189" s="86"/>
      <c r="F1189" s="86"/>
      <c r="G1189" s="87"/>
      <c r="H1189" s="123"/>
    </row>
    <row r="1190" spans="1:8" s="30" customFormat="1" outlineLevel="1" x14ac:dyDescent="0.25">
      <c r="A1190" s="27">
        <v>1</v>
      </c>
      <c r="B1190" s="44" t="s">
        <v>4</v>
      </c>
      <c r="C1190" s="27">
        <v>1</v>
      </c>
      <c r="D1190" s="10">
        <v>387600</v>
      </c>
      <c r="E1190" s="10"/>
      <c r="F1190" s="10">
        <f>D1190*C1190</f>
        <v>387600</v>
      </c>
      <c r="G1190" s="29"/>
      <c r="H1190" s="123"/>
    </row>
    <row r="1191" spans="1:8" s="30" customFormat="1" ht="34.5" outlineLevel="1" x14ac:dyDescent="0.25">
      <c r="A1191" s="27">
        <v>2</v>
      </c>
      <c r="B1191" s="44" t="s">
        <v>175</v>
      </c>
      <c r="C1191" s="27">
        <v>1</v>
      </c>
      <c r="D1191" s="10">
        <v>289000</v>
      </c>
      <c r="E1191" s="10"/>
      <c r="F1191" s="10">
        <f>D1191*C1191</f>
        <v>289000</v>
      </c>
      <c r="G1191" s="29"/>
      <c r="H1191" s="123"/>
    </row>
    <row r="1192" spans="1:8" s="30" customFormat="1" outlineLevel="1" x14ac:dyDescent="0.25">
      <c r="A1192" s="27">
        <v>3</v>
      </c>
      <c r="B1192" s="44" t="s">
        <v>176</v>
      </c>
      <c r="C1192" s="27">
        <v>1</v>
      </c>
      <c r="D1192" s="10">
        <v>289000</v>
      </c>
      <c r="E1192" s="10"/>
      <c r="F1192" s="10">
        <f>D1192*C1192</f>
        <v>289000</v>
      </c>
      <c r="G1192" s="29"/>
      <c r="H1192" s="123"/>
    </row>
    <row r="1193" spans="1:8" s="30" customFormat="1" outlineLevel="1" x14ac:dyDescent="0.25">
      <c r="A1193" s="27">
        <v>4</v>
      </c>
      <c r="B1193" s="44" t="s">
        <v>10</v>
      </c>
      <c r="C1193" s="27">
        <v>1</v>
      </c>
      <c r="D1193" s="10">
        <v>282200</v>
      </c>
      <c r="E1193" s="10"/>
      <c r="F1193" s="10">
        <f>D1193*C1193</f>
        <v>282200</v>
      </c>
      <c r="G1193" s="29"/>
      <c r="H1193" s="123"/>
    </row>
    <row r="1194" spans="1:8" s="30" customFormat="1" outlineLevel="1" x14ac:dyDescent="0.25">
      <c r="A1194" s="27"/>
      <c r="B1194" s="31" t="s">
        <v>6</v>
      </c>
      <c r="C1194" s="62">
        <f>SUM(C1190:C1193)</f>
        <v>4</v>
      </c>
      <c r="D1194" s="43"/>
      <c r="E1194" s="43"/>
      <c r="F1194" s="66">
        <f>SUM(F1190:F1193)</f>
        <v>1247800</v>
      </c>
      <c r="G1194" s="67"/>
      <c r="H1194" s="123"/>
    </row>
    <row r="1195" spans="1:8" s="77" customFormat="1" outlineLevel="1" x14ac:dyDescent="0.25">
      <c r="A1195" s="19" t="s">
        <v>8</v>
      </c>
      <c r="B1195" s="19" t="s">
        <v>165</v>
      </c>
      <c r="C1195" s="24"/>
      <c r="D1195" s="86"/>
      <c r="E1195" s="86"/>
      <c r="F1195" s="86"/>
      <c r="G1195" s="87"/>
      <c r="H1195" s="123"/>
    </row>
    <row r="1196" spans="1:8" s="30" customFormat="1" outlineLevel="1" x14ac:dyDescent="0.25">
      <c r="A1196" s="27">
        <v>1</v>
      </c>
      <c r="B1196" s="44" t="s">
        <v>4</v>
      </c>
      <c r="C1196" s="27">
        <v>1</v>
      </c>
      <c r="D1196" s="10">
        <v>387600</v>
      </c>
      <c r="E1196" s="10"/>
      <c r="F1196" s="10">
        <f>D1196*C1196</f>
        <v>387600</v>
      </c>
      <c r="G1196" s="29"/>
      <c r="H1196" s="123"/>
    </row>
    <row r="1197" spans="1:8" s="30" customFormat="1" outlineLevel="1" x14ac:dyDescent="0.25">
      <c r="A1197" s="27">
        <v>2</v>
      </c>
      <c r="B1197" s="44" t="s">
        <v>10</v>
      </c>
      <c r="C1197" s="27">
        <v>1</v>
      </c>
      <c r="D1197" s="10">
        <v>282200</v>
      </c>
      <c r="E1197" s="10"/>
      <c r="F1197" s="10">
        <f>D1197*C1197</f>
        <v>282200</v>
      </c>
      <c r="G1197" s="29"/>
      <c r="H1197" s="123"/>
    </row>
    <row r="1198" spans="1:8" s="30" customFormat="1" outlineLevel="1" x14ac:dyDescent="0.25">
      <c r="A1198" s="27"/>
      <c r="B1198" s="31" t="s">
        <v>6</v>
      </c>
      <c r="C1198" s="62">
        <f>SUM(C1196:C1197)</f>
        <v>2</v>
      </c>
      <c r="D1198" s="43"/>
      <c r="E1198" s="43"/>
      <c r="F1198" s="66">
        <f>SUM(F1196:F1197)</f>
        <v>669800</v>
      </c>
      <c r="G1198" s="67"/>
      <c r="H1198" s="123"/>
    </row>
    <row r="1199" spans="1:8" s="77" customFormat="1" ht="42.75" outlineLevel="1" x14ac:dyDescent="0.25">
      <c r="A1199" s="19" t="s">
        <v>8</v>
      </c>
      <c r="B1199" s="19" t="s">
        <v>166</v>
      </c>
      <c r="C1199" s="24"/>
      <c r="D1199" s="86"/>
      <c r="E1199" s="86"/>
      <c r="F1199" s="86"/>
      <c r="G1199" s="87"/>
      <c r="H1199" s="123"/>
    </row>
    <row r="1200" spans="1:8" s="30" customFormat="1" outlineLevel="1" x14ac:dyDescent="0.25">
      <c r="A1200" s="27">
        <v>1</v>
      </c>
      <c r="B1200" s="44" t="s">
        <v>4</v>
      </c>
      <c r="C1200" s="27">
        <v>1</v>
      </c>
      <c r="D1200" s="10">
        <v>387600</v>
      </c>
      <c r="E1200" s="10"/>
      <c r="F1200" s="10">
        <f>D1200*C1200</f>
        <v>387600</v>
      </c>
      <c r="G1200" s="29"/>
      <c r="H1200" s="123"/>
    </row>
    <row r="1201" spans="1:8" s="30" customFormat="1" outlineLevel="1" x14ac:dyDescent="0.25">
      <c r="A1201" s="27">
        <v>2</v>
      </c>
      <c r="B1201" s="44" t="s">
        <v>9</v>
      </c>
      <c r="C1201" s="27">
        <v>1</v>
      </c>
      <c r="D1201" s="10">
        <v>289000</v>
      </c>
      <c r="E1201" s="10"/>
      <c r="F1201" s="10">
        <f>D1201*C1201</f>
        <v>289000</v>
      </c>
      <c r="G1201" s="29"/>
      <c r="H1201" s="123"/>
    </row>
    <row r="1202" spans="1:8" s="30" customFormat="1" outlineLevel="1" x14ac:dyDescent="0.25">
      <c r="A1202" s="27">
        <v>3</v>
      </c>
      <c r="B1202" s="44" t="s">
        <v>10</v>
      </c>
      <c r="C1202" s="59">
        <v>1</v>
      </c>
      <c r="D1202" s="10">
        <v>282200</v>
      </c>
      <c r="E1202" s="10"/>
      <c r="F1202" s="10">
        <f>D1202*C1202</f>
        <v>282200</v>
      </c>
      <c r="G1202" s="29"/>
      <c r="H1202" s="123"/>
    </row>
    <row r="1203" spans="1:8" s="30" customFormat="1" outlineLevel="1" x14ac:dyDescent="0.25">
      <c r="A1203" s="27"/>
      <c r="B1203" s="31" t="s">
        <v>6</v>
      </c>
      <c r="C1203" s="62">
        <f>SUM(C1200:C1202)</f>
        <v>3</v>
      </c>
      <c r="D1203" s="43"/>
      <c r="E1203" s="43"/>
      <c r="F1203" s="66">
        <f>SUM(F1200:F1202)</f>
        <v>958800</v>
      </c>
      <c r="G1203" s="67"/>
      <c r="H1203" s="123"/>
    </row>
    <row r="1204" spans="1:8" s="77" customFormat="1" outlineLevel="1" x14ac:dyDescent="0.25">
      <c r="A1204" s="19" t="s">
        <v>8</v>
      </c>
      <c r="B1204" s="19" t="s">
        <v>167</v>
      </c>
      <c r="C1204" s="24"/>
      <c r="D1204" s="86"/>
      <c r="E1204" s="86"/>
      <c r="F1204" s="86"/>
      <c r="G1204" s="87"/>
      <c r="H1204" s="123"/>
    </row>
    <row r="1205" spans="1:8" s="30" customFormat="1" outlineLevel="1" x14ac:dyDescent="0.25">
      <c r="A1205" s="27">
        <v>1</v>
      </c>
      <c r="B1205" s="44" t="s">
        <v>9</v>
      </c>
      <c r="C1205" s="27">
        <v>1</v>
      </c>
      <c r="D1205" s="10">
        <v>289000</v>
      </c>
      <c r="E1205" s="10"/>
      <c r="F1205" s="10">
        <f>D1205*C1205</f>
        <v>289000</v>
      </c>
      <c r="G1205" s="29"/>
      <c r="H1205" s="123"/>
    </row>
    <row r="1206" spans="1:8" s="30" customFormat="1" outlineLevel="1" x14ac:dyDescent="0.25">
      <c r="A1206" s="27"/>
      <c r="B1206" s="31" t="s">
        <v>6</v>
      </c>
      <c r="C1206" s="62">
        <f>SUM(C1205:C1205)</f>
        <v>1</v>
      </c>
      <c r="D1206" s="43"/>
      <c r="E1206" s="43"/>
      <c r="F1206" s="66">
        <f>SUM(F1205:F1205)</f>
        <v>289000</v>
      </c>
      <c r="G1206" s="67"/>
      <c r="H1206" s="123"/>
    </row>
    <row r="1207" spans="1:8" s="77" customFormat="1" outlineLevel="1" x14ac:dyDescent="0.25">
      <c r="A1207" s="19" t="s">
        <v>8</v>
      </c>
      <c r="B1207" s="19" t="s">
        <v>168</v>
      </c>
      <c r="C1207" s="24"/>
      <c r="D1207" s="86"/>
      <c r="E1207" s="86"/>
      <c r="F1207" s="86"/>
      <c r="G1207" s="87"/>
      <c r="H1207" s="123"/>
    </row>
    <row r="1208" spans="1:8" s="30" customFormat="1" outlineLevel="1" x14ac:dyDescent="0.25">
      <c r="A1208" s="27">
        <v>1</v>
      </c>
      <c r="B1208" s="28" t="s">
        <v>169</v>
      </c>
      <c r="C1208" s="27">
        <v>1</v>
      </c>
      <c r="D1208" s="10">
        <v>370600</v>
      </c>
      <c r="E1208" s="10"/>
      <c r="F1208" s="10">
        <f t="shared" ref="F1208:F1215" si="71">D1208*C1208</f>
        <v>370600</v>
      </c>
      <c r="G1208" s="29"/>
      <c r="H1208" s="123"/>
    </row>
    <row r="1209" spans="1:8" s="30" customFormat="1" outlineLevel="1" x14ac:dyDescent="0.25">
      <c r="A1209" s="27">
        <v>2</v>
      </c>
      <c r="B1209" s="28" t="s">
        <v>180</v>
      </c>
      <c r="C1209" s="27">
        <v>1</v>
      </c>
      <c r="D1209" s="10">
        <v>241400</v>
      </c>
      <c r="E1209" s="10"/>
      <c r="F1209" s="10">
        <f t="shared" si="71"/>
        <v>241400</v>
      </c>
      <c r="G1209" s="29"/>
      <c r="H1209" s="123"/>
    </row>
    <row r="1210" spans="1:8" s="30" customFormat="1" ht="34.5" outlineLevel="1" x14ac:dyDescent="0.25">
      <c r="A1210" s="27">
        <v>3</v>
      </c>
      <c r="B1210" s="28" t="s">
        <v>170</v>
      </c>
      <c r="C1210" s="27">
        <v>1</v>
      </c>
      <c r="D1210" s="10">
        <v>258400</v>
      </c>
      <c r="E1210" s="10"/>
      <c r="F1210" s="10">
        <f t="shared" ref="F1210" si="72">D1210*C1210</f>
        <v>258400</v>
      </c>
      <c r="G1210" s="29"/>
      <c r="H1210" s="123"/>
    </row>
    <row r="1211" spans="1:8" s="30" customFormat="1" outlineLevel="1" x14ac:dyDescent="0.25">
      <c r="A1211" s="27">
        <v>4</v>
      </c>
      <c r="B1211" s="28" t="s">
        <v>171</v>
      </c>
      <c r="C1211" s="27">
        <v>1</v>
      </c>
      <c r="D1211" s="10">
        <v>210800</v>
      </c>
      <c r="E1211" s="10"/>
      <c r="F1211" s="10">
        <f t="shared" si="71"/>
        <v>210800</v>
      </c>
      <c r="G1211" s="29"/>
      <c r="H1211" s="123"/>
    </row>
    <row r="1212" spans="1:8" s="30" customFormat="1" outlineLevel="1" x14ac:dyDescent="0.25">
      <c r="A1212" s="27">
        <v>5</v>
      </c>
      <c r="B1212" s="28" t="s">
        <v>139</v>
      </c>
      <c r="C1212" s="42">
        <v>1</v>
      </c>
      <c r="D1212" s="10">
        <v>265200</v>
      </c>
      <c r="E1212" s="10"/>
      <c r="F1212" s="10">
        <f t="shared" ref="F1212" si="73">D1212*C1212</f>
        <v>265200</v>
      </c>
      <c r="G1212" s="29"/>
      <c r="H1212" s="123"/>
    </row>
    <row r="1213" spans="1:8" s="30" customFormat="1" outlineLevel="1" x14ac:dyDescent="0.25">
      <c r="A1213" s="27">
        <v>6</v>
      </c>
      <c r="B1213" s="28" t="s">
        <v>139</v>
      </c>
      <c r="C1213" s="42">
        <v>1</v>
      </c>
      <c r="D1213" s="10">
        <v>255000</v>
      </c>
      <c r="E1213" s="10"/>
      <c r="F1213" s="10">
        <f t="shared" si="71"/>
        <v>255000</v>
      </c>
      <c r="G1213" s="29"/>
      <c r="H1213" s="123"/>
    </row>
    <row r="1214" spans="1:8" s="30" customFormat="1" outlineLevel="1" x14ac:dyDescent="0.25">
      <c r="A1214" s="27">
        <v>7</v>
      </c>
      <c r="B1214" s="28" t="s">
        <v>172</v>
      </c>
      <c r="C1214" s="42">
        <v>4</v>
      </c>
      <c r="D1214" s="10">
        <v>176800</v>
      </c>
      <c r="E1214" s="10"/>
      <c r="F1214" s="10">
        <f t="shared" si="71"/>
        <v>707200</v>
      </c>
      <c r="G1214" s="29"/>
      <c r="H1214" s="123"/>
    </row>
    <row r="1215" spans="1:8" s="30" customFormat="1" outlineLevel="1" x14ac:dyDescent="0.25">
      <c r="A1215" s="27">
        <v>8</v>
      </c>
      <c r="B1215" s="28" t="s">
        <v>173</v>
      </c>
      <c r="C1215" s="42">
        <v>2</v>
      </c>
      <c r="D1215" s="10">
        <v>176800</v>
      </c>
      <c r="E1215" s="10"/>
      <c r="F1215" s="10">
        <f t="shared" si="71"/>
        <v>353600</v>
      </c>
      <c r="G1215" s="29"/>
      <c r="H1215" s="123"/>
    </row>
    <row r="1216" spans="1:8" s="30" customFormat="1" outlineLevel="1" x14ac:dyDescent="0.25">
      <c r="A1216" s="27"/>
      <c r="B1216" s="31" t="s">
        <v>6</v>
      </c>
      <c r="C1216" s="62">
        <f>SUM(C1208:C1215)</f>
        <v>12</v>
      </c>
      <c r="D1216" s="43"/>
      <c r="E1216" s="43"/>
      <c r="F1216" s="66">
        <f>SUM(F1208:F1215)</f>
        <v>2662200</v>
      </c>
      <c r="G1216" s="67"/>
      <c r="H1216" s="123"/>
    </row>
    <row r="1217" spans="1:8" s="77" customFormat="1" outlineLevel="1" x14ac:dyDescent="0.25">
      <c r="A1217" s="19" t="s">
        <v>8</v>
      </c>
      <c r="B1217" s="19" t="s">
        <v>177</v>
      </c>
      <c r="C1217" s="24"/>
      <c r="D1217" s="86"/>
      <c r="E1217" s="86"/>
      <c r="F1217" s="86"/>
      <c r="G1217" s="87"/>
      <c r="H1217" s="123"/>
    </row>
    <row r="1218" spans="1:8" s="30" customFormat="1" outlineLevel="1" x14ac:dyDescent="0.25">
      <c r="A1218" s="27">
        <v>1</v>
      </c>
      <c r="B1218" s="44" t="s">
        <v>9</v>
      </c>
      <c r="C1218" s="27">
        <v>1</v>
      </c>
      <c r="D1218" s="10">
        <v>289000</v>
      </c>
      <c r="E1218" s="10"/>
      <c r="F1218" s="10">
        <f>D1218*C1218</f>
        <v>289000</v>
      </c>
      <c r="G1218" s="29"/>
      <c r="H1218" s="123"/>
    </row>
    <row r="1219" spans="1:8" s="30" customFormat="1" outlineLevel="1" x14ac:dyDescent="0.25">
      <c r="A1219" s="27"/>
      <c r="B1219" s="31" t="s">
        <v>6</v>
      </c>
      <c r="C1219" s="62">
        <f>SUM(C1218:C1218)</f>
        <v>1</v>
      </c>
      <c r="D1219" s="43"/>
      <c r="E1219" s="43"/>
      <c r="F1219" s="66">
        <f>SUM(F1218:F1218)</f>
        <v>289000</v>
      </c>
      <c r="G1219" s="67"/>
      <c r="H1219" s="123"/>
    </row>
    <row r="1220" spans="1:8" s="77" customFormat="1" outlineLevel="1" x14ac:dyDescent="0.25">
      <c r="A1220" s="19" t="s">
        <v>8</v>
      </c>
      <c r="B1220" s="19" t="s">
        <v>178</v>
      </c>
      <c r="C1220" s="24"/>
      <c r="D1220" s="86"/>
      <c r="E1220" s="86"/>
      <c r="F1220" s="86"/>
      <c r="G1220" s="87"/>
      <c r="H1220" s="123"/>
    </row>
    <row r="1221" spans="1:8" s="30" customFormat="1" outlineLevel="1" x14ac:dyDescent="0.25">
      <c r="A1221" s="27">
        <v>1</v>
      </c>
      <c r="B1221" s="44" t="s">
        <v>4</v>
      </c>
      <c r="C1221" s="27">
        <v>1</v>
      </c>
      <c r="D1221" s="10">
        <v>387600</v>
      </c>
      <c r="E1221" s="10"/>
      <c r="F1221" s="10">
        <f>D1221*C1221</f>
        <v>387600</v>
      </c>
      <c r="G1221" s="29"/>
      <c r="H1221" s="123"/>
    </row>
    <row r="1222" spans="1:8" s="30" customFormat="1" outlineLevel="1" x14ac:dyDescent="0.25">
      <c r="A1222" s="27">
        <v>2</v>
      </c>
      <c r="B1222" s="44" t="s">
        <v>9</v>
      </c>
      <c r="C1222" s="27">
        <v>1</v>
      </c>
      <c r="D1222" s="10">
        <v>289000</v>
      </c>
      <c r="E1222" s="10"/>
      <c r="F1222" s="10">
        <f>D1222*C1222</f>
        <v>289000</v>
      </c>
      <c r="G1222" s="29"/>
      <c r="H1222" s="123"/>
    </row>
    <row r="1223" spans="1:8" s="30" customFormat="1" outlineLevel="1" x14ac:dyDescent="0.25">
      <c r="A1223" s="27">
        <v>3</v>
      </c>
      <c r="B1223" s="44" t="s">
        <v>10</v>
      </c>
      <c r="C1223" s="27">
        <v>1</v>
      </c>
      <c r="D1223" s="10">
        <v>282200</v>
      </c>
      <c r="E1223" s="10"/>
      <c r="F1223" s="10">
        <f>D1223*C1223</f>
        <v>282200</v>
      </c>
      <c r="G1223" s="29"/>
      <c r="H1223" s="123"/>
    </row>
    <row r="1224" spans="1:8" s="30" customFormat="1" outlineLevel="1" x14ac:dyDescent="0.25">
      <c r="A1224" s="27"/>
      <c r="B1224" s="31" t="s">
        <v>6</v>
      </c>
      <c r="C1224" s="62">
        <f>SUM(C1221:C1223)</f>
        <v>3</v>
      </c>
      <c r="D1224" s="43"/>
      <c r="E1224" s="43"/>
      <c r="F1224" s="66">
        <f>SUM(F1221:F1223)</f>
        <v>958800</v>
      </c>
      <c r="G1224" s="67"/>
      <c r="H1224" s="123"/>
    </row>
    <row r="1225" spans="1:8" s="30" customFormat="1" x14ac:dyDescent="0.25">
      <c r="A1225" s="42"/>
      <c r="B1225" s="31" t="s">
        <v>11</v>
      </c>
      <c r="C1225" s="62">
        <f>C1178+C1198+C1224+C1203+C1219+C1183+C1206+C1194+C1188+C1216</f>
        <v>39</v>
      </c>
      <c r="D1225" s="43"/>
      <c r="E1225" s="43"/>
      <c r="F1225" s="66">
        <f>F1178+F1198+F1224+F1203+F1219+F1183+F1206+F1194+F1188+F1216</f>
        <v>12512000</v>
      </c>
      <c r="G1225" s="67"/>
      <c r="H1225" s="123"/>
    </row>
    <row r="1226" spans="1:8" s="30" customFormat="1" ht="34.5" x14ac:dyDescent="0.25">
      <c r="A1226" s="78" t="s">
        <v>289</v>
      </c>
      <c r="B1226" s="31" t="s">
        <v>192</v>
      </c>
      <c r="C1226" s="27"/>
      <c r="D1226" s="80"/>
      <c r="E1226" s="80"/>
      <c r="F1226" s="80"/>
      <c r="G1226" s="81"/>
      <c r="H1226" s="123"/>
    </row>
    <row r="1227" spans="1:8" s="30" customFormat="1" outlineLevel="1" x14ac:dyDescent="0.25">
      <c r="A1227" s="27">
        <v>1</v>
      </c>
      <c r="B1227" s="28" t="s">
        <v>159</v>
      </c>
      <c r="C1227" s="27">
        <v>1</v>
      </c>
      <c r="D1227" s="10">
        <v>850000</v>
      </c>
      <c r="E1227" s="10"/>
      <c r="F1227" s="10">
        <f t="shared" ref="F1227:F1235" si="74">D1227*C1227</f>
        <v>850000</v>
      </c>
      <c r="G1227" s="29"/>
      <c r="H1227" s="123"/>
    </row>
    <row r="1228" spans="1:8" s="30" customFormat="1" outlineLevel="1" x14ac:dyDescent="0.25">
      <c r="A1228" s="27">
        <v>2</v>
      </c>
      <c r="B1228" s="28" t="s">
        <v>297</v>
      </c>
      <c r="C1228" s="27">
        <v>1</v>
      </c>
      <c r="D1228" s="10">
        <v>323000</v>
      </c>
      <c r="E1228" s="10"/>
      <c r="F1228" s="10">
        <f t="shared" ref="F1228" si="75">D1228*C1228</f>
        <v>323000</v>
      </c>
      <c r="G1228" s="29"/>
      <c r="H1228" s="123"/>
    </row>
    <row r="1229" spans="1:8" s="30" customFormat="1" outlineLevel="1" x14ac:dyDescent="0.25">
      <c r="A1229" s="27">
        <v>3</v>
      </c>
      <c r="B1229" s="28" t="s">
        <v>160</v>
      </c>
      <c r="C1229" s="27">
        <v>2</v>
      </c>
      <c r="D1229" s="10">
        <v>714000</v>
      </c>
      <c r="E1229" s="10"/>
      <c r="F1229" s="10">
        <f t="shared" si="74"/>
        <v>1428000</v>
      </c>
      <c r="G1229" s="29"/>
      <c r="H1229" s="123"/>
    </row>
    <row r="1230" spans="1:8" s="30" customFormat="1" outlineLevel="1" x14ac:dyDescent="0.25">
      <c r="A1230" s="27">
        <v>4</v>
      </c>
      <c r="B1230" s="28" t="s">
        <v>161</v>
      </c>
      <c r="C1230" s="27">
        <v>1</v>
      </c>
      <c r="D1230" s="10">
        <v>697000</v>
      </c>
      <c r="E1230" s="10"/>
      <c r="F1230" s="10">
        <f t="shared" si="74"/>
        <v>697000</v>
      </c>
      <c r="G1230" s="29"/>
      <c r="H1230" s="123"/>
    </row>
    <row r="1231" spans="1:8" s="30" customFormat="1" outlineLevel="1" x14ac:dyDescent="0.25">
      <c r="A1231" s="27">
        <v>5</v>
      </c>
      <c r="B1231" s="28" t="s">
        <v>162</v>
      </c>
      <c r="C1231" s="27">
        <v>1</v>
      </c>
      <c r="D1231" s="10">
        <v>323000</v>
      </c>
      <c r="E1231" s="10"/>
      <c r="F1231" s="10">
        <f t="shared" si="74"/>
        <v>323000</v>
      </c>
      <c r="G1231" s="29"/>
      <c r="H1231" s="123"/>
    </row>
    <row r="1232" spans="1:8" s="30" customFormat="1" outlineLevel="1" x14ac:dyDescent="0.25">
      <c r="A1232" s="27">
        <v>6</v>
      </c>
      <c r="B1232" s="28" t="s">
        <v>9</v>
      </c>
      <c r="C1232" s="27">
        <v>1</v>
      </c>
      <c r="D1232" s="10">
        <v>323000</v>
      </c>
      <c r="E1232" s="10"/>
      <c r="F1232" s="10">
        <f t="shared" si="74"/>
        <v>323000</v>
      </c>
      <c r="G1232" s="29"/>
      <c r="H1232" s="123"/>
    </row>
    <row r="1233" spans="1:8" s="30" customFormat="1" ht="34.5" outlineLevel="1" x14ac:dyDescent="0.25">
      <c r="A1233" s="27">
        <v>7</v>
      </c>
      <c r="B1233" s="28" t="s">
        <v>298</v>
      </c>
      <c r="C1233" s="27">
        <v>1</v>
      </c>
      <c r="D1233" s="10">
        <v>289000</v>
      </c>
      <c r="E1233" s="10"/>
      <c r="F1233" s="10">
        <f t="shared" si="74"/>
        <v>289000</v>
      </c>
      <c r="G1233" s="29"/>
      <c r="H1233" s="123"/>
    </row>
    <row r="1234" spans="1:8" s="30" customFormat="1" outlineLevel="1" x14ac:dyDescent="0.25">
      <c r="A1234" s="27">
        <v>8</v>
      </c>
      <c r="B1234" s="28" t="s">
        <v>10</v>
      </c>
      <c r="C1234" s="27">
        <v>1</v>
      </c>
      <c r="D1234" s="10">
        <v>289000</v>
      </c>
      <c r="E1234" s="10"/>
      <c r="F1234" s="10">
        <f t="shared" ref="F1234" si="76">D1234*C1234</f>
        <v>289000</v>
      </c>
      <c r="G1234" s="29"/>
      <c r="H1234" s="123"/>
    </row>
    <row r="1235" spans="1:8" s="30" customFormat="1" ht="51.75" outlineLevel="1" x14ac:dyDescent="0.25">
      <c r="A1235" s="27">
        <v>9</v>
      </c>
      <c r="B1235" s="28" t="s">
        <v>299</v>
      </c>
      <c r="C1235" s="27">
        <v>1</v>
      </c>
      <c r="D1235" s="10">
        <v>282200</v>
      </c>
      <c r="E1235" s="10"/>
      <c r="F1235" s="10">
        <f t="shared" si="74"/>
        <v>282200</v>
      </c>
      <c r="G1235" s="29"/>
      <c r="H1235" s="123"/>
    </row>
    <row r="1236" spans="1:8" s="30" customFormat="1" outlineLevel="1" x14ac:dyDescent="0.25">
      <c r="A1236" s="27"/>
      <c r="B1236" s="31" t="s">
        <v>6</v>
      </c>
      <c r="C1236" s="62">
        <f>SUM(C1227:C1235)</f>
        <v>10</v>
      </c>
      <c r="D1236" s="43"/>
      <c r="E1236" s="43"/>
      <c r="F1236" s="66">
        <f>SUM(F1227:F1235)</f>
        <v>4804200</v>
      </c>
      <c r="G1236" s="67"/>
      <c r="H1236" s="123"/>
    </row>
    <row r="1237" spans="1:8" s="77" customFormat="1" outlineLevel="1" x14ac:dyDescent="0.25">
      <c r="A1237" s="19" t="s">
        <v>8</v>
      </c>
      <c r="B1237" s="19" t="s">
        <v>163</v>
      </c>
      <c r="C1237" s="24"/>
      <c r="D1237" s="86"/>
      <c r="E1237" s="86"/>
      <c r="F1237" s="86"/>
      <c r="G1237" s="87"/>
      <c r="H1237" s="123"/>
    </row>
    <row r="1238" spans="1:8" s="30" customFormat="1" outlineLevel="1" x14ac:dyDescent="0.25">
      <c r="A1238" s="27">
        <v>1</v>
      </c>
      <c r="B1238" s="44" t="s">
        <v>4</v>
      </c>
      <c r="C1238" s="27">
        <v>1</v>
      </c>
      <c r="D1238" s="10">
        <v>387600</v>
      </c>
      <c r="E1238" s="10"/>
      <c r="F1238" s="10">
        <f>D1238*C1238</f>
        <v>387600</v>
      </c>
      <c r="G1238" s="29"/>
      <c r="H1238" s="123"/>
    </row>
    <row r="1239" spans="1:8" s="30" customFormat="1" outlineLevel="1" x14ac:dyDescent="0.25">
      <c r="A1239" s="27">
        <v>2</v>
      </c>
      <c r="B1239" s="44" t="s">
        <v>147</v>
      </c>
      <c r="C1239" s="27">
        <v>1</v>
      </c>
      <c r="D1239" s="10">
        <v>326400</v>
      </c>
      <c r="E1239" s="10"/>
      <c r="F1239" s="10">
        <f>D1239*C1239</f>
        <v>326400</v>
      </c>
      <c r="G1239" s="29"/>
      <c r="H1239" s="123"/>
    </row>
    <row r="1240" spans="1:8" s="30" customFormat="1" outlineLevel="1" x14ac:dyDescent="0.25">
      <c r="A1240" s="27">
        <v>3</v>
      </c>
      <c r="B1240" s="44" t="s">
        <v>9</v>
      </c>
      <c r="C1240" s="27">
        <v>2</v>
      </c>
      <c r="D1240" s="10">
        <v>289000</v>
      </c>
      <c r="E1240" s="10"/>
      <c r="F1240" s="10">
        <f>D1240*C1240</f>
        <v>578000</v>
      </c>
      <c r="G1240" s="29"/>
      <c r="H1240" s="123"/>
    </row>
    <row r="1241" spans="1:8" s="30" customFormat="1" outlineLevel="1" x14ac:dyDescent="0.25">
      <c r="A1241" s="27">
        <v>4</v>
      </c>
      <c r="B1241" s="44" t="s">
        <v>10</v>
      </c>
      <c r="C1241" s="27">
        <v>5</v>
      </c>
      <c r="D1241" s="10">
        <v>282200</v>
      </c>
      <c r="E1241" s="10"/>
      <c r="F1241" s="10">
        <f>D1241*C1241</f>
        <v>1411000</v>
      </c>
      <c r="G1241" s="29"/>
      <c r="H1241" s="123"/>
    </row>
    <row r="1242" spans="1:8" s="30" customFormat="1" outlineLevel="1" x14ac:dyDescent="0.25">
      <c r="A1242" s="27">
        <v>5</v>
      </c>
      <c r="B1242" s="44" t="s">
        <v>5</v>
      </c>
      <c r="C1242" s="27">
        <v>5</v>
      </c>
      <c r="D1242" s="10">
        <v>272000</v>
      </c>
      <c r="E1242" s="10"/>
      <c r="F1242" s="10">
        <f>D1242*C1242</f>
        <v>1360000</v>
      </c>
      <c r="G1242" s="29"/>
      <c r="H1242" s="123"/>
    </row>
    <row r="1243" spans="1:8" s="30" customFormat="1" outlineLevel="1" x14ac:dyDescent="0.25">
      <c r="A1243" s="27"/>
      <c r="B1243" s="31" t="s">
        <v>6</v>
      </c>
      <c r="C1243" s="62">
        <f>SUM(C1238:C1242)</f>
        <v>14</v>
      </c>
      <c r="D1243" s="43"/>
      <c r="E1243" s="43"/>
      <c r="F1243" s="66">
        <f>SUM(F1238:F1242)</f>
        <v>4063000</v>
      </c>
      <c r="G1243" s="67"/>
      <c r="H1243" s="123"/>
    </row>
    <row r="1244" spans="1:8" s="77" customFormat="1" ht="28.5" outlineLevel="1" x14ac:dyDescent="0.25">
      <c r="A1244" s="19" t="s">
        <v>8</v>
      </c>
      <c r="B1244" s="19" t="s">
        <v>164</v>
      </c>
      <c r="C1244" s="24"/>
      <c r="D1244" s="86"/>
      <c r="E1244" s="86"/>
      <c r="F1244" s="86"/>
      <c r="G1244" s="87"/>
      <c r="H1244" s="123"/>
    </row>
    <row r="1245" spans="1:8" s="30" customFormat="1" outlineLevel="1" x14ac:dyDescent="0.25">
      <c r="A1245" s="27">
        <v>1</v>
      </c>
      <c r="B1245" s="44" t="s">
        <v>4</v>
      </c>
      <c r="C1245" s="27">
        <v>1</v>
      </c>
      <c r="D1245" s="10">
        <v>387600</v>
      </c>
      <c r="E1245" s="10"/>
      <c r="F1245" s="10">
        <f t="shared" ref="F1245:F1249" si="77">D1245*C1245</f>
        <v>387600</v>
      </c>
      <c r="G1245" s="29"/>
      <c r="H1245" s="123"/>
    </row>
    <row r="1246" spans="1:8" s="30" customFormat="1" outlineLevel="1" x14ac:dyDescent="0.25">
      <c r="A1246" s="27">
        <v>2</v>
      </c>
      <c r="B1246" s="44" t="s">
        <v>147</v>
      </c>
      <c r="C1246" s="27">
        <v>1</v>
      </c>
      <c r="D1246" s="10">
        <v>326400</v>
      </c>
      <c r="E1246" s="10"/>
      <c r="F1246" s="10">
        <f t="shared" si="77"/>
        <v>326400</v>
      </c>
      <c r="G1246" s="29"/>
      <c r="H1246" s="123"/>
    </row>
    <row r="1247" spans="1:8" s="30" customFormat="1" outlineLevel="1" x14ac:dyDescent="0.25">
      <c r="A1247" s="27">
        <v>3</v>
      </c>
      <c r="B1247" s="44" t="s">
        <v>9</v>
      </c>
      <c r="C1247" s="27">
        <v>2</v>
      </c>
      <c r="D1247" s="10">
        <v>289000</v>
      </c>
      <c r="E1247" s="10"/>
      <c r="F1247" s="10">
        <f t="shared" si="77"/>
        <v>578000</v>
      </c>
      <c r="G1247" s="29"/>
      <c r="H1247" s="123"/>
    </row>
    <row r="1248" spans="1:8" s="30" customFormat="1" outlineLevel="1" x14ac:dyDescent="0.25">
      <c r="A1248" s="27">
        <v>4</v>
      </c>
      <c r="B1248" s="44" t="s">
        <v>10</v>
      </c>
      <c r="C1248" s="27">
        <v>6</v>
      </c>
      <c r="D1248" s="10">
        <v>282200</v>
      </c>
      <c r="E1248" s="10"/>
      <c r="F1248" s="10">
        <f t="shared" si="77"/>
        <v>1693200</v>
      </c>
      <c r="G1248" s="29"/>
      <c r="H1248" s="123"/>
    </row>
    <row r="1249" spans="1:8" s="30" customFormat="1" outlineLevel="1" x14ac:dyDescent="0.25">
      <c r="A1249" s="27">
        <v>5</v>
      </c>
      <c r="B1249" s="44" t="s">
        <v>5</v>
      </c>
      <c r="C1249" s="27">
        <v>8</v>
      </c>
      <c r="D1249" s="10">
        <v>272000</v>
      </c>
      <c r="E1249" s="10"/>
      <c r="F1249" s="10">
        <f t="shared" si="77"/>
        <v>2176000</v>
      </c>
      <c r="G1249" s="29"/>
      <c r="H1249" s="123"/>
    </row>
    <row r="1250" spans="1:8" s="30" customFormat="1" outlineLevel="1" x14ac:dyDescent="0.25">
      <c r="A1250" s="27"/>
      <c r="B1250" s="31" t="s">
        <v>6</v>
      </c>
      <c r="C1250" s="62">
        <f>SUM(C1245:C1249)</f>
        <v>18</v>
      </c>
      <c r="D1250" s="43"/>
      <c r="E1250" s="43"/>
      <c r="F1250" s="66">
        <f>SUM(F1245:F1249)</f>
        <v>5161200</v>
      </c>
      <c r="G1250" s="67"/>
      <c r="H1250" s="123"/>
    </row>
    <row r="1251" spans="1:8" s="77" customFormat="1" ht="28.5" outlineLevel="1" x14ac:dyDescent="0.25">
      <c r="A1251" s="19" t="s">
        <v>8</v>
      </c>
      <c r="B1251" s="19" t="s">
        <v>174</v>
      </c>
      <c r="C1251" s="24"/>
      <c r="D1251" s="86"/>
      <c r="E1251" s="86"/>
      <c r="F1251" s="86"/>
      <c r="G1251" s="87"/>
      <c r="H1251" s="123"/>
    </row>
    <row r="1252" spans="1:8" s="30" customFormat="1" outlineLevel="1" x14ac:dyDescent="0.25">
      <c r="A1252" s="27">
        <v>1</v>
      </c>
      <c r="B1252" s="44" t="s">
        <v>4</v>
      </c>
      <c r="C1252" s="27">
        <v>1</v>
      </c>
      <c r="D1252" s="10">
        <v>387600</v>
      </c>
      <c r="E1252" s="10"/>
      <c r="F1252" s="10">
        <f>D1252*C1252</f>
        <v>387600</v>
      </c>
      <c r="G1252" s="29"/>
      <c r="H1252" s="123"/>
    </row>
    <row r="1253" spans="1:8" s="30" customFormat="1" ht="34.5" outlineLevel="1" x14ac:dyDescent="0.25">
      <c r="A1253" s="27">
        <v>2</v>
      </c>
      <c r="B1253" s="44" t="s">
        <v>175</v>
      </c>
      <c r="C1253" s="27">
        <v>4</v>
      </c>
      <c r="D1253" s="10">
        <v>289000</v>
      </c>
      <c r="E1253" s="10"/>
      <c r="F1253" s="10">
        <f>D1253*C1253</f>
        <v>1156000</v>
      </c>
      <c r="G1253" s="29"/>
      <c r="H1253" s="123"/>
    </row>
    <row r="1254" spans="1:8" s="30" customFormat="1" outlineLevel="1" x14ac:dyDescent="0.25">
      <c r="A1254" s="27">
        <v>3</v>
      </c>
      <c r="B1254" s="44" t="s">
        <v>176</v>
      </c>
      <c r="C1254" s="27">
        <v>1</v>
      </c>
      <c r="D1254" s="10">
        <v>289000</v>
      </c>
      <c r="E1254" s="10"/>
      <c r="F1254" s="10">
        <f>D1254*C1254</f>
        <v>289000</v>
      </c>
      <c r="G1254" s="29"/>
      <c r="H1254" s="123"/>
    </row>
    <row r="1255" spans="1:8" s="30" customFormat="1" outlineLevel="1" x14ac:dyDescent="0.25">
      <c r="A1255" s="27">
        <v>4</v>
      </c>
      <c r="B1255" s="44" t="s">
        <v>10</v>
      </c>
      <c r="C1255" s="27">
        <v>2</v>
      </c>
      <c r="D1255" s="10">
        <v>282200</v>
      </c>
      <c r="E1255" s="10"/>
      <c r="F1255" s="10">
        <f>D1255*C1255</f>
        <v>564400</v>
      </c>
      <c r="G1255" s="29"/>
      <c r="H1255" s="123"/>
    </row>
    <row r="1256" spans="1:8" s="30" customFormat="1" outlineLevel="1" x14ac:dyDescent="0.25">
      <c r="A1256" s="27">
        <v>5</v>
      </c>
      <c r="B1256" s="44" t="s">
        <v>5</v>
      </c>
      <c r="C1256" s="27">
        <v>1</v>
      </c>
      <c r="D1256" s="10">
        <v>272000</v>
      </c>
      <c r="E1256" s="10"/>
      <c r="F1256" s="10">
        <f>D1256*C1256</f>
        <v>272000</v>
      </c>
      <c r="G1256" s="29"/>
      <c r="H1256" s="123"/>
    </row>
    <row r="1257" spans="1:8" s="30" customFormat="1" outlineLevel="1" x14ac:dyDescent="0.25">
      <c r="A1257" s="27"/>
      <c r="B1257" s="31" t="s">
        <v>6</v>
      </c>
      <c r="C1257" s="62">
        <f>SUM(C1252:C1256)</f>
        <v>9</v>
      </c>
      <c r="D1257" s="43"/>
      <c r="E1257" s="43"/>
      <c r="F1257" s="66">
        <f>SUM(F1252:F1256)</f>
        <v>2669000</v>
      </c>
      <c r="G1257" s="67"/>
      <c r="H1257" s="123"/>
    </row>
    <row r="1258" spans="1:8" s="77" customFormat="1" outlineLevel="1" x14ac:dyDescent="0.25">
      <c r="A1258" s="19" t="s">
        <v>8</v>
      </c>
      <c r="B1258" s="19" t="s">
        <v>165</v>
      </c>
      <c r="C1258" s="24"/>
      <c r="D1258" s="86"/>
      <c r="E1258" s="86"/>
      <c r="F1258" s="86"/>
      <c r="G1258" s="87"/>
      <c r="H1258" s="123"/>
    </row>
    <row r="1259" spans="1:8" s="30" customFormat="1" outlineLevel="1" x14ac:dyDescent="0.25">
      <c r="A1259" s="27">
        <v>1</v>
      </c>
      <c r="B1259" s="44" t="s">
        <v>4</v>
      </c>
      <c r="C1259" s="27">
        <v>1</v>
      </c>
      <c r="D1259" s="10">
        <v>387600</v>
      </c>
      <c r="E1259" s="10"/>
      <c r="F1259" s="10">
        <f>D1259*C1259</f>
        <v>387600</v>
      </c>
      <c r="G1259" s="29"/>
      <c r="H1259" s="123"/>
    </row>
    <row r="1260" spans="1:8" s="30" customFormat="1" outlineLevel="1" x14ac:dyDescent="0.25">
      <c r="A1260" s="27">
        <v>2</v>
      </c>
      <c r="B1260" s="44" t="s">
        <v>9</v>
      </c>
      <c r="C1260" s="27">
        <v>2</v>
      </c>
      <c r="D1260" s="10">
        <v>289000</v>
      </c>
      <c r="E1260" s="10"/>
      <c r="F1260" s="10">
        <f>D1260*C1260</f>
        <v>578000</v>
      </c>
      <c r="G1260" s="29"/>
      <c r="H1260" s="123"/>
    </row>
    <row r="1261" spans="1:8" s="30" customFormat="1" outlineLevel="1" x14ac:dyDescent="0.25">
      <c r="A1261" s="27">
        <v>3</v>
      </c>
      <c r="B1261" s="44" t="s">
        <v>10</v>
      </c>
      <c r="C1261" s="27">
        <v>3</v>
      </c>
      <c r="D1261" s="10">
        <v>282200</v>
      </c>
      <c r="E1261" s="10"/>
      <c r="F1261" s="10">
        <f>D1261*C1261</f>
        <v>846600</v>
      </c>
      <c r="G1261" s="29"/>
      <c r="H1261" s="123"/>
    </row>
    <row r="1262" spans="1:8" s="30" customFormat="1" outlineLevel="1" x14ac:dyDescent="0.25">
      <c r="A1262" s="27">
        <v>4</v>
      </c>
      <c r="B1262" s="44" t="s">
        <v>5</v>
      </c>
      <c r="C1262" s="27">
        <v>1</v>
      </c>
      <c r="D1262" s="10">
        <v>272000</v>
      </c>
      <c r="E1262" s="10"/>
      <c r="F1262" s="10">
        <f>D1262*C1262</f>
        <v>272000</v>
      </c>
      <c r="G1262" s="29"/>
      <c r="H1262" s="123"/>
    </row>
    <row r="1263" spans="1:8" s="30" customFormat="1" outlineLevel="1" x14ac:dyDescent="0.25">
      <c r="A1263" s="27"/>
      <c r="B1263" s="31" t="s">
        <v>6</v>
      </c>
      <c r="C1263" s="62">
        <f>SUM(C1259:C1262)</f>
        <v>7</v>
      </c>
      <c r="D1263" s="43"/>
      <c r="E1263" s="43"/>
      <c r="F1263" s="66">
        <f>SUM(F1259:F1262)</f>
        <v>2084200</v>
      </c>
      <c r="G1263" s="67"/>
      <c r="H1263" s="123"/>
    </row>
    <row r="1264" spans="1:8" s="77" customFormat="1" ht="42.75" outlineLevel="1" x14ac:dyDescent="0.25">
      <c r="A1264" s="19" t="s">
        <v>8</v>
      </c>
      <c r="B1264" s="19" t="s">
        <v>166</v>
      </c>
      <c r="C1264" s="24"/>
      <c r="D1264" s="86"/>
      <c r="E1264" s="86"/>
      <c r="F1264" s="86"/>
      <c r="G1264" s="87"/>
      <c r="H1264" s="123"/>
    </row>
    <row r="1265" spans="1:8" s="30" customFormat="1" outlineLevel="1" x14ac:dyDescent="0.25">
      <c r="A1265" s="27">
        <v>1</v>
      </c>
      <c r="B1265" s="44" t="s">
        <v>4</v>
      </c>
      <c r="C1265" s="27">
        <v>1</v>
      </c>
      <c r="D1265" s="10">
        <v>387600</v>
      </c>
      <c r="E1265" s="10"/>
      <c r="F1265" s="10">
        <f>D1265*C1265</f>
        <v>387600</v>
      </c>
      <c r="G1265" s="29"/>
      <c r="H1265" s="123"/>
    </row>
    <row r="1266" spans="1:8" s="30" customFormat="1" outlineLevel="1" x14ac:dyDescent="0.25">
      <c r="A1266" s="27">
        <v>2</v>
      </c>
      <c r="B1266" s="44" t="s">
        <v>147</v>
      </c>
      <c r="C1266" s="27">
        <v>1</v>
      </c>
      <c r="D1266" s="10">
        <v>326400</v>
      </c>
      <c r="E1266" s="10"/>
      <c r="F1266" s="10">
        <f>D1266*C1266</f>
        <v>326400</v>
      </c>
      <c r="G1266" s="29"/>
      <c r="H1266" s="123"/>
    </row>
    <row r="1267" spans="1:8" s="30" customFormat="1" outlineLevel="1" x14ac:dyDescent="0.25">
      <c r="A1267" s="27">
        <v>3</v>
      </c>
      <c r="B1267" s="44" t="s">
        <v>9</v>
      </c>
      <c r="C1267" s="27">
        <v>4</v>
      </c>
      <c r="D1267" s="10">
        <v>289000</v>
      </c>
      <c r="E1267" s="10"/>
      <c r="F1267" s="10">
        <f>D1267*C1267</f>
        <v>1156000</v>
      </c>
      <c r="G1267" s="29"/>
      <c r="H1267" s="123"/>
    </row>
    <row r="1268" spans="1:8" s="30" customFormat="1" outlineLevel="1" x14ac:dyDescent="0.25">
      <c r="A1268" s="27">
        <v>4</v>
      </c>
      <c r="B1268" s="44" t="s">
        <v>10</v>
      </c>
      <c r="C1268" s="27">
        <v>8</v>
      </c>
      <c r="D1268" s="10">
        <v>282200</v>
      </c>
      <c r="E1268" s="10"/>
      <c r="F1268" s="10">
        <f>D1268*C1268</f>
        <v>2257600</v>
      </c>
      <c r="G1268" s="29"/>
      <c r="H1268" s="123"/>
    </row>
    <row r="1269" spans="1:8" s="30" customFormat="1" outlineLevel="1" x14ac:dyDescent="0.25">
      <c r="A1269" s="27">
        <v>5</v>
      </c>
      <c r="B1269" s="44" t="s">
        <v>5</v>
      </c>
      <c r="C1269" s="27">
        <v>8</v>
      </c>
      <c r="D1269" s="10">
        <v>272000</v>
      </c>
      <c r="E1269" s="10"/>
      <c r="F1269" s="10">
        <f>D1269*C1269</f>
        <v>2176000</v>
      </c>
      <c r="G1269" s="29"/>
      <c r="H1269" s="123"/>
    </row>
    <row r="1270" spans="1:8" s="30" customFormat="1" outlineLevel="1" x14ac:dyDescent="0.25">
      <c r="A1270" s="27"/>
      <c r="B1270" s="31" t="s">
        <v>6</v>
      </c>
      <c r="C1270" s="62">
        <f>SUM(C1265:C1269)</f>
        <v>22</v>
      </c>
      <c r="D1270" s="43"/>
      <c r="E1270" s="43"/>
      <c r="F1270" s="66">
        <f>SUM(F1265:F1269)</f>
        <v>6303600</v>
      </c>
      <c r="G1270" s="67"/>
      <c r="H1270" s="123"/>
    </row>
    <row r="1271" spans="1:8" s="77" customFormat="1" outlineLevel="1" x14ac:dyDescent="0.25">
      <c r="A1271" s="19" t="s">
        <v>8</v>
      </c>
      <c r="B1271" s="19" t="s">
        <v>167</v>
      </c>
      <c r="C1271" s="24"/>
      <c r="D1271" s="86"/>
      <c r="E1271" s="86"/>
      <c r="F1271" s="86"/>
      <c r="G1271" s="87"/>
      <c r="H1271" s="123"/>
    </row>
    <row r="1272" spans="1:8" s="30" customFormat="1" outlineLevel="1" x14ac:dyDescent="0.25">
      <c r="A1272" s="27">
        <v>1</v>
      </c>
      <c r="B1272" s="44" t="s">
        <v>4</v>
      </c>
      <c r="C1272" s="27">
        <v>1</v>
      </c>
      <c r="D1272" s="10">
        <v>387600</v>
      </c>
      <c r="E1272" s="10"/>
      <c r="F1272" s="10">
        <f>D1272*C1272</f>
        <v>387600</v>
      </c>
      <c r="G1272" s="29"/>
      <c r="H1272" s="123"/>
    </row>
    <row r="1273" spans="1:8" s="30" customFormat="1" outlineLevel="1" x14ac:dyDescent="0.25">
      <c r="A1273" s="27">
        <v>2</v>
      </c>
      <c r="B1273" s="44" t="s">
        <v>9</v>
      </c>
      <c r="C1273" s="27">
        <v>2</v>
      </c>
      <c r="D1273" s="10">
        <v>289000</v>
      </c>
      <c r="E1273" s="10"/>
      <c r="F1273" s="10">
        <f>D1273*C1273</f>
        <v>578000</v>
      </c>
      <c r="G1273" s="29"/>
      <c r="H1273" s="123"/>
    </row>
    <row r="1274" spans="1:8" s="30" customFormat="1" outlineLevel="1" x14ac:dyDescent="0.25">
      <c r="A1274" s="27">
        <v>3</v>
      </c>
      <c r="B1274" s="44" t="s">
        <v>10</v>
      </c>
      <c r="C1274" s="27">
        <v>3</v>
      </c>
      <c r="D1274" s="10">
        <v>282200</v>
      </c>
      <c r="E1274" s="10"/>
      <c r="F1274" s="10">
        <f>D1274*C1274</f>
        <v>846600</v>
      </c>
      <c r="G1274" s="29"/>
      <c r="H1274" s="123"/>
    </row>
    <row r="1275" spans="1:8" s="30" customFormat="1" outlineLevel="1" x14ac:dyDescent="0.25">
      <c r="A1275" s="27">
        <v>4</v>
      </c>
      <c r="B1275" s="44" t="s">
        <v>5</v>
      </c>
      <c r="C1275" s="27">
        <v>2</v>
      </c>
      <c r="D1275" s="10">
        <v>272000</v>
      </c>
      <c r="E1275" s="10"/>
      <c r="F1275" s="10">
        <f>D1275*C1275</f>
        <v>544000</v>
      </c>
      <c r="G1275" s="29"/>
      <c r="H1275" s="123"/>
    </row>
    <row r="1276" spans="1:8" s="30" customFormat="1" outlineLevel="1" x14ac:dyDescent="0.25">
      <c r="A1276" s="27"/>
      <c r="B1276" s="31" t="s">
        <v>6</v>
      </c>
      <c r="C1276" s="62">
        <f>SUM(C1272:C1275)</f>
        <v>8</v>
      </c>
      <c r="D1276" s="43"/>
      <c r="E1276" s="43"/>
      <c r="F1276" s="66">
        <f>SUM(F1272:F1275)</f>
        <v>2356200</v>
      </c>
      <c r="G1276" s="67"/>
      <c r="H1276" s="123"/>
    </row>
    <row r="1277" spans="1:8" s="77" customFormat="1" outlineLevel="1" x14ac:dyDescent="0.25">
      <c r="A1277" s="19" t="s">
        <v>8</v>
      </c>
      <c r="B1277" s="19" t="s">
        <v>168</v>
      </c>
      <c r="C1277" s="24"/>
      <c r="D1277" s="86"/>
      <c r="E1277" s="86"/>
      <c r="F1277" s="86"/>
      <c r="G1277" s="87"/>
      <c r="H1277" s="123"/>
    </row>
    <row r="1278" spans="1:8" s="30" customFormat="1" outlineLevel="1" x14ac:dyDescent="0.25">
      <c r="A1278" s="27">
        <v>1</v>
      </c>
      <c r="B1278" s="28" t="s">
        <v>169</v>
      </c>
      <c r="C1278" s="27">
        <v>1</v>
      </c>
      <c r="D1278" s="10">
        <v>370600</v>
      </c>
      <c r="E1278" s="10"/>
      <c r="F1278" s="10">
        <f t="shared" ref="F1278:F1287" si="78">D1278*C1278</f>
        <v>370600</v>
      </c>
      <c r="G1278" s="29"/>
      <c r="H1278" s="123"/>
    </row>
    <row r="1279" spans="1:8" s="30" customFormat="1" outlineLevel="1" x14ac:dyDescent="0.25">
      <c r="A1279" s="42">
        <v>2</v>
      </c>
      <c r="B1279" s="28" t="s">
        <v>180</v>
      </c>
      <c r="C1279" s="42">
        <v>1</v>
      </c>
      <c r="D1279" s="10">
        <v>241400</v>
      </c>
      <c r="E1279" s="10"/>
      <c r="F1279" s="10">
        <f t="shared" si="78"/>
        <v>241400</v>
      </c>
      <c r="G1279" s="29"/>
      <c r="H1279" s="123"/>
    </row>
    <row r="1280" spans="1:8" s="30" customFormat="1" ht="34.5" outlineLevel="1" x14ac:dyDescent="0.25">
      <c r="A1280" s="27">
        <v>3</v>
      </c>
      <c r="B1280" s="28" t="s">
        <v>170</v>
      </c>
      <c r="C1280" s="42">
        <v>1</v>
      </c>
      <c r="D1280" s="10">
        <v>258400</v>
      </c>
      <c r="E1280" s="10"/>
      <c r="F1280" s="10">
        <f t="shared" si="78"/>
        <v>258400</v>
      </c>
      <c r="G1280" s="29"/>
      <c r="H1280" s="123"/>
    </row>
    <row r="1281" spans="1:8" s="30" customFormat="1" ht="34.5" outlineLevel="1" x14ac:dyDescent="0.25">
      <c r="A1281" s="42">
        <v>4</v>
      </c>
      <c r="B1281" s="28" t="s">
        <v>170</v>
      </c>
      <c r="C1281" s="42">
        <v>3</v>
      </c>
      <c r="D1281" s="10">
        <v>210800</v>
      </c>
      <c r="E1281" s="10"/>
      <c r="F1281" s="10">
        <f t="shared" si="78"/>
        <v>632400</v>
      </c>
      <c r="G1281" s="29"/>
      <c r="H1281" s="123"/>
    </row>
    <row r="1282" spans="1:8" s="30" customFormat="1" outlineLevel="1" x14ac:dyDescent="0.25">
      <c r="A1282" s="27">
        <v>5</v>
      </c>
      <c r="B1282" s="28" t="s">
        <v>171</v>
      </c>
      <c r="C1282" s="42">
        <v>1</v>
      </c>
      <c r="D1282" s="10">
        <v>210800</v>
      </c>
      <c r="E1282" s="10"/>
      <c r="F1282" s="10">
        <f t="shared" si="78"/>
        <v>210800</v>
      </c>
      <c r="G1282" s="29"/>
      <c r="H1282" s="123"/>
    </row>
    <row r="1283" spans="1:8" s="30" customFormat="1" outlineLevel="1" x14ac:dyDescent="0.25">
      <c r="A1283" s="42">
        <v>6</v>
      </c>
      <c r="B1283" s="28" t="s">
        <v>139</v>
      </c>
      <c r="C1283" s="42">
        <v>1</v>
      </c>
      <c r="D1283" s="10">
        <v>265200</v>
      </c>
      <c r="E1283" s="10"/>
      <c r="F1283" s="10">
        <f t="shared" si="78"/>
        <v>265200</v>
      </c>
      <c r="G1283" s="29"/>
      <c r="H1283" s="123"/>
    </row>
    <row r="1284" spans="1:8" s="30" customFormat="1" outlineLevel="1" x14ac:dyDescent="0.25">
      <c r="A1284" s="27">
        <v>7</v>
      </c>
      <c r="B1284" s="28" t="s">
        <v>139</v>
      </c>
      <c r="C1284" s="42">
        <v>2</v>
      </c>
      <c r="D1284" s="10">
        <v>255000</v>
      </c>
      <c r="E1284" s="10"/>
      <c r="F1284" s="10">
        <f t="shared" si="78"/>
        <v>510000</v>
      </c>
      <c r="G1284" s="29"/>
      <c r="H1284" s="123"/>
    </row>
    <row r="1285" spans="1:8" s="30" customFormat="1" outlineLevel="1" x14ac:dyDescent="0.25">
      <c r="A1285" s="42">
        <v>8</v>
      </c>
      <c r="B1285" s="28" t="s">
        <v>172</v>
      </c>
      <c r="C1285" s="42">
        <v>4</v>
      </c>
      <c r="D1285" s="10">
        <v>176800</v>
      </c>
      <c r="E1285" s="10"/>
      <c r="F1285" s="10">
        <f t="shared" si="78"/>
        <v>707200</v>
      </c>
      <c r="G1285" s="29"/>
      <c r="H1285" s="123"/>
    </row>
    <row r="1286" spans="1:8" s="30" customFormat="1" outlineLevel="1" x14ac:dyDescent="0.25">
      <c r="A1286" s="27">
        <v>9</v>
      </c>
      <c r="B1286" s="28" t="s">
        <v>141</v>
      </c>
      <c r="C1286" s="42">
        <v>2</v>
      </c>
      <c r="D1286" s="10">
        <v>176800</v>
      </c>
      <c r="E1286" s="10"/>
      <c r="F1286" s="10">
        <f t="shared" si="78"/>
        <v>353600</v>
      </c>
      <c r="G1286" s="29"/>
      <c r="H1286" s="123"/>
    </row>
    <row r="1287" spans="1:8" s="30" customFormat="1" outlineLevel="1" x14ac:dyDescent="0.25">
      <c r="A1287" s="42">
        <v>10</v>
      </c>
      <c r="B1287" s="28" t="s">
        <v>173</v>
      </c>
      <c r="C1287" s="42">
        <v>5</v>
      </c>
      <c r="D1287" s="10">
        <v>176800</v>
      </c>
      <c r="E1287" s="10"/>
      <c r="F1287" s="10">
        <f t="shared" si="78"/>
        <v>884000</v>
      </c>
      <c r="G1287" s="29"/>
      <c r="H1287" s="123"/>
    </row>
    <row r="1288" spans="1:8" s="30" customFormat="1" outlineLevel="1" x14ac:dyDescent="0.25">
      <c r="A1288" s="27"/>
      <c r="B1288" s="31" t="s">
        <v>6</v>
      </c>
      <c r="C1288" s="62">
        <f>SUM(C1278:C1287)</f>
        <v>21</v>
      </c>
      <c r="D1288" s="43"/>
      <c r="E1288" s="43"/>
      <c r="F1288" s="66">
        <f>SUM(F1278:F1287)</f>
        <v>4433600</v>
      </c>
      <c r="G1288" s="67"/>
      <c r="H1288" s="123"/>
    </row>
    <row r="1289" spans="1:8" s="77" customFormat="1" outlineLevel="1" x14ac:dyDescent="0.25">
      <c r="A1289" s="19" t="s">
        <v>8</v>
      </c>
      <c r="B1289" s="19" t="s">
        <v>177</v>
      </c>
      <c r="C1289" s="24"/>
      <c r="D1289" s="86"/>
      <c r="E1289" s="86"/>
      <c r="F1289" s="86"/>
      <c r="G1289" s="87"/>
      <c r="H1289" s="123"/>
    </row>
    <row r="1290" spans="1:8" s="30" customFormat="1" outlineLevel="1" x14ac:dyDescent="0.25">
      <c r="A1290" s="27">
        <v>1</v>
      </c>
      <c r="B1290" s="44" t="s">
        <v>4</v>
      </c>
      <c r="C1290" s="27">
        <v>1</v>
      </c>
      <c r="D1290" s="10">
        <v>387600</v>
      </c>
      <c r="E1290" s="10"/>
      <c r="F1290" s="10">
        <f>D1290*C1290</f>
        <v>387600</v>
      </c>
      <c r="G1290" s="29"/>
      <c r="H1290" s="123"/>
    </row>
    <row r="1291" spans="1:8" s="30" customFormat="1" outlineLevel="1" x14ac:dyDescent="0.25">
      <c r="A1291" s="27">
        <v>2</v>
      </c>
      <c r="B1291" s="44" t="s">
        <v>9</v>
      </c>
      <c r="C1291" s="27">
        <v>3</v>
      </c>
      <c r="D1291" s="10">
        <v>289000</v>
      </c>
      <c r="E1291" s="10"/>
      <c r="F1291" s="10">
        <f>D1291*C1291</f>
        <v>867000</v>
      </c>
      <c r="G1291" s="29"/>
      <c r="H1291" s="123"/>
    </row>
    <row r="1292" spans="1:8" s="30" customFormat="1" outlineLevel="1" x14ac:dyDescent="0.25">
      <c r="A1292" s="27">
        <v>3</v>
      </c>
      <c r="B1292" s="44" t="s">
        <v>10</v>
      </c>
      <c r="C1292" s="27">
        <v>2</v>
      </c>
      <c r="D1292" s="10">
        <v>282200</v>
      </c>
      <c r="E1292" s="10"/>
      <c r="F1292" s="10">
        <f>D1292*C1292</f>
        <v>564400</v>
      </c>
      <c r="G1292" s="29"/>
      <c r="H1292" s="123"/>
    </row>
    <row r="1293" spans="1:8" s="30" customFormat="1" outlineLevel="1" x14ac:dyDescent="0.25">
      <c r="A1293" s="27">
        <v>4</v>
      </c>
      <c r="B1293" s="44" t="s">
        <v>5</v>
      </c>
      <c r="C1293" s="27">
        <v>2</v>
      </c>
      <c r="D1293" s="10">
        <v>272000</v>
      </c>
      <c r="E1293" s="10"/>
      <c r="F1293" s="10">
        <f>D1293*C1293</f>
        <v>544000</v>
      </c>
      <c r="G1293" s="29"/>
      <c r="H1293" s="123"/>
    </row>
    <row r="1294" spans="1:8" s="30" customFormat="1" outlineLevel="1" x14ac:dyDescent="0.25">
      <c r="A1294" s="27"/>
      <c r="B1294" s="31" t="s">
        <v>6</v>
      </c>
      <c r="C1294" s="62">
        <f>SUM(C1290:C1293)</f>
        <v>8</v>
      </c>
      <c r="D1294" s="43"/>
      <c r="E1294" s="43"/>
      <c r="F1294" s="66">
        <f>SUM(F1290:F1293)</f>
        <v>2363000</v>
      </c>
      <c r="G1294" s="67"/>
      <c r="H1294" s="123"/>
    </row>
    <row r="1295" spans="1:8" s="77" customFormat="1" outlineLevel="1" x14ac:dyDescent="0.25">
      <c r="A1295" s="19" t="s">
        <v>8</v>
      </c>
      <c r="B1295" s="19" t="s">
        <v>178</v>
      </c>
      <c r="C1295" s="24"/>
      <c r="D1295" s="86"/>
      <c r="E1295" s="86"/>
      <c r="F1295" s="86"/>
      <c r="G1295" s="87"/>
      <c r="H1295" s="123"/>
    </row>
    <row r="1296" spans="1:8" s="30" customFormat="1" outlineLevel="1" x14ac:dyDescent="0.25">
      <c r="A1296" s="27">
        <v>1</v>
      </c>
      <c r="B1296" s="44" t="s">
        <v>4</v>
      </c>
      <c r="C1296" s="27">
        <v>1</v>
      </c>
      <c r="D1296" s="10">
        <v>387600</v>
      </c>
      <c r="E1296" s="10"/>
      <c r="F1296" s="10">
        <f>D1296*C1296</f>
        <v>387600</v>
      </c>
      <c r="G1296" s="29"/>
      <c r="H1296" s="123"/>
    </row>
    <row r="1297" spans="1:8" s="30" customFormat="1" outlineLevel="1" x14ac:dyDescent="0.25">
      <c r="A1297" s="27">
        <v>2</v>
      </c>
      <c r="B1297" s="44" t="s">
        <v>9</v>
      </c>
      <c r="C1297" s="27">
        <v>2</v>
      </c>
      <c r="D1297" s="10">
        <v>289000</v>
      </c>
      <c r="E1297" s="10"/>
      <c r="F1297" s="10">
        <f>D1297*C1297</f>
        <v>578000</v>
      </c>
      <c r="G1297" s="29"/>
      <c r="H1297" s="123"/>
    </row>
    <row r="1298" spans="1:8" s="30" customFormat="1" outlineLevel="1" x14ac:dyDescent="0.25">
      <c r="A1298" s="27">
        <v>3</v>
      </c>
      <c r="B1298" s="44" t="s">
        <v>10</v>
      </c>
      <c r="C1298" s="27">
        <v>2</v>
      </c>
      <c r="D1298" s="10">
        <v>282200</v>
      </c>
      <c r="E1298" s="10"/>
      <c r="F1298" s="10">
        <f>D1298*C1298</f>
        <v>564400</v>
      </c>
      <c r="G1298" s="29"/>
      <c r="H1298" s="123"/>
    </row>
    <row r="1299" spans="1:8" s="30" customFormat="1" outlineLevel="1" x14ac:dyDescent="0.25">
      <c r="A1299" s="27">
        <v>4</v>
      </c>
      <c r="B1299" s="44" t="s">
        <v>5</v>
      </c>
      <c r="C1299" s="27">
        <v>2</v>
      </c>
      <c r="D1299" s="10">
        <v>272000</v>
      </c>
      <c r="E1299" s="10"/>
      <c r="F1299" s="10">
        <f>D1299*C1299</f>
        <v>544000</v>
      </c>
      <c r="G1299" s="29"/>
      <c r="H1299" s="123"/>
    </row>
    <row r="1300" spans="1:8" s="30" customFormat="1" outlineLevel="1" x14ac:dyDescent="0.25">
      <c r="A1300" s="27"/>
      <c r="B1300" s="31" t="s">
        <v>6</v>
      </c>
      <c r="C1300" s="62">
        <f>SUM(C1296:C1299)</f>
        <v>7</v>
      </c>
      <c r="D1300" s="43"/>
      <c r="E1300" s="43"/>
      <c r="F1300" s="66">
        <f>SUM(F1296:F1299)</f>
        <v>2074000</v>
      </c>
      <c r="G1300" s="67"/>
      <c r="H1300" s="123"/>
    </row>
    <row r="1301" spans="1:8" s="30" customFormat="1" x14ac:dyDescent="0.25">
      <c r="A1301" s="42"/>
      <c r="B1301" s="31" t="s">
        <v>11</v>
      </c>
      <c r="C1301" s="62">
        <f>C1236+C1263+C1300+C1270+C1294+C1243+C1276+C1257+C1250+C1288</f>
        <v>124</v>
      </c>
      <c r="D1301" s="43"/>
      <c r="E1301" s="43"/>
      <c r="F1301" s="66">
        <f>F1236+F1263+F1300+F1270+F1294+F1243+F1276+F1257+F1250+F1288</f>
        <v>36312000</v>
      </c>
      <c r="G1301" s="67"/>
      <c r="H1301" s="123"/>
    </row>
    <row r="1302" spans="1:8" s="30" customFormat="1" ht="34.5" x14ac:dyDescent="0.25">
      <c r="A1302" s="78" t="s">
        <v>290</v>
      </c>
      <c r="B1302" s="31" t="s">
        <v>193</v>
      </c>
      <c r="C1302" s="27"/>
      <c r="D1302" s="80"/>
      <c r="E1302" s="80"/>
      <c r="F1302" s="80"/>
      <c r="G1302" s="81"/>
      <c r="H1302" s="123"/>
    </row>
    <row r="1303" spans="1:8" s="30" customFormat="1" outlineLevel="1" x14ac:dyDescent="0.25">
      <c r="A1303" s="27">
        <v>1</v>
      </c>
      <c r="B1303" s="28" t="s">
        <v>159</v>
      </c>
      <c r="C1303" s="27">
        <v>1</v>
      </c>
      <c r="D1303" s="10">
        <v>850000</v>
      </c>
      <c r="E1303" s="10"/>
      <c r="F1303" s="10">
        <f t="shared" ref="F1303:F1310" si="79">D1303*C1303</f>
        <v>850000</v>
      </c>
      <c r="G1303" s="29"/>
      <c r="H1303" s="123"/>
    </row>
    <row r="1304" spans="1:8" s="30" customFormat="1" outlineLevel="1" x14ac:dyDescent="0.25">
      <c r="A1304" s="27">
        <v>2</v>
      </c>
      <c r="B1304" s="28" t="s">
        <v>297</v>
      </c>
      <c r="C1304" s="27">
        <v>1</v>
      </c>
      <c r="D1304" s="10">
        <v>323000</v>
      </c>
      <c r="E1304" s="10"/>
      <c r="F1304" s="10">
        <f t="shared" si="79"/>
        <v>323000</v>
      </c>
      <c r="G1304" s="29"/>
      <c r="H1304" s="123"/>
    </row>
    <row r="1305" spans="1:8" s="30" customFormat="1" outlineLevel="1" x14ac:dyDescent="0.25">
      <c r="A1305" s="27">
        <v>2</v>
      </c>
      <c r="B1305" s="28" t="s">
        <v>160</v>
      </c>
      <c r="C1305" s="27">
        <v>2</v>
      </c>
      <c r="D1305" s="10">
        <v>714000</v>
      </c>
      <c r="E1305" s="10"/>
      <c r="F1305" s="10">
        <f t="shared" si="79"/>
        <v>1428000</v>
      </c>
      <c r="G1305" s="29"/>
      <c r="H1305" s="123"/>
    </row>
    <row r="1306" spans="1:8" s="30" customFormat="1" outlineLevel="1" x14ac:dyDescent="0.25">
      <c r="A1306" s="27">
        <v>3</v>
      </c>
      <c r="B1306" s="28" t="s">
        <v>161</v>
      </c>
      <c r="C1306" s="27">
        <v>1</v>
      </c>
      <c r="D1306" s="10">
        <v>697000</v>
      </c>
      <c r="E1306" s="10"/>
      <c r="F1306" s="10">
        <f t="shared" si="79"/>
        <v>697000</v>
      </c>
      <c r="G1306" s="29"/>
      <c r="H1306" s="123"/>
    </row>
    <row r="1307" spans="1:8" s="30" customFormat="1" outlineLevel="1" x14ac:dyDescent="0.25">
      <c r="A1307" s="59">
        <v>3.1</v>
      </c>
      <c r="B1307" s="44" t="s">
        <v>162</v>
      </c>
      <c r="C1307" s="27">
        <v>1</v>
      </c>
      <c r="D1307" s="10">
        <v>323000</v>
      </c>
      <c r="E1307" s="10"/>
      <c r="F1307" s="10">
        <f t="shared" si="79"/>
        <v>323000</v>
      </c>
      <c r="G1307" s="29"/>
      <c r="H1307" s="123"/>
    </row>
    <row r="1308" spans="1:8" s="30" customFormat="1" outlineLevel="1" x14ac:dyDescent="0.25">
      <c r="A1308" s="27">
        <v>4</v>
      </c>
      <c r="B1308" s="44" t="s">
        <v>9</v>
      </c>
      <c r="C1308" s="27">
        <v>1</v>
      </c>
      <c r="D1308" s="10">
        <v>323000</v>
      </c>
      <c r="E1308" s="10"/>
      <c r="F1308" s="10">
        <f t="shared" si="79"/>
        <v>323000</v>
      </c>
      <c r="G1308" s="29"/>
      <c r="H1308" s="123"/>
    </row>
    <row r="1309" spans="1:8" s="30" customFormat="1" ht="34.5" outlineLevel="1" x14ac:dyDescent="0.25">
      <c r="A1309" s="27">
        <v>4</v>
      </c>
      <c r="B1309" s="44" t="s">
        <v>298</v>
      </c>
      <c r="C1309" s="27">
        <v>1</v>
      </c>
      <c r="D1309" s="10">
        <v>289000</v>
      </c>
      <c r="E1309" s="10"/>
      <c r="F1309" s="10">
        <f t="shared" si="79"/>
        <v>289000</v>
      </c>
      <c r="G1309" s="29"/>
      <c r="H1309" s="123"/>
    </row>
    <row r="1310" spans="1:8" s="30" customFormat="1" ht="51.75" outlineLevel="1" x14ac:dyDescent="0.25">
      <c r="A1310" s="27">
        <v>4</v>
      </c>
      <c r="B1310" s="44" t="s">
        <v>299</v>
      </c>
      <c r="C1310" s="27">
        <v>1</v>
      </c>
      <c r="D1310" s="10">
        <v>282200</v>
      </c>
      <c r="E1310" s="10"/>
      <c r="F1310" s="10">
        <f t="shared" si="79"/>
        <v>282200</v>
      </c>
      <c r="G1310" s="29"/>
      <c r="H1310" s="123"/>
    </row>
    <row r="1311" spans="1:8" s="30" customFormat="1" outlineLevel="1" x14ac:dyDescent="0.25">
      <c r="A1311" s="27"/>
      <c r="B1311" s="31" t="s">
        <v>6</v>
      </c>
      <c r="C1311" s="62">
        <f>SUM(C1303:C1310)</f>
        <v>9</v>
      </c>
      <c r="D1311" s="43"/>
      <c r="E1311" s="43"/>
      <c r="F1311" s="66">
        <f>SUM(F1303:F1310)</f>
        <v>4515200</v>
      </c>
      <c r="G1311" s="67"/>
      <c r="H1311" s="123"/>
    </row>
    <row r="1312" spans="1:8" s="77" customFormat="1" outlineLevel="1" x14ac:dyDescent="0.25">
      <c r="A1312" s="19" t="s">
        <v>8</v>
      </c>
      <c r="B1312" s="19" t="s">
        <v>163</v>
      </c>
      <c r="C1312" s="24"/>
      <c r="D1312" s="86"/>
      <c r="E1312" s="86"/>
      <c r="F1312" s="86"/>
      <c r="G1312" s="87"/>
      <c r="H1312" s="123"/>
    </row>
    <row r="1313" spans="1:8" s="30" customFormat="1" outlineLevel="1" x14ac:dyDescent="0.25">
      <c r="A1313" s="27">
        <v>1</v>
      </c>
      <c r="B1313" s="44" t="s">
        <v>4</v>
      </c>
      <c r="C1313" s="27">
        <v>1</v>
      </c>
      <c r="D1313" s="10">
        <v>387600</v>
      </c>
      <c r="E1313" s="10"/>
      <c r="F1313" s="10">
        <f>D1313*C1313</f>
        <v>387600</v>
      </c>
      <c r="G1313" s="29"/>
      <c r="H1313" s="123"/>
    </row>
    <row r="1314" spans="1:8" s="30" customFormat="1" outlineLevel="1" x14ac:dyDescent="0.25">
      <c r="A1314" s="27">
        <v>2</v>
      </c>
      <c r="B1314" s="44" t="s">
        <v>147</v>
      </c>
      <c r="C1314" s="27">
        <v>1</v>
      </c>
      <c r="D1314" s="10">
        <v>326400</v>
      </c>
      <c r="E1314" s="10"/>
      <c r="F1314" s="10">
        <f>D1314*C1314</f>
        <v>326400</v>
      </c>
      <c r="G1314" s="29"/>
      <c r="H1314" s="123"/>
    </row>
    <row r="1315" spans="1:8" s="30" customFormat="1" outlineLevel="1" x14ac:dyDescent="0.25">
      <c r="A1315" s="27">
        <v>3</v>
      </c>
      <c r="B1315" s="44" t="s">
        <v>9</v>
      </c>
      <c r="C1315" s="27">
        <v>1</v>
      </c>
      <c r="D1315" s="10">
        <v>289000</v>
      </c>
      <c r="E1315" s="10"/>
      <c r="F1315" s="10">
        <f>D1315*C1315</f>
        <v>289000</v>
      </c>
      <c r="G1315" s="29"/>
      <c r="H1315" s="123"/>
    </row>
    <row r="1316" spans="1:8" s="30" customFormat="1" outlineLevel="1" x14ac:dyDescent="0.25">
      <c r="A1316" s="27">
        <v>4</v>
      </c>
      <c r="B1316" s="44" t="s">
        <v>10</v>
      </c>
      <c r="C1316" s="27">
        <v>1</v>
      </c>
      <c r="D1316" s="10">
        <v>282200</v>
      </c>
      <c r="E1316" s="10"/>
      <c r="F1316" s="10">
        <f>D1316*C1316</f>
        <v>282200</v>
      </c>
      <c r="G1316" s="29"/>
      <c r="H1316" s="123"/>
    </row>
    <row r="1317" spans="1:8" s="30" customFormat="1" outlineLevel="1" x14ac:dyDescent="0.25">
      <c r="A1317" s="27">
        <v>5</v>
      </c>
      <c r="B1317" s="44" t="s">
        <v>5</v>
      </c>
      <c r="C1317" s="27">
        <v>6</v>
      </c>
      <c r="D1317" s="10">
        <v>272000</v>
      </c>
      <c r="E1317" s="10"/>
      <c r="F1317" s="10">
        <f>D1317*C1317</f>
        <v>1632000</v>
      </c>
      <c r="G1317" s="29"/>
      <c r="H1317" s="123"/>
    </row>
    <row r="1318" spans="1:8" s="30" customFormat="1" outlineLevel="1" x14ac:dyDescent="0.25">
      <c r="A1318" s="27"/>
      <c r="B1318" s="31" t="s">
        <v>6</v>
      </c>
      <c r="C1318" s="62">
        <f>SUM(C1313:C1317)</f>
        <v>10</v>
      </c>
      <c r="D1318" s="43"/>
      <c r="E1318" s="43"/>
      <c r="F1318" s="66">
        <f>SUM(F1313:F1317)</f>
        <v>2917200</v>
      </c>
      <c r="G1318" s="67"/>
      <c r="H1318" s="123"/>
    </row>
    <row r="1319" spans="1:8" s="77" customFormat="1" ht="28.5" outlineLevel="1" x14ac:dyDescent="0.25">
      <c r="A1319" s="19" t="s">
        <v>8</v>
      </c>
      <c r="B1319" s="19" t="s">
        <v>164</v>
      </c>
      <c r="C1319" s="24"/>
      <c r="D1319" s="86"/>
      <c r="E1319" s="86"/>
      <c r="F1319" s="86"/>
      <c r="G1319" s="87"/>
      <c r="H1319" s="123"/>
    </row>
    <row r="1320" spans="1:8" s="30" customFormat="1" outlineLevel="1" x14ac:dyDescent="0.25">
      <c r="A1320" s="27">
        <v>1</v>
      </c>
      <c r="B1320" s="44" t="s">
        <v>4</v>
      </c>
      <c r="C1320" s="27">
        <v>1</v>
      </c>
      <c r="D1320" s="10">
        <v>387600</v>
      </c>
      <c r="E1320" s="10"/>
      <c r="F1320" s="10">
        <f>D1320*C1320</f>
        <v>387600</v>
      </c>
      <c r="G1320" s="29"/>
      <c r="H1320" s="123"/>
    </row>
    <row r="1321" spans="1:8" s="30" customFormat="1" outlineLevel="1" x14ac:dyDescent="0.25">
      <c r="A1321" s="27">
        <v>2</v>
      </c>
      <c r="B1321" s="44" t="s">
        <v>147</v>
      </c>
      <c r="C1321" s="27">
        <v>1</v>
      </c>
      <c r="D1321" s="10">
        <v>326400</v>
      </c>
      <c r="E1321" s="10"/>
      <c r="F1321" s="10">
        <f>D1321*C1321</f>
        <v>326400</v>
      </c>
      <c r="G1321" s="29"/>
      <c r="H1321" s="123"/>
    </row>
    <row r="1322" spans="1:8" s="30" customFormat="1" outlineLevel="1" x14ac:dyDescent="0.25">
      <c r="A1322" s="27">
        <v>3</v>
      </c>
      <c r="B1322" s="44" t="s">
        <v>9</v>
      </c>
      <c r="C1322" s="27">
        <v>2</v>
      </c>
      <c r="D1322" s="10">
        <v>289000</v>
      </c>
      <c r="E1322" s="10"/>
      <c r="F1322" s="10">
        <f>D1322*C1322</f>
        <v>578000</v>
      </c>
      <c r="G1322" s="29"/>
      <c r="H1322" s="123"/>
    </row>
    <row r="1323" spans="1:8" s="30" customFormat="1" outlineLevel="1" x14ac:dyDescent="0.25">
      <c r="A1323" s="27">
        <v>4</v>
      </c>
      <c r="B1323" s="44" t="s">
        <v>10</v>
      </c>
      <c r="C1323" s="27">
        <v>2</v>
      </c>
      <c r="D1323" s="10">
        <v>282200</v>
      </c>
      <c r="E1323" s="10"/>
      <c r="F1323" s="10">
        <f>D1323*C1323</f>
        <v>564400</v>
      </c>
      <c r="G1323" s="29"/>
      <c r="H1323" s="123"/>
    </row>
    <row r="1324" spans="1:8" s="30" customFormat="1" outlineLevel="1" x14ac:dyDescent="0.25">
      <c r="A1324" s="27">
        <v>5</v>
      </c>
      <c r="B1324" s="44" t="s">
        <v>5</v>
      </c>
      <c r="C1324" s="27">
        <v>6</v>
      </c>
      <c r="D1324" s="10">
        <v>272000</v>
      </c>
      <c r="E1324" s="10"/>
      <c r="F1324" s="10">
        <f>D1324*C1324</f>
        <v>1632000</v>
      </c>
      <c r="G1324" s="29"/>
      <c r="H1324" s="123"/>
    </row>
    <row r="1325" spans="1:8" s="30" customFormat="1" outlineLevel="1" x14ac:dyDescent="0.25">
      <c r="A1325" s="27"/>
      <c r="B1325" s="31" t="s">
        <v>6</v>
      </c>
      <c r="C1325" s="62">
        <f>SUM(C1320:C1324)</f>
        <v>12</v>
      </c>
      <c r="D1325" s="43"/>
      <c r="E1325" s="43"/>
      <c r="F1325" s="66">
        <f>SUM(F1320:F1324)</f>
        <v>3488400</v>
      </c>
      <c r="G1325" s="67"/>
      <c r="H1325" s="123"/>
    </row>
    <row r="1326" spans="1:8" s="77" customFormat="1" ht="28.5" outlineLevel="1" x14ac:dyDescent="0.25">
      <c r="A1326" s="19" t="s">
        <v>8</v>
      </c>
      <c r="B1326" s="19" t="s">
        <v>174</v>
      </c>
      <c r="C1326" s="24"/>
      <c r="D1326" s="86"/>
      <c r="E1326" s="86"/>
      <c r="F1326" s="86"/>
      <c r="G1326" s="87"/>
      <c r="H1326" s="123"/>
    </row>
    <row r="1327" spans="1:8" s="30" customFormat="1" outlineLevel="1" x14ac:dyDescent="0.25">
      <c r="A1327" s="27">
        <v>1</v>
      </c>
      <c r="B1327" s="44" t="s">
        <v>4</v>
      </c>
      <c r="C1327" s="27">
        <v>1</v>
      </c>
      <c r="D1327" s="10">
        <v>387600</v>
      </c>
      <c r="E1327" s="10"/>
      <c r="F1327" s="10">
        <f>D1327*C1327</f>
        <v>387600</v>
      </c>
      <c r="G1327" s="29"/>
      <c r="H1327" s="123"/>
    </row>
    <row r="1328" spans="1:8" s="30" customFormat="1" ht="34.5" outlineLevel="1" x14ac:dyDescent="0.25">
      <c r="A1328" s="27">
        <v>2</v>
      </c>
      <c r="B1328" s="44" t="s">
        <v>175</v>
      </c>
      <c r="C1328" s="27">
        <v>3</v>
      </c>
      <c r="D1328" s="10">
        <v>289000</v>
      </c>
      <c r="E1328" s="10"/>
      <c r="F1328" s="10">
        <f>D1328*C1328</f>
        <v>867000</v>
      </c>
      <c r="G1328" s="29"/>
      <c r="H1328" s="123"/>
    </row>
    <row r="1329" spans="1:8" s="30" customFormat="1" outlineLevel="1" x14ac:dyDescent="0.25">
      <c r="A1329" s="27">
        <v>3</v>
      </c>
      <c r="B1329" s="44" t="s">
        <v>176</v>
      </c>
      <c r="C1329" s="27">
        <v>1</v>
      </c>
      <c r="D1329" s="10">
        <v>289000</v>
      </c>
      <c r="E1329" s="10"/>
      <c r="F1329" s="10">
        <f>D1329*C1329</f>
        <v>289000</v>
      </c>
      <c r="G1329" s="29"/>
      <c r="H1329" s="123"/>
    </row>
    <row r="1330" spans="1:8" s="30" customFormat="1" outlineLevel="1" x14ac:dyDescent="0.25">
      <c r="A1330" s="27">
        <v>4</v>
      </c>
      <c r="B1330" s="44" t="s">
        <v>10</v>
      </c>
      <c r="C1330" s="27">
        <v>1</v>
      </c>
      <c r="D1330" s="10">
        <v>282200</v>
      </c>
      <c r="E1330" s="10"/>
      <c r="F1330" s="10">
        <f>D1330*C1330</f>
        <v>282200</v>
      </c>
      <c r="G1330" s="29"/>
      <c r="H1330" s="123"/>
    </row>
    <row r="1331" spans="1:8" s="30" customFormat="1" outlineLevel="1" x14ac:dyDescent="0.25">
      <c r="A1331" s="27">
        <v>5</v>
      </c>
      <c r="B1331" s="44" t="s">
        <v>5</v>
      </c>
      <c r="C1331" s="27">
        <v>1</v>
      </c>
      <c r="D1331" s="10">
        <v>272000</v>
      </c>
      <c r="E1331" s="10"/>
      <c r="F1331" s="10">
        <f>D1331*C1331</f>
        <v>272000</v>
      </c>
      <c r="G1331" s="29"/>
      <c r="H1331" s="123"/>
    </row>
    <row r="1332" spans="1:8" s="30" customFormat="1" outlineLevel="1" x14ac:dyDescent="0.25">
      <c r="A1332" s="27"/>
      <c r="B1332" s="31" t="s">
        <v>6</v>
      </c>
      <c r="C1332" s="62">
        <f>SUM(C1327:C1331)</f>
        <v>7</v>
      </c>
      <c r="D1332" s="43"/>
      <c r="E1332" s="43"/>
      <c r="F1332" s="66">
        <f>SUM(F1327:F1331)</f>
        <v>2097800</v>
      </c>
      <c r="G1332" s="67"/>
      <c r="H1332" s="123"/>
    </row>
    <row r="1333" spans="1:8" s="77" customFormat="1" outlineLevel="1" x14ac:dyDescent="0.25">
      <c r="A1333" s="19" t="s">
        <v>8</v>
      </c>
      <c r="B1333" s="19" t="s">
        <v>165</v>
      </c>
      <c r="C1333" s="24"/>
      <c r="D1333" s="86"/>
      <c r="E1333" s="86"/>
      <c r="F1333" s="86"/>
      <c r="G1333" s="87"/>
      <c r="H1333" s="123"/>
    </row>
    <row r="1334" spans="1:8" s="30" customFormat="1" outlineLevel="1" x14ac:dyDescent="0.25">
      <c r="A1334" s="27">
        <v>1</v>
      </c>
      <c r="B1334" s="44" t="s">
        <v>4</v>
      </c>
      <c r="C1334" s="27">
        <v>1</v>
      </c>
      <c r="D1334" s="10">
        <v>387600</v>
      </c>
      <c r="E1334" s="10"/>
      <c r="F1334" s="10">
        <f>D1334*C1334</f>
        <v>387600</v>
      </c>
      <c r="G1334" s="29"/>
      <c r="H1334" s="123"/>
    </row>
    <row r="1335" spans="1:8" s="30" customFormat="1" outlineLevel="1" x14ac:dyDescent="0.25">
      <c r="A1335" s="27">
        <v>2</v>
      </c>
      <c r="B1335" s="44" t="s">
        <v>9</v>
      </c>
      <c r="C1335" s="27">
        <v>2</v>
      </c>
      <c r="D1335" s="10">
        <v>289000</v>
      </c>
      <c r="E1335" s="10"/>
      <c r="F1335" s="10">
        <f>D1335*C1335</f>
        <v>578000</v>
      </c>
      <c r="G1335" s="29"/>
      <c r="H1335" s="123"/>
    </row>
    <row r="1336" spans="1:8" s="30" customFormat="1" outlineLevel="1" x14ac:dyDescent="0.25">
      <c r="A1336" s="27">
        <v>3</v>
      </c>
      <c r="B1336" s="44" t="s">
        <v>10</v>
      </c>
      <c r="C1336" s="27">
        <v>1</v>
      </c>
      <c r="D1336" s="10">
        <v>282200</v>
      </c>
      <c r="E1336" s="10"/>
      <c r="F1336" s="10">
        <f>D1336*C1336</f>
        <v>282200</v>
      </c>
      <c r="G1336" s="29"/>
      <c r="H1336" s="123"/>
    </row>
    <row r="1337" spans="1:8" s="30" customFormat="1" outlineLevel="1" x14ac:dyDescent="0.25">
      <c r="A1337" s="27">
        <v>4</v>
      </c>
      <c r="B1337" s="44" t="s">
        <v>5</v>
      </c>
      <c r="C1337" s="27">
        <v>2</v>
      </c>
      <c r="D1337" s="10">
        <v>272000</v>
      </c>
      <c r="E1337" s="10"/>
      <c r="F1337" s="10">
        <f>D1337*C1337</f>
        <v>544000</v>
      </c>
      <c r="G1337" s="29"/>
      <c r="H1337" s="123"/>
    </row>
    <row r="1338" spans="1:8" s="30" customFormat="1" outlineLevel="1" x14ac:dyDescent="0.25">
      <c r="A1338" s="27"/>
      <c r="B1338" s="31" t="s">
        <v>6</v>
      </c>
      <c r="C1338" s="62">
        <f>SUM(C1334:C1337)</f>
        <v>6</v>
      </c>
      <c r="D1338" s="43"/>
      <c r="E1338" s="43"/>
      <c r="F1338" s="66">
        <f>SUM(F1334:F1337)</f>
        <v>1791800</v>
      </c>
      <c r="G1338" s="67"/>
      <c r="H1338" s="123"/>
    </row>
    <row r="1339" spans="1:8" s="77" customFormat="1" ht="42.75" outlineLevel="1" x14ac:dyDescent="0.25">
      <c r="A1339" s="19" t="s">
        <v>8</v>
      </c>
      <c r="B1339" s="19" t="s">
        <v>166</v>
      </c>
      <c r="C1339" s="24"/>
      <c r="D1339" s="86"/>
      <c r="E1339" s="86"/>
      <c r="F1339" s="86"/>
      <c r="G1339" s="87"/>
      <c r="H1339" s="123"/>
    </row>
    <row r="1340" spans="1:8" s="30" customFormat="1" outlineLevel="1" x14ac:dyDescent="0.25">
      <c r="A1340" s="27">
        <v>1</v>
      </c>
      <c r="B1340" s="44" t="s">
        <v>4</v>
      </c>
      <c r="C1340" s="27">
        <v>1</v>
      </c>
      <c r="D1340" s="10">
        <v>387600</v>
      </c>
      <c r="E1340" s="10"/>
      <c r="F1340" s="10">
        <f>D1340*C1340</f>
        <v>387600</v>
      </c>
      <c r="G1340" s="29"/>
      <c r="H1340" s="123"/>
    </row>
    <row r="1341" spans="1:8" s="30" customFormat="1" outlineLevel="1" x14ac:dyDescent="0.25">
      <c r="A1341" s="27">
        <v>2</v>
      </c>
      <c r="B1341" s="44" t="s">
        <v>147</v>
      </c>
      <c r="C1341" s="27">
        <v>1</v>
      </c>
      <c r="D1341" s="10">
        <v>326400</v>
      </c>
      <c r="E1341" s="10"/>
      <c r="F1341" s="10">
        <f>D1341*C1341</f>
        <v>326400</v>
      </c>
      <c r="G1341" s="29"/>
      <c r="H1341" s="123"/>
    </row>
    <row r="1342" spans="1:8" s="30" customFormat="1" outlineLevel="1" x14ac:dyDescent="0.25">
      <c r="A1342" s="27">
        <v>3</v>
      </c>
      <c r="B1342" s="44" t="s">
        <v>9</v>
      </c>
      <c r="C1342" s="27">
        <v>2</v>
      </c>
      <c r="D1342" s="10">
        <v>289000</v>
      </c>
      <c r="E1342" s="10"/>
      <c r="F1342" s="10">
        <f>D1342*C1342</f>
        <v>578000</v>
      </c>
      <c r="G1342" s="29"/>
      <c r="H1342" s="123"/>
    </row>
    <row r="1343" spans="1:8" s="30" customFormat="1" outlineLevel="1" x14ac:dyDescent="0.25">
      <c r="A1343" s="27">
        <v>4</v>
      </c>
      <c r="B1343" s="44" t="s">
        <v>10</v>
      </c>
      <c r="C1343" s="27">
        <v>3</v>
      </c>
      <c r="D1343" s="10">
        <v>282200</v>
      </c>
      <c r="E1343" s="10"/>
      <c r="F1343" s="10">
        <f>D1343*C1343</f>
        <v>846600</v>
      </c>
      <c r="G1343" s="29"/>
      <c r="H1343" s="123"/>
    </row>
    <row r="1344" spans="1:8" s="30" customFormat="1" outlineLevel="1" x14ac:dyDescent="0.25">
      <c r="A1344" s="27">
        <v>5</v>
      </c>
      <c r="B1344" s="44" t="s">
        <v>5</v>
      </c>
      <c r="C1344" s="27">
        <v>9</v>
      </c>
      <c r="D1344" s="10">
        <v>272000</v>
      </c>
      <c r="E1344" s="10"/>
      <c r="F1344" s="10">
        <f>D1344*C1344</f>
        <v>2448000</v>
      </c>
      <c r="G1344" s="29"/>
      <c r="H1344" s="123"/>
    </row>
    <row r="1345" spans="1:10" s="30" customFormat="1" outlineLevel="1" x14ac:dyDescent="0.25">
      <c r="A1345" s="27"/>
      <c r="B1345" s="31" t="s">
        <v>6</v>
      </c>
      <c r="C1345" s="62">
        <f>SUM(C1340:C1344)</f>
        <v>16</v>
      </c>
      <c r="D1345" s="43"/>
      <c r="E1345" s="43"/>
      <c r="F1345" s="66">
        <f>SUM(F1340:F1344)</f>
        <v>4586600</v>
      </c>
      <c r="G1345" s="67"/>
      <c r="H1345" s="123"/>
    </row>
    <row r="1346" spans="1:10" s="77" customFormat="1" outlineLevel="1" x14ac:dyDescent="0.25">
      <c r="A1346" s="19" t="s">
        <v>8</v>
      </c>
      <c r="B1346" s="19" t="s">
        <v>167</v>
      </c>
      <c r="C1346" s="24"/>
      <c r="D1346" s="86"/>
      <c r="E1346" s="86"/>
      <c r="F1346" s="86"/>
      <c r="G1346" s="87"/>
      <c r="H1346" s="123"/>
    </row>
    <row r="1347" spans="1:10" s="30" customFormat="1" outlineLevel="1" x14ac:dyDescent="0.25">
      <c r="A1347" s="27">
        <v>1</v>
      </c>
      <c r="B1347" s="44" t="s">
        <v>4</v>
      </c>
      <c r="C1347" s="27">
        <v>1</v>
      </c>
      <c r="D1347" s="10">
        <v>387600</v>
      </c>
      <c r="E1347" s="10"/>
      <c r="F1347" s="10">
        <f>D1347*C1347</f>
        <v>387600</v>
      </c>
      <c r="G1347" s="29"/>
      <c r="H1347" s="123"/>
    </row>
    <row r="1348" spans="1:10" s="30" customFormat="1" outlineLevel="1" x14ac:dyDescent="0.25">
      <c r="A1348" s="27">
        <v>2</v>
      </c>
      <c r="B1348" s="44" t="s">
        <v>9</v>
      </c>
      <c r="C1348" s="27">
        <v>2</v>
      </c>
      <c r="D1348" s="10">
        <v>289000</v>
      </c>
      <c r="E1348" s="10"/>
      <c r="F1348" s="10">
        <f>D1348*C1348</f>
        <v>578000</v>
      </c>
      <c r="G1348" s="29"/>
      <c r="H1348" s="123"/>
    </row>
    <row r="1349" spans="1:10" s="30" customFormat="1" outlineLevel="1" x14ac:dyDescent="0.25">
      <c r="A1349" s="27">
        <v>3</v>
      </c>
      <c r="B1349" s="44" t="s">
        <v>10</v>
      </c>
      <c r="C1349" s="27">
        <v>1</v>
      </c>
      <c r="D1349" s="10">
        <v>282200</v>
      </c>
      <c r="E1349" s="10"/>
      <c r="F1349" s="10">
        <f>D1349*C1349</f>
        <v>282200</v>
      </c>
      <c r="G1349" s="29"/>
      <c r="H1349" s="123"/>
    </row>
    <row r="1350" spans="1:10" s="30" customFormat="1" outlineLevel="1" x14ac:dyDescent="0.25">
      <c r="A1350" s="27">
        <v>4</v>
      </c>
      <c r="B1350" s="44" t="s">
        <v>5</v>
      </c>
      <c r="C1350" s="27">
        <v>2</v>
      </c>
      <c r="D1350" s="10">
        <v>272000</v>
      </c>
      <c r="E1350" s="10"/>
      <c r="F1350" s="10">
        <f>D1350*C1350</f>
        <v>544000</v>
      </c>
      <c r="G1350" s="29"/>
      <c r="H1350" s="123"/>
    </row>
    <row r="1351" spans="1:10" s="30" customFormat="1" outlineLevel="1" x14ac:dyDescent="0.25">
      <c r="A1351" s="27"/>
      <c r="B1351" s="31" t="s">
        <v>6</v>
      </c>
      <c r="C1351" s="62">
        <f>SUM(C1347:C1350)</f>
        <v>6</v>
      </c>
      <c r="D1351" s="43"/>
      <c r="E1351" s="43"/>
      <c r="F1351" s="66">
        <f>SUM(F1347:F1350)</f>
        <v>1791800</v>
      </c>
      <c r="G1351" s="67"/>
      <c r="H1351" s="123"/>
    </row>
    <row r="1352" spans="1:10" s="77" customFormat="1" outlineLevel="1" x14ac:dyDescent="0.25">
      <c r="A1352" s="19" t="s">
        <v>8</v>
      </c>
      <c r="B1352" s="19" t="s">
        <v>168</v>
      </c>
      <c r="C1352" s="24"/>
      <c r="D1352" s="86"/>
      <c r="E1352" s="86"/>
      <c r="F1352" s="86"/>
      <c r="G1352" s="87"/>
      <c r="H1352" s="123"/>
    </row>
    <row r="1353" spans="1:10" s="30" customFormat="1" outlineLevel="1" x14ac:dyDescent="0.25">
      <c r="A1353" s="27">
        <v>1</v>
      </c>
      <c r="B1353" s="28" t="s">
        <v>169</v>
      </c>
      <c r="C1353" s="27">
        <v>1</v>
      </c>
      <c r="D1353" s="10">
        <v>370600</v>
      </c>
      <c r="E1353" s="10"/>
      <c r="F1353" s="10">
        <f t="shared" ref="F1353:F1362" si="80">D1353*C1353</f>
        <v>370600</v>
      </c>
      <c r="G1353" s="29"/>
      <c r="H1353" s="123"/>
    </row>
    <row r="1354" spans="1:10" s="30" customFormat="1" outlineLevel="1" x14ac:dyDescent="0.25">
      <c r="A1354" s="42">
        <v>2</v>
      </c>
      <c r="B1354" s="28" t="s">
        <v>180</v>
      </c>
      <c r="C1354" s="42">
        <v>1</v>
      </c>
      <c r="D1354" s="10">
        <v>241400</v>
      </c>
      <c r="E1354" s="10"/>
      <c r="F1354" s="10">
        <f t="shared" si="80"/>
        <v>241400</v>
      </c>
      <c r="G1354" s="29"/>
      <c r="H1354" s="123"/>
    </row>
    <row r="1355" spans="1:10" s="30" customFormat="1" ht="34.5" outlineLevel="1" x14ac:dyDescent="0.25">
      <c r="A1355" s="27">
        <v>3</v>
      </c>
      <c r="B1355" s="28" t="s">
        <v>170</v>
      </c>
      <c r="C1355" s="42">
        <v>1</v>
      </c>
      <c r="D1355" s="10">
        <v>258400</v>
      </c>
      <c r="E1355" s="10"/>
      <c r="F1355" s="10">
        <f t="shared" si="80"/>
        <v>258400</v>
      </c>
      <c r="G1355" s="29"/>
      <c r="H1355" s="123"/>
    </row>
    <row r="1356" spans="1:10" s="30" customFormat="1" ht="34.5" outlineLevel="1" x14ac:dyDescent="0.25">
      <c r="A1356" s="42">
        <v>4</v>
      </c>
      <c r="B1356" s="28" t="s">
        <v>170</v>
      </c>
      <c r="C1356" s="42">
        <v>3</v>
      </c>
      <c r="D1356" s="10">
        <v>210800</v>
      </c>
      <c r="E1356" s="10"/>
      <c r="F1356" s="10">
        <f t="shared" si="80"/>
        <v>632400</v>
      </c>
      <c r="G1356" s="29"/>
      <c r="H1356" s="123"/>
    </row>
    <row r="1357" spans="1:10" s="30" customFormat="1" outlineLevel="1" x14ac:dyDescent="0.25">
      <c r="A1357" s="27">
        <v>5</v>
      </c>
      <c r="B1357" s="28" t="s">
        <v>171</v>
      </c>
      <c r="C1357" s="42">
        <v>1</v>
      </c>
      <c r="D1357" s="10">
        <v>210800</v>
      </c>
      <c r="E1357" s="10"/>
      <c r="F1357" s="10">
        <f t="shared" si="80"/>
        <v>210800</v>
      </c>
      <c r="G1357" s="29"/>
      <c r="H1357" s="123"/>
    </row>
    <row r="1358" spans="1:10" s="30" customFormat="1" outlineLevel="1" x14ac:dyDescent="0.25">
      <c r="A1358" s="42">
        <v>6</v>
      </c>
      <c r="B1358" s="28" t="s">
        <v>139</v>
      </c>
      <c r="C1358" s="42">
        <v>1</v>
      </c>
      <c r="D1358" s="10">
        <v>265200</v>
      </c>
      <c r="E1358" s="10"/>
      <c r="F1358" s="10">
        <f t="shared" si="80"/>
        <v>265200</v>
      </c>
      <c r="G1358" s="29"/>
      <c r="H1358" s="123"/>
      <c r="I1358" s="47"/>
      <c r="J1358" s="47"/>
    </row>
    <row r="1359" spans="1:10" s="30" customFormat="1" outlineLevel="1" x14ac:dyDescent="0.25">
      <c r="A1359" s="27">
        <v>7</v>
      </c>
      <c r="B1359" s="28" t="s">
        <v>139</v>
      </c>
      <c r="C1359" s="42">
        <v>2</v>
      </c>
      <c r="D1359" s="10">
        <v>255000</v>
      </c>
      <c r="E1359" s="10"/>
      <c r="F1359" s="10">
        <f t="shared" si="80"/>
        <v>510000</v>
      </c>
      <c r="G1359" s="29"/>
      <c r="H1359" s="123"/>
    </row>
    <row r="1360" spans="1:10" s="30" customFormat="1" outlineLevel="1" x14ac:dyDescent="0.25">
      <c r="A1360" s="42">
        <v>8</v>
      </c>
      <c r="B1360" s="28" t="s">
        <v>172</v>
      </c>
      <c r="C1360" s="42">
        <v>4</v>
      </c>
      <c r="D1360" s="10">
        <v>176800</v>
      </c>
      <c r="E1360" s="10"/>
      <c r="F1360" s="10">
        <f t="shared" si="80"/>
        <v>707200</v>
      </c>
      <c r="G1360" s="29"/>
      <c r="H1360" s="123"/>
    </row>
    <row r="1361" spans="1:8" s="30" customFormat="1" outlineLevel="1" x14ac:dyDescent="0.25">
      <c r="A1361" s="27">
        <v>9</v>
      </c>
      <c r="B1361" s="28" t="s">
        <v>141</v>
      </c>
      <c r="C1361" s="42">
        <v>2</v>
      </c>
      <c r="D1361" s="10">
        <v>176800</v>
      </c>
      <c r="E1361" s="10"/>
      <c r="F1361" s="10">
        <f t="shared" si="80"/>
        <v>353600</v>
      </c>
      <c r="G1361" s="29"/>
      <c r="H1361" s="123"/>
    </row>
    <row r="1362" spans="1:8" s="30" customFormat="1" outlineLevel="1" x14ac:dyDescent="0.25">
      <c r="A1362" s="42">
        <v>10</v>
      </c>
      <c r="B1362" s="28" t="s">
        <v>173</v>
      </c>
      <c r="C1362" s="42">
        <v>4</v>
      </c>
      <c r="D1362" s="10">
        <v>176800</v>
      </c>
      <c r="E1362" s="10"/>
      <c r="F1362" s="10">
        <f t="shared" si="80"/>
        <v>707200</v>
      </c>
      <c r="G1362" s="29"/>
      <c r="H1362" s="123"/>
    </row>
    <row r="1363" spans="1:8" s="30" customFormat="1" outlineLevel="1" x14ac:dyDescent="0.25">
      <c r="A1363" s="27"/>
      <c r="B1363" s="31" t="s">
        <v>6</v>
      </c>
      <c r="C1363" s="62">
        <f>SUM(C1353:C1362)</f>
        <v>20</v>
      </c>
      <c r="D1363" s="43"/>
      <c r="E1363" s="43"/>
      <c r="F1363" s="66">
        <f>SUM(F1353:F1362)</f>
        <v>4256800</v>
      </c>
      <c r="G1363" s="67"/>
      <c r="H1363" s="123"/>
    </row>
    <row r="1364" spans="1:8" s="77" customFormat="1" outlineLevel="1" x14ac:dyDescent="0.25">
      <c r="A1364" s="19" t="s">
        <v>8</v>
      </c>
      <c r="B1364" s="19" t="s">
        <v>177</v>
      </c>
      <c r="C1364" s="24"/>
      <c r="D1364" s="86"/>
      <c r="E1364" s="86"/>
      <c r="F1364" s="86"/>
      <c r="G1364" s="87"/>
      <c r="H1364" s="123"/>
    </row>
    <row r="1365" spans="1:8" s="30" customFormat="1" outlineLevel="1" x14ac:dyDescent="0.25">
      <c r="A1365" s="27">
        <v>1</v>
      </c>
      <c r="B1365" s="44" t="s">
        <v>4</v>
      </c>
      <c r="C1365" s="27">
        <v>1</v>
      </c>
      <c r="D1365" s="10">
        <v>387600</v>
      </c>
      <c r="E1365" s="10"/>
      <c r="F1365" s="10">
        <f>D1365*C1365</f>
        <v>387600</v>
      </c>
      <c r="G1365" s="29"/>
      <c r="H1365" s="123"/>
    </row>
    <row r="1366" spans="1:8" s="30" customFormat="1" outlineLevel="1" x14ac:dyDescent="0.25">
      <c r="A1366" s="27">
        <v>2</v>
      </c>
      <c r="B1366" s="44" t="s">
        <v>9</v>
      </c>
      <c r="C1366" s="27">
        <v>1</v>
      </c>
      <c r="D1366" s="10">
        <v>289000</v>
      </c>
      <c r="E1366" s="10"/>
      <c r="F1366" s="10">
        <f>D1366*C1366</f>
        <v>289000</v>
      </c>
      <c r="G1366" s="29"/>
      <c r="H1366" s="123"/>
    </row>
    <row r="1367" spans="1:8" s="30" customFormat="1" outlineLevel="1" x14ac:dyDescent="0.25">
      <c r="A1367" s="27">
        <v>3</v>
      </c>
      <c r="B1367" s="44" t="s">
        <v>10</v>
      </c>
      <c r="C1367" s="27">
        <v>2</v>
      </c>
      <c r="D1367" s="10">
        <v>282200</v>
      </c>
      <c r="E1367" s="10"/>
      <c r="F1367" s="10">
        <f>D1367*C1367</f>
        <v>564400</v>
      </c>
      <c r="G1367" s="29"/>
      <c r="H1367" s="123"/>
    </row>
    <row r="1368" spans="1:8" s="30" customFormat="1" outlineLevel="1" x14ac:dyDescent="0.25">
      <c r="A1368" s="27">
        <v>4</v>
      </c>
      <c r="B1368" s="44" t="s">
        <v>5</v>
      </c>
      <c r="C1368" s="27">
        <v>3</v>
      </c>
      <c r="D1368" s="10">
        <v>272000</v>
      </c>
      <c r="E1368" s="10"/>
      <c r="F1368" s="10">
        <f>D1368*C1368</f>
        <v>816000</v>
      </c>
      <c r="G1368" s="29"/>
      <c r="H1368" s="123"/>
    </row>
    <row r="1369" spans="1:8" s="30" customFormat="1" outlineLevel="1" x14ac:dyDescent="0.25">
      <c r="A1369" s="27"/>
      <c r="B1369" s="31" t="s">
        <v>6</v>
      </c>
      <c r="C1369" s="62">
        <f>SUM(C1365:C1368)</f>
        <v>7</v>
      </c>
      <c r="D1369" s="43"/>
      <c r="E1369" s="43"/>
      <c r="F1369" s="66">
        <f>SUM(F1365:F1368)</f>
        <v>2057000</v>
      </c>
      <c r="G1369" s="67"/>
      <c r="H1369" s="123"/>
    </row>
    <row r="1370" spans="1:8" s="77" customFormat="1" outlineLevel="1" x14ac:dyDescent="0.25">
      <c r="A1370" s="19" t="s">
        <v>8</v>
      </c>
      <c r="B1370" s="19" t="s">
        <v>178</v>
      </c>
      <c r="C1370" s="24"/>
      <c r="D1370" s="74"/>
      <c r="E1370" s="74"/>
      <c r="F1370" s="74"/>
      <c r="G1370" s="91"/>
      <c r="H1370" s="123"/>
    </row>
    <row r="1371" spans="1:8" s="30" customFormat="1" outlineLevel="1" x14ac:dyDescent="0.25">
      <c r="A1371" s="27">
        <v>1</v>
      </c>
      <c r="B1371" s="44" t="s">
        <v>4</v>
      </c>
      <c r="C1371" s="27">
        <v>1</v>
      </c>
      <c r="D1371" s="10">
        <v>387600</v>
      </c>
      <c r="E1371" s="10"/>
      <c r="F1371" s="10">
        <f>D1371*C1371</f>
        <v>387600</v>
      </c>
      <c r="G1371" s="29"/>
      <c r="H1371" s="123"/>
    </row>
    <row r="1372" spans="1:8" s="30" customFormat="1" outlineLevel="1" x14ac:dyDescent="0.25">
      <c r="A1372" s="27">
        <v>2</v>
      </c>
      <c r="B1372" s="44" t="s">
        <v>147</v>
      </c>
      <c r="C1372" s="27">
        <v>1</v>
      </c>
      <c r="D1372" s="10">
        <v>326400</v>
      </c>
      <c r="E1372" s="10"/>
      <c r="F1372" s="10">
        <f>D1372*C1372</f>
        <v>326400</v>
      </c>
      <c r="G1372" s="29"/>
      <c r="H1372" s="123"/>
    </row>
    <row r="1373" spans="1:8" s="30" customFormat="1" outlineLevel="1" x14ac:dyDescent="0.25">
      <c r="A1373" s="27">
        <v>3</v>
      </c>
      <c r="B1373" s="44" t="s">
        <v>9</v>
      </c>
      <c r="C1373" s="27">
        <v>1</v>
      </c>
      <c r="D1373" s="10">
        <v>289000</v>
      </c>
      <c r="E1373" s="10"/>
      <c r="F1373" s="10">
        <f>D1373*C1373</f>
        <v>289000</v>
      </c>
      <c r="G1373" s="29"/>
      <c r="H1373" s="123"/>
    </row>
    <row r="1374" spans="1:8" s="30" customFormat="1" outlineLevel="1" x14ac:dyDescent="0.25">
      <c r="A1374" s="27">
        <v>4</v>
      </c>
      <c r="B1374" s="44" t="s">
        <v>10</v>
      </c>
      <c r="C1374" s="27">
        <v>1</v>
      </c>
      <c r="D1374" s="10">
        <v>282200</v>
      </c>
      <c r="E1374" s="10"/>
      <c r="F1374" s="10">
        <f>D1374*C1374</f>
        <v>282200</v>
      </c>
      <c r="G1374" s="29"/>
      <c r="H1374" s="123"/>
    </row>
    <row r="1375" spans="1:8" s="30" customFormat="1" outlineLevel="1" x14ac:dyDescent="0.25">
      <c r="A1375" s="27">
        <v>5</v>
      </c>
      <c r="B1375" s="44" t="s">
        <v>5</v>
      </c>
      <c r="C1375" s="27">
        <v>2</v>
      </c>
      <c r="D1375" s="10">
        <v>272000</v>
      </c>
      <c r="E1375" s="10"/>
      <c r="F1375" s="10">
        <f>D1375*C1375</f>
        <v>544000</v>
      </c>
      <c r="G1375" s="29"/>
      <c r="H1375" s="123"/>
    </row>
    <row r="1376" spans="1:8" s="30" customFormat="1" outlineLevel="1" x14ac:dyDescent="0.25">
      <c r="A1376" s="27"/>
      <c r="B1376" s="31" t="s">
        <v>6</v>
      </c>
      <c r="C1376" s="62">
        <f>SUM(C1371:C1375)</f>
        <v>6</v>
      </c>
      <c r="D1376" s="43"/>
      <c r="E1376" s="43"/>
      <c r="F1376" s="66">
        <f>SUM(F1371:F1375)</f>
        <v>1829200</v>
      </c>
      <c r="G1376" s="67"/>
      <c r="H1376" s="123"/>
    </row>
    <row r="1377" spans="1:14" s="30" customFormat="1" x14ac:dyDescent="0.25">
      <c r="A1377" s="42"/>
      <c r="B1377" s="31" t="s">
        <v>11</v>
      </c>
      <c r="C1377" s="62">
        <f>C1311+C1338+C1376+C1345+C1369+C1318+C1351+C1332+C1325+C1363</f>
        <v>99</v>
      </c>
      <c r="D1377" s="43"/>
      <c r="E1377" s="43"/>
      <c r="F1377" s="66">
        <f>F1311+F1338+F1376+F1345+F1369+F1318+F1351+F1332+F1325+F1363</f>
        <v>29331800</v>
      </c>
      <c r="G1377" s="67"/>
      <c r="H1377" s="123"/>
    </row>
    <row r="1378" spans="1:14" ht="21.75" customHeight="1" x14ac:dyDescent="0.25">
      <c r="A1378" s="56"/>
      <c r="B1378" s="79" t="s">
        <v>194</v>
      </c>
      <c r="C1378" s="134">
        <f>C573+C647+C723+C794+C870+C952+C1028+C1104+C1169+C1225+C1301+C1377</f>
        <v>1208</v>
      </c>
      <c r="D1378" s="43"/>
      <c r="E1378" s="43"/>
      <c r="F1378" s="84">
        <f>F573+F647+F723+F794+F870+F952+F1028+F1104+F1169+F1225+F1301+F1377</f>
        <v>357649400</v>
      </c>
      <c r="G1378" s="85"/>
      <c r="H1378" s="180"/>
      <c r="J1378" s="181"/>
      <c r="N1378" s="181"/>
    </row>
    <row r="1379" spans="1:14" ht="36" customHeight="1" x14ac:dyDescent="0.25">
      <c r="A1379" s="42"/>
      <c r="B1379" s="31" t="s">
        <v>195</v>
      </c>
      <c r="C1379" s="134">
        <f>+C496+C1378</f>
        <v>1258</v>
      </c>
      <c r="D1379" s="43"/>
      <c r="E1379" s="43"/>
      <c r="F1379" s="84">
        <f t="shared" ref="F1379" si="81">+F496+F1378</f>
        <v>373660000</v>
      </c>
      <c r="G1379" s="92"/>
      <c r="H1379" s="182"/>
    </row>
    <row r="1380" spans="1:14" ht="20.25" x14ac:dyDescent="0.25">
      <c r="A1380" s="42"/>
      <c r="B1380" s="93" t="s">
        <v>11</v>
      </c>
      <c r="C1380" s="94">
        <f>C475+C1379</f>
        <v>2020</v>
      </c>
      <c r="D1380" s="95"/>
      <c r="E1380" s="96">
        <f>E475+E1379</f>
        <v>75480</v>
      </c>
      <c r="F1380" s="96">
        <f>F475+F1379</f>
        <v>627972845</v>
      </c>
      <c r="G1380" s="97"/>
      <c r="H1380" s="180"/>
    </row>
    <row r="1381" spans="1:14" x14ac:dyDescent="0.25">
      <c r="A1381" s="77"/>
      <c r="B1381" s="16"/>
      <c r="C1381" s="211"/>
      <c r="D1381" s="77"/>
      <c r="E1381" s="212"/>
      <c r="F1381" s="212"/>
      <c r="G1381" s="212"/>
      <c r="H1381" s="123"/>
    </row>
    <row r="1382" spans="1:14" s="17" customFormat="1" x14ac:dyDescent="0.25">
      <c r="A1382" s="15"/>
      <c r="C1382" s="212"/>
      <c r="D1382" s="77"/>
      <c r="E1382" s="77"/>
      <c r="F1382" s="213"/>
      <c r="G1382" s="213"/>
    </row>
    <row r="1383" spans="1:14" s="17" customFormat="1" x14ac:dyDescent="0.25">
      <c r="A1383" s="15"/>
      <c r="C1383" s="77"/>
      <c r="D1383" s="77"/>
      <c r="E1383" s="77"/>
      <c r="F1383" s="77"/>
      <c r="G1383" s="77"/>
    </row>
    <row r="1384" spans="1:14" s="17" customFormat="1" x14ac:dyDescent="0.25">
      <c r="A1384" s="15"/>
      <c r="C1384" s="77"/>
      <c r="D1384" s="77"/>
      <c r="E1384" s="77"/>
      <c r="F1384" s="77"/>
      <c r="G1384" s="77"/>
    </row>
    <row r="1385" spans="1:14" s="17" customFormat="1" x14ac:dyDescent="0.25">
      <c r="A1385" s="15"/>
      <c r="C1385" s="212"/>
      <c r="D1385" s="77"/>
      <c r="E1385" s="77"/>
      <c r="F1385" s="77"/>
      <c r="G1385" s="77"/>
    </row>
    <row r="1386" spans="1:14" s="17" customFormat="1" x14ac:dyDescent="0.25">
      <c r="A1386" s="15"/>
      <c r="C1386" s="77"/>
      <c r="D1386" s="77"/>
      <c r="E1386" s="77"/>
      <c r="F1386" s="77"/>
      <c r="G1386" s="77"/>
    </row>
    <row r="1387" spans="1:14" s="17" customFormat="1" x14ac:dyDescent="0.25">
      <c r="A1387" s="15"/>
      <c r="B1387" s="214"/>
      <c r="C1387" s="212"/>
    </row>
    <row r="1388" spans="1:14" s="17" customFormat="1" x14ac:dyDescent="0.25">
      <c r="A1388" s="15"/>
      <c r="C1388" s="22"/>
    </row>
    <row r="1389" spans="1:14" s="17" customFormat="1" x14ac:dyDescent="0.25">
      <c r="A1389" s="15"/>
      <c r="C1389" s="77"/>
      <c r="D1389" s="214"/>
    </row>
    <row r="1390" spans="1:14" s="17" customFormat="1" x14ac:dyDescent="0.25">
      <c r="A1390" s="15"/>
      <c r="C1390" s="77"/>
    </row>
    <row r="1391" spans="1:14" s="17" customFormat="1" x14ac:dyDescent="0.25">
      <c r="A1391" s="15"/>
      <c r="C1391" s="77"/>
    </row>
    <row r="1392" spans="1:14" s="17" customFormat="1" x14ac:dyDescent="0.25">
      <c r="A1392" s="15"/>
      <c r="C1392" s="77"/>
    </row>
    <row r="1393" spans="1:15" s="17" customFormat="1" x14ac:dyDescent="0.25">
      <c r="A1393" s="15"/>
      <c r="C1393" s="77"/>
    </row>
    <row r="1394" spans="1:15" s="17" customFormat="1" x14ac:dyDescent="0.25">
      <c r="A1394" s="15"/>
      <c r="C1394" s="77"/>
    </row>
    <row r="1395" spans="1:15" s="17" customFormat="1" x14ac:dyDescent="0.25">
      <c r="A1395" s="30"/>
      <c r="B1395" s="215"/>
      <c r="C1395" s="77"/>
      <c r="H1395" s="15"/>
      <c r="I1395" s="15"/>
      <c r="J1395" s="15"/>
      <c r="K1395" s="15"/>
      <c r="L1395" s="15"/>
      <c r="M1395" s="15"/>
      <c r="N1395" s="15"/>
      <c r="O1395" s="15"/>
    </row>
    <row r="1396" spans="1:15" s="17" customFormat="1" x14ac:dyDescent="0.25">
      <c r="A1396" s="30"/>
      <c r="B1396" s="215"/>
      <c r="C1396" s="77"/>
      <c r="H1396" s="15"/>
      <c r="I1396" s="15"/>
      <c r="J1396" s="15"/>
      <c r="K1396" s="15"/>
      <c r="L1396" s="15"/>
      <c r="M1396" s="15"/>
      <c r="N1396" s="15"/>
      <c r="O1396" s="15"/>
    </row>
    <row r="1397" spans="1:15" s="17" customFormat="1" x14ac:dyDescent="0.25">
      <c r="A1397" s="30"/>
      <c r="B1397" s="215"/>
      <c r="C1397" s="77"/>
      <c r="H1397" s="15"/>
      <c r="I1397" s="15"/>
      <c r="J1397" s="15"/>
      <c r="K1397" s="15"/>
      <c r="L1397" s="15"/>
      <c r="M1397" s="15"/>
      <c r="N1397" s="15"/>
      <c r="O1397" s="15"/>
    </row>
    <row r="1398" spans="1:15" s="17" customFormat="1" x14ac:dyDescent="0.25">
      <c r="A1398" s="30"/>
      <c r="B1398" s="215"/>
      <c r="C1398" s="212"/>
      <c r="H1398" s="15"/>
      <c r="I1398" s="15"/>
      <c r="J1398" s="15"/>
      <c r="K1398" s="15"/>
      <c r="L1398" s="15"/>
      <c r="M1398" s="15"/>
      <c r="N1398" s="15"/>
      <c r="O1398" s="15"/>
    </row>
  </sheetData>
  <autoFilter ref="A10:L1380" xr:uid="{00000000-0009-0000-0000-000001000000}"/>
  <mergeCells count="5">
    <mergeCell ref="A6:F6"/>
    <mergeCell ref="B25:F25"/>
    <mergeCell ref="B31:F31"/>
    <mergeCell ref="B476:F476"/>
    <mergeCell ref="B497:F497"/>
  </mergeCells>
  <pageMargins left="0.15748031496063" right="0.15748031496063" top="0.23622047244094499" bottom="0.23622047244094499" header="0.196850393700787" footer="0.15748031496063"/>
  <pageSetup paperSize="9" scale="88" orientation="portrait" r:id="rId1"/>
  <headerFooter alignWithMargins="0"/>
  <rowBreaks count="1" manualBreakCount="1">
    <brk id="475"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P1433"/>
  <sheetViews>
    <sheetView view="pageBreakPreview" topLeftCell="A507" zoomScale="85" zoomScaleSheetLayoutView="85" workbookViewId="0">
      <selection activeCell="G523" sqref="G523"/>
    </sheetView>
  </sheetViews>
  <sheetFormatPr defaultRowHeight="17.25" outlineLevelRow="1" x14ac:dyDescent="0.25"/>
  <cols>
    <col min="1" max="1" width="5.7109375" style="3" customWidth="1"/>
    <col min="2" max="2" width="39.28515625" style="6" customWidth="1"/>
    <col min="3" max="3" width="14.7109375" style="5" customWidth="1"/>
    <col min="4" max="4" width="16" style="4" customWidth="1"/>
    <col min="5" max="5" width="14.5703125" style="4" hidden="1" customWidth="1"/>
    <col min="6" max="6" width="18.5703125" style="4" customWidth="1"/>
    <col min="7" max="7" width="39.28515625" style="6" customWidth="1"/>
    <col min="8" max="8" width="14.7109375" style="5" customWidth="1"/>
    <col min="9" max="9" width="16" style="4" customWidth="1"/>
    <col min="10" max="10" width="14.5703125" style="4" hidden="1" customWidth="1"/>
    <col min="11" max="11" width="18.5703125" style="4" customWidth="1"/>
    <col min="12" max="12" width="11.28515625" style="1" customWidth="1"/>
    <col min="13" max="13" width="12.5703125" style="1" customWidth="1"/>
    <col min="14" max="14" width="11.85546875" style="1" hidden="1" customWidth="1"/>
    <col min="15" max="15" width="19.28515625" style="1" customWidth="1"/>
    <col min="16" max="16384" width="9.140625" style="1"/>
  </cols>
  <sheetData>
    <row r="1" spans="1:16" ht="21" customHeight="1" x14ac:dyDescent="0.25">
      <c r="B1" s="13"/>
      <c r="C1" s="3"/>
      <c r="D1" s="3"/>
      <c r="E1" s="1"/>
      <c r="F1" s="14"/>
      <c r="G1" s="13"/>
      <c r="H1" s="3"/>
      <c r="I1" s="3"/>
      <c r="J1" s="1"/>
      <c r="K1" s="14"/>
    </row>
    <row r="2" spans="1:16" ht="21" customHeight="1" x14ac:dyDescent="0.25">
      <c r="A2" s="225" t="s">
        <v>303</v>
      </c>
      <c r="B2" s="225"/>
      <c r="C2" s="225"/>
      <c r="D2" s="225"/>
      <c r="E2" s="225"/>
      <c r="F2" s="225"/>
      <c r="G2" s="225"/>
      <c r="H2" s="225"/>
      <c r="I2" s="225"/>
      <c r="J2" s="225"/>
      <c r="K2" s="225"/>
      <c r="L2" s="225"/>
      <c r="M2" s="225"/>
      <c r="N2" s="225"/>
      <c r="O2" s="225"/>
      <c r="P2" s="188"/>
    </row>
    <row r="3" spans="1:16" ht="16.5" customHeight="1" x14ac:dyDescent="0.25">
      <c r="A3" s="218" t="s">
        <v>304</v>
      </c>
      <c r="B3" s="218"/>
      <c r="C3" s="218"/>
      <c r="D3" s="218"/>
      <c r="E3" s="218"/>
      <c r="F3" s="218"/>
      <c r="G3" s="218"/>
      <c r="H3" s="218"/>
      <c r="I3" s="218"/>
      <c r="J3" s="218"/>
      <c r="K3" s="218"/>
      <c r="L3" s="218"/>
      <c r="M3" s="218"/>
      <c r="N3" s="218"/>
      <c r="O3" s="218"/>
      <c r="P3" s="189"/>
    </row>
    <row r="4" spans="1:16" ht="42" customHeight="1" x14ac:dyDescent="0.25">
      <c r="A4" s="218"/>
      <c r="B4" s="218"/>
      <c r="C4" s="218"/>
      <c r="D4" s="218"/>
      <c r="E4" s="218"/>
      <c r="F4" s="218"/>
      <c r="G4" s="138"/>
      <c r="H4" s="183"/>
      <c r="I4" s="1"/>
      <c r="J4" s="1"/>
      <c r="K4" s="1"/>
      <c r="P4" s="15"/>
    </row>
    <row r="5" spans="1:16" ht="15.75" customHeight="1" x14ac:dyDescent="0.25">
      <c r="A5" s="31"/>
      <c r="B5" s="19"/>
      <c r="C5" s="226" t="s">
        <v>305</v>
      </c>
      <c r="D5" s="226"/>
      <c r="E5" s="226"/>
      <c r="F5" s="226"/>
      <c r="G5" s="19"/>
      <c r="H5" s="226" t="s">
        <v>306</v>
      </c>
      <c r="I5" s="226"/>
      <c r="J5" s="226"/>
      <c r="K5" s="226"/>
      <c r="L5" s="226" t="s">
        <v>307</v>
      </c>
      <c r="M5" s="226"/>
      <c r="N5" s="226"/>
      <c r="O5" s="226"/>
      <c r="P5" s="15"/>
    </row>
    <row r="6" spans="1:16" s="7" customFormat="1" ht="67.5" customHeight="1" x14ac:dyDescent="0.25">
      <c r="A6" s="19" t="s">
        <v>1</v>
      </c>
      <c r="B6" s="19" t="s">
        <v>2</v>
      </c>
      <c r="C6" s="19" t="s">
        <v>19</v>
      </c>
      <c r="D6" s="20" t="s">
        <v>3</v>
      </c>
      <c r="E6" s="19" t="s">
        <v>20</v>
      </c>
      <c r="F6" s="140" t="s">
        <v>12</v>
      </c>
      <c r="G6" s="19" t="s">
        <v>2</v>
      </c>
      <c r="H6" s="19" t="s">
        <v>19</v>
      </c>
      <c r="I6" s="20" t="s">
        <v>3</v>
      </c>
      <c r="J6" s="19" t="s">
        <v>20</v>
      </c>
      <c r="K6" s="140" t="s">
        <v>12</v>
      </c>
      <c r="L6" s="19" t="s">
        <v>19</v>
      </c>
      <c r="M6" s="20" t="s">
        <v>3</v>
      </c>
      <c r="N6" s="19" t="s">
        <v>20</v>
      </c>
      <c r="O6" s="140" t="s">
        <v>12</v>
      </c>
      <c r="P6" s="22"/>
    </row>
    <row r="7" spans="1:16" s="8" customFormat="1" ht="16.5" customHeight="1" x14ac:dyDescent="0.25">
      <c r="A7" s="23">
        <v>1</v>
      </c>
      <c r="B7" s="24">
        <v>2</v>
      </c>
      <c r="C7" s="24">
        <v>3</v>
      </c>
      <c r="D7" s="24">
        <v>4</v>
      </c>
      <c r="E7" s="24">
        <v>5</v>
      </c>
      <c r="F7" s="142">
        <v>6</v>
      </c>
      <c r="G7" s="24">
        <v>2</v>
      </c>
      <c r="H7" s="24">
        <v>3</v>
      </c>
      <c r="I7" s="24">
        <v>4</v>
      </c>
      <c r="J7" s="24">
        <v>5</v>
      </c>
      <c r="K7" s="142">
        <v>6</v>
      </c>
      <c r="L7" s="184"/>
      <c r="M7" s="184"/>
      <c r="N7" s="184"/>
      <c r="O7" s="184"/>
      <c r="P7" s="26"/>
    </row>
    <row r="8" spans="1:16" ht="32.25" customHeight="1" x14ac:dyDescent="0.25">
      <c r="A8" s="27">
        <v>1</v>
      </c>
      <c r="B8" s="28" t="s">
        <v>21</v>
      </c>
      <c r="C8" s="11">
        <v>1</v>
      </c>
      <c r="D8" s="10">
        <v>1320000</v>
      </c>
      <c r="E8" s="10"/>
      <c r="F8" s="55">
        <f>D8*C8</f>
        <v>1320000</v>
      </c>
      <c r="G8" s="28" t="s">
        <v>21</v>
      </c>
      <c r="H8" s="11">
        <v>1</v>
      </c>
      <c r="I8" s="10">
        <v>1320000</v>
      </c>
      <c r="J8" s="10"/>
      <c r="K8" s="55">
        <f>I8*H8</f>
        <v>1320000</v>
      </c>
      <c r="L8" s="190"/>
      <c r="M8" s="190"/>
      <c r="N8" s="190"/>
      <c r="O8" s="190"/>
      <c r="P8" s="15"/>
    </row>
    <row r="9" spans="1:16" ht="32.25" customHeight="1" x14ac:dyDescent="0.25">
      <c r="A9" s="27">
        <v>2</v>
      </c>
      <c r="B9" s="28" t="s">
        <v>22</v>
      </c>
      <c r="C9" s="11">
        <v>1</v>
      </c>
      <c r="D9" s="10">
        <v>1020000</v>
      </c>
      <c r="E9" s="10"/>
      <c r="F9" s="55">
        <f t="shared" ref="F9:F21" si="0">D9*C9</f>
        <v>1020000</v>
      </c>
      <c r="G9" s="28" t="s">
        <v>22</v>
      </c>
      <c r="H9" s="11">
        <v>1</v>
      </c>
      <c r="I9" s="10">
        <v>1020000</v>
      </c>
      <c r="J9" s="10"/>
      <c r="K9" s="55">
        <f t="shared" ref="K9:K21" si="1">I9*H9</f>
        <v>1020000</v>
      </c>
      <c r="L9" s="190"/>
      <c r="M9" s="190"/>
      <c r="N9" s="190"/>
      <c r="O9" s="190"/>
      <c r="P9" s="15"/>
    </row>
    <row r="10" spans="1:16" ht="32.25" customHeight="1" x14ac:dyDescent="0.25">
      <c r="A10" s="27">
        <v>3</v>
      </c>
      <c r="B10" s="28" t="s">
        <v>23</v>
      </c>
      <c r="C10" s="11">
        <f>3+1</f>
        <v>4</v>
      </c>
      <c r="D10" s="10">
        <v>952000</v>
      </c>
      <c r="E10" s="10"/>
      <c r="F10" s="55">
        <f t="shared" si="0"/>
        <v>3808000</v>
      </c>
      <c r="G10" s="28" t="s">
        <v>23</v>
      </c>
      <c r="H10" s="11">
        <f>3+1</f>
        <v>4</v>
      </c>
      <c r="I10" s="10">
        <v>952000</v>
      </c>
      <c r="J10" s="10"/>
      <c r="K10" s="55">
        <f t="shared" si="1"/>
        <v>3808000</v>
      </c>
      <c r="L10" s="190"/>
      <c r="M10" s="190"/>
      <c r="N10" s="190"/>
      <c r="O10" s="190"/>
      <c r="P10" s="15"/>
    </row>
    <row r="11" spans="1:16" s="60" customFormat="1" ht="66.75" customHeight="1" x14ac:dyDescent="0.25">
      <c r="A11" s="192">
        <v>4</v>
      </c>
      <c r="B11" s="193" t="s">
        <v>300</v>
      </c>
      <c r="C11" s="194">
        <v>1</v>
      </c>
      <c r="D11" s="195">
        <v>952000</v>
      </c>
      <c r="E11" s="195"/>
      <c r="F11" s="196">
        <f t="shared" si="0"/>
        <v>952000</v>
      </c>
      <c r="G11" s="193" t="s">
        <v>23</v>
      </c>
      <c r="H11" s="194">
        <v>1</v>
      </c>
      <c r="I11" s="195">
        <v>952000</v>
      </c>
      <c r="J11" s="195"/>
      <c r="K11" s="196">
        <f t="shared" si="1"/>
        <v>952000</v>
      </c>
      <c r="L11" s="197"/>
      <c r="M11" s="197"/>
      <c r="N11" s="197"/>
      <c r="O11" s="197"/>
    </row>
    <row r="12" spans="1:16" ht="41.25" customHeight="1" x14ac:dyDescent="0.25">
      <c r="A12" s="27">
        <v>5</v>
      </c>
      <c r="B12" s="28" t="s">
        <v>24</v>
      </c>
      <c r="C12" s="11">
        <v>1</v>
      </c>
      <c r="D12" s="10">
        <v>952000</v>
      </c>
      <c r="E12" s="10"/>
      <c r="F12" s="55">
        <f t="shared" si="0"/>
        <v>952000</v>
      </c>
      <c r="G12" s="28" t="s">
        <v>24</v>
      </c>
      <c r="H12" s="11"/>
      <c r="I12" s="10">
        <v>952000</v>
      </c>
      <c r="J12" s="10"/>
      <c r="K12" s="55">
        <f t="shared" si="1"/>
        <v>0</v>
      </c>
      <c r="L12" s="190">
        <f>+H12-C12</f>
        <v>-1</v>
      </c>
      <c r="M12" s="190">
        <f>+I12-D12</f>
        <v>0</v>
      </c>
      <c r="N12" s="190">
        <f>+J12-E12</f>
        <v>0</v>
      </c>
      <c r="O12" s="190">
        <f>+K12-F12</f>
        <v>-952000</v>
      </c>
      <c r="P12" s="15"/>
    </row>
    <row r="13" spans="1:16" ht="32.25" customHeight="1" x14ac:dyDescent="0.25">
      <c r="A13" s="27">
        <v>6</v>
      </c>
      <c r="B13" s="28" t="s">
        <v>25</v>
      </c>
      <c r="C13" s="11">
        <f>5+2</f>
        <v>7</v>
      </c>
      <c r="D13" s="10">
        <v>629000</v>
      </c>
      <c r="E13" s="10"/>
      <c r="F13" s="55">
        <f t="shared" si="0"/>
        <v>4403000</v>
      </c>
      <c r="G13" s="28" t="s">
        <v>25</v>
      </c>
      <c r="H13" s="11">
        <f>5+2</f>
        <v>7</v>
      </c>
      <c r="I13" s="10">
        <v>629000</v>
      </c>
      <c r="J13" s="10"/>
      <c r="K13" s="55">
        <f t="shared" si="1"/>
        <v>4403000</v>
      </c>
      <c r="L13" s="190"/>
      <c r="M13" s="190"/>
      <c r="N13" s="190"/>
      <c r="O13" s="190"/>
      <c r="P13" s="15"/>
    </row>
    <row r="14" spans="1:16" s="3" customFormat="1" ht="32.25" customHeight="1" x14ac:dyDescent="0.25">
      <c r="A14" s="27">
        <v>7</v>
      </c>
      <c r="B14" s="28" t="s">
        <v>26</v>
      </c>
      <c r="C14" s="11">
        <v>1</v>
      </c>
      <c r="D14" s="10">
        <v>629000</v>
      </c>
      <c r="E14" s="10"/>
      <c r="F14" s="55">
        <f>D14*C14</f>
        <v>629000</v>
      </c>
      <c r="G14" s="28" t="s">
        <v>26</v>
      </c>
      <c r="H14" s="11">
        <v>1</v>
      </c>
      <c r="I14" s="10">
        <v>629000</v>
      </c>
      <c r="J14" s="10"/>
      <c r="K14" s="55">
        <f>I14*H14</f>
        <v>629000</v>
      </c>
      <c r="L14" s="190"/>
      <c r="M14" s="190"/>
      <c r="N14" s="190"/>
      <c r="O14" s="190"/>
      <c r="P14" s="30"/>
    </row>
    <row r="15" spans="1:16" ht="32.25" customHeight="1" x14ac:dyDescent="0.25">
      <c r="A15" s="27">
        <v>8</v>
      </c>
      <c r="B15" s="28" t="s">
        <v>27</v>
      </c>
      <c r="C15" s="11">
        <f>3+1</f>
        <v>4</v>
      </c>
      <c r="D15" s="10">
        <v>544000</v>
      </c>
      <c r="E15" s="10"/>
      <c r="F15" s="55">
        <f t="shared" si="0"/>
        <v>2176000</v>
      </c>
      <c r="G15" s="28" t="s">
        <v>27</v>
      </c>
      <c r="H15" s="11">
        <f>3+1</f>
        <v>4</v>
      </c>
      <c r="I15" s="10">
        <v>544000</v>
      </c>
      <c r="J15" s="10"/>
      <c r="K15" s="55">
        <f t="shared" si="1"/>
        <v>2176000</v>
      </c>
      <c r="L15" s="190"/>
      <c r="M15" s="190"/>
      <c r="N15" s="190"/>
      <c r="O15" s="190"/>
      <c r="P15" s="15"/>
    </row>
    <row r="16" spans="1:16" ht="40.5" customHeight="1" x14ac:dyDescent="0.25">
      <c r="A16" s="27"/>
      <c r="B16" s="28"/>
      <c r="C16" s="11"/>
      <c r="D16" s="10"/>
      <c r="E16" s="10"/>
      <c r="F16" s="55"/>
      <c r="G16" s="28" t="s">
        <v>337</v>
      </c>
      <c r="H16" s="11">
        <v>1</v>
      </c>
      <c r="I16" s="10">
        <v>408000</v>
      </c>
      <c r="J16" s="10"/>
      <c r="K16" s="55">
        <f t="shared" si="1"/>
        <v>408000</v>
      </c>
      <c r="L16" s="190">
        <f>+H16-C16</f>
        <v>1</v>
      </c>
      <c r="M16" s="190">
        <f>+I16-D16</f>
        <v>408000</v>
      </c>
      <c r="N16" s="190">
        <f>+J16-E16</f>
        <v>0</v>
      </c>
      <c r="O16" s="190">
        <f>+K16-F16</f>
        <v>408000</v>
      </c>
      <c r="P16" s="15"/>
    </row>
    <row r="17" spans="1:16" s="3" customFormat="1" ht="32.25" customHeight="1" x14ac:dyDescent="0.25">
      <c r="A17" s="27">
        <v>9</v>
      </c>
      <c r="B17" s="28" t="s">
        <v>28</v>
      </c>
      <c r="C17" s="11">
        <v>2</v>
      </c>
      <c r="D17" s="10">
        <v>357000</v>
      </c>
      <c r="E17" s="10"/>
      <c r="F17" s="55">
        <f t="shared" si="0"/>
        <v>714000</v>
      </c>
      <c r="G17" s="28" t="s">
        <v>28</v>
      </c>
      <c r="H17" s="11">
        <v>2</v>
      </c>
      <c r="I17" s="10">
        <v>357000</v>
      </c>
      <c r="J17" s="10"/>
      <c r="K17" s="55">
        <f t="shared" si="1"/>
        <v>714000</v>
      </c>
      <c r="L17" s="190"/>
      <c r="M17" s="190"/>
      <c r="N17" s="190"/>
      <c r="O17" s="190"/>
      <c r="P17" s="30"/>
    </row>
    <row r="18" spans="1:16" s="3" customFormat="1" ht="42" customHeight="1" x14ac:dyDescent="0.25">
      <c r="A18" s="27">
        <v>10</v>
      </c>
      <c r="B18" s="28" t="s">
        <v>29</v>
      </c>
      <c r="C18" s="11">
        <v>7</v>
      </c>
      <c r="D18" s="10">
        <v>373000</v>
      </c>
      <c r="E18" s="10"/>
      <c r="F18" s="55">
        <f t="shared" si="0"/>
        <v>2611000</v>
      </c>
      <c r="G18" s="28" t="s">
        <v>29</v>
      </c>
      <c r="H18" s="11">
        <v>6</v>
      </c>
      <c r="I18" s="10">
        <v>373000</v>
      </c>
      <c r="J18" s="10"/>
      <c r="K18" s="55">
        <f t="shared" si="1"/>
        <v>2238000</v>
      </c>
      <c r="L18" s="190">
        <f>+H18-C18</f>
        <v>-1</v>
      </c>
      <c r="M18" s="190"/>
      <c r="N18" s="190"/>
      <c r="O18" s="190">
        <f>+K18-F18</f>
        <v>-373000</v>
      </c>
      <c r="P18" s="30"/>
    </row>
    <row r="19" spans="1:16" s="3" customFormat="1" ht="41.25" customHeight="1" x14ac:dyDescent="0.25">
      <c r="A19" s="27">
        <v>11</v>
      </c>
      <c r="B19" s="28" t="s">
        <v>30</v>
      </c>
      <c r="C19" s="11">
        <v>1</v>
      </c>
      <c r="D19" s="10">
        <v>306000</v>
      </c>
      <c r="E19" s="10"/>
      <c r="F19" s="55">
        <f t="shared" si="0"/>
        <v>306000</v>
      </c>
      <c r="G19" s="28" t="s">
        <v>30</v>
      </c>
      <c r="H19" s="11"/>
      <c r="I19" s="10">
        <v>306000</v>
      </c>
      <c r="J19" s="10"/>
      <c r="K19" s="55">
        <f t="shared" si="1"/>
        <v>0</v>
      </c>
      <c r="L19" s="190">
        <f>+H19-C19</f>
        <v>-1</v>
      </c>
      <c r="M19" s="190"/>
      <c r="N19" s="190"/>
      <c r="O19" s="190">
        <f>+K19-F19</f>
        <v>-306000</v>
      </c>
      <c r="P19" s="30"/>
    </row>
    <row r="20" spans="1:16" s="3" customFormat="1" ht="41.25" customHeight="1" x14ac:dyDescent="0.25">
      <c r="A20" s="27">
        <v>12</v>
      </c>
      <c r="B20" s="28" t="s">
        <v>31</v>
      </c>
      <c r="C20" s="11">
        <v>1</v>
      </c>
      <c r="D20" s="10">
        <v>261800</v>
      </c>
      <c r="E20" s="10"/>
      <c r="F20" s="55">
        <f t="shared" si="0"/>
        <v>261800</v>
      </c>
      <c r="G20" s="28" t="s">
        <v>31</v>
      </c>
      <c r="H20" s="11"/>
      <c r="I20" s="10">
        <v>261800</v>
      </c>
      <c r="J20" s="10"/>
      <c r="K20" s="55">
        <f t="shared" si="1"/>
        <v>0</v>
      </c>
      <c r="L20" s="190">
        <f>+H20-C20</f>
        <v>-1</v>
      </c>
      <c r="M20" s="190"/>
      <c r="N20" s="190"/>
      <c r="O20" s="190">
        <f>+K20-F20</f>
        <v>-261800</v>
      </c>
      <c r="P20" s="30"/>
    </row>
    <row r="21" spans="1:16" s="3" customFormat="1" ht="42" customHeight="1" x14ac:dyDescent="0.25">
      <c r="A21" s="27">
        <v>13</v>
      </c>
      <c r="B21" s="28" t="s">
        <v>32</v>
      </c>
      <c r="C21" s="11">
        <v>5</v>
      </c>
      <c r="D21" s="10">
        <v>261800</v>
      </c>
      <c r="E21" s="10"/>
      <c r="F21" s="55">
        <f t="shared" si="0"/>
        <v>1309000</v>
      </c>
      <c r="G21" s="28" t="s">
        <v>32</v>
      </c>
      <c r="H21" s="11">
        <v>6</v>
      </c>
      <c r="I21" s="10">
        <v>261800</v>
      </c>
      <c r="J21" s="10"/>
      <c r="K21" s="55">
        <f t="shared" si="1"/>
        <v>1570800</v>
      </c>
      <c r="L21" s="190">
        <f>+H21-C21</f>
        <v>1</v>
      </c>
      <c r="M21" s="190"/>
      <c r="N21" s="190"/>
      <c r="O21" s="190">
        <f>+K21-F21</f>
        <v>261800</v>
      </c>
      <c r="P21" s="30"/>
    </row>
    <row r="22" spans="1:16" s="3" customFormat="1" ht="34.5" customHeight="1" x14ac:dyDescent="0.25">
      <c r="A22" s="27"/>
      <c r="B22" s="31" t="s">
        <v>6</v>
      </c>
      <c r="C22" s="58">
        <f>SUM(C8:C21)</f>
        <v>36</v>
      </c>
      <c r="D22" s="10"/>
      <c r="E22" s="10"/>
      <c r="F22" s="164">
        <f>SUM(F8:F21)</f>
        <v>20461800</v>
      </c>
      <c r="G22" s="31" t="s">
        <v>6</v>
      </c>
      <c r="H22" s="58">
        <f>SUM(H8:H21)</f>
        <v>34</v>
      </c>
      <c r="I22" s="10"/>
      <c r="J22" s="10"/>
      <c r="K22" s="164">
        <f>SUM(K8:K21)</f>
        <v>19238800</v>
      </c>
      <c r="L22" s="190">
        <f>+H22-C22</f>
        <v>-2</v>
      </c>
      <c r="M22" s="190"/>
      <c r="N22" s="190"/>
      <c r="O22" s="190">
        <f>+K22-F22</f>
        <v>-1223000</v>
      </c>
      <c r="P22" s="30"/>
    </row>
    <row r="23" spans="1:16" s="3" customFormat="1" ht="36.75" customHeight="1" x14ac:dyDescent="0.25">
      <c r="A23" s="27"/>
      <c r="B23" s="219" t="s">
        <v>33</v>
      </c>
      <c r="C23" s="220"/>
      <c r="D23" s="220"/>
      <c r="E23" s="220"/>
      <c r="F23" s="220"/>
      <c r="G23" s="160"/>
      <c r="H23" s="185"/>
      <c r="I23" s="154"/>
      <c r="J23" s="154"/>
      <c r="K23" s="154"/>
      <c r="L23" s="190"/>
      <c r="M23" s="190"/>
      <c r="N23" s="190"/>
      <c r="O23" s="190"/>
      <c r="P23" s="30"/>
    </row>
    <row r="24" spans="1:16" s="3" customFormat="1" ht="35.25" customHeight="1" outlineLevel="1" x14ac:dyDescent="0.25">
      <c r="A24" s="27">
        <v>1</v>
      </c>
      <c r="B24" s="28" t="s">
        <v>34</v>
      </c>
      <c r="C24" s="11">
        <v>1</v>
      </c>
      <c r="D24" s="10">
        <v>935000</v>
      </c>
      <c r="E24" s="10"/>
      <c r="F24" s="55">
        <f>D24*C24</f>
        <v>935000</v>
      </c>
      <c r="G24" s="28" t="s">
        <v>34</v>
      </c>
      <c r="H24" s="11">
        <v>1</v>
      </c>
      <c r="I24" s="10">
        <v>935000</v>
      </c>
      <c r="J24" s="10"/>
      <c r="K24" s="55">
        <f t="shared" ref="K24:K29" si="2">I24*H24</f>
        <v>935000</v>
      </c>
      <c r="L24" s="190"/>
      <c r="M24" s="190"/>
      <c r="N24" s="190"/>
      <c r="O24" s="190"/>
      <c r="P24" s="30"/>
    </row>
    <row r="25" spans="1:16" s="3" customFormat="1" ht="39.75" customHeight="1" outlineLevel="1" x14ac:dyDescent="0.25">
      <c r="A25" s="27">
        <v>2</v>
      </c>
      <c r="B25" s="28" t="s">
        <v>35</v>
      </c>
      <c r="C25" s="11">
        <v>2</v>
      </c>
      <c r="D25" s="10">
        <v>714000</v>
      </c>
      <c r="E25" s="10"/>
      <c r="F25" s="55">
        <f>D25*C25</f>
        <v>1428000</v>
      </c>
      <c r="G25" s="28" t="s">
        <v>35</v>
      </c>
      <c r="H25" s="11">
        <v>2</v>
      </c>
      <c r="I25" s="10">
        <v>714000</v>
      </c>
      <c r="J25" s="10"/>
      <c r="K25" s="55">
        <f t="shared" si="2"/>
        <v>1428000</v>
      </c>
      <c r="L25" s="190"/>
      <c r="M25" s="190"/>
      <c r="N25" s="190"/>
      <c r="O25" s="190"/>
      <c r="P25" s="30"/>
    </row>
    <row r="26" spans="1:16" s="3" customFormat="1" ht="39.75" customHeight="1" outlineLevel="1" x14ac:dyDescent="0.25">
      <c r="A26" s="27"/>
      <c r="B26" s="28"/>
      <c r="C26" s="11"/>
      <c r="D26" s="10"/>
      <c r="E26" s="10"/>
      <c r="F26" s="55"/>
      <c r="G26" s="28" t="s">
        <v>333</v>
      </c>
      <c r="H26" s="11">
        <v>1</v>
      </c>
      <c r="I26" s="10">
        <v>373000</v>
      </c>
      <c r="J26" s="10"/>
      <c r="K26" s="55">
        <f t="shared" si="2"/>
        <v>373000</v>
      </c>
      <c r="L26" s="190">
        <f t="shared" ref="L26:M28" si="3">+H26-C26</f>
        <v>1</v>
      </c>
      <c r="M26" s="190">
        <f t="shared" si="3"/>
        <v>373000</v>
      </c>
      <c r="N26" s="190"/>
      <c r="O26" s="190">
        <f>+K26-F26</f>
        <v>373000</v>
      </c>
      <c r="P26" s="30"/>
    </row>
    <row r="27" spans="1:16" s="3" customFormat="1" ht="39.75" customHeight="1" outlineLevel="1" x14ac:dyDescent="0.25">
      <c r="A27" s="27"/>
      <c r="B27" s="28"/>
      <c r="C27" s="11"/>
      <c r="D27" s="10"/>
      <c r="E27" s="10"/>
      <c r="F27" s="55"/>
      <c r="G27" s="28" t="s">
        <v>334</v>
      </c>
      <c r="H27" s="11">
        <v>1</v>
      </c>
      <c r="I27" s="10">
        <v>261800</v>
      </c>
      <c r="J27" s="10"/>
      <c r="K27" s="55">
        <f t="shared" si="2"/>
        <v>261800</v>
      </c>
      <c r="L27" s="190">
        <f t="shared" si="3"/>
        <v>1</v>
      </c>
      <c r="M27" s="190">
        <f t="shared" si="3"/>
        <v>261800</v>
      </c>
      <c r="N27" s="190"/>
      <c r="O27" s="190">
        <f>+K27-F27</f>
        <v>261800</v>
      </c>
      <c r="P27" s="30"/>
    </row>
    <row r="28" spans="1:16" s="3" customFormat="1" ht="51.75" customHeight="1" outlineLevel="1" x14ac:dyDescent="0.25">
      <c r="A28" s="27"/>
      <c r="B28" s="28"/>
      <c r="C28" s="11"/>
      <c r="D28" s="10"/>
      <c r="E28" s="10"/>
      <c r="F28" s="55"/>
      <c r="G28" s="28" t="s">
        <v>316</v>
      </c>
      <c r="H28" s="11">
        <v>20</v>
      </c>
      <c r="I28" s="10">
        <v>290000</v>
      </c>
      <c r="J28" s="10"/>
      <c r="K28" s="55">
        <f t="shared" si="2"/>
        <v>5800000</v>
      </c>
      <c r="L28" s="190">
        <f t="shared" si="3"/>
        <v>20</v>
      </c>
      <c r="M28" s="190">
        <f t="shared" si="3"/>
        <v>290000</v>
      </c>
      <c r="N28" s="190"/>
      <c r="O28" s="190">
        <f>+K28-F28</f>
        <v>5800000</v>
      </c>
      <c r="P28" s="30"/>
    </row>
    <row r="29" spans="1:16" s="3" customFormat="1" ht="57.75" customHeight="1" outlineLevel="1" x14ac:dyDescent="0.25">
      <c r="A29" s="27">
        <v>3</v>
      </c>
      <c r="B29" s="28" t="s">
        <v>316</v>
      </c>
      <c r="C29" s="11">
        <v>5</v>
      </c>
      <c r="D29" s="10">
        <v>207333</v>
      </c>
      <c r="E29" s="10"/>
      <c r="F29" s="55">
        <f>D29*C29</f>
        <v>1036665</v>
      </c>
      <c r="G29" s="28" t="s">
        <v>316</v>
      </c>
      <c r="H29" s="11">
        <v>5</v>
      </c>
      <c r="I29" s="10">
        <v>207333</v>
      </c>
      <c r="J29" s="10"/>
      <c r="K29" s="55">
        <f t="shared" si="2"/>
        <v>1036665</v>
      </c>
      <c r="L29" s="190">
        <f>+H29-C29</f>
        <v>0</v>
      </c>
      <c r="M29" s="190"/>
      <c r="N29" s="190"/>
      <c r="O29" s="190"/>
      <c r="P29" s="30"/>
    </row>
    <row r="30" spans="1:16" s="3" customFormat="1" ht="24.75" customHeight="1" x14ac:dyDescent="0.25">
      <c r="A30" s="27"/>
      <c r="B30" s="31" t="s">
        <v>6</v>
      </c>
      <c r="C30" s="58">
        <f>SUM(C24:C29)</f>
        <v>8</v>
      </c>
      <c r="D30" s="10"/>
      <c r="E30" s="10"/>
      <c r="F30" s="164">
        <f>SUM(F24:F29)</f>
        <v>3399665</v>
      </c>
      <c r="G30" s="31" t="s">
        <v>6</v>
      </c>
      <c r="H30" s="58">
        <f>SUM(H24:H29)</f>
        <v>30</v>
      </c>
      <c r="I30" s="10"/>
      <c r="J30" s="10"/>
      <c r="K30" s="164">
        <f>SUM(K24:K29)</f>
        <v>9834465</v>
      </c>
      <c r="L30" s="190">
        <f>+H30-C30</f>
        <v>22</v>
      </c>
      <c r="M30" s="190">
        <f>+I30-D30</f>
        <v>0</v>
      </c>
      <c r="N30" s="190">
        <f>+J30-E30</f>
        <v>0</v>
      </c>
      <c r="O30" s="190">
        <f>+K30-F30</f>
        <v>6434800</v>
      </c>
      <c r="P30" s="30"/>
    </row>
    <row r="31" spans="1:16" s="3" customFormat="1" ht="34.5" customHeight="1" x14ac:dyDescent="0.25">
      <c r="A31" s="35" t="s">
        <v>36</v>
      </c>
      <c r="B31" s="219" t="s">
        <v>37</v>
      </c>
      <c r="C31" s="220"/>
      <c r="D31" s="220"/>
      <c r="E31" s="220"/>
      <c r="F31" s="220"/>
      <c r="G31" s="160"/>
      <c r="H31" s="185"/>
      <c r="I31" s="154"/>
      <c r="J31" s="154"/>
      <c r="K31" s="154"/>
      <c r="L31" s="190"/>
      <c r="M31" s="190"/>
      <c r="N31" s="190"/>
      <c r="O31" s="190"/>
      <c r="P31" s="30"/>
    </row>
    <row r="32" spans="1:16" s="61" customFormat="1" ht="24" customHeight="1" x14ac:dyDescent="0.25">
      <c r="A32" s="132" t="s">
        <v>222</v>
      </c>
      <c r="B32" s="36" t="s">
        <v>277</v>
      </c>
      <c r="C32" s="37"/>
      <c r="D32" s="40"/>
      <c r="E32" s="10"/>
      <c r="F32" s="165"/>
      <c r="G32" s="36" t="s">
        <v>277</v>
      </c>
      <c r="H32" s="37"/>
      <c r="I32" s="40"/>
      <c r="J32" s="10"/>
      <c r="K32" s="165"/>
      <c r="L32" s="190"/>
      <c r="M32" s="190"/>
      <c r="N32" s="190"/>
      <c r="O32" s="190"/>
      <c r="P32" s="30"/>
    </row>
    <row r="33" spans="1:16" s="3" customFormat="1" ht="47.25" customHeight="1" x14ac:dyDescent="0.25">
      <c r="A33" s="27"/>
      <c r="B33" s="36" t="s">
        <v>38</v>
      </c>
      <c r="C33" s="37"/>
      <c r="D33" s="38"/>
      <c r="E33" s="37"/>
      <c r="F33" s="166"/>
      <c r="G33" s="36" t="s">
        <v>38</v>
      </c>
      <c r="H33" s="37"/>
      <c r="I33" s="38"/>
      <c r="J33" s="37"/>
      <c r="K33" s="166"/>
      <c r="L33" s="190"/>
      <c r="M33" s="190"/>
      <c r="N33" s="190"/>
      <c r="O33" s="190"/>
      <c r="P33" s="30"/>
    </row>
    <row r="34" spans="1:16" s="3" customFormat="1" ht="21" customHeight="1" outlineLevel="1" x14ac:dyDescent="0.25">
      <c r="A34" s="27">
        <v>1</v>
      </c>
      <c r="B34" s="28" t="s">
        <v>7</v>
      </c>
      <c r="C34" s="11">
        <v>1</v>
      </c>
      <c r="D34" s="10">
        <v>697000</v>
      </c>
      <c r="E34" s="10"/>
      <c r="F34" s="55">
        <f>D34*C34</f>
        <v>697000</v>
      </c>
      <c r="G34" s="28" t="s">
        <v>7</v>
      </c>
      <c r="H34" s="11">
        <v>1</v>
      </c>
      <c r="I34" s="10">
        <v>697000</v>
      </c>
      <c r="J34" s="10"/>
      <c r="K34" s="55">
        <f>I34*H34</f>
        <v>697000</v>
      </c>
      <c r="L34" s="190"/>
      <c r="M34" s="190"/>
      <c r="N34" s="190"/>
      <c r="O34" s="190">
        <f>+K34-F34</f>
        <v>0</v>
      </c>
      <c r="P34" s="30"/>
    </row>
    <row r="35" spans="1:16" s="3" customFormat="1" ht="21" customHeight="1" outlineLevel="1" x14ac:dyDescent="0.25">
      <c r="A35" s="27">
        <v>2</v>
      </c>
      <c r="B35" s="28" t="s">
        <v>13</v>
      </c>
      <c r="C35" s="11">
        <v>1</v>
      </c>
      <c r="D35" s="10">
        <v>561000</v>
      </c>
      <c r="E35" s="10"/>
      <c r="F35" s="55">
        <f>D35*C35</f>
        <v>561000</v>
      </c>
      <c r="G35" s="28" t="s">
        <v>13</v>
      </c>
      <c r="H35" s="11">
        <v>2</v>
      </c>
      <c r="I35" s="10">
        <v>561000</v>
      </c>
      <c r="J35" s="10"/>
      <c r="K35" s="55">
        <f>I35*H35</f>
        <v>1122000</v>
      </c>
      <c r="L35" s="190">
        <f t="shared" ref="L35:N36" si="4">+H35-C35</f>
        <v>1</v>
      </c>
      <c r="M35" s="190">
        <f t="shared" si="4"/>
        <v>0</v>
      </c>
      <c r="N35" s="190">
        <f t="shared" si="4"/>
        <v>0</v>
      </c>
      <c r="O35" s="190">
        <f>+K35-F35</f>
        <v>561000</v>
      </c>
      <c r="P35" s="30"/>
    </row>
    <row r="36" spans="1:16" s="3" customFormat="1" ht="21" customHeight="1" outlineLevel="1" x14ac:dyDescent="0.25">
      <c r="A36" s="27">
        <v>3</v>
      </c>
      <c r="B36" s="28" t="s">
        <v>14</v>
      </c>
      <c r="C36" s="11">
        <f>1+1</f>
        <v>2</v>
      </c>
      <c r="D36" s="10">
        <v>248200</v>
      </c>
      <c r="E36" s="10"/>
      <c r="F36" s="55">
        <f t="shared" ref="F36" si="5">D36*C36</f>
        <v>496400</v>
      </c>
      <c r="G36" s="28" t="s">
        <v>14</v>
      </c>
      <c r="H36" s="11">
        <v>1</v>
      </c>
      <c r="I36" s="10">
        <v>248200</v>
      </c>
      <c r="J36" s="10"/>
      <c r="K36" s="55">
        <f t="shared" ref="K36" si="6">I36*H36</f>
        <v>248200</v>
      </c>
      <c r="L36" s="190">
        <f t="shared" si="4"/>
        <v>-1</v>
      </c>
      <c r="M36" s="190">
        <f t="shared" si="4"/>
        <v>0</v>
      </c>
      <c r="N36" s="190">
        <f t="shared" si="4"/>
        <v>0</v>
      </c>
      <c r="O36" s="190">
        <f>+K36-F36</f>
        <v>-248200</v>
      </c>
      <c r="P36" s="30"/>
    </row>
    <row r="37" spans="1:16" s="3" customFormat="1" ht="55.5" customHeight="1" outlineLevel="1" x14ac:dyDescent="0.25">
      <c r="A37" s="35" t="s">
        <v>8</v>
      </c>
      <c r="B37" s="19" t="s">
        <v>39</v>
      </c>
      <c r="C37" s="37"/>
      <c r="D37" s="40"/>
      <c r="E37" s="10"/>
      <c r="F37" s="165"/>
      <c r="G37" s="19" t="s">
        <v>39</v>
      </c>
      <c r="H37" s="37"/>
      <c r="I37" s="40"/>
      <c r="J37" s="10"/>
      <c r="K37" s="165"/>
      <c r="L37" s="190"/>
      <c r="M37" s="190"/>
      <c r="N37" s="190"/>
      <c r="O37" s="190"/>
      <c r="P37" s="30"/>
    </row>
    <row r="38" spans="1:16" s="3" customFormat="1" ht="21" customHeight="1" outlineLevel="1" x14ac:dyDescent="0.25">
      <c r="A38" s="27">
        <v>4</v>
      </c>
      <c r="B38" s="28" t="s">
        <v>4</v>
      </c>
      <c r="C38" s="11">
        <v>1</v>
      </c>
      <c r="D38" s="10">
        <v>408000</v>
      </c>
      <c r="E38" s="10"/>
      <c r="F38" s="55">
        <f>D38*C38</f>
        <v>408000</v>
      </c>
      <c r="G38" s="28" t="s">
        <v>4</v>
      </c>
      <c r="H38" s="11">
        <v>1</v>
      </c>
      <c r="I38" s="10">
        <v>408000</v>
      </c>
      <c r="J38" s="10"/>
      <c r="K38" s="55">
        <f>I38*H38</f>
        <v>408000</v>
      </c>
      <c r="L38" s="190"/>
      <c r="M38" s="190"/>
      <c r="N38" s="190"/>
      <c r="O38" s="190"/>
      <c r="P38" s="30"/>
    </row>
    <row r="39" spans="1:16" s="3" customFormat="1" ht="21" customHeight="1" outlineLevel="1" x14ac:dyDescent="0.25">
      <c r="A39" s="27">
        <v>5</v>
      </c>
      <c r="B39" s="28" t="s">
        <v>9</v>
      </c>
      <c r="C39" s="11">
        <v>2</v>
      </c>
      <c r="D39" s="10">
        <v>289000</v>
      </c>
      <c r="E39" s="10"/>
      <c r="F39" s="55">
        <f>D39*C39</f>
        <v>578000</v>
      </c>
      <c r="G39" s="28" t="s">
        <v>9</v>
      </c>
      <c r="H39" s="11">
        <v>2</v>
      </c>
      <c r="I39" s="10">
        <v>289000</v>
      </c>
      <c r="J39" s="10"/>
      <c r="K39" s="55">
        <f>I39*H39</f>
        <v>578000</v>
      </c>
      <c r="L39" s="190"/>
      <c r="M39" s="190"/>
      <c r="N39" s="190"/>
      <c r="O39" s="190"/>
      <c r="P39" s="30"/>
    </row>
    <row r="40" spans="1:16" s="3" customFormat="1" ht="21" customHeight="1" outlineLevel="1" x14ac:dyDescent="0.25">
      <c r="A40" s="27">
        <v>6</v>
      </c>
      <c r="B40" s="28" t="s">
        <v>10</v>
      </c>
      <c r="C40" s="11">
        <v>1</v>
      </c>
      <c r="D40" s="10">
        <v>282200</v>
      </c>
      <c r="E40" s="10"/>
      <c r="F40" s="55">
        <f>D40*C40</f>
        <v>282200</v>
      </c>
      <c r="G40" s="28" t="s">
        <v>10</v>
      </c>
      <c r="H40" s="11">
        <v>1</v>
      </c>
      <c r="I40" s="10">
        <v>282200</v>
      </c>
      <c r="J40" s="10"/>
      <c r="K40" s="55">
        <f>I40*H40</f>
        <v>282200</v>
      </c>
      <c r="L40" s="190"/>
      <c r="M40" s="190"/>
      <c r="N40" s="190"/>
      <c r="O40" s="190"/>
      <c r="P40" s="30"/>
    </row>
    <row r="41" spans="1:16" s="3" customFormat="1" ht="21" customHeight="1" outlineLevel="1" x14ac:dyDescent="0.25">
      <c r="A41" s="27">
        <v>7</v>
      </c>
      <c r="B41" s="28" t="s">
        <v>5</v>
      </c>
      <c r="C41" s="11">
        <v>3</v>
      </c>
      <c r="D41" s="10">
        <v>272000</v>
      </c>
      <c r="E41" s="10"/>
      <c r="F41" s="55">
        <f>D41*C41</f>
        <v>816000</v>
      </c>
      <c r="G41" s="28" t="s">
        <v>5</v>
      </c>
      <c r="H41" s="11">
        <v>3</v>
      </c>
      <c r="I41" s="10">
        <v>272000</v>
      </c>
      <c r="J41" s="10"/>
      <c r="K41" s="55">
        <f>I41*H41</f>
        <v>816000</v>
      </c>
      <c r="L41" s="190"/>
      <c r="M41" s="190"/>
      <c r="N41" s="190"/>
      <c r="O41" s="190"/>
      <c r="P41" s="30"/>
    </row>
    <row r="42" spans="1:16" s="3" customFormat="1" ht="42.75" customHeight="1" outlineLevel="1" x14ac:dyDescent="0.25">
      <c r="A42" s="35" t="s">
        <v>8</v>
      </c>
      <c r="B42" s="19" t="s">
        <v>40</v>
      </c>
      <c r="C42" s="37"/>
      <c r="D42" s="40"/>
      <c r="E42" s="10"/>
      <c r="F42" s="165"/>
      <c r="G42" s="19" t="s">
        <v>40</v>
      </c>
      <c r="H42" s="37"/>
      <c r="I42" s="40"/>
      <c r="J42" s="10"/>
      <c r="K42" s="165"/>
      <c r="L42" s="190"/>
      <c r="M42" s="190"/>
      <c r="N42" s="190"/>
      <c r="O42" s="190"/>
      <c r="P42" s="30"/>
    </row>
    <row r="43" spans="1:16" s="3" customFormat="1" ht="21" customHeight="1" outlineLevel="1" x14ac:dyDescent="0.25">
      <c r="A43" s="27">
        <v>8</v>
      </c>
      <c r="B43" s="28" t="s">
        <v>4</v>
      </c>
      <c r="C43" s="11">
        <v>1</v>
      </c>
      <c r="D43" s="10">
        <v>408000</v>
      </c>
      <c r="E43" s="10"/>
      <c r="F43" s="55">
        <f>D43*C43</f>
        <v>408000</v>
      </c>
      <c r="G43" s="28" t="s">
        <v>4</v>
      </c>
      <c r="H43" s="11">
        <v>1</v>
      </c>
      <c r="I43" s="10">
        <v>408000</v>
      </c>
      <c r="J43" s="10"/>
      <c r="K43" s="55">
        <f>I43*H43</f>
        <v>408000</v>
      </c>
      <c r="L43" s="190"/>
      <c r="M43" s="190"/>
      <c r="N43" s="190"/>
      <c r="O43" s="190"/>
      <c r="P43" s="30"/>
    </row>
    <row r="44" spans="1:16" s="3" customFormat="1" ht="21" customHeight="1" outlineLevel="1" x14ac:dyDescent="0.25">
      <c r="A44" s="42">
        <v>9</v>
      </c>
      <c r="B44" s="28" t="s">
        <v>9</v>
      </c>
      <c r="C44" s="11">
        <v>2</v>
      </c>
      <c r="D44" s="10">
        <v>289000</v>
      </c>
      <c r="E44" s="10"/>
      <c r="F44" s="55">
        <f>D44*C44</f>
        <v>578000</v>
      </c>
      <c r="G44" s="28" t="s">
        <v>9</v>
      </c>
      <c r="H44" s="11">
        <v>2</v>
      </c>
      <c r="I44" s="10">
        <v>289000</v>
      </c>
      <c r="J44" s="10"/>
      <c r="K44" s="55">
        <f>I44*H44</f>
        <v>578000</v>
      </c>
      <c r="L44" s="190"/>
      <c r="M44" s="190"/>
      <c r="N44" s="190"/>
      <c r="O44" s="190"/>
      <c r="P44" s="30"/>
    </row>
    <row r="45" spans="1:16" s="3" customFormat="1" ht="21" customHeight="1" outlineLevel="1" x14ac:dyDescent="0.25">
      <c r="A45" s="27">
        <v>10</v>
      </c>
      <c r="B45" s="28" t="s">
        <v>10</v>
      </c>
      <c r="C45" s="11">
        <v>1</v>
      </c>
      <c r="D45" s="10">
        <v>282200</v>
      </c>
      <c r="E45" s="10"/>
      <c r="F45" s="55">
        <f>D45*C45</f>
        <v>282200</v>
      </c>
      <c r="G45" s="28" t="s">
        <v>10</v>
      </c>
      <c r="H45" s="11">
        <v>1</v>
      </c>
      <c r="I45" s="10">
        <v>282200</v>
      </c>
      <c r="J45" s="10"/>
      <c r="K45" s="55">
        <f>I45*H45</f>
        <v>282200</v>
      </c>
      <c r="L45" s="190"/>
      <c r="M45" s="190"/>
      <c r="N45" s="190"/>
      <c r="O45" s="190"/>
      <c r="P45" s="30"/>
    </row>
    <row r="46" spans="1:16" s="3" customFormat="1" ht="21" customHeight="1" outlineLevel="1" x14ac:dyDescent="0.25">
      <c r="A46" s="42">
        <v>11</v>
      </c>
      <c r="B46" s="28" t="s">
        <v>5</v>
      </c>
      <c r="C46" s="11">
        <v>3</v>
      </c>
      <c r="D46" s="10">
        <v>272000</v>
      </c>
      <c r="E46" s="10"/>
      <c r="F46" s="55">
        <f>D46*C46</f>
        <v>816000</v>
      </c>
      <c r="G46" s="28" t="s">
        <v>5</v>
      </c>
      <c r="H46" s="11">
        <v>3</v>
      </c>
      <c r="I46" s="10">
        <v>272000</v>
      </c>
      <c r="J46" s="10"/>
      <c r="K46" s="55">
        <f>I46*H46</f>
        <v>816000</v>
      </c>
      <c r="L46" s="190"/>
      <c r="M46" s="190"/>
      <c r="N46" s="190"/>
      <c r="O46" s="190"/>
      <c r="P46" s="30"/>
    </row>
    <row r="47" spans="1:16" s="3" customFormat="1" ht="57.75" customHeight="1" outlineLevel="1" x14ac:dyDescent="0.25">
      <c r="A47" s="35" t="s">
        <v>8</v>
      </c>
      <c r="B47" s="19" t="s">
        <v>41</v>
      </c>
      <c r="C47" s="37"/>
      <c r="D47" s="40"/>
      <c r="E47" s="10"/>
      <c r="F47" s="165"/>
      <c r="G47" s="19" t="s">
        <v>41</v>
      </c>
      <c r="H47" s="37"/>
      <c r="I47" s="40"/>
      <c r="J47" s="10"/>
      <c r="K47" s="165"/>
      <c r="L47" s="190"/>
      <c r="M47" s="190"/>
      <c r="N47" s="190"/>
      <c r="O47" s="190"/>
      <c r="P47" s="30"/>
    </row>
    <row r="48" spans="1:16" s="3" customFormat="1" ht="21" customHeight="1" outlineLevel="1" x14ac:dyDescent="0.25">
      <c r="A48" s="27">
        <v>12</v>
      </c>
      <c r="B48" s="28" t="s">
        <v>4</v>
      </c>
      <c r="C48" s="11">
        <v>1</v>
      </c>
      <c r="D48" s="10">
        <v>408000</v>
      </c>
      <c r="E48" s="10"/>
      <c r="F48" s="55">
        <f>D48*C48</f>
        <v>408000</v>
      </c>
      <c r="G48" s="28" t="s">
        <v>4</v>
      </c>
      <c r="H48" s="11">
        <v>1</v>
      </c>
      <c r="I48" s="10">
        <v>408000</v>
      </c>
      <c r="J48" s="10"/>
      <c r="K48" s="55">
        <f>I48*H48</f>
        <v>408000</v>
      </c>
      <c r="L48" s="190"/>
      <c r="M48" s="190"/>
      <c r="N48" s="190"/>
      <c r="O48" s="190"/>
      <c r="P48" s="30"/>
    </row>
    <row r="49" spans="1:16" s="3" customFormat="1" ht="21" customHeight="1" outlineLevel="1" x14ac:dyDescent="0.25">
      <c r="A49" s="27">
        <v>13</v>
      </c>
      <c r="B49" s="28" t="s">
        <v>10</v>
      </c>
      <c r="C49" s="11">
        <v>1</v>
      </c>
      <c r="D49" s="10">
        <v>282200</v>
      </c>
      <c r="E49" s="10"/>
      <c r="F49" s="55">
        <f>D49*C49</f>
        <v>282200</v>
      </c>
      <c r="G49" s="28" t="s">
        <v>10</v>
      </c>
      <c r="H49" s="11">
        <v>1</v>
      </c>
      <c r="I49" s="10">
        <v>282200</v>
      </c>
      <c r="J49" s="10"/>
      <c r="K49" s="55">
        <f>I49*H49</f>
        <v>282200</v>
      </c>
      <c r="L49" s="190"/>
      <c r="M49" s="190"/>
      <c r="N49" s="190"/>
      <c r="O49" s="190"/>
      <c r="P49" s="30"/>
    </row>
    <row r="50" spans="1:16" s="3" customFormat="1" ht="21" customHeight="1" outlineLevel="1" x14ac:dyDescent="0.25">
      <c r="A50" s="27">
        <v>14</v>
      </c>
      <c r="B50" s="28" t="s">
        <v>5</v>
      </c>
      <c r="C50" s="11">
        <v>3</v>
      </c>
      <c r="D50" s="10">
        <v>272000</v>
      </c>
      <c r="E50" s="10"/>
      <c r="F50" s="55">
        <f>D50*C50</f>
        <v>816000</v>
      </c>
      <c r="G50" s="28" t="s">
        <v>5</v>
      </c>
      <c r="H50" s="11">
        <v>3</v>
      </c>
      <c r="I50" s="10">
        <v>272000</v>
      </c>
      <c r="J50" s="10"/>
      <c r="K50" s="55">
        <f>I50*H50</f>
        <v>816000</v>
      </c>
      <c r="L50" s="190"/>
      <c r="M50" s="190"/>
      <c r="N50" s="190"/>
      <c r="O50" s="190"/>
      <c r="P50" s="30"/>
    </row>
    <row r="51" spans="1:16" s="3" customFormat="1" ht="47.25" customHeight="1" outlineLevel="1" x14ac:dyDescent="0.25">
      <c r="A51" s="35" t="s">
        <v>8</v>
      </c>
      <c r="B51" s="19" t="s">
        <v>42</v>
      </c>
      <c r="C51" s="37"/>
      <c r="D51" s="40"/>
      <c r="E51" s="10"/>
      <c r="F51" s="165"/>
      <c r="G51" s="19" t="s">
        <v>42</v>
      </c>
      <c r="H51" s="37"/>
      <c r="I51" s="40"/>
      <c r="J51" s="10"/>
      <c r="K51" s="165"/>
      <c r="L51" s="190"/>
      <c r="M51" s="190"/>
      <c r="N51" s="190"/>
      <c r="O51" s="190"/>
      <c r="P51" s="30"/>
    </row>
    <row r="52" spans="1:16" s="3" customFormat="1" ht="21" customHeight="1" outlineLevel="1" x14ac:dyDescent="0.25">
      <c r="A52" s="27">
        <v>15</v>
      </c>
      <c r="B52" s="28" t="s">
        <v>4</v>
      </c>
      <c r="C52" s="11">
        <v>1</v>
      </c>
      <c r="D52" s="10">
        <v>408000</v>
      </c>
      <c r="E52" s="10"/>
      <c r="F52" s="55">
        <f>D52*C52</f>
        <v>408000</v>
      </c>
      <c r="G52" s="28" t="s">
        <v>4</v>
      </c>
      <c r="H52" s="11">
        <v>1</v>
      </c>
      <c r="I52" s="10">
        <v>408000</v>
      </c>
      <c r="J52" s="10"/>
      <c r="K52" s="55">
        <f>I52*H52</f>
        <v>408000</v>
      </c>
      <c r="L52" s="190"/>
      <c r="M52" s="190"/>
      <c r="N52" s="190"/>
      <c r="O52" s="190"/>
      <c r="P52" s="30"/>
    </row>
    <row r="53" spans="1:16" s="3" customFormat="1" ht="21" customHeight="1" outlineLevel="1" x14ac:dyDescent="0.25">
      <c r="A53" s="42">
        <v>16</v>
      </c>
      <c r="B53" s="28" t="s">
        <v>9</v>
      </c>
      <c r="C53" s="11">
        <v>1</v>
      </c>
      <c r="D53" s="10">
        <v>289000</v>
      </c>
      <c r="E53" s="10"/>
      <c r="F53" s="55">
        <f>D53*C53</f>
        <v>289000</v>
      </c>
      <c r="G53" s="28" t="s">
        <v>9</v>
      </c>
      <c r="H53" s="11">
        <v>1</v>
      </c>
      <c r="I53" s="10">
        <v>289000</v>
      </c>
      <c r="J53" s="10"/>
      <c r="K53" s="55">
        <f>I53*H53</f>
        <v>289000</v>
      </c>
      <c r="L53" s="190"/>
      <c r="M53" s="190"/>
      <c r="N53" s="190"/>
      <c r="O53" s="190"/>
      <c r="P53" s="30"/>
    </row>
    <row r="54" spans="1:16" s="3" customFormat="1" ht="21" customHeight="1" outlineLevel="1" x14ac:dyDescent="0.25">
      <c r="A54" s="27">
        <v>17</v>
      </c>
      <c r="B54" s="28" t="s">
        <v>10</v>
      </c>
      <c r="C54" s="11">
        <v>1</v>
      </c>
      <c r="D54" s="10">
        <v>282200</v>
      </c>
      <c r="E54" s="10"/>
      <c r="F54" s="55">
        <f>D54*C54</f>
        <v>282200</v>
      </c>
      <c r="G54" s="28" t="s">
        <v>10</v>
      </c>
      <c r="H54" s="11">
        <v>1</v>
      </c>
      <c r="I54" s="10">
        <v>282200</v>
      </c>
      <c r="J54" s="10"/>
      <c r="K54" s="55">
        <f>I54*H54</f>
        <v>282200</v>
      </c>
      <c r="L54" s="190"/>
      <c r="M54" s="190"/>
      <c r="N54" s="190"/>
      <c r="O54" s="190"/>
      <c r="P54" s="30"/>
    </row>
    <row r="55" spans="1:16" s="3" customFormat="1" ht="21" customHeight="1" outlineLevel="1" x14ac:dyDescent="0.25">
      <c r="A55" s="27">
        <v>18</v>
      </c>
      <c r="B55" s="28" t="s">
        <v>5</v>
      </c>
      <c r="C55" s="11">
        <f>4+1</f>
        <v>5</v>
      </c>
      <c r="D55" s="10">
        <v>272000</v>
      </c>
      <c r="E55" s="10"/>
      <c r="F55" s="55">
        <f>D55*C55</f>
        <v>1360000</v>
      </c>
      <c r="G55" s="28" t="s">
        <v>5</v>
      </c>
      <c r="H55" s="11">
        <v>4</v>
      </c>
      <c r="I55" s="10">
        <v>272000</v>
      </c>
      <c r="J55" s="10"/>
      <c r="K55" s="55">
        <f>I55*H55</f>
        <v>1088000</v>
      </c>
      <c r="L55" s="190">
        <f t="shared" ref="L55:O56" si="7">+H55-C55</f>
        <v>-1</v>
      </c>
      <c r="M55" s="190">
        <f t="shared" si="7"/>
        <v>0</v>
      </c>
      <c r="N55" s="190">
        <f t="shared" si="7"/>
        <v>0</v>
      </c>
      <c r="O55" s="190">
        <f t="shared" si="7"/>
        <v>-272000</v>
      </c>
      <c r="P55" s="30"/>
    </row>
    <row r="56" spans="1:16" s="3" customFormat="1" ht="26.25" customHeight="1" x14ac:dyDescent="0.25">
      <c r="A56" s="27"/>
      <c r="B56" s="31" t="s">
        <v>6</v>
      </c>
      <c r="C56" s="58">
        <f>SUM(C34:C55)</f>
        <v>31</v>
      </c>
      <c r="D56" s="10"/>
      <c r="E56" s="10"/>
      <c r="F56" s="164">
        <f>SUM(F34:F55)</f>
        <v>9768200</v>
      </c>
      <c r="G56" s="31" t="s">
        <v>6</v>
      </c>
      <c r="H56" s="58">
        <f>SUM(H34:H55)</f>
        <v>30</v>
      </c>
      <c r="I56" s="10"/>
      <c r="J56" s="10"/>
      <c r="K56" s="164">
        <f>SUM(K34:K55)</f>
        <v>9809000</v>
      </c>
      <c r="L56" s="191">
        <f t="shared" si="7"/>
        <v>-1</v>
      </c>
      <c r="M56" s="191">
        <f t="shared" si="7"/>
        <v>0</v>
      </c>
      <c r="N56" s="191">
        <f t="shared" si="7"/>
        <v>0</v>
      </c>
      <c r="O56" s="191">
        <f t="shared" si="7"/>
        <v>40800</v>
      </c>
      <c r="P56" s="30"/>
    </row>
    <row r="57" spans="1:16" s="3" customFormat="1" ht="44.25" customHeight="1" x14ac:dyDescent="0.25">
      <c r="A57" s="27"/>
      <c r="B57" s="36" t="s">
        <v>43</v>
      </c>
      <c r="C57" s="37"/>
      <c r="D57" s="40"/>
      <c r="E57" s="10"/>
      <c r="F57" s="165"/>
      <c r="G57" s="36" t="s">
        <v>43</v>
      </c>
      <c r="H57" s="37"/>
      <c r="I57" s="40"/>
      <c r="J57" s="10"/>
      <c r="K57" s="165"/>
      <c r="L57" s="190"/>
      <c r="M57" s="190"/>
      <c r="N57" s="190"/>
      <c r="O57" s="190"/>
      <c r="P57" s="30"/>
    </row>
    <row r="58" spans="1:16" s="3" customFormat="1" ht="21" customHeight="1" outlineLevel="1" x14ac:dyDescent="0.25">
      <c r="A58" s="27">
        <v>1</v>
      </c>
      <c r="B58" s="28" t="s">
        <v>7</v>
      </c>
      <c r="C58" s="11">
        <v>1</v>
      </c>
      <c r="D58" s="10">
        <v>697000</v>
      </c>
      <c r="E58" s="10"/>
      <c r="F58" s="55">
        <f t="shared" ref="F58:F62" si="8">D58*C58</f>
        <v>697000</v>
      </c>
      <c r="G58" s="28" t="s">
        <v>7</v>
      </c>
      <c r="H58" s="11">
        <v>1</v>
      </c>
      <c r="I58" s="10">
        <v>697000</v>
      </c>
      <c r="J58" s="10"/>
      <c r="K58" s="55">
        <f t="shared" ref="K58:K62" si="9">I58*H58</f>
        <v>697000</v>
      </c>
      <c r="L58" s="190"/>
      <c r="M58" s="190"/>
      <c r="N58" s="190"/>
      <c r="O58" s="190"/>
      <c r="P58" s="30"/>
    </row>
    <row r="59" spans="1:16" s="3" customFormat="1" ht="21" customHeight="1" outlineLevel="1" x14ac:dyDescent="0.25">
      <c r="A59" s="27">
        <v>2</v>
      </c>
      <c r="B59" s="28" t="s">
        <v>13</v>
      </c>
      <c r="C59" s="11">
        <v>2</v>
      </c>
      <c r="D59" s="10">
        <v>561000</v>
      </c>
      <c r="E59" s="10"/>
      <c r="F59" s="55">
        <f t="shared" si="8"/>
        <v>1122000</v>
      </c>
      <c r="G59" s="28" t="s">
        <v>13</v>
      </c>
      <c r="H59" s="11">
        <v>2</v>
      </c>
      <c r="I59" s="10">
        <v>561000</v>
      </c>
      <c r="J59" s="10"/>
      <c r="K59" s="55">
        <f t="shared" si="9"/>
        <v>1122000</v>
      </c>
      <c r="L59" s="190"/>
      <c r="M59" s="190"/>
      <c r="N59" s="190"/>
      <c r="O59" s="190"/>
      <c r="P59" s="30"/>
    </row>
    <row r="60" spans="1:16" s="3" customFormat="1" ht="21" customHeight="1" outlineLevel="1" x14ac:dyDescent="0.25">
      <c r="A60" s="27">
        <v>3</v>
      </c>
      <c r="B60" s="28" t="s">
        <v>9</v>
      </c>
      <c r="C60" s="11">
        <v>4</v>
      </c>
      <c r="D60" s="10">
        <v>323000</v>
      </c>
      <c r="E60" s="10"/>
      <c r="F60" s="55">
        <f t="shared" si="8"/>
        <v>1292000</v>
      </c>
      <c r="G60" s="28" t="s">
        <v>9</v>
      </c>
      <c r="H60" s="11">
        <v>4</v>
      </c>
      <c r="I60" s="10">
        <v>323000</v>
      </c>
      <c r="J60" s="10"/>
      <c r="K60" s="55">
        <f t="shared" si="9"/>
        <v>1292000</v>
      </c>
      <c r="L60" s="190"/>
      <c r="M60" s="190"/>
      <c r="N60" s="190"/>
      <c r="O60" s="190"/>
      <c r="P60" s="30"/>
    </row>
    <row r="61" spans="1:16" s="3" customFormat="1" ht="21" customHeight="1" outlineLevel="1" x14ac:dyDescent="0.25">
      <c r="A61" s="27">
        <v>4</v>
      </c>
      <c r="B61" s="28" t="s">
        <v>10</v>
      </c>
      <c r="C61" s="11">
        <v>1</v>
      </c>
      <c r="D61" s="10">
        <v>289000</v>
      </c>
      <c r="E61" s="10"/>
      <c r="F61" s="55">
        <f t="shared" si="8"/>
        <v>289000</v>
      </c>
      <c r="G61" s="28" t="s">
        <v>10</v>
      </c>
      <c r="H61" s="11">
        <v>2</v>
      </c>
      <c r="I61" s="10">
        <v>289000</v>
      </c>
      <c r="J61" s="10"/>
      <c r="K61" s="55">
        <f t="shared" si="9"/>
        <v>578000</v>
      </c>
      <c r="L61" s="190">
        <f>+H61-C61</f>
        <v>1</v>
      </c>
      <c r="M61" s="190">
        <f>+I61-D61</f>
        <v>0</v>
      </c>
      <c r="N61" s="190">
        <f>+J61-E61</f>
        <v>0</v>
      </c>
      <c r="O61" s="190">
        <f>+K61-F61</f>
        <v>289000</v>
      </c>
      <c r="P61" s="30"/>
    </row>
    <row r="62" spans="1:16" s="3" customFormat="1" ht="21" customHeight="1" outlineLevel="1" x14ac:dyDescent="0.25">
      <c r="A62" s="27">
        <v>5</v>
      </c>
      <c r="B62" s="28" t="s">
        <v>5</v>
      </c>
      <c r="C62" s="11">
        <f>1+1</f>
        <v>2</v>
      </c>
      <c r="D62" s="10">
        <v>282200</v>
      </c>
      <c r="E62" s="10"/>
      <c r="F62" s="55">
        <f t="shared" si="8"/>
        <v>564400</v>
      </c>
      <c r="G62" s="28" t="s">
        <v>5</v>
      </c>
      <c r="H62" s="11">
        <f>1+1</f>
        <v>2</v>
      </c>
      <c r="I62" s="10">
        <v>282200</v>
      </c>
      <c r="J62" s="10"/>
      <c r="K62" s="55">
        <f t="shared" si="9"/>
        <v>564400</v>
      </c>
      <c r="L62" s="190"/>
      <c r="M62" s="190"/>
      <c r="N62" s="190"/>
      <c r="O62" s="190">
        <f>+K62-F62</f>
        <v>0</v>
      </c>
      <c r="P62" s="30"/>
    </row>
    <row r="63" spans="1:16" s="3" customFormat="1" ht="30.75" customHeight="1" x14ac:dyDescent="0.25">
      <c r="A63" s="27"/>
      <c r="B63" s="31" t="s">
        <v>6</v>
      </c>
      <c r="C63" s="58">
        <f>SUM(C58:C62)</f>
        <v>10</v>
      </c>
      <c r="D63" s="10"/>
      <c r="E63" s="10"/>
      <c r="F63" s="164">
        <f>SUM(F58:F62)</f>
        <v>3964400</v>
      </c>
      <c r="G63" s="31" t="s">
        <v>6</v>
      </c>
      <c r="H63" s="58">
        <f>SUM(H58:H62)</f>
        <v>11</v>
      </c>
      <c r="I63" s="10"/>
      <c r="J63" s="10"/>
      <c r="K63" s="164">
        <f>SUM(K58:K62)</f>
        <v>4253400</v>
      </c>
      <c r="L63" s="191">
        <f>+H63-C63</f>
        <v>1</v>
      </c>
      <c r="M63" s="191">
        <f>+I63-D63</f>
        <v>0</v>
      </c>
      <c r="N63" s="191">
        <f>+J63-E63</f>
        <v>0</v>
      </c>
      <c r="O63" s="191">
        <f>+K63-F63</f>
        <v>289000</v>
      </c>
      <c r="P63" s="30"/>
    </row>
    <row r="64" spans="1:16" s="3" customFormat="1" ht="51" customHeight="1" x14ac:dyDescent="0.25">
      <c r="A64" s="27"/>
      <c r="B64" s="36" t="s">
        <v>44</v>
      </c>
      <c r="C64" s="37"/>
      <c r="D64" s="40"/>
      <c r="E64" s="10"/>
      <c r="F64" s="165"/>
      <c r="G64" s="36" t="s">
        <v>336</v>
      </c>
      <c r="H64" s="37"/>
      <c r="I64" s="40"/>
      <c r="J64" s="10"/>
      <c r="K64" s="165"/>
      <c r="L64" s="190"/>
      <c r="M64" s="190"/>
      <c r="N64" s="190"/>
      <c r="O64" s="190"/>
      <c r="P64" s="30"/>
    </row>
    <row r="65" spans="1:16" s="3" customFormat="1" ht="21" customHeight="1" outlineLevel="1" x14ac:dyDescent="0.25">
      <c r="A65" s="27">
        <v>1</v>
      </c>
      <c r="B65" s="28" t="s">
        <v>7</v>
      </c>
      <c r="C65" s="11">
        <v>1</v>
      </c>
      <c r="D65" s="10">
        <v>697000</v>
      </c>
      <c r="E65" s="10"/>
      <c r="F65" s="55">
        <f t="shared" ref="F65:F70" si="10">D65*C65</f>
        <v>697000</v>
      </c>
      <c r="G65" s="28" t="s">
        <v>7</v>
      </c>
      <c r="H65" s="11">
        <v>1</v>
      </c>
      <c r="I65" s="10">
        <v>697000</v>
      </c>
      <c r="J65" s="10"/>
      <c r="K65" s="55">
        <f t="shared" ref="K65:K81" si="11">I65*H65</f>
        <v>697000</v>
      </c>
      <c r="L65" s="190">
        <f t="shared" ref="L65:L70" si="12">+H65-C65</f>
        <v>0</v>
      </c>
      <c r="M65" s="190"/>
      <c r="N65" s="190"/>
      <c r="O65" s="190">
        <f t="shared" ref="O65:O70" si="13">+K65-F65</f>
        <v>0</v>
      </c>
      <c r="P65" s="30"/>
    </row>
    <row r="66" spans="1:16" s="3" customFormat="1" ht="21" customHeight="1" outlineLevel="1" x14ac:dyDescent="0.25">
      <c r="A66" s="27">
        <v>2</v>
      </c>
      <c r="B66" s="28" t="s">
        <v>13</v>
      </c>
      <c r="C66" s="11">
        <v>2</v>
      </c>
      <c r="D66" s="10">
        <v>561000</v>
      </c>
      <c r="E66" s="10"/>
      <c r="F66" s="55">
        <f t="shared" si="10"/>
        <v>1122000</v>
      </c>
      <c r="G66" s="28" t="s">
        <v>13</v>
      </c>
      <c r="H66" s="11">
        <v>1</v>
      </c>
      <c r="I66" s="10">
        <v>561000</v>
      </c>
      <c r="J66" s="10"/>
      <c r="K66" s="55">
        <f t="shared" si="11"/>
        <v>561000</v>
      </c>
      <c r="L66" s="190">
        <f t="shared" si="12"/>
        <v>-1</v>
      </c>
      <c r="M66" s="190"/>
      <c r="N66" s="190"/>
      <c r="O66" s="190">
        <f t="shared" si="13"/>
        <v>-561000</v>
      </c>
      <c r="P66" s="30"/>
    </row>
    <row r="67" spans="1:16" s="3" customFormat="1" ht="21" customHeight="1" outlineLevel="1" x14ac:dyDescent="0.25">
      <c r="A67" s="27">
        <v>3</v>
      </c>
      <c r="B67" s="28" t="s">
        <v>9</v>
      </c>
      <c r="C67" s="11">
        <f>3+1</f>
        <v>4</v>
      </c>
      <c r="D67" s="10">
        <v>323000</v>
      </c>
      <c r="E67" s="10"/>
      <c r="F67" s="55">
        <f t="shared" si="10"/>
        <v>1292000</v>
      </c>
      <c r="G67" s="28" t="s">
        <v>9</v>
      </c>
      <c r="H67" s="11"/>
      <c r="I67" s="10">
        <v>323000</v>
      </c>
      <c r="J67" s="10"/>
      <c r="K67" s="55">
        <f t="shared" si="11"/>
        <v>0</v>
      </c>
      <c r="L67" s="190">
        <f t="shared" si="12"/>
        <v>-4</v>
      </c>
      <c r="M67" s="190"/>
      <c r="N67" s="190"/>
      <c r="O67" s="190">
        <f t="shared" si="13"/>
        <v>-1292000</v>
      </c>
      <c r="P67" s="30"/>
    </row>
    <row r="68" spans="1:16" s="3" customFormat="1" ht="21" customHeight="1" outlineLevel="1" x14ac:dyDescent="0.25">
      <c r="A68" s="27">
        <v>4</v>
      </c>
      <c r="B68" s="28" t="s">
        <v>10</v>
      </c>
      <c r="C68" s="11">
        <v>6</v>
      </c>
      <c r="D68" s="10">
        <v>289000</v>
      </c>
      <c r="E68" s="10"/>
      <c r="F68" s="55">
        <f t="shared" si="10"/>
        <v>1734000</v>
      </c>
      <c r="G68" s="28" t="s">
        <v>10</v>
      </c>
      <c r="H68" s="11"/>
      <c r="I68" s="10">
        <v>289000</v>
      </c>
      <c r="J68" s="10"/>
      <c r="K68" s="55">
        <f t="shared" si="11"/>
        <v>0</v>
      </c>
      <c r="L68" s="190">
        <f t="shared" si="12"/>
        <v>-6</v>
      </c>
      <c r="M68" s="190"/>
      <c r="N68" s="190"/>
      <c r="O68" s="190">
        <f t="shared" si="13"/>
        <v>-1734000</v>
      </c>
      <c r="P68" s="30"/>
    </row>
    <row r="69" spans="1:16" s="3" customFormat="1" ht="21" customHeight="1" outlineLevel="1" x14ac:dyDescent="0.25">
      <c r="A69" s="27">
        <v>5</v>
      </c>
      <c r="B69" s="28" t="s">
        <v>5</v>
      </c>
      <c r="C69" s="11">
        <v>6</v>
      </c>
      <c r="D69" s="10">
        <v>282200</v>
      </c>
      <c r="E69" s="10"/>
      <c r="F69" s="55">
        <f t="shared" si="10"/>
        <v>1693200</v>
      </c>
      <c r="G69" s="28" t="s">
        <v>5</v>
      </c>
      <c r="H69" s="11"/>
      <c r="I69" s="10">
        <v>282200</v>
      </c>
      <c r="J69" s="10"/>
      <c r="K69" s="55">
        <f t="shared" si="11"/>
        <v>0</v>
      </c>
      <c r="L69" s="190">
        <f t="shared" si="12"/>
        <v>-6</v>
      </c>
      <c r="M69" s="190"/>
      <c r="N69" s="190"/>
      <c r="O69" s="190">
        <f t="shared" si="13"/>
        <v>-1693200</v>
      </c>
      <c r="P69" s="30"/>
    </row>
    <row r="70" spans="1:16" s="3" customFormat="1" ht="21" customHeight="1" outlineLevel="1" x14ac:dyDescent="0.25">
      <c r="A70" s="27">
        <v>6</v>
      </c>
      <c r="B70" s="28" t="s">
        <v>14</v>
      </c>
      <c r="C70" s="11">
        <v>1</v>
      </c>
      <c r="D70" s="10">
        <v>248200</v>
      </c>
      <c r="E70" s="10"/>
      <c r="F70" s="55">
        <f t="shared" si="10"/>
        <v>248200</v>
      </c>
      <c r="G70" s="28" t="s">
        <v>14</v>
      </c>
      <c r="H70" s="11">
        <v>1</v>
      </c>
      <c r="I70" s="10">
        <v>248200</v>
      </c>
      <c r="J70" s="10"/>
      <c r="K70" s="55">
        <f t="shared" si="11"/>
        <v>248200</v>
      </c>
      <c r="L70" s="190">
        <f t="shared" si="12"/>
        <v>0</v>
      </c>
      <c r="M70" s="190"/>
      <c r="N70" s="190"/>
      <c r="O70" s="190">
        <f t="shared" si="13"/>
        <v>0</v>
      </c>
      <c r="P70" s="30"/>
    </row>
    <row r="71" spans="1:16" s="3" customFormat="1" ht="26.25" customHeight="1" outlineLevel="1" x14ac:dyDescent="0.25">
      <c r="A71" s="27" t="s">
        <v>8</v>
      </c>
      <c r="B71" s="28"/>
      <c r="C71" s="11"/>
      <c r="D71" s="10"/>
      <c r="E71" s="10"/>
      <c r="F71" s="55"/>
      <c r="G71" s="19" t="s">
        <v>185</v>
      </c>
      <c r="H71" s="11"/>
      <c r="I71" s="10"/>
      <c r="J71" s="10"/>
      <c r="K71" s="55"/>
      <c r="L71" s="190"/>
      <c r="M71" s="190"/>
      <c r="N71" s="190"/>
      <c r="O71" s="190"/>
      <c r="P71" s="30"/>
    </row>
    <row r="72" spans="1:16" s="3" customFormat="1" ht="21" customHeight="1" outlineLevel="1" x14ac:dyDescent="0.25">
      <c r="A72" s="27"/>
      <c r="B72" s="28"/>
      <c r="C72" s="11"/>
      <c r="D72" s="10"/>
      <c r="E72" s="10"/>
      <c r="F72" s="55"/>
      <c r="G72" s="28" t="s">
        <v>4</v>
      </c>
      <c r="H72" s="11">
        <v>1</v>
      </c>
      <c r="I72" s="10">
        <v>408000</v>
      </c>
      <c r="J72" s="10"/>
      <c r="K72" s="55">
        <f t="shared" si="11"/>
        <v>408000</v>
      </c>
      <c r="L72" s="190">
        <f t="shared" ref="L72:L81" si="14">+H72-C72</f>
        <v>1</v>
      </c>
      <c r="M72" s="190">
        <f t="shared" ref="M72:M81" si="15">+I72-D72</f>
        <v>408000</v>
      </c>
      <c r="N72" s="190"/>
      <c r="O72" s="190">
        <f t="shared" ref="O72:O81" si="16">+K72-F72</f>
        <v>408000</v>
      </c>
      <c r="P72" s="30"/>
    </row>
    <row r="73" spans="1:16" s="3" customFormat="1" ht="21" customHeight="1" outlineLevel="1" x14ac:dyDescent="0.25">
      <c r="A73" s="27"/>
      <c r="B73" s="28"/>
      <c r="C73" s="11"/>
      <c r="D73" s="10"/>
      <c r="E73" s="10"/>
      <c r="F73" s="55"/>
      <c r="G73" s="28" t="s">
        <v>9</v>
      </c>
      <c r="H73" s="11">
        <v>2</v>
      </c>
      <c r="I73" s="10">
        <v>289000</v>
      </c>
      <c r="J73" s="10"/>
      <c r="K73" s="55">
        <f t="shared" si="11"/>
        <v>578000</v>
      </c>
      <c r="L73" s="190">
        <f t="shared" si="14"/>
        <v>2</v>
      </c>
      <c r="M73" s="190">
        <f t="shared" si="15"/>
        <v>289000</v>
      </c>
      <c r="N73" s="190"/>
      <c r="O73" s="190">
        <f t="shared" si="16"/>
        <v>578000</v>
      </c>
      <c r="P73" s="30"/>
    </row>
    <row r="74" spans="1:16" s="3" customFormat="1" ht="21" customHeight="1" outlineLevel="1" x14ac:dyDescent="0.25">
      <c r="A74" s="27"/>
      <c r="B74" s="28"/>
      <c r="C74" s="11"/>
      <c r="D74" s="10"/>
      <c r="E74" s="10"/>
      <c r="F74" s="55"/>
      <c r="G74" s="28" t="s">
        <v>10</v>
      </c>
      <c r="H74" s="11">
        <v>4</v>
      </c>
      <c r="I74" s="10">
        <v>282200</v>
      </c>
      <c r="J74" s="10"/>
      <c r="K74" s="55">
        <f t="shared" si="11"/>
        <v>1128800</v>
      </c>
      <c r="L74" s="190">
        <f t="shared" si="14"/>
        <v>4</v>
      </c>
      <c r="M74" s="190">
        <f t="shared" si="15"/>
        <v>282200</v>
      </c>
      <c r="N74" s="190"/>
      <c r="O74" s="190">
        <f t="shared" si="16"/>
        <v>1128800</v>
      </c>
      <c r="P74" s="30"/>
    </row>
    <row r="75" spans="1:16" s="3" customFormat="1" ht="21" customHeight="1" outlineLevel="1" x14ac:dyDescent="0.25">
      <c r="A75" s="27"/>
      <c r="B75" s="28"/>
      <c r="C75" s="11"/>
      <c r="D75" s="10"/>
      <c r="E75" s="10"/>
      <c r="F75" s="55"/>
      <c r="G75" s="28" t="s">
        <v>5</v>
      </c>
      <c r="H75" s="11">
        <v>4</v>
      </c>
      <c r="I75" s="10">
        <v>272000</v>
      </c>
      <c r="J75" s="10"/>
      <c r="K75" s="55">
        <f t="shared" si="11"/>
        <v>1088000</v>
      </c>
      <c r="L75" s="190">
        <f t="shared" si="14"/>
        <v>4</v>
      </c>
      <c r="M75" s="190">
        <f t="shared" si="15"/>
        <v>272000</v>
      </c>
      <c r="N75" s="190"/>
      <c r="O75" s="190">
        <f t="shared" si="16"/>
        <v>1088000</v>
      </c>
      <c r="P75" s="30"/>
    </row>
    <row r="76" spans="1:16" s="3" customFormat="1" ht="21" customHeight="1" outlineLevel="1" x14ac:dyDescent="0.25">
      <c r="A76" s="27" t="s">
        <v>8</v>
      </c>
      <c r="B76" s="28"/>
      <c r="C76" s="11"/>
      <c r="D76" s="10"/>
      <c r="E76" s="10"/>
      <c r="F76" s="55"/>
      <c r="G76" s="19" t="s">
        <v>186</v>
      </c>
      <c r="H76" s="11"/>
      <c r="I76" s="10"/>
      <c r="J76" s="10"/>
      <c r="K76" s="55"/>
      <c r="L76" s="190"/>
      <c r="M76" s="190"/>
      <c r="N76" s="190"/>
      <c r="O76" s="190"/>
      <c r="P76" s="30"/>
    </row>
    <row r="77" spans="1:16" s="3" customFormat="1" ht="21" customHeight="1" outlineLevel="1" x14ac:dyDescent="0.25">
      <c r="A77" s="27"/>
      <c r="B77" s="28"/>
      <c r="C77" s="11"/>
      <c r="D77" s="10"/>
      <c r="E77" s="10"/>
      <c r="F77" s="55"/>
      <c r="G77" s="28" t="s">
        <v>4</v>
      </c>
      <c r="H77" s="11">
        <v>1</v>
      </c>
      <c r="I77" s="10">
        <v>408000</v>
      </c>
      <c r="J77" s="10"/>
      <c r="K77" s="55">
        <f t="shared" si="11"/>
        <v>408000</v>
      </c>
      <c r="L77" s="190">
        <f t="shared" si="14"/>
        <v>1</v>
      </c>
      <c r="M77" s="190">
        <f t="shared" si="15"/>
        <v>408000</v>
      </c>
      <c r="N77" s="190"/>
      <c r="O77" s="190">
        <f t="shared" si="16"/>
        <v>408000</v>
      </c>
      <c r="P77" s="30"/>
    </row>
    <row r="78" spans="1:16" s="3" customFormat="1" ht="21" customHeight="1" outlineLevel="1" x14ac:dyDescent="0.25">
      <c r="A78" s="27"/>
      <c r="B78" s="28"/>
      <c r="C78" s="11"/>
      <c r="D78" s="10"/>
      <c r="E78" s="10"/>
      <c r="F78" s="55"/>
      <c r="G78" s="28" t="s">
        <v>9</v>
      </c>
      <c r="H78" s="11">
        <v>2</v>
      </c>
      <c r="I78" s="10">
        <v>289000</v>
      </c>
      <c r="J78" s="10"/>
      <c r="K78" s="55">
        <f t="shared" si="11"/>
        <v>578000</v>
      </c>
      <c r="L78" s="190">
        <f t="shared" si="14"/>
        <v>2</v>
      </c>
      <c r="M78" s="190">
        <f t="shared" si="15"/>
        <v>289000</v>
      </c>
      <c r="N78" s="190"/>
      <c r="O78" s="190">
        <f t="shared" si="16"/>
        <v>578000</v>
      </c>
      <c r="P78" s="30"/>
    </row>
    <row r="79" spans="1:16" s="3" customFormat="1" ht="21" customHeight="1" outlineLevel="1" x14ac:dyDescent="0.25">
      <c r="A79" s="27"/>
      <c r="B79" s="28"/>
      <c r="C79" s="11"/>
      <c r="D79" s="10"/>
      <c r="E79" s="10"/>
      <c r="F79" s="55"/>
      <c r="G79" s="28" t="s">
        <v>10</v>
      </c>
      <c r="H79" s="11">
        <v>2</v>
      </c>
      <c r="I79" s="10">
        <v>282200</v>
      </c>
      <c r="J79" s="10"/>
      <c r="K79" s="55">
        <f t="shared" si="11"/>
        <v>564400</v>
      </c>
      <c r="L79" s="190">
        <f t="shared" si="14"/>
        <v>2</v>
      </c>
      <c r="M79" s="190">
        <f t="shared" si="15"/>
        <v>282200</v>
      </c>
      <c r="N79" s="190"/>
      <c r="O79" s="190">
        <f t="shared" si="16"/>
        <v>564400</v>
      </c>
      <c r="P79" s="30"/>
    </row>
    <row r="80" spans="1:16" s="3" customFormat="1" ht="21" customHeight="1" outlineLevel="1" x14ac:dyDescent="0.25">
      <c r="A80" s="27"/>
      <c r="B80" s="28"/>
      <c r="C80" s="11"/>
      <c r="D80" s="10"/>
      <c r="E80" s="10"/>
      <c r="F80" s="55"/>
      <c r="G80" s="28" t="s">
        <v>5</v>
      </c>
      <c r="H80" s="11">
        <v>2</v>
      </c>
      <c r="I80" s="10">
        <v>272000</v>
      </c>
      <c r="J80" s="10"/>
      <c r="K80" s="55">
        <f t="shared" si="11"/>
        <v>544000</v>
      </c>
      <c r="L80" s="190">
        <f t="shared" si="14"/>
        <v>2</v>
      </c>
      <c r="M80" s="190">
        <f t="shared" si="15"/>
        <v>272000</v>
      </c>
      <c r="N80" s="190"/>
      <c r="O80" s="190">
        <f t="shared" si="16"/>
        <v>544000</v>
      </c>
      <c r="P80" s="30"/>
    </row>
    <row r="81" spans="1:16" s="3" customFormat="1" ht="21" customHeight="1" outlineLevel="1" x14ac:dyDescent="0.25">
      <c r="A81" s="27"/>
      <c r="B81" s="28"/>
      <c r="C81" s="11"/>
      <c r="D81" s="10"/>
      <c r="E81" s="10"/>
      <c r="F81" s="55"/>
      <c r="G81" s="28" t="s">
        <v>51</v>
      </c>
      <c r="H81" s="11">
        <v>1</v>
      </c>
      <c r="I81" s="10">
        <v>374000</v>
      </c>
      <c r="J81" s="10"/>
      <c r="K81" s="55">
        <f t="shared" si="11"/>
        <v>374000</v>
      </c>
      <c r="L81" s="190">
        <f t="shared" si="14"/>
        <v>1</v>
      </c>
      <c r="M81" s="190">
        <f t="shared" si="15"/>
        <v>374000</v>
      </c>
      <c r="N81" s="190"/>
      <c r="O81" s="190">
        <f t="shared" si="16"/>
        <v>374000</v>
      </c>
      <c r="P81" s="30"/>
    </row>
    <row r="82" spans="1:16" s="3" customFormat="1" ht="27.75" customHeight="1" x14ac:dyDescent="0.25">
      <c r="A82" s="27"/>
      <c r="B82" s="31" t="s">
        <v>6</v>
      </c>
      <c r="C82" s="58">
        <f>SUM(C65:C70)</f>
        <v>20</v>
      </c>
      <c r="D82" s="10"/>
      <c r="E82" s="10"/>
      <c r="F82" s="164">
        <f>SUM(F65:F70)</f>
        <v>6786400</v>
      </c>
      <c r="G82" s="31" t="s">
        <v>6</v>
      </c>
      <c r="H82" s="58">
        <f>SUM(H65:H81)</f>
        <v>22</v>
      </c>
      <c r="I82" s="10"/>
      <c r="J82" s="10"/>
      <c r="K82" s="164">
        <f>SUM(K65:K81)</f>
        <v>7177400</v>
      </c>
      <c r="L82" s="190">
        <f>+H82-C82</f>
        <v>2</v>
      </c>
      <c r="M82" s="190">
        <f>+I82-D82</f>
        <v>0</v>
      </c>
      <c r="N82" s="190"/>
      <c r="O82" s="190">
        <f>+K82-F82</f>
        <v>391000</v>
      </c>
      <c r="P82" s="30"/>
    </row>
    <row r="83" spans="1:16" s="3" customFormat="1" ht="48.75" customHeight="1" x14ac:dyDescent="0.25">
      <c r="A83" s="27"/>
      <c r="B83" s="36" t="s">
        <v>45</v>
      </c>
      <c r="C83" s="37"/>
      <c r="D83" s="43"/>
      <c r="E83" s="10"/>
      <c r="F83" s="165"/>
      <c r="G83" s="36" t="s">
        <v>332</v>
      </c>
      <c r="H83" s="37"/>
      <c r="I83" s="43"/>
      <c r="J83" s="10"/>
      <c r="K83" s="165"/>
      <c r="L83" s="190"/>
      <c r="M83" s="190"/>
      <c r="N83" s="190"/>
      <c r="O83" s="190"/>
      <c r="P83" s="30"/>
    </row>
    <row r="84" spans="1:16" s="3" customFormat="1" ht="25.5" customHeight="1" outlineLevel="1" x14ac:dyDescent="0.25">
      <c r="A84" s="27">
        <v>1</v>
      </c>
      <c r="B84" s="28" t="s">
        <v>7</v>
      </c>
      <c r="C84" s="11">
        <v>1</v>
      </c>
      <c r="D84" s="10">
        <v>697000</v>
      </c>
      <c r="E84" s="10"/>
      <c r="F84" s="55">
        <f>D84*C84</f>
        <v>697000</v>
      </c>
      <c r="G84" s="28" t="s">
        <v>7</v>
      </c>
      <c r="H84" s="11">
        <v>0</v>
      </c>
      <c r="I84" s="10">
        <v>697000</v>
      </c>
      <c r="J84" s="10"/>
      <c r="K84" s="55">
        <f>I84*H84</f>
        <v>0</v>
      </c>
      <c r="L84" s="190">
        <f>+H84-C84</f>
        <v>-1</v>
      </c>
      <c r="M84" s="190">
        <f>+I84-D84</f>
        <v>0</v>
      </c>
      <c r="N84" s="190">
        <f>+J84-E84</f>
        <v>0</v>
      </c>
      <c r="O84" s="190">
        <f>+K84-F84</f>
        <v>-697000</v>
      </c>
      <c r="P84" s="30"/>
    </row>
    <row r="85" spans="1:16" s="3" customFormat="1" ht="33.75" customHeight="1" outlineLevel="1" x14ac:dyDescent="0.25">
      <c r="A85" s="35" t="s">
        <v>8</v>
      </c>
      <c r="B85" s="19" t="s">
        <v>46</v>
      </c>
      <c r="C85" s="37"/>
      <c r="D85" s="40"/>
      <c r="E85" s="10"/>
      <c r="F85" s="165"/>
      <c r="G85" s="19"/>
      <c r="H85" s="37"/>
      <c r="I85" s="40"/>
      <c r="J85" s="10"/>
      <c r="K85" s="165"/>
      <c r="L85" s="190"/>
      <c r="M85" s="190"/>
      <c r="N85" s="190"/>
      <c r="O85" s="190">
        <f t="shared" ref="O85:O93" si="17">+K85-F85</f>
        <v>0</v>
      </c>
      <c r="P85" s="30"/>
    </row>
    <row r="86" spans="1:16" s="3" customFormat="1" outlineLevel="1" x14ac:dyDescent="0.25">
      <c r="A86" s="27">
        <v>3</v>
      </c>
      <c r="B86" s="28" t="s">
        <v>4</v>
      </c>
      <c r="C86" s="11">
        <v>1</v>
      </c>
      <c r="D86" s="10">
        <v>408000</v>
      </c>
      <c r="E86" s="10"/>
      <c r="F86" s="55">
        <f>D86*C86</f>
        <v>408000</v>
      </c>
      <c r="G86" s="28" t="s">
        <v>4</v>
      </c>
      <c r="H86" s="11">
        <v>1</v>
      </c>
      <c r="I86" s="10">
        <v>442000</v>
      </c>
      <c r="J86" s="10"/>
      <c r="K86" s="55">
        <f>I86*H86</f>
        <v>442000</v>
      </c>
      <c r="L86" s="190">
        <f t="shared" ref="L86:N88" si="18">+H86-C86</f>
        <v>0</v>
      </c>
      <c r="M86" s="190">
        <f t="shared" si="18"/>
        <v>34000</v>
      </c>
      <c r="N86" s="190">
        <f t="shared" si="18"/>
        <v>0</v>
      </c>
      <c r="O86" s="190">
        <f t="shared" si="17"/>
        <v>34000</v>
      </c>
      <c r="P86" s="30"/>
    </row>
    <row r="87" spans="1:16" s="61" customFormat="1" ht="21" customHeight="1" outlineLevel="1" x14ac:dyDescent="0.25">
      <c r="A87" s="192">
        <v>4</v>
      </c>
      <c r="B87" s="193" t="s">
        <v>9</v>
      </c>
      <c r="C87" s="194">
        <v>1</v>
      </c>
      <c r="D87" s="195">
        <v>289000</v>
      </c>
      <c r="E87" s="195"/>
      <c r="F87" s="196">
        <f>D87*C87</f>
        <v>289000</v>
      </c>
      <c r="G87" s="193" t="s">
        <v>9</v>
      </c>
      <c r="H87" s="194">
        <v>2</v>
      </c>
      <c r="I87" s="195">
        <v>289000</v>
      </c>
      <c r="J87" s="195"/>
      <c r="K87" s="196">
        <f>I87*H87</f>
        <v>578000</v>
      </c>
      <c r="L87" s="197">
        <f t="shared" si="18"/>
        <v>1</v>
      </c>
      <c r="M87" s="197">
        <f t="shared" si="18"/>
        <v>0</v>
      </c>
      <c r="N87" s="197">
        <f t="shared" si="18"/>
        <v>0</v>
      </c>
      <c r="O87" s="197">
        <f t="shared" si="17"/>
        <v>289000</v>
      </c>
    </row>
    <row r="88" spans="1:16" s="3" customFormat="1" ht="21" customHeight="1" outlineLevel="1" x14ac:dyDescent="0.25">
      <c r="A88" s="27">
        <v>5</v>
      </c>
      <c r="B88" s="28" t="s">
        <v>47</v>
      </c>
      <c r="C88" s="11">
        <v>2</v>
      </c>
      <c r="D88" s="10">
        <v>282200</v>
      </c>
      <c r="E88" s="10"/>
      <c r="F88" s="55">
        <f>D88*C88</f>
        <v>564400</v>
      </c>
      <c r="G88" s="28" t="s">
        <v>47</v>
      </c>
      <c r="H88" s="11">
        <v>2</v>
      </c>
      <c r="I88" s="10">
        <v>282200</v>
      </c>
      <c r="J88" s="10"/>
      <c r="K88" s="55">
        <f>I88*H88</f>
        <v>564400</v>
      </c>
      <c r="L88" s="190">
        <f t="shared" si="18"/>
        <v>0</v>
      </c>
      <c r="M88" s="190">
        <f t="shared" si="18"/>
        <v>0</v>
      </c>
      <c r="N88" s="190">
        <f t="shared" si="18"/>
        <v>0</v>
      </c>
      <c r="O88" s="190">
        <f t="shared" si="17"/>
        <v>0</v>
      </c>
      <c r="P88" s="30"/>
    </row>
    <row r="89" spans="1:16" s="3" customFormat="1" ht="31.5" customHeight="1" outlineLevel="1" x14ac:dyDescent="0.25">
      <c r="A89" s="35" t="s">
        <v>8</v>
      </c>
      <c r="B89" s="19" t="s">
        <v>48</v>
      </c>
      <c r="C89" s="37"/>
      <c r="D89" s="40"/>
      <c r="E89" s="10"/>
      <c r="F89" s="165"/>
      <c r="G89" s="19"/>
      <c r="H89" s="37"/>
      <c r="I89" s="40"/>
      <c r="J89" s="10"/>
      <c r="K89" s="165"/>
      <c r="L89" s="190"/>
      <c r="M89" s="190"/>
      <c r="N89" s="190"/>
      <c r="O89" s="190">
        <f t="shared" si="17"/>
        <v>0</v>
      </c>
      <c r="P89" s="30"/>
    </row>
    <row r="90" spans="1:16" s="3" customFormat="1" ht="21" customHeight="1" outlineLevel="1" x14ac:dyDescent="0.25">
      <c r="A90" s="27">
        <v>6</v>
      </c>
      <c r="B90" s="28" t="s">
        <v>4</v>
      </c>
      <c r="C90" s="11">
        <v>1</v>
      </c>
      <c r="D90" s="10">
        <v>408000</v>
      </c>
      <c r="E90" s="10"/>
      <c r="F90" s="55">
        <f>D90*C90</f>
        <v>408000</v>
      </c>
      <c r="G90" s="28" t="s">
        <v>4</v>
      </c>
      <c r="H90" s="11"/>
      <c r="I90" s="10">
        <v>408000</v>
      </c>
      <c r="J90" s="10"/>
      <c r="K90" s="55">
        <f>I90*H90</f>
        <v>0</v>
      </c>
      <c r="L90" s="190">
        <f t="shared" ref="L90:N93" si="19">+H90-C90</f>
        <v>-1</v>
      </c>
      <c r="M90" s="190">
        <f t="shared" si="19"/>
        <v>0</v>
      </c>
      <c r="N90" s="190">
        <f t="shared" si="19"/>
        <v>0</v>
      </c>
      <c r="O90" s="190">
        <f t="shared" si="17"/>
        <v>-408000</v>
      </c>
      <c r="P90" s="30"/>
    </row>
    <row r="91" spans="1:16" s="3" customFormat="1" ht="21" customHeight="1" outlineLevel="1" x14ac:dyDescent="0.25">
      <c r="A91" s="27">
        <v>7</v>
      </c>
      <c r="B91" s="28" t="s">
        <v>47</v>
      </c>
      <c r="C91" s="11">
        <v>1</v>
      </c>
      <c r="D91" s="10">
        <v>282200</v>
      </c>
      <c r="E91" s="10"/>
      <c r="F91" s="55">
        <f>D91*C91</f>
        <v>282200</v>
      </c>
      <c r="G91" s="28" t="s">
        <v>47</v>
      </c>
      <c r="H91" s="11"/>
      <c r="I91" s="10">
        <v>282200</v>
      </c>
      <c r="J91" s="10"/>
      <c r="K91" s="55">
        <f>I91*H91</f>
        <v>0</v>
      </c>
      <c r="L91" s="190">
        <f t="shared" si="19"/>
        <v>-1</v>
      </c>
      <c r="M91" s="190">
        <f t="shared" si="19"/>
        <v>0</v>
      </c>
      <c r="N91" s="190">
        <f t="shared" si="19"/>
        <v>0</v>
      </c>
      <c r="O91" s="190">
        <f t="shared" si="17"/>
        <v>-282200</v>
      </c>
      <c r="P91" s="30"/>
    </row>
    <row r="92" spans="1:16" s="3" customFormat="1" ht="21" customHeight="1" outlineLevel="1" x14ac:dyDescent="0.25">
      <c r="A92" s="27">
        <v>8</v>
      </c>
      <c r="B92" s="28" t="s">
        <v>5</v>
      </c>
      <c r="C92" s="11">
        <v>1</v>
      </c>
      <c r="D92" s="10">
        <v>272000</v>
      </c>
      <c r="E92" s="10"/>
      <c r="F92" s="55">
        <f>D92*C92</f>
        <v>272000</v>
      </c>
      <c r="G92" s="28" t="s">
        <v>5</v>
      </c>
      <c r="H92" s="11"/>
      <c r="I92" s="10">
        <v>272000</v>
      </c>
      <c r="J92" s="10"/>
      <c r="K92" s="55">
        <f>I92*H92</f>
        <v>0</v>
      </c>
      <c r="L92" s="190">
        <f t="shared" si="19"/>
        <v>-1</v>
      </c>
      <c r="M92" s="190">
        <f t="shared" si="19"/>
        <v>0</v>
      </c>
      <c r="N92" s="190">
        <f t="shared" si="19"/>
        <v>0</v>
      </c>
      <c r="O92" s="190">
        <f t="shared" si="17"/>
        <v>-272000</v>
      </c>
      <c r="P92" s="30"/>
    </row>
    <row r="93" spans="1:16" s="3" customFormat="1" ht="31.5" customHeight="1" x14ac:dyDescent="0.25">
      <c r="A93" s="27"/>
      <c r="B93" s="31" t="s">
        <v>6</v>
      </c>
      <c r="C93" s="58">
        <f>SUM(C84:C92)</f>
        <v>8</v>
      </c>
      <c r="D93" s="10"/>
      <c r="E93" s="10"/>
      <c r="F93" s="164">
        <f>SUM(F84:F92)</f>
        <v>2920600</v>
      </c>
      <c r="G93" s="31" t="s">
        <v>6</v>
      </c>
      <c r="H93" s="58">
        <f>SUM(H84:H92)</f>
        <v>5</v>
      </c>
      <c r="I93" s="10"/>
      <c r="J93" s="10"/>
      <c r="K93" s="164">
        <f>SUM(K84:K92)</f>
        <v>1584400</v>
      </c>
      <c r="L93" s="190">
        <f t="shared" si="19"/>
        <v>-3</v>
      </c>
      <c r="M93" s="190">
        <f t="shared" si="19"/>
        <v>0</v>
      </c>
      <c r="N93" s="190">
        <f t="shared" si="19"/>
        <v>0</v>
      </c>
      <c r="O93" s="190">
        <f t="shared" si="17"/>
        <v>-1336200</v>
      </c>
      <c r="P93" s="30"/>
    </row>
    <row r="94" spans="1:16" s="3" customFormat="1" ht="54" customHeight="1" x14ac:dyDescent="0.25">
      <c r="A94" s="27"/>
      <c r="B94" s="36" t="s">
        <v>49</v>
      </c>
      <c r="C94" s="37"/>
      <c r="D94" s="40"/>
      <c r="E94" s="10"/>
      <c r="F94" s="165"/>
      <c r="G94" s="36" t="s">
        <v>49</v>
      </c>
      <c r="H94" s="37"/>
      <c r="I94" s="40"/>
      <c r="J94" s="10"/>
      <c r="K94" s="165"/>
      <c r="L94" s="190"/>
      <c r="M94" s="190"/>
      <c r="N94" s="190"/>
      <c r="O94" s="190"/>
      <c r="P94" s="30"/>
    </row>
    <row r="95" spans="1:16" s="3" customFormat="1" ht="25.5" customHeight="1" outlineLevel="1" x14ac:dyDescent="0.25">
      <c r="A95" s="27">
        <v>1</v>
      </c>
      <c r="B95" s="44" t="s">
        <v>7</v>
      </c>
      <c r="C95" s="11">
        <v>1</v>
      </c>
      <c r="D95" s="10">
        <v>697000</v>
      </c>
      <c r="E95" s="10"/>
      <c r="F95" s="55">
        <f t="shared" ref="F95:F102" si="20">D95*C95</f>
        <v>697000</v>
      </c>
      <c r="G95" s="44" t="s">
        <v>7</v>
      </c>
      <c r="H95" s="11"/>
      <c r="I95" s="10"/>
      <c r="J95" s="10"/>
      <c r="K95" s="55"/>
      <c r="L95" s="190">
        <f t="shared" ref="L95:L103" si="21">+H95-C95</f>
        <v>-1</v>
      </c>
      <c r="M95" s="190"/>
      <c r="N95" s="190"/>
      <c r="O95" s="190">
        <f t="shared" ref="O95:O103" si="22">+K95-F95</f>
        <v>-697000</v>
      </c>
      <c r="P95" s="30"/>
    </row>
    <row r="96" spans="1:16" s="3" customFormat="1" ht="42.75" customHeight="1" outlineLevel="1" x14ac:dyDescent="0.25">
      <c r="A96" s="27">
        <v>2</v>
      </c>
      <c r="B96" s="44" t="s">
        <v>50</v>
      </c>
      <c r="C96" s="11">
        <v>1</v>
      </c>
      <c r="D96" s="10">
        <v>561000</v>
      </c>
      <c r="E96" s="10"/>
      <c r="F96" s="55">
        <f t="shared" si="20"/>
        <v>561000</v>
      </c>
      <c r="G96" s="44" t="s">
        <v>50</v>
      </c>
      <c r="H96" s="11"/>
      <c r="I96" s="10"/>
      <c r="J96" s="10"/>
      <c r="K96" s="55"/>
      <c r="L96" s="190">
        <f t="shared" si="21"/>
        <v>-1</v>
      </c>
      <c r="M96" s="190"/>
      <c r="N96" s="190"/>
      <c r="O96" s="190">
        <f t="shared" si="22"/>
        <v>-561000</v>
      </c>
      <c r="P96" s="30"/>
    </row>
    <row r="97" spans="1:16" s="3" customFormat="1" ht="20.25" customHeight="1" outlineLevel="1" x14ac:dyDescent="0.25">
      <c r="A97" s="27">
        <v>3</v>
      </c>
      <c r="B97" s="44" t="s">
        <v>9</v>
      </c>
      <c r="C97" s="11">
        <v>2</v>
      </c>
      <c r="D97" s="10">
        <v>323000</v>
      </c>
      <c r="E97" s="10"/>
      <c r="F97" s="55">
        <f t="shared" si="20"/>
        <v>646000</v>
      </c>
      <c r="G97" s="44" t="s">
        <v>9</v>
      </c>
      <c r="H97" s="11"/>
      <c r="I97" s="10"/>
      <c r="J97" s="10"/>
      <c r="K97" s="55"/>
      <c r="L97" s="190">
        <f t="shared" si="21"/>
        <v>-2</v>
      </c>
      <c r="M97" s="190"/>
      <c r="N97" s="190"/>
      <c r="O97" s="190">
        <f t="shared" si="22"/>
        <v>-646000</v>
      </c>
      <c r="P97" s="30"/>
    </row>
    <row r="98" spans="1:16" s="3" customFormat="1" ht="21" customHeight="1" outlineLevel="1" x14ac:dyDescent="0.25">
      <c r="A98" s="27">
        <v>4</v>
      </c>
      <c r="B98" s="44" t="s">
        <v>10</v>
      </c>
      <c r="C98" s="11">
        <v>3</v>
      </c>
      <c r="D98" s="10">
        <v>289000</v>
      </c>
      <c r="E98" s="10"/>
      <c r="F98" s="55">
        <f t="shared" si="20"/>
        <v>867000</v>
      </c>
      <c r="G98" s="44" t="s">
        <v>10</v>
      </c>
      <c r="H98" s="11"/>
      <c r="I98" s="10"/>
      <c r="J98" s="10"/>
      <c r="K98" s="55"/>
      <c r="L98" s="190">
        <f t="shared" si="21"/>
        <v>-3</v>
      </c>
      <c r="M98" s="190"/>
      <c r="N98" s="190"/>
      <c r="O98" s="190">
        <f t="shared" si="22"/>
        <v>-867000</v>
      </c>
      <c r="P98" s="30"/>
    </row>
    <row r="99" spans="1:16" s="3" customFormat="1" ht="21" customHeight="1" outlineLevel="1" x14ac:dyDescent="0.25">
      <c r="A99" s="27">
        <v>5</v>
      </c>
      <c r="B99" s="44" t="s">
        <v>5</v>
      </c>
      <c r="C99" s="11">
        <v>5</v>
      </c>
      <c r="D99" s="10">
        <v>282200</v>
      </c>
      <c r="E99" s="10"/>
      <c r="F99" s="55">
        <f t="shared" si="20"/>
        <v>1411000</v>
      </c>
      <c r="G99" s="44" t="s">
        <v>5</v>
      </c>
      <c r="H99" s="11"/>
      <c r="I99" s="10"/>
      <c r="J99" s="10"/>
      <c r="K99" s="55"/>
      <c r="L99" s="190">
        <f t="shared" si="21"/>
        <v>-5</v>
      </c>
      <c r="M99" s="190"/>
      <c r="N99" s="190"/>
      <c r="O99" s="190">
        <f t="shared" si="22"/>
        <v>-1411000</v>
      </c>
      <c r="P99" s="30"/>
    </row>
    <row r="100" spans="1:16" s="3" customFormat="1" ht="21" customHeight="1" outlineLevel="1" x14ac:dyDescent="0.25">
      <c r="A100" s="27">
        <v>6</v>
      </c>
      <c r="B100" s="44" t="s">
        <v>51</v>
      </c>
      <c r="C100" s="11">
        <v>1</v>
      </c>
      <c r="D100" s="10">
        <v>374000</v>
      </c>
      <c r="E100" s="10"/>
      <c r="F100" s="55">
        <f t="shared" si="20"/>
        <v>374000</v>
      </c>
      <c r="G100" s="44" t="s">
        <v>51</v>
      </c>
      <c r="H100" s="11"/>
      <c r="I100" s="10"/>
      <c r="J100" s="10"/>
      <c r="K100" s="55"/>
      <c r="L100" s="190">
        <f t="shared" si="21"/>
        <v>-1</v>
      </c>
      <c r="M100" s="190"/>
      <c r="N100" s="190"/>
      <c r="O100" s="190">
        <f t="shared" si="22"/>
        <v>-374000</v>
      </c>
      <c r="P100" s="30"/>
    </row>
    <row r="101" spans="1:16" s="3" customFormat="1" ht="39.75" customHeight="1" outlineLevel="1" x14ac:dyDescent="0.25">
      <c r="A101" s="27">
        <v>7</v>
      </c>
      <c r="B101" s="44" t="s">
        <v>52</v>
      </c>
      <c r="C101" s="11">
        <v>1</v>
      </c>
      <c r="D101" s="10">
        <v>357000</v>
      </c>
      <c r="E101" s="10"/>
      <c r="F101" s="55">
        <f t="shared" si="20"/>
        <v>357000</v>
      </c>
      <c r="G101" s="44" t="s">
        <v>52</v>
      </c>
      <c r="H101" s="11"/>
      <c r="I101" s="10"/>
      <c r="J101" s="10"/>
      <c r="K101" s="55"/>
      <c r="L101" s="190">
        <f t="shared" si="21"/>
        <v>-1</v>
      </c>
      <c r="M101" s="190"/>
      <c r="N101" s="190"/>
      <c r="O101" s="190">
        <f t="shared" si="22"/>
        <v>-357000</v>
      </c>
      <c r="P101" s="30"/>
    </row>
    <row r="102" spans="1:16" s="3" customFormat="1" ht="39.75" customHeight="1" outlineLevel="1" x14ac:dyDescent="0.25">
      <c r="A102" s="27">
        <v>8</v>
      </c>
      <c r="B102" s="44" t="s">
        <v>52</v>
      </c>
      <c r="C102" s="11">
        <v>1</v>
      </c>
      <c r="D102" s="10">
        <v>272000</v>
      </c>
      <c r="E102" s="10"/>
      <c r="F102" s="55">
        <f t="shared" si="20"/>
        <v>272000</v>
      </c>
      <c r="G102" s="44" t="s">
        <v>52</v>
      </c>
      <c r="H102" s="11"/>
      <c r="I102" s="10"/>
      <c r="J102" s="10"/>
      <c r="K102" s="55"/>
      <c r="L102" s="190">
        <f t="shared" si="21"/>
        <v>-1</v>
      </c>
      <c r="M102" s="190"/>
      <c r="N102" s="190"/>
      <c r="O102" s="190">
        <f t="shared" si="22"/>
        <v>-272000</v>
      </c>
      <c r="P102" s="30"/>
    </row>
    <row r="103" spans="1:16" s="3" customFormat="1" ht="27.75" customHeight="1" x14ac:dyDescent="0.25">
      <c r="A103" s="35"/>
      <c r="B103" s="36" t="s">
        <v>6</v>
      </c>
      <c r="C103" s="58">
        <f>SUM(C95:C102)</f>
        <v>15</v>
      </c>
      <c r="D103" s="10"/>
      <c r="E103" s="10"/>
      <c r="F103" s="164">
        <f>SUM(F95:F102)</f>
        <v>5185000</v>
      </c>
      <c r="G103" s="36" t="s">
        <v>6</v>
      </c>
      <c r="H103" s="58">
        <f>SUM(H95:H102)</f>
        <v>0</v>
      </c>
      <c r="I103" s="10"/>
      <c r="J103" s="10"/>
      <c r="K103" s="164">
        <f>SUM(K95:K102)</f>
        <v>0</v>
      </c>
      <c r="L103" s="190">
        <f t="shared" si="21"/>
        <v>-15</v>
      </c>
      <c r="M103" s="190"/>
      <c r="N103" s="190"/>
      <c r="O103" s="190">
        <f t="shared" si="22"/>
        <v>-5185000</v>
      </c>
      <c r="P103" s="30"/>
    </row>
    <row r="104" spans="1:16" s="3" customFormat="1" ht="45.75" customHeight="1" x14ac:dyDescent="0.25">
      <c r="A104" s="27"/>
      <c r="B104" s="36" t="s">
        <v>53</v>
      </c>
      <c r="C104" s="37"/>
      <c r="D104" s="40"/>
      <c r="E104" s="10"/>
      <c r="F104" s="165"/>
      <c r="G104" s="36" t="s">
        <v>335</v>
      </c>
      <c r="H104" s="37"/>
      <c r="I104" s="40"/>
      <c r="J104" s="10"/>
      <c r="K104" s="165"/>
      <c r="L104" s="190"/>
      <c r="M104" s="190"/>
      <c r="N104" s="190"/>
      <c r="O104" s="190"/>
      <c r="P104" s="30"/>
    </row>
    <row r="105" spans="1:16" s="3" customFormat="1" ht="21" customHeight="1" outlineLevel="1" x14ac:dyDescent="0.25">
      <c r="A105" s="27">
        <v>1</v>
      </c>
      <c r="B105" s="28" t="s">
        <v>7</v>
      </c>
      <c r="C105" s="11">
        <v>1</v>
      </c>
      <c r="D105" s="10">
        <v>697000</v>
      </c>
      <c r="E105" s="10"/>
      <c r="F105" s="55">
        <f t="shared" ref="F105:F113" si="23">D105*C105</f>
        <v>697000</v>
      </c>
      <c r="G105" s="28" t="s">
        <v>7</v>
      </c>
      <c r="H105" s="11"/>
      <c r="I105" s="10">
        <v>697000</v>
      </c>
      <c r="J105" s="10"/>
      <c r="K105" s="55">
        <f t="shared" ref="K105:K113" si="24">I105*H105</f>
        <v>0</v>
      </c>
      <c r="L105" s="190">
        <f>+H105-C105</f>
        <v>-1</v>
      </c>
      <c r="M105" s="190"/>
      <c r="N105" s="190"/>
      <c r="O105" s="190">
        <f>+K105-F105</f>
        <v>-697000</v>
      </c>
      <c r="P105" s="30"/>
    </row>
    <row r="106" spans="1:16" s="3" customFormat="1" ht="21" customHeight="1" outlineLevel="1" x14ac:dyDescent="0.25">
      <c r="A106" s="27">
        <v>2</v>
      </c>
      <c r="B106" s="28" t="s">
        <v>13</v>
      </c>
      <c r="C106" s="11">
        <v>1</v>
      </c>
      <c r="D106" s="10">
        <v>561000</v>
      </c>
      <c r="E106" s="10"/>
      <c r="F106" s="55">
        <f t="shared" si="23"/>
        <v>561000</v>
      </c>
      <c r="G106" s="28" t="s">
        <v>13</v>
      </c>
      <c r="H106" s="11"/>
      <c r="I106" s="10">
        <v>561000</v>
      </c>
      <c r="J106" s="10"/>
      <c r="K106" s="55">
        <f t="shared" si="24"/>
        <v>0</v>
      </c>
      <c r="L106" s="190">
        <f>+H106-C106</f>
        <v>-1</v>
      </c>
      <c r="M106" s="190"/>
      <c r="N106" s="190"/>
      <c r="O106" s="190">
        <f>+K106-F106</f>
        <v>-561000</v>
      </c>
      <c r="P106" s="30"/>
    </row>
    <row r="107" spans="1:16" s="3" customFormat="1" ht="21" customHeight="1" outlineLevel="1" x14ac:dyDescent="0.25">
      <c r="A107" s="27"/>
      <c r="B107" s="28"/>
      <c r="C107" s="11"/>
      <c r="D107" s="10"/>
      <c r="E107" s="10"/>
      <c r="F107" s="55"/>
      <c r="G107" s="28" t="s">
        <v>4</v>
      </c>
      <c r="H107" s="11">
        <v>1</v>
      </c>
      <c r="I107" s="10">
        <v>442000</v>
      </c>
      <c r="J107" s="10"/>
      <c r="K107" s="55">
        <f t="shared" si="24"/>
        <v>442000</v>
      </c>
      <c r="L107" s="190">
        <f>+H107-C107</f>
        <v>1</v>
      </c>
      <c r="M107" s="190">
        <f>+I107-D107</f>
        <v>442000</v>
      </c>
      <c r="N107" s="190"/>
      <c r="O107" s="190">
        <f>+K107-F107</f>
        <v>442000</v>
      </c>
      <c r="P107" s="30"/>
    </row>
    <row r="108" spans="1:16" s="30" customFormat="1" ht="21" customHeight="1" outlineLevel="1" x14ac:dyDescent="0.25">
      <c r="A108" s="27"/>
      <c r="B108" s="28"/>
      <c r="C108" s="11"/>
      <c r="D108" s="10"/>
      <c r="E108" s="10"/>
      <c r="F108" s="55"/>
      <c r="G108" s="28" t="s">
        <v>147</v>
      </c>
      <c r="H108" s="11">
        <v>1</v>
      </c>
      <c r="I108" s="10">
        <v>408000</v>
      </c>
      <c r="J108" s="10"/>
      <c r="K108" s="55">
        <f t="shared" si="24"/>
        <v>408000</v>
      </c>
      <c r="L108" s="190">
        <f>+H108-C108</f>
        <v>1</v>
      </c>
      <c r="M108" s="190">
        <f>+I108-D108</f>
        <v>408000</v>
      </c>
      <c r="N108" s="190"/>
      <c r="O108" s="190">
        <f>+K108-F108</f>
        <v>408000</v>
      </c>
    </row>
    <row r="109" spans="1:16" s="3" customFormat="1" ht="21" customHeight="1" outlineLevel="1" x14ac:dyDescent="0.25">
      <c r="A109" s="27">
        <v>3</v>
      </c>
      <c r="B109" s="28" t="s">
        <v>54</v>
      </c>
      <c r="C109" s="11">
        <v>1</v>
      </c>
      <c r="D109" s="10">
        <v>323000</v>
      </c>
      <c r="E109" s="10"/>
      <c r="F109" s="55">
        <f t="shared" si="23"/>
        <v>323000</v>
      </c>
      <c r="G109" s="28" t="s">
        <v>54</v>
      </c>
      <c r="H109" s="11">
        <v>1</v>
      </c>
      <c r="I109" s="10">
        <v>323000</v>
      </c>
      <c r="J109" s="10"/>
      <c r="K109" s="55">
        <f t="shared" si="24"/>
        <v>323000</v>
      </c>
      <c r="L109" s="190"/>
      <c r="M109" s="190"/>
      <c r="N109" s="190"/>
      <c r="O109" s="190"/>
      <c r="P109" s="30"/>
    </row>
    <row r="110" spans="1:16" s="3" customFormat="1" ht="21" customHeight="1" outlineLevel="1" x14ac:dyDescent="0.25">
      <c r="A110" s="27">
        <v>4</v>
      </c>
      <c r="B110" s="28" t="s">
        <v>55</v>
      </c>
      <c r="C110" s="11">
        <v>1</v>
      </c>
      <c r="D110" s="10">
        <v>323000</v>
      </c>
      <c r="E110" s="10"/>
      <c r="F110" s="55">
        <f t="shared" si="23"/>
        <v>323000</v>
      </c>
      <c r="G110" s="28" t="s">
        <v>55</v>
      </c>
      <c r="H110" s="11">
        <v>1</v>
      </c>
      <c r="I110" s="10">
        <v>323000</v>
      </c>
      <c r="J110" s="10"/>
      <c r="K110" s="55">
        <f t="shared" si="24"/>
        <v>323000</v>
      </c>
      <c r="L110" s="190"/>
      <c r="M110" s="190"/>
      <c r="N110" s="190"/>
      <c r="O110" s="190"/>
      <c r="P110" s="30"/>
    </row>
    <row r="111" spans="1:16" s="3" customFormat="1" ht="37.5" customHeight="1" outlineLevel="1" x14ac:dyDescent="0.25">
      <c r="A111" s="27">
        <v>5</v>
      </c>
      <c r="B111" s="28" t="s">
        <v>56</v>
      </c>
      <c r="C111" s="11">
        <v>1</v>
      </c>
      <c r="D111" s="10">
        <v>323000</v>
      </c>
      <c r="E111" s="10"/>
      <c r="F111" s="55">
        <f t="shared" si="23"/>
        <v>323000</v>
      </c>
      <c r="G111" s="28" t="s">
        <v>56</v>
      </c>
      <c r="H111" s="11">
        <v>1</v>
      </c>
      <c r="I111" s="10">
        <v>323000</v>
      </c>
      <c r="J111" s="10"/>
      <c r="K111" s="55">
        <f t="shared" si="24"/>
        <v>323000</v>
      </c>
      <c r="L111" s="190"/>
      <c r="M111" s="190"/>
      <c r="N111" s="190"/>
      <c r="O111" s="190"/>
      <c r="P111" s="30"/>
    </row>
    <row r="112" spans="1:16" s="3" customFormat="1" ht="21" customHeight="1" outlineLevel="1" x14ac:dyDescent="0.25">
      <c r="A112" s="27">
        <v>6</v>
      </c>
      <c r="B112" s="28" t="s">
        <v>47</v>
      </c>
      <c r="C112" s="11">
        <v>1</v>
      </c>
      <c r="D112" s="10">
        <v>289000</v>
      </c>
      <c r="E112" s="10"/>
      <c r="F112" s="55">
        <f t="shared" si="23"/>
        <v>289000</v>
      </c>
      <c r="G112" s="28" t="s">
        <v>47</v>
      </c>
      <c r="H112" s="11">
        <v>1</v>
      </c>
      <c r="I112" s="10">
        <v>289000</v>
      </c>
      <c r="J112" s="10"/>
      <c r="K112" s="55">
        <f t="shared" si="24"/>
        <v>289000</v>
      </c>
      <c r="L112" s="190"/>
      <c r="M112" s="190"/>
      <c r="N112" s="190"/>
      <c r="O112" s="190"/>
      <c r="P112" s="30"/>
    </row>
    <row r="113" spans="1:16" s="3" customFormat="1" ht="21" customHeight="1" outlineLevel="1" x14ac:dyDescent="0.25">
      <c r="A113" s="27">
        <v>7</v>
      </c>
      <c r="B113" s="28" t="s">
        <v>14</v>
      </c>
      <c r="C113" s="11">
        <v>1</v>
      </c>
      <c r="D113" s="10">
        <v>248200</v>
      </c>
      <c r="E113" s="10"/>
      <c r="F113" s="55">
        <f t="shared" si="23"/>
        <v>248200</v>
      </c>
      <c r="G113" s="28" t="s">
        <v>14</v>
      </c>
      <c r="H113" s="11"/>
      <c r="I113" s="10">
        <v>248200</v>
      </c>
      <c r="J113" s="10"/>
      <c r="K113" s="55">
        <f t="shared" si="24"/>
        <v>0</v>
      </c>
      <c r="L113" s="190">
        <f>+H113-C113</f>
        <v>-1</v>
      </c>
      <c r="M113" s="190"/>
      <c r="N113" s="190"/>
      <c r="O113" s="190">
        <f>+K113-F113</f>
        <v>-248200</v>
      </c>
      <c r="P113" s="30"/>
    </row>
    <row r="114" spans="1:16" s="3" customFormat="1" ht="27" customHeight="1" x14ac:dyDescent="0.25">
      <c r="A114" s="27"/>
      <c r="B114" s="31" t="s">
        <v>6</v>
      </c>
      <c r="C114" s="58">
        <f>SUM(C105:C113)</f>
        <v>7</v>
      </c>
      <c r="D114" s="10"/>
      <c r="E114" s="10"/>
      <c r="F114" s="164">
        <f>SUM(F105:F113)</f>
        <v>2764200</v>
      </c>
      <c r="G114" s="31" t="s">
        <v>6</v>
      </c>
      <c r="H114" s="58">
        <f>SUM(H105:H113)</f>
        <v>6</v>
      </c>
      <c r="I114" s="10"/>
      <c r="J114" s="10"/>
      <c r="K114" s="164">
        <f>SUM(K105:K113)</f>
        <v>2108000</v>
      </c>
      <c r="L114" s="191">
        <f>+H114-C114</f>
        <v>-1</v>
      </c>
      <c r="M114" s="191">
        <f>+I114-D114</f>
        <v>0</v>
      </c>
      <c r="N114" s="191">
        <f>+J114-E114</f>
        <v>0</v>
      </c>
      <c r="O114" s="191">
        <f>+K114-F114</f>
        <v>-656200</v>
      </c>
      <c r="P114" s="30"/>
    </row>
    <row r="115" spans="1:16" s="3" customFormat="1" ht="28.5" customHeight="1" x14ac:dyDescent="0.25">
      <c r="A115" s="27"/>
      <c r="B115" s="31" t="s">
        <v>57</v>
      </c>
      <c r="C115" s="32"/>
      <c r="D115" s="40"/>
      <c r="E115" s="10"/>
      <c r="F115" s="165"/>
      <c r="G115" s="31" t="s">
        <v>57</v>
      </c>
      <c r="H115" s="32"/>
      <c r="I115" s="40"/>
      <c r="J115" s="10"/>
      <c r="K115" s="165"/>
      <c r="L115" s="190"/>
      <c r="M115" s="190"/>
      <c r="N115" s="190"/>
      <c r="O115" s="190"/>
      <c r="P115" s="30"/>
    </row>
    <row r="116" spans="1:16" s="3" customFormat="1" ht="21" customHeight="1" outlineLevel="1" x14ac:dyDescent="0.25">
      <c r="A116" s="27">
        <v>1</v>
      </c>
      <c r="B116" s="44" t="s">
        <v>7</v>
      </c>
      <c r="C116" s="11">
        <v>1</v>
      </c>
      <c r="D116" s="10">
        <v>697000</v>
      </c>
      <c r="E116" s="10"/>
      <c r="F116" s="55">
        <f>D116*C116</f>
        <v>697000</v>
      </c>
      <c r="G116" s="44" t="s">
        <v>7</v>
      </c>
      <c r="H116" s="11">
        <v>1</v>
      </c>
      <c r="I116" s="10">
        <v>697000</v>
      </c>
      <c r="J116" s="10"/>
      <c r="K116" s="55">
        <f>I116*H116</f>
        <v>697000</v>
      </c>
      <c r="L116" s="190"/>
      <c r="M116" s="190"/>
      <c r="N116" s="190"/>
      <c r="O116" s="190">
        <f t="shared" ref="O116:O127" si="25">+K116-F116</f>
        <v>0</v>
      </c>
      <c r="P116" s="30"/>
    </row>
    <row r="117" spans="1:16" s="3" customFormat="1" ht="21" customHeight="1" outlineLevel="1" x14ac:dyDescent="0.25">
      <c r="A117" s="27">
        <v>2</v>
      </c>
      <c r="B117" s="28" t="s">
        <v>13</v>
      </c>
      <c r="C117" s="11">
        <v>1</v>
      </c>
      <c r="D117" s="10">
        <v>561000</v>
      </c>
      <c r="E117" s="10"/>
      <c r="F117" s="55">
        <f>D117*C117</f>
        <v>561000</v>
      </c>
      <c r="G117" s="28" t="s">
        <v>13</v>
      </c>
      <c r="H117" s="11">
        <v>1</v>
      </c>
      <c r="I117" s="10">
        <v>561000</v>
      </c>
      <c r="J117" s="10"/>
      <c r="K117" s="55">
        <f>I117*H117</f>
        <v>561000</v>
      </c>
      <c r="L117" s="190"/>
      <c r="M117" s="190"/>
      <c r="N117" s="190"/>
      <c r="O117" s="190">
        <f t="shared" si="25"/>
        <v>0</v>
      </c>
      <c r="P117" s="30"/>
    </row>
    <row r="118" spans="1:16" s="3" customFormat="1" ht="21" customHeight="1" outlineLevel="1" x14ac:dyDescent="0.25">
      <c r="A118" s="27">
        <v>3</v>
      </c>
      <c r="B118" s="28" t="s">
        <v>14</v>
      </c>
      <c r="C118" s="11">
        <v>1</v>
      </c>
      <c r="D118" s="10">
        <v>248200</v>
      </c>
      <c r="E118" s="10"/>
      <c r="F118" s="55">
        <f>D118*C118</f>
        <v>248200</v>
      </c>
      <c r="G118" s="28" t="s">
        <v>14</v>
      </c>
      <c r="H118" s="11"/>
      <c r="I118" s="10">
        <v>248200</v>
      </c>
      <c r="J118" s="10"/>
      <c r="K118" s="55">
        <f>I118*H118</f>
        <v>0</v>
      </c>
      <c r="L118" s="190">
        <f>+H118-C118</f>
        <v>-1</v>
      </c>
      <c r="M118" s="190">
        <f>+I118-D118</f>
        <v>0</v>
      </c>
      <c r="N118" s="190">
        <f>+J118-E118</f>
        <v>0</v>
      </c>
      <c r="O118" s="190">
        <f t="shared" si="25"/>
        <v>-248200</v>
      </c>
      <c r="P118" s="30"/>
    </row>
    <row r="119" spans="1:16" s="3" customFormat="1" ht="42" customHeight="1" outlineLevel="1" x14ac:dyDescent="0.25">
      <c r="A119" s="35" t="s">
        <v>8</v>
      </c>
      <c r="B119" s="19" t="s">
        <v>58</v>
      </c>
      <c r="C119" s="32"/>
      <c r="D119" s="40"/>
      <c r="E119" s="10"/>
      <c r="F119" s="165"/>
      <c r="G119" s="19" t="s">
        <v>58</v>
      </c>
      <c r="H119" s="32"/>
      <c r="I119" s="40"/>
      <c r="J119" s="10"/>
      <c r="K119" s="165"/>
      <c r="L119" s="190"/>
      <c r="M119" s="190"/>
      <c r="N119" s="190"/>
      <c r="O119" s="190">
        <f t="shared" si="25"/>
        <v>0</v>
      </c>
      <c r="P119" s="30"/>
    </row>
    <row r="120" spans="1:16" s="3" customFormat="1" ht="21" customHeight="1" outlineLevel="1" x14ac:dyDescent="0.25">
      <c r="A120" s="27">
        <v>4</v>
      </c>
      <c r="B120" s="28" t="s">
        <v>4</v>
      </c>
      <c r="C120" s="11">
        <v>1</v>
      </c>
      <c r="D120" s="10">
        <v>408000</v>
      </c>
      <c r="E120" s="10"/>
      <c r="F120" s="55">
        <f>D120*C120</f>
        <v>408000</v>
      </c>
      <c r="G120" s="28" t="s">
        <v>4</v>
      </c>
      <c r="H120" s="11">
        <v>1</v>
      </c>
      <c r="I120" s="10">
        <v>408000</v>
      </c>
      <c r="J120" s="10"/>
      <c r="K120" s="55">
        <f>I120*H120</f>
        <v>408000</v>
      </c>
      <c r="L120" s="190"/>
      <c r="M120" s="190"/>
      <c r="N120" s="190"/>
      <c r="O120" s="190">
        <f t="shared" si="25"/>
        <v>0</v>
      </c>
      <c r="P120" s="30"/>
    </row>
    <row r="121" spans="1:16" s="3" customFormat="1" ht="21" customHeight="1" outlineLevel="1" x14ac:dyDescent="0.25">
      <c r="A121" s="27">
        <v>5</v>
      </c>
      <c r="B121" s="28" t="s">
        <v>9</v>
      </c>
      <c r="C121" s="11">
        <f>3+1</f>
        <v>4</v>
      </c>
      <c r="D121" s="10">
        <v>289000</v>
      </c>
      <c r="E121" s="10"/>
      <c r="F121" s="55">
        <f>D121*C121</f>
        <v>1156000</v>
      </c>
      <c r="G121" s="28" t="s">
        <v>9</v>
      </c>
      <c r="H121" s="11">
        <f>3+1</f>
        <v>4</v>
      </c>
      <c r="I121" s="10">
        <v>289000</v>
      </c>
      <c r="J121" s="10"/>
      <c r="K121" s="55">
        <f>I121*H121</f>
        <v>1156000</v>
      </c>
      <c r="L121" s="190"/>
      <c r="M121" s="190"/>
      <c r="N121" s="190"/>
      <c r="O121" s="190">
        <f t="shared" si="25"/>
        <v>0</v>
      </c>
      <c r="P121" s="30"/>
    </row>
    <row r="122" spans="1:16" s="3" customFormat="1" ht="21" customHeight="1" outlineLevel="1" x14ac:dyDescent="0.25">
      <c r="A122" s="27">
        <v>6</v>
      </c>
      <c r="B122" s="28" t="s">
        <v>47</v>
      </c>
      <c r="C122" s="11">
        <f>1+2</f>
        <v>3</v>
      </c>
      <c r="D122" s="10">
        <v>282200</v>
      </c>
      <c r="E122" s="10"/>
      <c r="F122" s="55">
        <f>D122*C122</f>
        <v>846600</v>
      </c>
      <c r="G122" s="28" t="s">
        <v>47</v>
      </c>
      <c r="H122" s="11">
        <f>1+2</f>
        <v>3</v>
      </c>
      <c r="I122" s="10">
        <v>282200</v>
      </c>
      <c r="J122" s="10"/>
      <c r="K122" s="55">
        <f>I122*H122</f>
        <v>846600</v>
      </c>
      <c r="L122" s="190"/>
      <c r="M122" s="190"/>
      <c r="N122" s="190"/>
      <c r="O122" s="190">
        <f t="shared" si="25"/>
        <v>0</v>
      </c>
      <c r="P122" s="30"/>
    </row>
    <row r="123" spans="1:16" s="3" customFormat="1" ht="42" customHeight="1" outlineLevel="1" x14ac:dyDescent="0.25">
      <c r="A123" s="35" t="s">
        <v>8</v>
      </c>
      <c r="B123" s="19" t="s">
        <v>219</v>
      </c>
      <c r="C123" s="11"/>
      <c r="D123" s="40"/>
      <c r="E123" s="10"/>
      <c r="F123" s="165"/>
      <c r="G123" s="19" t="s">
        <v>219</v>
      </c>
      <c r="H123" s="11"/>
      <c r="I123" s="40"/>
      <c r="J123" s="10"/>
      <c r="K123" s="165"/>
      <c r="L123" s="190"/>
      <c r="M123" s="190"/>
      <c r="N123" s="190"/>
      <c r="O123" s="190">
        <f t="shared" si="25"/>
        <v>0</v>
      </c>
      <c r="P123" s="30"/>
    </row>
    <row r="124" spans="1:16" s="3" customFormat="1" ht="21" customHeight="1" outlineLevel="1" x14ac:dyDescent="0.25">
      <c r="A124" s="27">
        <v>7</v>
      </c>
      <c r="B124" s="28" t="s">
        <v>4</v>
      </c>
      <c r="C124" s="11">
        <v>1</v>
      </c>
      <c r="D124" s="10">
        <v>408000</v>
      </c>
      <c r="E124" s="10"/>
      <c r="F124" s="55">
        <f>D124*C124</f>
        <v>408000</v>
      </c>
      <c r="G124" s="28" t="s">
        <v>4</v>
      </c>
      <c r="H124" s="11">
        <v>1</v>
      </c>
      <c r="I124" s="10">
        <v>408000</v>
      </c>
      <c r="J124" s="10"/>
      <c r="K124" s="55">
        <f>I124*H124</f>
        <v>408000</v>
      </c>
      <c r="L124" s="190"/>
      <c r="M124" s="190"/>
      <c r="N124" s="190"/>
      <c r="O124" s="190">
        <f t="shared" si="25"/>
        <v>0</v>
      </c>
      <c r="P124" s="30"/>
    </row>
    <row r="125" spans="1:16" s="3" customFormat="1" ht="21" customHeight="1" outlineLevel="1" x14ac:dyDescent="0.25">
      <c r="A125" s="27">
        <v>8</v>
      </c>
      <c r="B125" s="28" t="s">
        <v>9</v>
      </c>
      <c r="C125" s="11">
        <f>3+1</f>
        <v>4</v>
      </c>
      <c r="D125" s="10">
        <v>289000</v>
      </c>
      <c r="E125" s="10"/>
      <c r="F125" s="55">
        <f>D125*C125</f>
        <v>1156000</v>
      </c>
      <c r="G125" s="28" t="s">
        <v>9</v>
      </c>
      <c r="H125" s="11">
        <f>3+1</f>
        <v>4</v>
      </c>
      <c r="I125" s="10">
        <v>289000</v>
      </c>
      <c r="J125" s="10"/>
      <c r="K125" s="55">
        <f>I125*H125</f>
        <v>1156000</v>
      </c>
      <c r="L125" s="190"/>
      <c r="M125" s="190"/>
      <c r="N125" s="190"/>
      <c r="O125" s="190">
        <f t="shared" si="25"/>
        <v>0</v>
      </c>
      <c r="P125" s="30"/>
    </row>
    <row r="126" spans="1:16" s="61" customFormat="1" ht="21" customHeight="1" outlineLevel="1" x14ac:dyDescent="0.25">
      <c r="A126" s="192">
        <v>9</v>
      </c>
      <c r="B126" s="193" t="s">
        <v>47</v>
      </c>
      <c r="C126" s="194">
        <f>1+1</f>
        <v>2</v>
      </c>
      <c r="D126" s="195">
        <v>282200</v>
      </c>
      <c r="E126" s="195"/>
      <c r="F126" s="196">
        <f>D126*C126</f>
        <v>564400</v>
      </c>
      <c r="G126" s="193" t="s">
        <v>47</v>
      </c>
      <c r="H126" s="194">
        <v>3</v>
      </c>
      <c r="I126" s="195">
        <v>282200</v>
      </c>
      <c r="J126" s="195"/>
      <c r="K126" s="196">
        <f>I126*H126</f>
        <v>846600</v>
      </c>
      <c r="L126" s="197">
        <f>+H126-C126</f>
        <v>1</v>
      </c>
      <c r="M126" s="197"/>
      <c r="N126" s="197"/>
      <c r="O126" s="197">
        <f t="shared" si="25"/>
        <v>282200</v>
      </c>
    </row>
    <row r="127" spans="1:16" s="3" customFormat="1" ht="21" customHeight="1" x14ac:dyDescent="0.25">
      <c r="A127" s="27"/>
      <c r="B127" s="31" t="s">
        <v>6</v>
      </c>
      <c r="C127" s="58">
        <f>SUM(C116:C126)</f>
        <v>18</v>
      </c>
      <c r="D127" s="10"/>
      <c r="E127" s="10"/>
      <c r="F127" s="164">
        <f>SUM(F116:F126)</f>
        <v>6045200</v>
      </c>
      <c r="G127" s="31" t="s">
        <v>6</v>
      </c>
      <c r="H127" s="58">
        <f>SUM(H116:H126)</f>
        <v>18</v>
      </c>
      <c r="I127" s="10"/>
      <c r="J127" s="10"/>
      <c r="K127" s="164">
        <f>SUM(K116:K126)</f>
        <v>6079200</v>
      </c>
      <c r="L127" s="191">
        <f>+H127-C127</f>
        <v>0</v>
      </c>
      <c r="M127" s="191">
        <f>+I127-D127</f>
        <v>0</v>
      </c>
      <c r="N127" s="191">
        <f>+J127-E127</f>
        <v>0</v>
      </c>
      <c r="O127" s="191">
        <f t="shared" si="25"/>
        <v>34000</v>
      </c>
      <c r="P127" s="30"/>
    </row>
    <row r="128" spans="1:16" s="3" customFormat="1" ht="45" customHeight="1" x14ac:dyDescent="0.25">
      <c r="A128" s="35"/>
      <c r="B128" s="36" t="s">
        <v>59</v>
      </c>
      <c r="C128" s="37"/>
      <c r="D128" s="40"/>
      <c r="E128" s="10"/>
      <c r="F128" s="165"/>
      <c r="G128" s="36" t="s">
        <v>59</v>
      </c>
      <c r="H128" s="37"/>
      <c r="I128" s="40"/>
      <c r="J128" s="10"/>
      <c r="K128" s="165"/>
      <c r="L128" s="190"/>
      <c r="M128" s="190"/>
      <c r="N128" s="190"/>
      <c r="O128" s="190"/>
      <c r="P128" s="30"/>
    </row>
    <row r="129" spans="1:16" s="3" customFormat="1" ht="21" customHeight="1" outlineLevel="1" x14ac:dyDescent="0.25">
      <c r="A129" s="27">
        <v>1</v>
      </c>
      <c r="B129" s="44" t="s">
        <v>7</v>
      </c>
      <c r="C129" s="11">
        <v>1</v>
      </c>
      <c r="D129" s="10">
        <v>697000</v>
      </c>
      <c r="E129" s="10"/>
      <c r="F129" s="55">
        <f>D129*C129</f>
        <v>697000</v>
      </c>
      <c r="G129" s="44" t="s">
        <v>7</v>
      </c>
      <c r="H129" s="11">
        <v>1</v>
      </c>
      <c r="I129" s="10">
        <v>697000</v>
      </c>
      <c r="J129" s="10"/>
      <c r="K129" s="55">
        <f>I129*H129</f>
        <v>697000</v>
      </c>
      <c r="L129" s="190"/>
      <c r="M129" s="190"/>
      <c r="N129" s="190"/>
      <c r="O129" s="190"/>
      <c r="P129" s="30"/>
    </row>
    <row r="130" spans="1:16" s="3" customFormat="1" ht="42" customHeight="1" outlineLevel="1" x14ac:dyDescent="0.25">
      <c r="A130" s="35" t="s">
        <v>8</v>
      </c>
      <c r="B130" s="19" t="s">
        <v>60</v>
      </c>
      <c r="C130" s="37"/>
      <c r="D130" s="40"/>
      <c r="E130" s="10"/>
      <c r="F130" s="165"/>
      <c r="G130" s="19" t="s">
        <v>60</v>
      </c>
      <c r="H130" s="37"/>
      <c r="I130" s="40"/>
      <c r="J130" s="10"/>
      <c r="K130" s="165"/>
      <c r="L130" s="190"/>
      <c r="M130" s="190"/>
      <c r="N130" s="190"/>
      <c r="O130" s="190"/>
      <c r="P130" s="30"/>
    </row>
    <row r="131" spans="1:16" s="3" customFormat="1" ht="21" customHeight="1" outlineLevel="1" x14ac:dyDescent="0.25">
      <c r="A131" s="27">
        <v>2</v>
      </c>
      <c r="B131" s="44" t="s">
        <v>4</v>
      </c>
      <c r="C131" s="11">
        <v>1</v>
      </c>
      <c r="D131" s="10">
        <v>408000</v>
      </c>
      <c r="E131" s="10"/>
      <c r="F131" s="55">
        <f>D131*C131</f>
        <v>408000</v>
      </c>
      <c r="G131" s="44" t="s">
        <v>4</v>
      </c>
      <c r="H131" s="11">
        <v>1</v>
      </c>
      <c r="I131" s="10">
        <v>408000</v>
      </c>
      <c r="J131" s="10"/>
      <c r="K131" s="55">
        <f>I131*H131</f>
        <v>408000</v>
      </c>
      <c r="L131" s="190"/>
      <c r="M131" s="190"/>
      <c r="N131" s="190"/>
      <c r="O131" s="190"/>
      <c r="P131" s="30"/>
    </row>
    <row r="132" spans="1:16" s="3" customFormat="1" ht="21" customHeight="1" outlineLevel="1" x14ac:dyDescent="0.25">
      <c r="A132" s="27">
        <v>3</v>
      </c>
      <c r="B132" s="44" t="s">
        <v>9</v>
      </c>
      <c r="C132" s="11">
        <f>1+1</f>
        <v>2</v>
      </c>
      <c r="D132" s="10">
        <v>289000</v>
      </c>
      <c r="E132" s="10"/>
      <c r="F132" s="55">
        <f>D132*C132</f>
        <v>578000</v>
      </c>
      <c r="G132" s="44" t="s">
        <v>9</v>
      </c>
      <c r="H132" s="11">
        <f>1+1</f>
        <v>2</v>
      </c>
      <c r="I132" s="10">
        <v>289000</v>
      </c>
      <c r="J132" s="10"/>
      <c r="K132" s="55">
        <f>I132*H132</f>
        <v>578000</v>
      </c>
      <c r="L132" s="190"/>
      <c r="M132" s="190"/>
      <c r="N132" s="190"/>
      <c r="O132" s="190"/>
      <c r="P132" s="30"/>
    </row>
    <row r="133" spans="1:16" s="3" customFormat="1" ht="21" customHeight="1" outlineLevel="1" x14ac:dyDescent="0.25">
      <c r="A133" s="27">
        <v>4</v>
      </c>
      <c r="B133" s="44" t="s">
        <v>10</v>
      </c>
      <c r="C133" s="11">
        <v>3</v>
      </c>
      <c r="D133" s="10">
        <v>282200</v>
      </c>
      <c r="E133" s="10"/>
      <c r="F133" s="55">
        <f>D133*C133</f>
        <v>846600</v>
      </c>
      <c r="G133" s="44" t="s">
        <v>10</v>
      </c>
      <c r="H133" s="11">
        <v>3</v>
      </c>
      <c r="I133" s="10">
        <v>282200</v>
      </c>
      <c r="J133" s="10"/>
      <c r="K133" s="55">
        <f>I133*H133</f>
        <v>846600</v>
      </c>
      <c r="L133" s="190"/>
      <c r="M133" s="190"/>
      <c r="N133" s="190"/>
      <c r="O133" s="190"/>
      <c r="P133" s="30"/>
    </row>
    <row r="134" spans="1:16" s="3" customFormat="1" ht="21" customHeight="1" outlineLevel="1" x14ac:dyDescent="0.25">
      <c r="A134" s="27">
        <v>5</v>
      </c>
      <c r="B134" s="44" t="s">
        <v>5</v>
      </c>
      <c r="C134" s="11">
        <v>3</v>
      </c>
      <c r="D134" s="10">
        <v>272000</v>
      </c>
      <c r="E134" s="10"/>
      <c r="F134" s="55">
        <f>D134*C134</f>
        <v>816000</v>
      </c>
      <c r="G134" s="44" t="s">
        <v>5</v>
      </c>
      <c r="H134" s="11">
        <v>3</v>
      </c>
      <c r="I134" s="10">
        <v>272000</v>
      </c>
      <c r="J134" s="10"/>
      <c r="K134" s="55">
        <f>I134*H134</f>
        <v>816000</v>
      </c>
      <c r="L134" s="190"/>
      <c r="M134" s="190"/>
      <c r="N134" s="190"/>
      <c r="O134" s="190"/>
      <c r="P134" s="30"/>
    </row>
    <row r="135" spans="1:16" s="3" customFormat="1" ht="42" customHeight="1" outlineLevel="1" x14ac:dyDescent="0.25">
      <c r="A135" s="35" t="s">
        <v>8</v>
      </c>
      <c r="B135" s="19" t="s">
        <v>61</v>
      </c>
      <c r="C135" s="37"/>
      <c r="D135" s="40"/>
      <c r="E135" s="10"/>
      <c r="F135" s="165"/>
      <c r="G135" s="19" t="s">
        <v>61</v>
      </c>
      <c r="H135" s="37"/>
      <c r="I135" s="40"/>
      <c r="J135" s="10"/>
      <c r="K135" s="165"/>
      <c r="L135" s="190"/>
      <c r="M135" s="190"/>
      <c r="N135" s="190"/>
      <c r="O135" s="190"/>
      <c r="P135" s="30"/>
    </row>
    <row r="136" spans="1:16" s="3" customFormat="1" ht="21" customHeight="1" outlineLevel="1" x14ac:dyDescent="0.25">
      <c r="A136" s="27">
        <v>6</v>
      </c>
      <c r="B136" s="44" t="s">
        <v>4</v>
      </c>
      <c r="C136" s="11">
        <v>1</v>
      </c>
      <c r="D136" s="10">
        <v>408000</v>
      </c>
      <c r="E136" s="10"/>
      <c r="F136" s="55">
        <f>D136*C136</f>
        <v>408000</v>
      </c>
      <c r="G136" s="44" t="s">
        <v>4</v>
      </c>
      <c r="H136" s="11">
        <v>1</v>
      </c>
      <c r="I136" s="10">
        <v>408000</v>
      </c>
      <c r="J136" s="10"/>
      <c r="K136" s="55">
        <f>I136*H136</f>
        <v>408000</v>
      </c>
      <c r="L136" s="190"/>
      <c r="M136" s="190"/>
      <c r="N136" s="190"/>
      <c r="O136" s="190"/>
      <c r="P136" s="30"/>
    </row>
    <row r="137" spans="1:16" s="3" customFormat="1" ht="21" customHeight="1" outlineLevel="1" x14ac:dyDescent="0.25">
      <c r="A137" s="27">
        <v>7</v>
      </c>
      <c r="B137" s="44" t="s">
        <v>9</v>
      </c>
      <c r="C137" s="11">
        <f>1+1</f>
        <v>2</v>
      </c>
      <c r="D137" s="10">
        <v>289000</v>
      </c>
      <c r="E137" s="10"/>
      <c r="F137" s="55">
        <f>D137*C137</f>
        <v>578000</v>
      </c>
      <c r="G137" s="44" t="s">
        <v>9</v>
      </c>
      <c r="H137" s="11">
        <f>1+1</f>
        <v>2</v>
      </c>
      <c r="I137" s="10">
        <v>289000</v>
      </c>
      <c r="J137" s="10"/>
      <c r="K137" s="55">
        <f>I137*H137</f>
        <v>578000</v>
      </c>
      <c r="L137" s="190"/>
      <c r="M137" s="190"/>
      <c r="N137" s="190"/>
      <c r="O137" s="190"/>
      <c r="P137" s="30"/>
    </row>
    <row r="138" spans="1:16" s="3" customFormat="1" ht="21" customHeight="1" outlineLevel="1" x14ac:dyDescent="0.25">
      <c r="A138" s="27">
        <v>8</v>
      </c>
      <c r="B138" s="44" t="s">
        <v>10</v>
      </c>
      <c r="C138" s="11">
        <v>1</v>
      </c>
      <c r="D138" s="10">
        <v>282200</v>
      </c>
      <c r="E138" s="10"/>
      <c r="F138" s="55">
        <f>D138*C138</f>
        <v>282200</v>
      </c>
      <c r="G138" s="44" t="s">
        <v>10</v>
      </c>
      <c r="H138" s="11">
        <v>2</v>
      </c>
      <c r="I138" s="10">
        <v>282200</v>
      </c>
      <c r="J138" s="10"/>
      <c r="K138" s="55">
        <f>I138*H138</f>
        <v>564400</v>
      </c>
      <c r="L138" s="190">
        <f t="shared" ref="L138:O140" si="26">+H138-C138</f>
        <v>1</v>
      </c>
      <c r="M138" s="190">
        <f t="shared" si="26"/>
        <v>0</v>
      </c>
      <c r="N138" s="190">
        <f t="shared" si="26"/>
        <v>0</v>
      </c>
      <c r="O138" s="190">
        <f t="shared" si="26"/>
        <v>282200</v>
      </c>
      <c r="P138" s="30"/>
    </row>
    <row r="139" spans="1:16" s="3" customFormat="1" ht="21" customHeight="1" outlineLevel="1" x14ac:dyDescent="0.25">
      <c r="A139" s="27">
        <v>9</v>
      </c>
      <c r="B139" s="44" t="s">
        <v>5</v>
      </c>
      <c r="C139" s="11">
        <v>2</v>
      </c>
      <c r="D139" s="10">
        <v>272000</v>
      </c>
      <c r="E139" s="10"/>
      <c r="F139" s="55">
        <f>D139*C139</f>
        <v>544000</v>
      </c>
      <c r="G139" s="44" t="s">
        <v>5</v>
      </c>
      <c r="H139" s="11">
        <v>3</v>
      </c>
      <c r="I139" s="10">
        <v>272000</v>
      </c>
      <c r="J139" s="10"/>
      <c r="K139" s="55">
        <f>I139*H139</f>
        <v>816000</v>
      </c>
      <c r="L139" s="190">
        <f t="shared" si="26"/>
        <v>1</v>
      </c>
      <c r="M139" s="190">
        <f t="shared" si="26"/>
        <v>0</v>
      </c>
      <c r="N139" s="190">
        <f t="shared" si="26"/>
        <v>0</v>
      </c>
      <c r="O139" s="190">
        <f t="shared" si="26"/>
        <v>272000</v>
      </c>
      <c r="P139" s="30"/>
    </row>
    <row r="140" spans="1:16" s="12" customFormat="1" ht="21" customHeight="1" x14ac:dyDescent="0.25">
      <c r="A140" s="35"/>
      <c r="B140" s="36" t="s">
        <v>6</v>
      </c>
      <c r="C140" s="58">
        <f>SUM(C129:C139)</f>
        <v>16</v>
      </c>
      <c r="D140" s="45"/>
      <c r="E140" s="45"/>
      <c r="F140" s="164">
        <f>SUM(F129:F139)</f>
        <v>5157800</v>
      </c>
      <c r="G140" s="36" t="s">
        <v>6</v>
      </c>
      <c r="H140" s="58">
        <f>SUM(H129:H139)</f>
        <v>18</v>
      </c>
      <c r="I140" s="45"/>
      <c r="J140" s="45"/>
      <c r="K140" s="164">
        <f>SUM(K129:K139)</f>
        <v>5712000</v>
      </c>
      <c r="L140" s="190">
        <f t="shared" si="26"/>
        <v>2</v>
      </c>
      <c r="M140" s="190">
        <f t="shared" si="26"/>
        <v>0</v>
      </c>
      <c r="N140" s="190">
        <f t="shared" si="26"/>
        <v>0</v>
      </c>
      <c r="O140" s="190">
        <f t="shared" si="26"/>
        <v>554200</v>
      </c>
      <c r="P140" s="151"/>
    </row>
    <row r="141" spans="1:16" s="2" customFormat="1" ht="45" customHeight="1" x14ac:dyDescent="0.25">
      <c r="A141" s="54"/>
      <c r="B141" s="121" t="s">
        <v>95</v>
      </c>
      <c r="C141" s="37"/>
      <c r="D141" s="50"/>
      <c r="E141" s="10"/>
      <c r="F141" s="167"/>
      <c r="G141" s="121" t="s">
        <v>95</v>
      </c>
      <c r="H141" s="37"/>
      <c r="I141" s="50"/>
      <c r="J141" s="10"/>
      <c r="K141" s="167"/>
      <c r="L141" s="190"/>
      <c r="M141" s="190"/>
      <c r="N141" s="190"/>
      <c r="O141" s="190"/>
      <c r="P141" s="52"/>
    </row>
    <row r="142" spans="1:16" ht="21" customHeight="1" outlineLevel="1" x14ac:dyDescent="0.25">
      <c r="A142" s="54">
        <v>1</v>
      </c>
      <c r="B142" s="53" t="s">
        <v>7</v>
      </c>
      <c r="C142" s="11">
        <v>1</v>
      </c>
      <c r="D142" s="10">
        <v>697000</v>
      </c>
      <c r="E142" s="55"/>
      <c r="F142" s="55">
        <f t="shared" ref="F142:F143" si="27">D142*C142</f>
        <v>697000</v>
      </c>
      <c r="G142" s="53" t="s">
        <v>7</v>
      </c>
      <c r="H142" s="11">
        <v>1</v>
      </c>
      <c r="I142" s="10">
        <v>697000</v>
      </c>
      <c r="J142" s="55"/>
      <c r="K142" s="55">
        <f t="shared" ref="K142:K143" si="28">I142*H142</f>
        <v>697000</v>
      </c>
      <c r="L142" s="190">
        <f t="shared" ref="L142:L160" si="29">+H142-C142</f>
        <v>0</v>
      </c>
      <c r="M142" s="190">
        <f t="shared" ref="M142:M160" si="30">+I142-D142</f>
        <v>0</v>
      </c>
      <c r="N142" s="190">
        <f t="shared" ref="N142:N160" si="31">+J142-E142</f>
        <v>0</v>
      </c>
      <c r="O142" s="190">
        <f t="shared" ref="O142:O160" si="32">+K142-F142</f>
        <v>0</v>
      </c>
      <c r="P142" s="15"/>
    </row>
    <row r="143" spans="1:16" ht="21" customHeight="1" outlineLevel="1" x14ac:dyDescent="0.25">
      <c r="A143" s="54">
        <v>2</v>
      </c>
      <c r="B143" s="53" t="s">
        <v>14</v>
      </c>
      <c r="C143" s="11">
        <v>1</v>
      </c>
      <c r="D143" s="10">
        <v>248200</v>
      </c>
      <c r="E143" s="55"/>
      <c r="F143" s="55">
        <f t="shared" si="27"/>
        <v>248200</v>
      </c>
      <c r="G143" s="53" t="s">
        <v>14</v>
      </c>
      <c r="H143" s="11"/>
      <c r="I143" s="10">
        <v>248200</v>
      </c>
      <c r="J143" s="55"/>
      <c r="K143" s="55">
        <f t="shared" si="28"/>
        <v>0</v>
      </c>
      <c r="L143" s="190">
        <f t="shared" si="29"/>
        <v>-1</v>
      </c>
      <c r="M143" s="190">
        <f t="shared" si="30"/>
        <v>0</v>
      </c>
      <c r="N143" s="190">
        <f t="shared" si="31"/>
        <v>0</v>
      </c>
      <c r="O143" s="190">
        <f t="shared" si="32"/>
        <v>-248200</v>
      </c>
      <c r="P143" s="15"/>
    </row>
    <row r="144" spans="1:16" ht="29.25" customHeight="1" outlineLevel="1" x14ac:dyDescent="0.25">
      <c r="A144" s="54" t="s">
        <v>8</v>
      </c>
      <c r="B144" s="122" t="s">
        <v>96</v>
      </c>
      <c r="C144" s="11"/>
      <c r="D144" s="10"/>
      <c r="E144" s="55"/>
      <c r="F144" s="55"/>
      <c r="G144" s="122" t="s">
        <v>96</v>
      </c>
      <c r="H144" s="11"/>
      <c r="I144" s="10"/>
      <c r="J144" s="55"/>
      <c r="K144" s="55"/>
      <c r="L144" s="190">
        <f t="shared" si="29"/>
        <v>0</v>
      </c>
      <c r="M144" s="190">
        <f t="shared" si="30"/>
        <v>0</v>
      </c>
      <c r="N144" s="190">
        <f t="shared" si="31"/>
        <v>0</v>
      </c>
      <c r="O144" s="190">
        <f t="shared" si="32"/>
        <v>0</v>
      </c>
      <c r="P144" s="15"/>
    </row>
    <row r="145" spans="1:16" ht="21" customHeight="1" outlineLevel="1" x14ac:dyDescent="0.25">
      <c r="A145" s="54">
        <v>1</v>
      </c>
      <c r="B145" s="53" t="s">
        <v>4</v>
      </c>
      <c r="C145" s="11">
        <v>1</v>
      </c>
      <c r="D145" s="10">
        <v>408000</v>
      </c>
      <c r="E145" s="55"/>
      <c r="F145" s="55">
        <f t="shared" ref="F145:F151" si="33">D145*C145</f>
        <v>408000</v>
      </c>
      <c r="G145" s="53" t="s">
        <v>4</v>
      </c>
      <c r="H145" s="11">
        <v>1</v>
      </c>
      <c r="I145" s="10">
        <v>408000</v>
      </c>
      <c r="J145" s="55"/>
      <c r="K145" s="55">
        <f t="shared" ref="K145:K151" si="34">I145*H145</f>
        <v>408000</v>
      </c>
      <c r="L145" s="190">
        <f t="shared" si="29"/>
        <v>0</v>
      </c>
      <c r="M145" s="190">
        <f t="shared" si="30"/>
        <v>0</v>
      </c>
      <c r="N145" s="190">
        <f t="shared" si="31"/>
        <v>0</v>
      </c>
      <c r="O145" s="190">
        <f t="shared" si="32"/>
        <v>0</v>
      </c>
      <c r="P145" s="15"/>
    </row>
    <row r="146" spans="1:16" ht="41.25" customHeight="1" outlineLevel="1" x14ac:dyDescent="0.25">
      <c r="A146" s="54">
        <v>2</v>
      </c>
      <c r="B146" s="53" t="s">
        <v>97</v>
      </c>
      <c r="C146" s="11">
        <v>1</v>
      </c>
      <c r="D146" s="10">
        <v>289000</v>
      </c>
      <c r="E146" s="55"/>
      <c r="F146" s="55">
        <f t="shared" si="33"/>
        <v>289000</v>
      </c>
      <c r="G146" s="53" t="s">
        <v>97</v>
      </c>
      <c r="H146" s="11">
        <v>1</v>
      </c>
      <c r="I146" s="10">
        <v>289000</v>
      </c>
      <c r="J146" s="55"/>
      <c r="K146" s="55">
        <f t="shared" si="34"/>
        <v>289000</v>
      </c>
      <c r="L146" s="190">
        <f t="shared" si="29"/>
        <v>0</v>
      </c>
      <c r="M146" s="190">
        <f t="shared" si="30"/>
        <v>0</v>
      </c>
      <c r="N146" s="190">
        <f t="shared" si="31"/>
        <v>0</v>
      </c>
      <c r="O146" s="190">
        <f t="shared" si="32"/>
        <v>0</v>
      </c>
      <c r="P146" s="15"/>
    </row>
    <row r="147" spans="1:16" ht="39.75" customHeight="1" outlineLevel="1" x14ac:dyDescent="0.25">
      <c r="A147" s="54">
        <v>3</v>
      </c>
      <c r="B147" s="53" t="s">
        <v>98</v>
      </c>
      <c r="C147" s="11">
        <v>1</v>
      </c>
      <c r="D147" s="10">
        <v>289000</v>
      </c>
      <c r="E147" s="55"/>
      <c r="F147" s="55">
        <f>D147*C147</f>
        <v>289000</v>
      </c>
      <c r="G147" s="53" t="s">
        <v>98</v>
      </c>
      <c r="H147" s="11">
        <v>1</v>
      </c>
      <c r="I147" s="10">
        <v>289000</v>
      </c>
      <c r="J147" s="55"/>
      <c r="K147" s="55">
        <f>I147*H147</f>
        <v>289000</v>
      </c>
      <c r="L147" s="190">
        <f t="shared" si="29"/>
        <v>0</v>
      </c>
      <c r="M147" s="190">
        <f t="shared" si="30"/>
        <v>0</v>
      </c>
      <c r="N147" s="190">
        <f t="shared" si="31"/>
        <v>0</v>
      </c>
      <c r="O147" s="190">
        <f t="shared" si="32"/>
        <v>0</v>
      </c>
      <c r="P147" s="15"/>
    </row>
    <row r="148" spans="1:16" ht="21" customHeight="1" outlineLevel="1" x14ac:dyDescent="0.25">
      <c r="A148" s="54">
        <v>4</v>
      </c>
      <c r="B148" s="53" t="s">
        <v>99</v>
      </c>
      <c r="C148" s="11">
        <v>1</v>
      </c>
      <c r="D148" s="10">
        <v>289000</v>
      </c>
      <c r="E148" s="55"/>
      <c r="F148" s="55">
        <f>D148*C148</f>
        <v>289000</v>
      </c>
      <c r="G148" s="53" t="s">
        <v>99</v>
      </c>
      <c r="H148" s="11">
        <v>1</v>
      </c>
      <c r="I148" s="10">
        <v>289000</v>
      </c>
      <c r="J148" s="55"/>
      <c r="K148" s="55">
        <f>I148*H148</f>
        <v>289000</v>
      </c>
      <c r="L148" s="190">
        <f t="shared" si="29"/>
        <v>0</v>
      </c>
      <c r="M148" s="190">
        <f t="shared" si="30"/>
        <v>0</v>
      </c>
      <c r="N148" s="190">
        <f t="shared" si="31"/>
        <v>0</v>
      </c>
      <c r="O148" s="190">
        <f t="shared" si="32"/>
        <v>0</v>
      </c>
      <c r="P148" s="15"/>
    </row>
    <row r="149" spans="1:16" ht="36" customHeight="1" outlineLevel="1" x14ac:dyDescent="0.25">
      <c r="A149" s="54">
        <v>5</v>
      </c>
      <c r="B149" s="53" t="s">
        <v>100</v>
      </c>
      <c r="C149" s="11">
        <v>1</v>
      </c>
      <c r="D149" s="10">
        <v>282200</v>
      </c>
      <c r="E149" s="55"/>
      <c r="F149" s="55">
        <f t="shared" si="33"/>
        <v>282200</v>
      </c>
      <c r="G149" s="53" t="s">
        <v>100</v>
      </c>
      <c r="H149" s="11">
        <v>1</v>
      </c>
      <c r="I149" s="10">
        <v>282200</v>
      </c>
      <c r="J149" s="55"/>
      <c r="K149" s="55">
        <f t="shared" si="34"/>
        <v>282200</v>
      </c>
      <c r="L149" s="190">
        <f t="shared" si="29"/>
        <v>0</v>
      </c>
      <c r="M149" s="190">
        <f t="shared" si="30"/>
        <v>0</v>
      </c>
      <c r="N149" s="190">
        <f t="shared" si="31"/>
        <v>0</v>
      </c>
      <c r="O149" s="190">
        <f t="shared" si="32"/>
        <v>0</v>
      </c>
      <c r="P149" s="15"/>
    </row>
    <row r="150" spans="1:16" ht="21" customHeight="1" outlineLevel="1" x14ac:dyDescent="0.25">
      <c r="A150" s="54">
        <v>6</v>
      </c>
      <c r="B150" s="53" t="s">
        <v>47</v>
      </c>
      <c r="C150" s="11">
        <v>1</v>
      </c>
      <c r="D150" s="10">
        <v>282200</v>
      </c>
      <c r="E150" s="55"/>
      <c r="F150" s="55">
        <f t="shared" si="33"/>
        <v>282200</v>
      </c>
      <c r="G150" s="53" t="s">
        <v>47</v>
      </c>
      <c r="H150" s="11">
        <v>1</v>
      </c>
      <c r="I150" s="10">
        <v>282200</v>
      </c>
      <c r="J150" s="55"/>
      <c r="K150" s="55">
        <f t="shared" si="34"/>
        <v>282200</v>
      </c>
      <c r="L150" s="190">
        <f t="shared" si="29"/>
        <v>0</v>
      </c>
      <c r="M150" s="190">
        <f t="shared" si="30"/>
        <v>0</v>
      </c>
      <c r="N150" s="190">
        <f t="shared" si="31"/>
        <v>0</v>
      </c>
      <c r="O150" s="190">
        <f t="shared" si="32"/>
        <v>0</v>
      </c>
      <c r="P150" s="15"/>
    </row>
    <row r="151" spans="1:16" ht="21" customHeight="1" outlineLevel="1" x14ac:dyDescent="0.25">
      <c r="A151" s="54">
        <v>7</v>
      </c>
      <c r="B151" s="53" t="s">
        <v>5</v>
      </c>
      <c r="C151" s="11">
        <v>1</v>
      </c>
      <c r="D151" s="10">
        <v>272000</v>
      </c>
      <c r="E151" s="55"/>
      <c r="F151" s="55">
        <f t="shared" si="33"/>
        <v>272000</v>
      </c>
      <c r="G151" s="53" t="s">
        <v>5</v>
      </c>
      <c r="H151" s="11">
        <v>1</v>
      </c>
      <c r="I151" s="10">
        <v>272000</v>
      </c>
      <c r="J151" s="55"/>
      <c r="K151" s="55">
        <f t="shared" si="34"/>
        <v>272000</v>
      </c>
      <c r="L151" s="190">
        <f t="shared" si="29"/>
        <v>0</v>
      </c>
      <c r="M151" s="190">
        <f t="shared" si="30"/>
        <v>0</v>
      </c>
      <c r="N151" s="190">
        <f t="shared" si="31"/>
        <v>0</v>
      </c>
      <c r="O151" s="190">
        <f t="shared" si="32"/>
        <v>0</v>
      </c>
      <c r="P151" s="15"/>
    </row>
    <row r="152" spans="1:16" ht="35.25" customHeight="1" outlineLevel="1" x14ac:dyDescent="0.25">
      <c r="A152" s="54" t="s">
        <v>8</v>
      </c>
      <c r="B152" s="122" t="s">
        <v>101</v>
      </c>
      <c r="C152" s="11"/>
      <c r="D152" s="10"/>
      <c r="E152" s="55"/>
      <c r="F152" s="55"/>
      <c r="G152" s="122" t="s">
        <v>101</v>
      </c>
      <c r="H152" s="11"/>
      <c r="I152" s="10"/>
      <c r="J152" s="55"/>
      <c r="K152" s="55"/>
      <c r="L152" s="190">
        <f t="shared" si="29"/>
        <v>0</v>
      </c>
      <c r="M152" s="190">
        <f t="shared" si="30"/>
        <v>0</v>
      </c>
      <c r="N152" s="190">
        <f t="shared" si="31"/>
        <v>0</v>
      </c>
      <c r="O152" s="190">
        <f t="shared" si="32"/>
        <v>0</v>
      </c>
      <c r="P152" s="15"/>
    </row>
    <row r="153" spans="1:16" ht="21" customHeight="1" outlineLevel="1" x14ac:dyDescent="0.25">
      <c r="A153" s="54">
        <v>1</v>
      </c>
      <c r="B153" s="53" t="s">
        <v>4</v>
      </c>
      <c r="C153" s="11">
        <v>1</v>
      </c>
      <c r="D153" s="10">
        <v>408000</v>
      </c>
      <c r="E153" s="55"/>
      <c r="F153" s="55">
        <f t="shared" ref="F153:F154" si="35">D153*C153</f>
        <v>408000</v>
      </c>
      <c r="G153" s="53" t="s">
        <v>4</v>
      </c>
      <c r="H153" s="11">
        <v>1</v>
      </c>
      <c r="I153" s="10">
        <v>408000</v>
      </c>
      <c r="J153" s="55"/>
      <c r="K153" s="55">
        <f t="shared" ref="K153:K154" si="36">I153*H153</f>
        <v>408000</v>
      </c>
      <c r="L153" s="190">
        <f t="shared" si="29"/>
        <v>0</v>
      </c>
      <c r="M153" s="190">
        <f t="shared" si="30"/>
        <v>0</v>
      </c>
      <c r="N153" s="190">
        <f t="shared" si="31"/>
        <v>0</v>
      </c>
      <c r="O153" s="190">
        <f t="shared" si="32"/>
        <v>0</v>
      </c>
      <c r="P153" s="15"/>
    </row>
    <row r="154" spans="1:16" ht="42" customHeight="1" outlineLevel="1" x14ac:dyDescent="0.25">
      <c r="A154" s="54">
        <v>2</v>
      </c>
      <c r="B154" s="53" t="s">
        <v>97</v>
      </c>
      <c r="C154" s="11">
        <v>1</v>
      </c>
      <c r="D154" s="10">
        <v>289000</v>
      </c>
      <c r="E154" s="55"/>
      <c r="F154" s="55">
        <f t="shared" si="35"/>
        <v>289000</v>
      </c>
      <c r="G154" s="53" t="s">
        <v>97</v>
      </c>
      <c r="H154" s="11">
        <v>1</v>
      </c>
      <c r="I154" s="10">
        <v>289000</v>
      </c>
      <c r="J154" s="55"/>
      <c r="K154" s="55">
        <f t="shared" si="36"/>
        <v>289000</v>
      </c>
      <c r="L154" s="190">
        <f t="shared" si="29"/>
        <v>0</v>
      </c>
      <c r="M154" s="190">
        <f t="shared" si="30"/>
        <v>0</v>
      </c>
      <c r="N154" s="190">
        <f t="shared" si="31"/>
        <v>0</v>
      </c>
      <c r="O154" s="190">
        <f t="shared" si="32"/>
        <v>0</v>
      </c>
      <c r="P154" s="15"/>
    </row>
    <row r="155" spans="1:16" ht="36.75" customHeight="1" outlineLevel="1" x14ac:dyDescent="0.25">
      <c r="A155" s="54">
        <v>3</v>
      </c>
      <c r="B155" s="53" t="s">
        <v>98</v>
      </c>
      <c r="C155" s="11">
        <v>1</v>
      </c>
      <c r="D155" s="10">
        <v>289000</v>
      </c>
      <c r="E155" s="55"/>
      <c r="F155" s="55">
        <f>D155*C155</f>
        <v>289000</v>
      </c>
      <c r="G155" s="53" t="s">
        <v>98</v>
      </c>
      <c r="H155" s="11">
        <v>1</v>
      </c>
      <c r="I155" s="10">
        <v>289000</v>
      </c>
      <c r="J155" s="55"/>
      <c r="K155" s="55">
        <f>I155*H155</f>
        <v>289000</v>
      </c>
      <c r="L155" s="190">
        <f t="shared" si="29"/>
        <v>0</v>
      </c>
      <c r="M155" s="190">
        <f t="shared" si="30"/>
        <v>0</v>
      </c>
      <c r="N155" s="190">
        <f t="shared" si="31"/>
        <v>0</v>
      </c>
      <c r="O155" s="190">
        <f t="shared" si="32"/>
        <v>0</v>
      </c>
      <c r="P155" s="15"/>
    </row>
    <row r="156" spans="1:16" ht="21" customHeight="1" outlineLevel="1" x14ac:dyDescent="0.25">
      <c r="A156" s="54">
        <v>4</v>
      </c>
      <c r="B156" s="53" t="s">
        <v>99</v>
      </c>
      <c r="C156" s="11">
        <v>1</v>
      </c>
      <c r="D156" s="10">
        <v>289000</v>
      </c>
      <c r="E156" s="55"/>
      <c r="F156" s="55">
        <f>D156*C156</f>
        <v>289000</v>
      </c>
      <c r="G156" s="53" t="s">
        <v>99</v>
      </c>
      <c r="H156" s="11">
        <v>1</v>
      </c>
      <c r="I156" s="10">
        <v>289000</v>
      </c>
      <c r="J156" s="55"/>
      <c r="K156" s="55">
        <f>I156*H156</f>
        <v>289000</v>
      </c>
      <c r="L156" s="190">
        <f t="shared" si="29"/>
        <v>0</v>
      </c>
      <c r="M156" s="190">
        <f t="shared" si="30"/>
        <v>0</v>
      </c>
      <c r="N156" s="190">
        <f t="shared" si="31"/>
        <v>0</v>
      </c>
      <c r="O156" s="190">
        <f t="shared" si="32"/>
        <v>0</v>
      </c>
      <c r="P156" s="15"/>
    </row>
    <row r="157" spans="1:16" ht="21" customHeight="1" outlineLevel="1" x14ac:dyDescent="0.25">
      <c r="A157" s="54">
        <v>5</v>
      </c>
      <c r="B157" s="53" t="s">
        <v>93</v>
      </c>
      <c r="C157" s="11">
        <v>1</v>
      </c>
      <c r="D157" s="10">
        <v>282200</v>
      </c>
      <c r="E157" s="55"/>
      <c r="F157" s="55">
        <f t="shared" ref="F157:F159" si="37">D157*C157</f>
        <v>282200</v>
      </c>
      <c r="G157" s="53" t="s">
        <v>93</v>
      </c>
      <c r="H157" s="11">
        <v>1</v>
      </c>
      <c r="I157" s="10">
        <v>282200</v>
      </c>
      <c r="J157" s="55"/>
      <c r="K157" s="55">
        <f t="shared" ref="K157:K159" si="38">I157*H157</f>
        <v>282200</v>
      </c>
      <c r="L157" s="190">
        <f t="shared" si="29"/>
        <v>0</v>
      </c>
      <c r="M157" s="190">
        <f t="shared" si="30"/>
        <v>0</v>
      </c>
      <c r="N157" s="190">
        <f t="shared" si="31"/>
        <v>0</v>
      </c>
      <c r="O157" s="190">
        <f t="shared" si="32"/>
        <v>0</v>
      </c>
      <c r="P157" s="15"/>
    </row>
    <row r="158" spans="1:16" ht="40.5" customHeight="1" outlineLevel="1" x14ac:dyDescent="0.25">
      <c r="A158" s="54">
        <v>6</v>
      </c>
      <c r="B158" s="53" t="s">
        <v>100</v>
      </c>
      <c r="C158" s="11">
        <v>1</v>
      </c>
      <c r="D158" s="10">
        <v>282200</v>
      </c>
      <c r="E158" s="55"/>
      <c r="F158" s="55">
        <f t="shared" si="37"/>
        <v>282200</v>
      </c>
      <c r="G158" s="53" t="s">
        <v>100</v>
      </c>
      <c r="H158" s="11">
        <v>1</v>
      </c>
      <c r="I158" s="10">
        <v>282200</v>
      </c>
      <c r="J158" s="55"/>
      <c r="K158" s="55">
        <f t="shared" si="38"/>
        <v>282200</v>
      </c>
      <c r="L158" s="190">
        <f t="shared" si="29"/>
        <v>0</v>
      </c>
      <c r="M158" s="190">
        <f t="shared" si="30"/>
        <v>0</v>
      </c>
      <c r="N158" s="190">
        <f t="shared" si="31"/>
        <v>0</v>
      </c>
      <c r="O158" s="190">
        <f t="shared" si="32"/>
        <v>0</v>
      </c>
      <c r="P158" s="15"/>
    </row>
    <row r="159" spans="1:16" ht="21" customHeight="1" outlineLevel="1" x14ac:dyDescent="0.25">
      <c r="A159" s="54">
        <v>7</v>
      </c>
      <c r="B159" s="53" t="s">
        <v>5</v>
      </c>
      <c r="C159" s="11">
        <v>1</v>
      </c>
      <c r="D159" s="10">
        <v>272000</v>
      </c>
      <c r="E159" s="55"/>
      <c r="F159" s="55">
        <f t="shared" si="37"/>
        <v>272000</v>
      </c>
      <c r="G159" s="53" t="s">
        <v>5</v>
      </c>
      <c r="H159" s="11">
        <v>1</v>
      </c>
      <c r="I159" s="10">
        <v>272000</v>
      </c>
      <c r="J159" s="55"/>
      <c r="K159" s="55">
        <f t="shared" si="38"/>
        <v>272000</v>
      </c>
      <c r="L159" s="190">
        <f t="shared" si="29"/>
        <v>0</v>
      </c>
      <c r="M159" s="190">
        <f t="shared" si="30"/>
        <v>0</v>
      </c>
      <c r="N159" s="190">
        <f t="shared" si="31"/>
        <v>0</v>
      </c>
      <c r="O159" s="190">
        <f t="shared" si="32"/>
        <v>0</v>
      </c>
      <c r="P159" s="15"/>
    </row>
    <row r="160" spans="1:16" ht="21" customHeight="1" x14ac:dyDescent="0.25">
      <c r="A160" s="27"/>
      <c r="B160" s="121" t="s">
        <v>6</v>
      </c>
      <c r="C160" s="58">
        <f>SUM(C142:C159)</f>
        <v>16</v>
      </c>
      <c r="D160" s="10"/>
      <c r="E160" s="10"/>
      <c r="F160" s="164">
        <f>SUM(F142:F159)</f>
        <v>5168000</v>
      </c>
      <c r="G160" s="121" t="s">
        <v>6</v>
      </c>
      <c r="H160" s="58">
        <f>SUM(H142:H159)</f>
        <v>15</v>
      </c>
      <c r="I160" s="10"/>
      <c r="J160" s="10"/>
      <c r="K160" s="164">
        <f>SUM(K142:K159)</f>
        <v>4919800</v>
      </c>
      <c r="L160" s="190">
        <f t="shared" si="29"/>
        <v>-1</v>
      </c>
      <c r="M160" s="190">
        <f t="shared" si="30"/>
        <v>0</v>
      </c>
      <c r="N160" s="190">
        <f t="shared" si="31"/>
        <v>0</v>
      </c>
      <c r="O160" s="190">
        <f t="shared" si="32"/>
        <v>-248200</v>
      </c>
      <c r="P160" s="15"/>
    </row>
    <row r="161" spans="1:16" s="3" customFormat="1" ht="45" customHeight="1" x14ac:dyDescent="0.25">
      <c r="A161" s="27"/>
      <c r="B161" s="36" t="s">
        <v>91</v>
      </c>
      <c r="C161" s="37"/>
      <c r="D161" s="40"/>
      <c r="E161" s="10"/>
      <c r="F161" s="165"/>
      <c r="G161" s="36" t="s">
        <v>91</v>
      </c>
      <c r="H161" s="37"/>
      <c r="I161" s="40"/>
      <c r="J161" s="10"/>
      <c r="K161" s="165"/>
      <c r="L161" s="190"/>
      <c r="M161" s="190"/>
      <c r="N161" s="190"/>
      <c r="O161" s="190"/>
      <c r="P161" s="30"/>
    </row>
    <row r="162" spans="1:16" s="3" customFormat="1" ht="21" customHeight="1" outlineLevel="1" x14ac:dyDescent="0.25">
      <c r="A162" s="27">
        <v>1</v>
      </c>
      <c r="B162" s="44" t="s">
        <v>7</v>
      </c>
      <c r="C162" s="11">
        <v>1</v>
      </c>
      <c r="D162" s="10">
        <v>697000</v>
      </c>
      <c r="E162" s="10"/>
      <c r="F162" s="55">
        <f>D162*C162</f>
        <v>697000</v>
      </c>
      <c r="G162" s="44" t="s">
        <v>7</v>
      </c>
      <c r="H162" s="11"/>
      <c r="I162" s="10">
        <v>697000</v>
      </c>
      <c r="J162" s="10"/>
      <c r="K162" s="55">
        <f>I162*H162</f>
        <v>0</v>
      </c>
      <c r="L162" s="190">
        <f t="shared" ref="L162:L177" si="39">+H162-C162</f>
        <v>-1</v>
      </c>
      <c r="M162" s="190">
        <f t="shared" ref="M162:M177" si="40">+I162-D162</f>
        <v>0</v>
      </c>
      <c r="N162" s="190">
        <f t="shared" ref="N162:N177" si="41">+J162-E162</f>
        <v>0</v>
      </c>
      <c r="O162" s="190">
        <f t="shared" ref="O162:O177" si="42">+K162-F162</f>
        <v>-697000</v>
      </c>
      <c r="P162" s="30"/>
    </row>
    <row r="163" spans="1:16" s="3" customFormat="1" ht="21" customHeight="1" outlineLevel="1" x14ac:dyDescent="0.25">
      <c r="A163" s="27">
        <v>2</v>
      </c>
      <c r="B163" s="44" t="s">
        <v>13</v>
      </c>
      <c r="C163" s="11">
        <v>1</v>
      </c>
      <c r="D163" s="10">
        <v>561000</v>
      </c>
      <c r="E163" s="10"/>
      <c r="F163" s="55">
        <f>D163*C163</f>
        <v>561000</v>
      </c>
      <c r="G163" s="44" t="s">
        <v>13</v>
      </c>
      <c r="H163" s="11"/>
      <c r="I163" s="10">
        <v>561000</v>
      </c>
      <c r="J163" s="10"/>
      <c r="K163" s="55">
        <f>I163*H163</f>
        <v>0</v>
      </c>
      <c r="L163" s="190">
        <f t="shared" si="39"/>
        <v>-1</v>
      </c>
      <c r="M163" s="190">
        <f t="shared" si="40"/>
        <v>0</v>
      </c>
      <c r="N163" s="190">
        <f t="shared" si="41"/>
        <v>0</v>
      </c>
      <c r="O163" s="190">
        <f t="shared" si="42"/>
        <v>-561000</v>
      </c>
      <c r="P163" s="30"/>
    </row>
    <row r="164" spans="1:16" s="3" customFormat="1" ht="36.75" customHeight="1" outlineLevel="1" x14ac:dyDescent="0.25">
      <c r="A164" s="27" t="s">
        <v>8</v>
      </c>
      <c r="B164" s="122" t="s">
        <v>92</v>
      </c>
      <c r="C164" s="37"/>
      <c r="D164" s="40"/>
      <c r="E164" s="10"/>
      <c r="F164" s="165"/>
      <c r="G164" s="122" t="s">
        <v>92</v>
      </c>
      <c r="H164" s="37"/>
      <c r="I164" s="40"/>
      <c r="J164" s="10"/>
      <c r="K164" s="165"/>
      <c r="L164" s="190">
        <f t="shared" si="39"/>
        <v>0</v>
      </c>
      <c r="M164" s="190">
        <f t="shared" si="40"/>
        <v>0</v>
      </c>
      <c r="N164" s="190">
        <f t="shared" si="41"/>
        <v>0</v>
      </c>
      <c r="O164" s="190">
        <f t="shared" si="42"/>
        <v>0</v>
      </c>
      <c r="P164" s="30"/>
    </row>
    <row r="165" spans="1:16" s="3" customFormat="1" ht="21" customHeight="1" outlineLevel="1" x14ac:dyDescent="0.25">
      <c r="A165" s="27">
        <v>3</v>
      </c>
      <c r="B165" s="53" t="s">
        <v>4</v>
      </c>
      <c r="C165" s="37">
        <v>1</v>
      </c>
      <c r="D165" s="10">
        <v>408000</v>
      </c>
      <c r="E165" s="10"/>
      <c r="F165" s="55">
        <f>D165*C165</f>
        <v>408000</v>
      </c>
      <c r="G165" s="53" t="s">
        <v>4</v>
      </c>
      <c r="H165" s="37"/>
      <c r="I165" s="10">
        <v>408000</v>
      </c>
      <c r="J165" s="10"/>
      <c r="K165" s="55">
        <f>I165*H165</f>
        <v>0</v>
      </c>
      <c r="L165" s="190">
        <f t="shared" si="39"/>
        <v>-1</v>
      </c>
      <c r="M165" s="190">
        <f t="shared" si="40"/>
        <v>0</v>
      </c>
      <c r="N165" s="190">
        <f t="shared" si="41"/>
        <v>0</v>
      </c>
      <c r="O165" s="190">
        <f t="shared" si="42"/>
        <v>-408000</v>
      </c>
      <c r="P165" s="30"/>
    </row>
    <row r="166" spans="1:16" s="3" customFormat="1" ht="21" customHeight="1" outlineLevel="1" x14ac:dyDescent="0.25">
      <c r="A166" s="27">
        <v>4</v>
      </c>
      <c r="B166" s="53" t="s">
        <v>9</v>
      </c>
      <c r="C166" s="37">
        <v>1</v>
      </c>
      <c r="D166" s="10">
        <v>289000</v>
      </c>
      <c r="E166" s="10"/>
      <c r="F166" s="55">
        <f>D166*C166</f>
        <v>289000</v>
      </c>
      <c r="G166" s="53" t="s">
        <v>9</v>
      </c>
      <c r="H166" s="37"/>
      <c r="I166" s="10">
        <v>289000</v>
      </c>
      <c r="J166" s="10"/>
      <c r="K166" s="55">
        <f>I166*H166</f>
        <v>0</v>
      </c>
      <c r="L166" s="190">
        <f t="shared" si="39"/>
        <v>-1</v>
      </c>
      <c r="M166" s="190">
        <f t="shared" si="40"/>
        <v>0</v>
      </c>
      <c r="N166" s="190">
        <f t="shared" si="41"/>
        <v>0</v>
      </c>
      <c r="O166" s="190">
        <f t="shared" si="42"/>
        <v>-289000</v>
      </c>
      <c r="P166" s="30"/>
    </row>
    <row r="167" spans="1:16" s="3" customFormat="1" ht="21" customHeight="1" outlineLevel="1" x14ac:dyDescent="0.25">
      <c r="A167" s="27">
        <v>5</v>
      </c>
      <c r="B167" s="53" t="s">
        <v>93</v>
      </c>
      <c r="C167" s="37">
        <v>2</v>
      </c>
      <c r="D167" s="10">
        <v>282200</v>
      </c>
      <c r="E167" s="10"/>
      <c r="F167" s="55">
        <f>D167*C167</f>
        <v>564400</v>
      </c>
      <c r="G167" s="53" t="s">
        <v>93</v>
      </c>
      <c r="H167" s="37"/>
      <c r="I167" s="10">
        <v>282200</v>
      </c>
      <c r="J167" s="10"/>
      <c r="K167" s="55">
        <f>I167*H167</f>
        <v>0</v>
      </c>
      <c r="L167" s="190">
        <f t="shared" si="39"/>
        <v>-2</v>
      </c>
      <c r="M167" s="190">
        <f t="shared" si="40"/>
        <v>0</v>
      </c>
      <c r="N167" s="190">
        <f t="shared" si="41"/>
        <v>0</v>
      </c>
      <c r="O167" s="190">
        <f t="shared" si="42"/>
        <v>-564400</v>
      </c>
      <c r="P167" s="30"/>
    </row>
    <row r="168" spans="1:16" s="3" customFormat="1" ht="21" customHeight="1" outlineLevel="1" x14ac:dyDescent="0.25">
      <c r="A168" s="27">
        <v>6</v>
      </c>
      <c r="B168" s="53" t="s">
        <v>5</v>
      </c>
      <c r="C168" s="37">
        <v>1</v>
      </c>
      <c r="D168" s="10">
        <v>272000</v>
      </c>
      <c r="E168" s="10"/>
      <c r="F168" s="55">
        <f>D168*C168</f>
        <v>272000</v>
      </c>
      <c r="G168" s="53" t="s">
        <v>5</v>
      </c>
      <c r="H168" s="37"/>
      <c r="I168" s="10">
        <v>272000</v>
      </c>
      <c r="J168" s="10"/>
      <c r="K168" s="55">
        <f>I168*H168</f>
        <v>0</v>
      </c>
      <c r="L168" s="190">
        <f t="shared" si="39"/>
        <v>-1</v>
      </c>
      <c r="M168" s="190">
        <f t="shared" si="40"/>
        <v>0</v>
      </c>
      <c r="N168" s="190">
        <f t="shared" si="41"/>
        <v>0</v>
      </c>
      <c r="O168" s="190">
        <f t="shared" si="42"/>
        <v>-272000</v>
      </c>
      <c r="P168" s="30"/>
    </row>
    <row r="169" spans="1:16" s="3" customFormat="1" ht="54" customHeight="1" outlineLevel="1" x14ac:dyDescent="0.25">
      <c r="A169" s="27" t="s">
        <v>8</v>
      </c>
      <c r="B169" s="122" t="s">
        <v>94</v>
      </c>
      <c r="C169" s="37"/>
      <c r="D169" s="40"/>
      <c r="E169" s="10"/>
      <c r="F169" s="165"/>
      <c r="G169" s="122" t="s">
        <v>94</v>
      </c>
      <c r="H169" s="37"/>
      <c r="I169" s="40"/>
      <c r="J169" s="10"/>
      <c r="K169" s="165"/>
      <c r="L169" s="190">
        <f t="shared" si="39"/>
        <v>0</v>
      </c>
      <c r="M169" s="190">
        <f t="shared" si="40"/>
        <v>0</v>
      </c>
      <c r="N169" s="190">
        <f t="shared" si="41"/>
        <v>0</v>
      </c>
      <c r="O169" s="190">
        <f t="shared" si="42"/>
        <v>0</v>
      </c>
      <c r="P169" s="30"/>
    </row>
    <row r="170" spans="1:16" ht="21" customHeight="1" outlineLevel="1" x14ac:dyDescent="0.25">
      <c r="A170" s="27">
        <v>7</v>
      </c>
      <c r="B170" s="53" t="s">
        <v>4</v>
      </c>
      <c r="C170" s="37">
        <v>1</v>
      </c>
      <c r="D170" s="10">
        <v>408000</v>
      </c>
      <c r="E170" s="10"/>
      <c r="F170" s="55">
        <f>D170*C170</f>
        <v>408000</v>
      </c>
      <c r="G170" s="53" t="s">
        <v>4</v>
      </c>
      <c r="H170" s="37"/>
      <c r="I170" s="10">
        <v>408000</v>
      </c>
      <c r="J170" s="10"/>
      <c r="K170" s="55">
        <f>I170*H170</f>
        <v>0</v>
      </c>
      <c r="L170" s="190">
        <f t="shared" si="39"/>
        <v>-1</v>
      </c>
      <c r="M170" s="190">
        <f t="shared" si="40"/>
        <v>0</v>
      </c>
      <c r="N170" s="190">
        <f t="shared" si="41"/>
        <v>0</v>
      </c>
      <c r="O170" s="190">
        <f t="shared" si="42"/>
        <v>-408000</v>
      </c>
      <c r="P170" s="15"/>
    </row>
    <row r="171" spans="1:16" ht="21" customHeight="1" outlineLevel="1" x14ac:dyDescent="0.25">
      <c r="A171" s="27">
        <v>8</v>
      </c>
      <c r="B171" s="53" t="s">
        <v>9</v>
      </c>
      <c r="C171" s="37">
        <v>1</v>
      </c>
      <c r="D171" s="10">
        <v>289000</v>
      </c>
      <c r="E171" s="10"/>
      <c r="F171" s="55">
        <f>D171*C171</f>
        <v>289000</v>
      </c>
      <c r="G171" s="53" t="s">
        <v>9</v>
      </c>
      <c r="H171" s="37"/>
      <c r="I171" s="10">
        <v>289000</v>
      </c>
      <c r="J171" s="10"/>
      <c r="K171" s="55">
        <f>I171*H171</f>
        <v>0</v>
      </c>
      <c r="L171" s="190">
        <f t="shared" si="39"/>
        <v>-1</v>
      </c>
      <c r="M171" s="190">
        <f t="shared" si="40"/>
        <v>0</v>
      </c>
      <c r="N171" s="190">
        <f t="shared" si="41"/>
        <v>0</v>
      </c>
      <c r="O171" s="190">
        <f t="shared" si="42"/>
        <v>-289000</v>
      </c>
      <c r="P171" s="15"/>
    </row>
    <row r="172" spans="1:16" ht="21" customHeight="1" outlineLevel="1" x14ac:dyDescent="0.25">
      <c r="A172" s="27">
        <v>9</v>
      </c>
      <c r="B172" s="53" t="s">
        <v>93</v>
      </c>
      <c r="C172" s="37">
        <v>1</v>
      </c>
      <c r="D172" s="10">
        <v>282200</v>
      </c>
      <c r="E172" s="10"/>
      <c r="F172" s="55">
        <f>D172*C172</f>
        <v>282200</v>
      </c>
      <c r="G172" s="53" t="s">
        <v>93</v>
      </c>
      <c r="H172" s="37"/>
      <c r="I172" s="10">
        <v>282200</v>
      </c>
      <c r="J172" s="10"/>
      <c r="K172" s="55">
        <f>I172*H172</f>
        <v>0</v>
      </c>
      <c r="L172" s="190">
        <f t="shared" si="39"/>
        <v>-1</v>
      </c>
      <c r="M172" s="190">
        <f t="shared" si="40"/>
        <v>0</v>
      </c>
      <c r="N172" s="190">
        <f t="shared" si="41"/>
        <v>0</v>
      </c>
      <c r="O172" s="190">
        <f t="shared" si="42"/>
        <v>-282200</v>
      </c>
      <c r="P172" s="15"/>
    </row>
    <row r="173" spans="1:16" ht="21" customHeight="1" outlineLevel="1" x14ac:dyDescent="0.25">
      <c r="A173" s="27" t="s">
        <v>8</v>
      </c>
      <c r="B173" s="122" t="s">
        <v>317</v>
      </c>
      <c r="C173" s="37"/>
      <c r="D173" s="40"/>
      <c r="E173" s="10"/>
      <c r="F173" s="165"/>
      <c r="G173" s="122" t="s">
        <v>317</v>
      </c>
      <c r="H173" s="37"/>
      <c r="I173" s="40"/>
      <c r="J173" s="10"/>
      <c r="K173" s="165"/>
      <c r="L173" s="190">
        <f t="shared" si="39"/>
        <v>0</v>
      </c>
      <c r="M173" s="190">
        <f t="shared" si="40"/>
        <v>0</v>
      </c>
      <c r="N173" s="190">
        <f t="shared" si="41"/>
        <v>0</v>
      </c>
      <c r="O173" s="190">
        <f t="shared" si="42"/>
        <v>0</v>
      </c>
      <c r="P173" s="15"/>
    </row>
    <row r="174" spans="1:16" ht="21" customHeight="1" outlineLevel="1" x14ac:dyDescent="0.25">
      <c r="A174" s="27">
        <v>10</v>
      </c>
      <c r="B174" s="53" t="s">
        <v>4</v>
      </c>
      <c r="C174" s="37">
        <v>1</v>
      </c>
      <c r="D174" s="10">
        <v>408000</v>
      </c>
      <c r="E174" s="10"/>
      <c r="F174" s="55">
        <f>D174*C174</f>
        <v>408000</v>
      </c>
      <c r="G174" s="53" t="s">
        <v>4</v>
      </c>
      <c r="H174" s="37"/>
      <c r="I174" s="10">
        <v>408000</v>
      </c>
      <c r="J174" s="10"/>
      <c r="K174" s="55">
        <f>I174*H174</f>
        <v>0</v>
      </c>
      <c r="L174" s="190">
        <f t="shared" si="39"/>
        <v>-1</v>
      </c>
      <c r="M174" s="190">
        <f t="shared" si="40"/>
        <v>0</v>
      </c>
      <c r="N174" s="190">
        <f t="shared" si="41"/>
        <v>0</v>
      </c>
      <c r="O174" s="190">
        <f t="shared" si="42"/>
        <v>-408000</v>
      </c>
      <c r="P174" s="15"/>
    </row>
    <row r="175" spans="1:16" ht="21" customHeight="1" outlineLevel="1" x14ac:dyDescent="0.25">
      <c r="A175" s="27">
        <v>11</v>
      </c>
      <c r="B175" s="53" t="s">
        <v>9</v>
      </c>
      <c r="C175" s="37">
        <v>1</v>
      </c>
      <c r="D175" s="10">
        <v>289000</v>
      </c>
      <c r="E175" s="10"/>
      <c r="F175" s="55">
        <f>D175*C175</f>
        <v>289000</v>
      </c>
      <c r="G175" s="53" t="s">
        <v>9</v>
      </c>
      <c r="H175" s="37"/>
      <c r="I175" s="10">
        <v>289000</v>
      </c>
      <c r="J175" s="10"/>
      <c r="K175" s="55">
        <f>I175*H175</f>
        <v>0</v>
      </c>
      <c r="L175" s="190">
        <f t="shared" si="39"/>
        <v>-1</v>
      </c>
      <c r="M175" s="190">
        <f t="shared" si="40"/>
        <v>0</v>
      </c>
      <c r="N175" s="190">
        <f t="shared" si="41"/>
        <v>0</v>
      </c>
      <c r="O175" s="190">
        <f t="shared" si="42"/>
        <v>-289000</v>
      </c>
      <c r="P175" s="15"/>
    </row>
    <row r="176" spans="1:16" ht="21" customHeight="1" outlineLevel="1" x14ac:dyDescent="0.25">
      <c r="A176" s="27">
        <v>12</v>
      </c>
      <c r="B176" s="53" t="s">
        <v>93</v>
      </c>
      <c r="C176" s="37">
        <v>2</v>
      </c>
      <c r="D176" s="10">
        <v>282200</v>
      </c>
      <c r="E176" s="10"/>
      <c r="F176" s="55">
        <f>D176*C176</f>
        <v>564400</v>
      </c>
      <c r="G176" s="53" t="s">
        <v>93</v>
      </c>
      <c r="H176" s="37"/>
      <c r="I176" s="10">
        <v>282200</v>
      </c>
      <c r="J176" s="10"/>
      <c r="K176" s="55">
        <f>I176*H176</f>
        <v>0</v>
      </c>
      <c r="L176" s="190">
        <f t="shared" si="39"/>
        <v>-2</v>
      </c>
      <c r="M176" s="190">
        <f t="shared" si="40"/>
        <v>0</v>
      </c>
      <c r="N176" s="190">
        <f t="shared" si="41"/>
        <v>0</v>
      </c>
      <c r="O176" s="190">
        <f t="shared" si="42"/>
        <v>-564400</v>
      </c>
      <c r="P176" s="15"/>
    </row>
    <row r="177" spans="1:16" ht="29.25" customHeight="1" x14ac:dyDescent="0.25">
      <c r="A177" s="35"/>
      <c r="B177" s="121" t="s">
        <v>6</v>
      </c>
      <c r="C177" s="135">
        <f>SUM(C162:C176)</f>
        <v>14</v>
      </c>
      <c r="D177" s="10"/>
      <c r="E177" s="10"/>
      <c r="F177" s="168">
        <f>SUM(F162:F176)</f>
        <v>5032000</v>
      </c>
      <c r="G177" s="121" t="s">
        <v>6</v>
      </c>
      <c r="H177" s="135">
        <f>SUM(H162:H176)</f>
        <v>0</v>
      </c>
      <c r="I177" s="10"/>
      <c r="J177" s="10"/>
      <c r="K177" s="168">
        <f>SUM(K162:K176)</f>
        <v>0</v>
      </c>
      <c r="L177" s="190">
        <f t="shared" si="39"/>
        <v>-14</v>
      </c>
      <c r="M177" s="190">
        <f t="shared" si="40"/>
        <v>0</v>
      </c>
      <c r="N177" s="190">
        <f t="shared" si="41"/>
        <v>0</v>
      </c>
      <c r="O177" s="190">
        <f t="shared" si="42"/>
        <v>-5032000</v>
      </c>
      <c r="P177" s="15"/>
    </row>
    <row r="178" spans="1:16" s="3" customFormat="1" ht="71.25" customHeight="1" x14ac:dyDescent="0.25">
      <c r="A178" s="62"/>
      <c r="B178" s="36" t="s">
        <v>143</v>
      </c>
      <c r="C178" s="63"/>
      <c r="D178" s="40"/>
      <c r="E178" s="10"/>
      <c r="F178" s="165"/>
      <c r="G178" s="36" t="s">
        <v>143</v>
      </c>
      <c r="H178" s="63"/>
      <c r="I178" s="40"/>
      <c r="J178" s="10"/>
      <c r="K178" s="165"/>
      <c r="L178" s="190"/>
      <c r="M178" s="190"/>
      <c r="N178" s="190"/>
      <c r="O178" s="190"/>
      <c r="P178" s="30"/>
    </row>
    <row r="179" spans="1:16" ht="27.75" customHeight="1" outlineLevel="1" x14ac:dyDescent="0.25">
      <c r="A179" s="27">
        <v>1</v>
      </c>
      <c r="B179" s="44" t="s">
        <v>7</v>
      </c>
      <c r="C179" s="37">
        <v>1</v>
      </c>
      <c r="D179" s="10">
        <v>697000</v>
      </c>
      <c r="E179" s="10"/>
      <c r="F179" s="55">
        <f t="shared" ref="F179:F190" si="43">D179*C179</f>
        <v>697000</v>
      </c>
      <c r="G179" s="44" t="s">
        <v>7</v>
      </c>
      <c r="H179" s="37">
        <v>1</v>
      </c>
      <c r="I179" s="10">
        <v>697000</v>
      </c>
      <c r="J179" s="10"/>
      <c r="K179" s="55">
        <f t="shared" ref="K179:K190" si="44">I179*H179</f>
        <v>697000</v>
      </c>
      <c r="L179" s="190"/>
      <c r="M179" s="190"/>
      <c r="N179" s="190"/>
      <c r="O179" s="190"/>
      <c r="P179" s="15"/>
    </row>
    <row r="180" spans="1:16" ht="27.75" customHeight="1" outlineLevel="1" x14ac:dyDescent="0.25">
      <c r="A180" s="27">
        <v>2</v>
      </c>
      <c r="B180" s="44" t="s">
        <v>13</v>
      </c>
      <c r="C180" s="37">
        <v>1</v>
      </c>
      <c r="D180" s="10">
        <v>561000</v>
      </c>
      <c r="E180" s="10"/>
      <c r="F180" s="55">
        <f t="shared" si="43"/>
        <v>561000</v>
      </c>
      <c r="G180" s="44" t="s">
        <v>13</v>
      </c>
      <c r="H180" s="37">
        <v>1</v>
      </c>
      <c r="I180" s="10">
        <v>561000</v>
      </c>
      <c r="J180" s="10"/>
      <c r="K180" s="55">
        <f t="shared" si="44"/>
        <v>561000</v>
      </c>
      <c r="L180" s="190"/>
      <c r="M180" s="190"/>
      <c r="N180" s="190"/>
      <c r="O180" s="190"/>
      <c r="P180" s="15"/>
    </row>
    <row r="181" spans="1:16" ht="27.75" customHeight="1" outlineLevel="1" x14ac:dyDescent="0.25">
      <c r="A181" s="27">
        <v>3</v>
      </c>
      <c r="B181" s="44" t="s">
        <v>14</v>
      </c>
      <c r="C181" s="37">
        <v>1</v>
      </c>
      <c r="D181" s="10">
        <v>248200</v>
      </c>
      <c r="E181" s="10"/>
      <c r="F181" s="55">
        <f t="shared" si="43"/>
        <v>248200</v>
      </c>
      <c r="G181" s="44" t="s">
        <v>14</v>
      </c>
      <c r="H181" s="37"/>
      <c r="I181" s="10">
        <v>248200</v>
      </c>
      <c r="J181" s="10"/>
      <c r="K181" s="55">
        <f t="shared" si="44"/>
        <v>0</v>
      </c>
      <c r="L181" s="190">
        <f>+H181-C181</f>
        <v>-1</v>
      </c>
      <c r="M181" s="190">
        <f>+I181-D181</f>
        <v>0</v>
      </c>
      <c r="N181" s="190">
        <f>+J181-E181</f>
        <v>0</v>
      </c>
      <c r="O181" s="190">
        <f>+K181-F181</f>
        <v>-248200</v>
      </c>
      <c r="P181" s="15"/>
    </row>
    <row r="182" spans="1:16" ht="57" customHeight="1" outlineLevel="1" x14ac:dyDescent="0.25">
      <c r="A182" s="56" t="s">
        <v>8</v>
      </c>
      <c r="B182" s="46" t="s">
        <v>144</v>
      </c>
      <c r="C182" s="37"/>
      <c r="D182" s="10"/>
      <c r="E182" s="10"/>
      <c r="F182" s="55"/>
      <c r="G182" s="46" t="s">
        <v>144</v>
      </c>
      <c r="H182" s="37"/>
      <c r="I182" s="10"/>
      <c r="J182" s="10"/>
      <c r="K182" s="55"/>
      <c r="L182" s="190"/>
      <c r="M182" s="190"/>
      <c r="N182" s="190"/>
      <c r="O182" s="190"/>
      <c r="P182" s="15"/>
    </row>
    <row r="183" spans="1:16" ht="26.25" customHeight="1" outlineLevel="1" x14ac:dyDescent="0.25">
      <c r="A183" s="27">
        <v>4</v>
      </c>
      <c r="B183" s="44" t="s">
        <v>4</v>
      </c>
      <c r="C183" s="37">
        <v>1</v>
      </c>
      <c r="D183" s="10">
        <v>408000</v>
      </c>
      <c r="E183" s="10"/>
      <c r="F183" s="55">
        <f t="shared" si="43"/>
        <v>408000</v>
      </c>
      <c r="G183" s="44" t="s">
        <v>4</v>
      </c>
      <c r="H183" s="37">
        <v>1</v>
      </c>
      <c r="I183" s="10">
        <v>408000</v>
      </c>
      <c r="J183" s="10"/>
      <c r="K183" s="55">
        <f t="shared" si="44"/>
        <v>408000</v>
      </c>
      <c r="L183" s="190"/>
      <c r="M183" s="190"/>
      <c r="N183" s="190"/>
      <c r="O183" s="190"/>
      <c r="P183" s="15"/>
    </row>
    <row r="184" spans="1:16" ht="26.25" customHeight="1" outlineLevel="1" x14ac:dyDescent="0.25">
      <c r="A184" s="27">
        <v>5</v>
      </c>
      <c r="B184" s="44" t="s">
        <v>134</v>
      </c>
      <c r="C184" s="37">
        <v>2</v>
      </c>
      <c r="D184" s="10">
        <v>289000</v>
      </c>
      <c r="E184" s="10"/>
      <c r="F184" s="55">
        <f t="shared" si="43"/>
        <v>578000</v>
      </c>
      <c r="G184" s="44" t="s">
        <v>134</v>
      </c>
      <c r="H184" s="37">
        <v>2</v>
      </c>
      <c r="I184" s="10">
        <v>289000</v>
      </c>
      <c r="J184" s="10"/>
      <c r="K184" s="55">
        <f t="shared" si="44"/>
        <v>578000</v>
      </c>
      <c r="L184" s="190"/>
      <c r="M184" s="190"/>
      <c r="N184" s="190"/>
      <c r="O184" s="190"/>
      <c r="P184" s="15"/>
    </row>
    <row r="185" spans="1:16" ht="26.25" customHeight="1" outlineLevel="1" x14ac:dyDescent="0.25">
      <c r="A185" s="27">
        <v>6</v>
      </c>
      <c r="B185" s="44" t="s">
        <v>10</v>
      </c>
      <c r="C185" s="37">
        <v>2</v>
      </c>
      <c r="D185" s="10">
        <v>282200</v>
      </c>
      <c r="E185" s="10"/>
      <c r="F185" s="55">
        <f t="shared" si="43"/>
        <v>564400</v>
      </c>
      <c r="G185" s="44" t="s">
        <v>10</v>
      </c>
      <c r="H185" s="37">
        <v>2</v>
      </c>
      <c r="I185" s="10">
        <v>282200</v>
      </c>
      <c r="J185" s="10"/>
      <c r="K185" s="55">
        <f t="shared" si="44"/>
        <v>564400</v>
      </c>
      <c r="L185" s="190"/>
      <c r="M185" s="190"/>
      <c r="N185" s="190"/>
      <c r="O185" s="190"/>
      <c r="P185" s="15"/>
    </row>
    <row r="186" spans="1:16" ht="37.5" customHeight="1" outlineLevel="1" x14ac:dyDescent="0.25">
      <c r="A186" s="56" t="s">
        <v>8</v>
      </c>
      <c r="B186" s="46" t="s">
        <v>213</v>
      </c>
      <c r="C186" s="37"/>
      <c r="D186" s="10"/>
      <c r="E186" s="10"/>
      <c r="F186" s="55"/>
      <c r="G186" s="46" t="s">
        <v>213</v>
      </c>
      <c r="H186" s="37"/>
      <c r="I186" s="10"/>
      <c r="J186" s="10"/>
      <c r="K186" s="55"/>
      <c r="L186" s="190"/>
      <c r="M186" s="190"/>
      <c r="N186" s="190"/>
      <c r="O186" s="190"/>
      <c r="P186" s="15"/>
    </row>
    <row r="187" spans="1:16" ht="27" customHeight="1" outlineLevel="1" x14ac:dyDescent="0.25">
      <c r="A187" s="27">
        <v>7</v>
      </c>
      <c r="B187" s="44" t="s">
        <v>4</v>
      </c>
      <c r="C187" s="37">
        <v>1</v>
      </c>
      <c r="D187" s="10">
        <v>408000</v>
      </c>
      <c r="E187" s="10"/>
      <c r="F187" s="55">
        <f t="shared" si="43"/>
        <v>408000</v>
      </c>
      <c r="G187" s="44" t="s">
        <v>4</v>
      </c>
      <c r="H187" s="37">
        <v>1</v>
      </c>
      <c r="I187" s="10">
        <v>408000</v>
      </c>
      <c r="J187" s="10"/>
      <c r="K187" s="55">
        <f t="shared" si="44"/>
        <v>408000</v>
      </c>
      <c r="L187" s="190"/>
      <c r="M187" s="190"/>
      <c r="N187" s="190"/>
      <c r="O187" s="190"/>
      <c r="P187" s="15"/>
    </row>
    <row r="188" spans="1:16" ht="27" customHeight="1" outlineLevel="1" x14ac:dyDescent="0.25">
      <c r="A188" s="27">
        <v>8</v>
      </c>
      <c r="B188" s="44" t="s">
        <v>134</v>
      </c>
      <c r="C188" s="37">
        <v>1</v>
      </c>
      <c r="D188" s="10">
        <v>289000</v>
      </c>
      <c r="E188" s="10"/>
      <c r="F188" s="55">
        <f t="shared" si="43"/>
        <v>289000</v>
      </c>
      <c r="G188" s="44" t="s">
        <v>134</v>
      </c>
      <c r="H188" s="37">
        <v>1</v>
      </c>
      <c r="I188" s="10">
        <v>289000</v>
      </c>
      <c r="J188" s="10"/>
      <c r="K188" s="55">
        <f t="shared" si="44"/>
        <v>289000</v>
      </c>
      <c r="L188" s="190"/>
      <c r="M188" s="190"/>
      <c r="N188" s="190"/>
      <c r="O188" s="190"/>
      <c r="P188" s="15"/>
    </row>
    <row r="189" spans="1:16" s="3" customFormat="1" ht="27" customHeight="1" outlineLevel="1" x14ac:dyDescent="0.25">
      <c r="A189" s="27">
        <v>9</v>
      </c>
      <c r="B189" s="44" t="s">
        <v>10</v>
      </c>
      <c r="C189" s="37">
        <v>1</v>
      </c>
      <c r="D189" s="10">
        <v>282200</v>
      </c>
      <c r="E189" s="10"/>
      <c r="F189" s="55">
        <f t="shared" si="43"/>
        <v>282200</v>
      </c>
      <c r="G189" s="44" t="s">
        <v>10</v>
      </c>
      <c r="H189" s="37">
        <v>1</v>
      </c>
      <c r="I189" s="10">
        <v>282200</v>
      </c>
      <c r="J189" s="10"/>
      <c r="K189" s="55">
        <f t="shared" si="44"/>
        <v>282200</v>
      </c>
      <c r="L189" s="190"/>
      <c r="M189" s="190"/>
      <c r="N189" s="190"/>
      <c r="O189" s="190"/>
      <c r="P189" s="30"/>
    </row>
    <row r="190" spans="1:16" s="3" customFormat="1" ht="27" customHeight="1" outlineLevel="1" x14ac:dyDescent="0.25">
      <c r="A190" s="27">
        <v>10</v>
      </c>
      <c r="B190" s="44" t="s">
        <v>5</v>
      </c>
      <c r="C190" s="37">
        <v>1</v>
      </c>
      <c r="D190" s="10">
        <v>272000</v>
      </c>
      <c r="E190" s="10"/>
      <c r="F190" s="55">
        <f t="shared" si="43"/>
        <v>272000</v>
      </c>
      <c r="G190" s="44" t="s">
        <v>5</v>
      </c>
      <c r="H190" s="37">
        <v>1</v>
      </c>
      <c r="I190" s="10">
        <v>272000</v>
      </c>
      <c r="J190" s="10"/>
      <c r="K190" s="55">
        <f t="shared" si="44"/>
        <v>272000</v>
      </c>
      <c r="L190" s="190"/>
      <c r="M190" s="190"/>
      <c r="N190" s="190"/>
      <c r="O190" s="190"/>
      <c r="P190" s="30"/>
    </row>
    <row r="191" spans="1:16" s="3" customFormat="1" ht="27" customHeight="1" x14ac:dyDescent="0.25">
      <c r="A191" s="35"/>
      <c r="B191" s="36" t="s">
        <v>6</v>
      </c>
      <c r="C191" s="58">
        <f>SUM(C179:C190)</f>
        <v>12</v>
      </c>
      <c r="D191" s="33"/>
      <c r="E191" s="33"/>
      <c r="F191" s="164">
        <f>SUM(F179:F190)</f>
        <v>4307800</v>
      </c>
      <c r="G191" s="36" t="s">
        <v>6</v>
      </c>
      <c r="H191" s="58">
        <f>SUM(H179:H190)</f>
        <v>11</v>
      </c>
      <c r="I191" s="33"/>
      <c r="J191" s="33"/>
      <c r="K191" s="164">
        <f>SUM(K179:K190)</f>
        <v>4059600</v>
      </c>
      <c r="L191" s="191">
        <f>+H191-C191</f>
        <v>-1</v>
      </c>
      <c r="M191" s="191"/>
      <c r="N191" s="191"/>
      <c r="O191" s="191">
        <f>+K191-F191</f>
        <v>-248200</v>
      </c>
      <c r="P191" s="30"/>
    </row>
    <row r="192" spans="1:16" s="3" customFormat="1" ht="45" customHeight="1" x14ac:dyDescent="0.25">
      <c r="A192" s="27"/>
      <c r="B192" s="36" t="s">
        <v>62</v>
      </c>
      <c r="C192" s="37"/>
      <c r="D192" s="40"/>
      <c r="E192" s="10"/>
      <c r="F192" s="165"/>
      <c r="G192" s="36" t="s">
        <v>62</v>
      </c>
      <c r="H192" s="37"/>
      <c r="I192" s="40"/>
      <c r="J192" s="10"/>
      <c r="K192" s="165"/>
      <c r="L192" s="190"/>
      <c r="M192" s="190"/>
      <c r="N192" s="190"/>
      <c r="O192" s="190"/>
      <c r="P192" s="30"/>
    </row>
    <row r="193" spans="1:16" s="3" customFormat="1" ht="21" customHeight="1" outlineLevel="1" x14ac:dyDescent="0.25">
      <c r="A193" s="27">
        <v>1</v>
      </c>
      <c r="B193" s="28" t="s">
        <v>7</v>
      </c>
      <c r="C193" s="11">
        <v>1</v>
      </c>
      <c r="D193" s="10">
        <v>697000</v>
      </c>
      <c r="E193" s="10"/>
      <c r="F193" s="55">
        <f>D193*C193</f>
        <v>697000</v>
      </c>
      <c r="G193" s="28" t="s">
        <v>7</v>
      </c>
      <c r="H193" s="11">
        <v>1</v>
      </c>
      <c r="I193" s="10">
        <v>697000</v>
      </c>
      <c r="J193" s="10"/>
      <c r="K193" s="55">
        <f>I193*H193</f>
        <v>697000</v>
      </c>
      <c r="L193" s="190"/>
      <c r="M193" s="190"/>
      <c r="N193" s="190"/>
      <c r="O193" s="190"/>
      <c r="P193" s="30"/>
    </row>
    <row r="194" spans="1:16" s="3" customFormat="1" ht="21" customHeight="1" outlineLevel="1" x14ac:dyDescent="0.25">
      <c r="A194" s="27">
        <v>2</v>
      </c>
      <c r="B194" s="28" t="s">
        <v>13</v>
      </c>
      <c r="C194" s="11">
        <v>2</v>
      </c>
      <c r="D194" s="10">
        <v>561000</v>
      </c>
      <c r="E194" s="10"/>
      <c r="F194" s="55">
        <f>D194*C194</f>
        <v>1122000</v>
      </c>
      <c r="G194" s="28" t="s">
        <v>13</v>
      </c>
      <c r="H194" s="11">
        <v>2</v>
      </c>
      <c r="I194" s="10">
        <v>561000</v>
      </c>
      <c r="J194" s="10"/>
      <c r="K194" s="55">
        <f>I194*H194</f>
        <v>1122000</v>
      </c>
      <c r="L194" s="190"/>
      <c r="M194" s="190"/>
      <c r="N194" s="190"/>
      <c r="O194" s="190"/>
      <c r="P194" s="30"/>
    </row>
    <row r="195" spans="1:16" s="3" customFormat="1" ht="21" customHeight="1" outlineLevel="1" x14ac:dyDescent="0.25">
      <c r="A195" s="27">
        <v>3</v>
      </c>
      <c r="B195" s="28" t="s">
        <v>14</v>
      </c>
      <c r="C195" s="11">
        <v>1</v>
      </c>
      <c r="D195" s="10">
        <v>248200</v>
      </c>
      <c r="E195" s="10"/>
      <c r="F195" s="55">
        <f>D195*C195</f>
        <v>248200</v>
      </c>
      <c r="G195" s="28" t="s">
        <v>14</v>
      </c>
      <c r="H195" s="11">
        <v>1</v>
      </c>
      <c r="I195" s="10">
        <v>248200</v>
      </c>
      <c r="J195" s="10"/>
      <c r="K195" s="55">
        <f>I195*H195</f>
        <v>248200</v>
      </c>
      <c r="L195" s="190"/>
      <c r="M195" s="190"/>
      <c r="N195" s="190"/>
      <c r="O195" s="190"/>
      <c r="P195" s="30"/>
    </row>
    <row r="196" spans="1:16" s="3" customFormat="1" ht="53.25" customHeight="1" outlineLevel="1" x14ac:dyDescent="0.25">
      <c r="A196" s="35" t="s">
        <v>8</v>
      </c>
      <c r="B196" s="19" t="s">
        <v>63</v>
      </c>
      <c r="C196" s="37"/>
      <c r="D196" s="40"/>
      <c r="E196" s="10"/>
      <c r="F196" s="165"/>
      <c r="G196" s="19" t="s">
        <v>63</v>
      </c>
      <c r="H196" s="37"/>
      <c r="I196" s="40"/>
      <c r="J196" s="10"/>
      <c r="K196" s="165"/>
      <c r="L196" s="190"/>
      <c r="M196" s="190"/>
      <c r="N196" s="190"/>
      <c r="O196" s="190"/>
      <c r="P196" s="30"/>
    </row>
    <row r="197" spans="1:16" s="3" customFormat="1" ht="21" customHeight="1" outlineLevel="1" x14ac:dyDescent="0.25">
      <c r="A197" s="27">
        <v>4</v>
      </c>
      <c r="B197" s="28" t="s">
        <v>4</v>
      </c>
      <c r="C197" s="11">
        <v>1</v>
      </c>
      <c r="D197" s="10">
        <v>408000</v>
      </c>
      <c r="E197" s="10"/>
      <c r="F197" s="55">
        <f>D197*C197</f>
        <v>408000</v>
      </c>
      <c r="G197" s="28" t="s">
        <v>4</v>
      </c>
      <c r="H197" s="11">
        <v>1</v>
      </c>
      <c r="I197" s="10">
        <v>408000</v>
      </c>
      <c r="J197" s="10"/>
      <c r="K197" s="55">
        <f>I197*H197</f>
        <v>408000</v>
      </c>
      <c r="L197" s="190"/>
      <c r="M197" s="190"/>
      <c r="N197" s="190"/>
      <c r="O197" s="190"/>
      <c r="P197" s="30"/>
    </row>
    <row r="198" spans="1:16" s="3" customFormat="1" ht="21" customHeight="1" outlineLevel="1" x14ac:dyDescent="0.25">
      <c r="A198" s="27">
        <v>5</v>
      </c>
      <c r="B198" s="28" t="s">
        <v>9</v>
      </c>
      <c r="C198" s="11">
        <v>2</v>
      </c>
      <c r="D198" s="10">
        <v>289000</v>
      </c>
      <c r="E198" s="10"/>
      <c r="F198" s="55">
        <f>D198*C198</f>
        <v>578000</v>
      </c>
      <c r="G198" s="28" t="s">
        <v>9</v>
      </c>
      <c r="H198" s="11">
        <v>2</v>
      </c>
      <c r="I198" s="10">
        <v>289000</v>
      </c>
      <c r="J198" s="10"/>
      <c r="K198" s="55">
        <f>I198*H198</f>
        <v>578000</v>
      </c>
      <c r="L198" s="190"/>
      <c r="M198" s="190"/>
      <c r="N198" s="190"/>
      <c r="O198" s="190"/>
      <c r="P198" s="30"/>
    </row>
    <row r="199" spans="1:16" s="3" customFormat="1" ht="21" customHeight="1" outlineLevel="1" x14ac:dyDescent="0.25">
      <c r="A199" s="27">
        <v>6</v>
      </c>
      <c r="B199" s="28" t="s">
        <v>10</v>
      </c>
      <c r="C199" s="11">
        <v>2</v>
      </c>
      <c r="D199" s="10">
        <v>282200</v>
      </c>
      <c r="E199" s="10"/>
      <c r="F199" s="55">
        <f>D199*C199</f>
        <v>564400</v>
      </c>
      <c r="G199" s="28" t="s">
        <v>10</v>
      </c>
      <c r="H199" s="11">
        <v>2</v>
      </c>
      <c r="I199" s="10">
        <v>282200</v>
      </c>
      <c r="J199" s="10"/>
      <c r="K199" s="55">
        <f>I199*H199</f>
        <v>564400</v>
      </c>
      <c r="L199" s="190"/>
      <c r="M199" s="190"/>
      <c r="N199" s="190"/>
      <c r="O199" s="190"/>
      <c r="P199" s="30"/>
    </row>
    <row r="200" spans="1:16" s="3" customFormat="1" ht="21" customHeight="1" outlineLevel="1" x14ac:dyDescent="0.25">
      <c r="A200" s="27">
        <v>7</v>
      </c>
      <c r="B200" s="28" t="s">
        <v>5</v>
      </c>
      <c r="C200" s="11">
        <v>2</v>
      </c>
      <c r="D200" s="10">
        <v>272000</v>
      </c>
      <c r="E200" s="10"/>
      <c r="F200" s="55">
        <f>D200*C200</f>
        <v>544000</v>
      </c>
      <c r="G200" s="28" t="s">
        <v>5</v>
      </c>
      <c r="H200" s="11"/>
      <c r="I200" s="10">
        <v>272000</v>
      </c>
      <c r="J200" s="10"/>
      <c r="K200" s="55">
        <f>I200*H200</f>
        <v>0</v>
      </c>
      <c r="L200" s="190">
        <f>+H200-C200</f>
        <v>-2</v>
      </c>
      <c r="M200" s="190"/>
      <c r="N200" s="190"/>
      <c r="O200" s="190">
        <f>+K200-F200</f>
        <v>-544000</v>
      </c>
      <c r="P200" s="30"/>
    </row>
    <row r="201" spans="1:16" s="3" customFormat="1" ht="84" customHeight="1" outlineLevel="1" x14ac:dyDescent="0.25">
      <c r="A201" s="35" t="s">
        <v>8</v>
      </c>
      <c r="B201" s="19" t="s">
        <v>64</v>
      </c>
      <c r="C201" s="37"/>
      <c r="D201" s="40"/>
      <c r="E201" s="10"/>
      <c r="F201" s="165"/>
      <c r="G201" s="19" t="s">
        <v>64</v>
      </c>
      <c r="H201" s="37"/>
      <c r="I201" s="40"/>
      <c r="J201" s="10"/>
      <c r="K201" s="165"/>
      <c r="L201" s="190"/>
      <c r="M201" s="190"/>
      <c r="N201" s="190"/>
      <c r="O201" s="190"/>
      <c r="P201" s="30"/>
    </row>
    <row r="202" spans="1:16" s="3" customFormat="1" ht="21" customHeight="1" outlineLevel="1" x14ac:dyDescent="0.25">
      <c r="A202" s="42">
        <v>8</v>
      </c>
      <c r="B202" s="28" t="s">
        <v>4</v>
      </c>
      <c r="C202" s="11">
        <v>1</v>
      </c>
      <c r="D202" s="10">
        <v>408000</v>
      </c>
      <c r="E202" s="10"/>
      <c r="F202" s="55">
        <f>D202*C202</f>
        <v>408000</v>
      </c>
      <c r="G202" s="28" t="s">
        <v>4</v>
      </c>
      <c r="H202" s="11">
        <v>1</v>
      </c>
      <c r="I202" s="10">
        <v>408000</v>
      </c>
      <c r="J202" s="10"/>
      <c r="K202" s="55">
        <f>I202*H202</f>
        <v>408000</v>
      </c>
      <c r="L202" s="190"/>
      <c r="M202" s="190"/>
      <c r="N202" s="190"/>
      <c r="O202" s="190"/>
      <c r="P202" s="30"/>
    </row>
    <row r="203" spans="1:16" s="3" customFormat="1" ht="21" customHeight="1" outlineLevel="1" x14ac:dyDescent="0.25">
      <c r="A203" s="42">
        <v>9</v>
      </c>
      <c r="B203" s="28" t="s">
        <v>9</v>
      </c>
      <c r="C203" s="11">
        <v>1</v>
      </c>
      <c r="D203" s="10">
        <v>289000</v>
      </c>
      <c r="E203" s="10"/>
      <c r="F203" s="55">
        <f>D203*C203</f>
        <v>289000</v>
      </c>
      <c r="G203" s="28" t="s">
        <v>9</v>
      </c>
      <c r="H203" s="11">
        <v>1</v>
      </c>
      <c r="I203" s="10">
        <v>289000</v>
      </c>
      <c r="J203" s="10"/>
      <c r="K203" s="55">
        <f>I203*H203</f>
        <v>289000</v>
      </c>
      <c r="L203" s="190"/>
      <c r="M203" s="190"/>
      <c r="N203" s="190"/>
      <c r="O203" s="190"/>
      <c r="P203" s="30"/>
    </row>
    <row r="204" spans="1:16" s="3" customFormat="1" ht="21" customHeight="1" outlineLevel="1" x14ac:dyDescent="0.25">
      <c r="A204" s="42">
        <v>10</v>
      </c>
      <c r="B204" s="28" t="s">
        <v>10</v>
      </c>
      <c r="C204" s="11">
        <v>1</v>
      </c>
      <c r="D204" s="10">
        <v>282200</v>
      </c>
      <c r="E204" s="10"/>
      <c r="F204" s="55">
        <f>D204*C204</f>
        <v>282200</v>
      </c>
      <c r="G204" s="28" t="s">
        <v>10</v>
      </c>
      <c r="H204" s="11">
        <v>1</v>
      </c>
      <c r="I204" s="10">
        <v>282200</v>
      </c>
      <c r="J204" s="10"/>
      <c r="K204" s="55">
        <f>I204*H204</f>
        <v>282200</v>
      </c>
      <c r="L204" s="190"/>
      <c r="M204" s="190"/>
      <c r="N204" s="190"/>
      <c r="O204" s="190"/>
      <c r="P204" s="30"/>
    </row>
    <row r="205" spans="1:16" s="3" customFormat="1" ht="21" customHeight="1" outlineLevel="1" x14ac:dyDescent="0.25">
      <c r="A205" s="27">
        <v>11</v>
      </c>
      <c r="B205" s="28" t="s">
        <v>5</v>
      </c>
      <c r="C205" s="11">
        <v>1</v>
      </c>
      <c r="D205" s="10">
        <v>272000</v>
      </c>
      <c r="E205" s="10"/>
      <c r="F205" s="55">
        <f>D205*C205</f>
        <v>272000</v>
      </c>
      <c r="G205" s="28" t="s">
        <v>5</v>
      </c>
      <c r="H205" s="11">
        <v>1</v>
      </c>
      <c r="I205" s="10">
        <v>272000</v>
      </c>
      <c r="J205" s="10"/>
      <c r="K205" s="55">
        <f>I205*H205</f>
        <v>272000</v>
      </c>
      <c r="L205" s="190"/>
      <c r="M205" s="190"/>
      <c r="N205" s="190"/>
      <c r="O205" s="190"/>
      <c r="P205" s="30"/>
    </row>
    <row r="206" spans="1:16" s="3" customFormat="1" ht="54" customHeight="1" outlineLevel="1" x14ac:dyDescent="0.25">
      <c r="A206" s="27" t="s">
        <v>8</v>
      </c>
      <c r="B206" s="19" t="s">
        <v>65</v>
      </c>
      <c r="C206" s="11"/>
      <c r="D206" s="40"/>
      <c r="E206" s="10"/>
      <c r="F206" s="165"/>
      <c r="G206" s="19" t="s">
        <v>65</v>
      </c>
      <c r="H206" s="11"/>
      <c r="I206" s="40"/>
      <c r="J206" s="10"/>
      <c r="K206" s="165"/>
      <c r="L206" s="190"/>
      <c r="M206" s="190"/>
      <c r="N206" s="190"/>
      <c r="O206" s="190"/>
      <c r="P206" s="30"/>
    </row>
    <row r="207" spans="1:16" s="3" customFormat="1" ht="21" customHeight="1" outlineLevel="1" x14ac:dyDescent="0.25">
      <c r="A207" s="27">
        <v>12</v>
      </c>
      <c r="B207" s="28" t="s">
        <v>4</v>
      </c>
      <c r="C207" s="11">
        <v>1</v>
      </c>
      <c r="D207" s="10">
        <v>408000</v>
      </c>
      <c r="E207" s="10"/>
      <c r="F207" s="55">
        <f>D207*C207</f>
        <v>408000</v>
      </c>
      <c r="G207" s="28" t="s">
        <v>4</v>
      </c>
      <c r="H207" s="11">
        <v>1</v>
      </c>
      <c r="I207" s="10">
        <v>408000</v>
      </c>
      <c r="J207" s="10"/>
      <c r="K207" s="55">
        <f>I207*H207</f>
        <v>408000</v>
      </c>
      <c r="L207" s="190"/>
      <c r="M207" s="190"/>
      <c r="N207" s="190"/>
      <c r="O207" s="190"/>
      <c r="P207" s="30"/>
    </row>
    <row r="208" spans="1:16" s="3" customFormat="1" ht="21" customHeight="1" outlineLevel="1" x14ac:dyDescent="0.25">
      <c r="A208" s="27">
        <v>13</v>
      </c>
      <c r="B208" s="28" t="s">
        <v>9</v>
      </c>
      <c r="C208" s="11">
        <v>2</v>
      </c>
      <c r="D208" s="10">
        <v>289000</v>
      </c>
      <c r="E208" s="10"/>
      <c r="F208" s="55">
        <f>D208*C208</f>
        <v>578000</v>
      </c>
      <c r="G208" s="28" t="s">
        <v>9</v>
      </c>
      <c r="H208" s="11">
        <v>2</v>
      </c>
      <c r="I208" s="10">
        <v>289000</v>
      </c>
      <c r="J208" s="10"/>
      <c r="K208" s="55">
        <f>I208*H208</f>
        <v>578000</v>
      </c>
      <c r="L208" s="190"/>
      <c r="M208" s="190"/>
      <c r="N208" s="190"/>
      <c r="O208" s="190"/>
      <c r="P208" s="30"/>
    </row>
    <row r="209" spans="1:16" s="3" customFormat="1" ht="21" customHeight="1" outlineLevel="1" x14ac:dyDescent="0.25">
      <c r="A209" s="27">
        <v>14</v>
      </c>
      <c r="B209" s="28" t="s">
        <v>10</v>
      </c>
      <c r="C209" s="11">
        <v>3</v>
      </c>
      <c r="D209" s="10">
        <v>282200</v>
      </c>
      <c r="E209" s="10"/>
      <c r="F209" s="55">
        <f>D209*C209</f>
        <v>846600</v>
      </c>
      <c r="G209" s="28" t="s">
        <v>10</v>
      </c>
      <c r="H209" s="11">
        <v>3</v>
      </c>
      <c r="I209" s="10">
        <v>282200</v>
      </c>
      <c r="J209" s="10"/>
      <c r="K209" s="55">
        <f>I209*H209</f>
        <v>846600</v>
      </c>
      <c r="L209" s="190"/>
      <c r="M209" s="190"/>
      <c r="N209" s="190"/>
      <c r="O209" s="190"/>
      <c r="P209" s="30"/>
    </row>
    <row r="210" spans="1:16" s="3" customFormat="1" ht="21" customHeight="1" outlineLevel="1" x14ac:dyDescent="0.25">
      <c r="A210" s="27">
        <v>15</v>
      </c>
      <c r="B210" s="28" t="s">
        <v>5</v>
      </c>
      <c r="C210" s="11">
        <v>2</v>
      </c>
      <c r="D210" s="10">
        <v>272000</v>
      </c>
      <c r="E210" s="10"/>
      <c r="F210" s="55">
        <f>D210*C210</f>
        <v>544000</v>
      </c>
      <c r="G210" s="28" t="s">
        <v>5</v>
      </c>
      <c r="H210" s="11">
        <v>2</v>
      </c>
      <c r="I210" s="10">
        <v>272000</v>
      </c>
      <c r="J210" s="10"/>
      <c r="K210" s="55">
        <f>I210*H210</f>
        <v>544000</v>
      </c>
      <c r="L210" s="190"/>
      <c r="M210" s="190"/>
      <c r="N210" s="190"/>
      <c r="O210" s="190"/>
      <c r="P210" s="30"/>
    </row>
    <row r="211" spans="1:16" s="3" customFormat="1" ht="54" customHeight="1" outlineLevel="1" x14ac:dyDescent="0.25">
      <c r="A211" s="27" t="s">
        <v>8</v>
      </c>
      <c r="B211" s="19" t="s">
        <v>66</v>
      </c>
      <c r="C211" s="11"/>
      <c r="D211" s="40"/>
      <c r="E211" s="10"/>
      <c r="F211" s="165"/>
      <c r="G211" s="19" t="s">
        <v>66</v>
      </c>
      <c r="H211" s="11"/>
      <c r="I211" s="40"/>
      <c r="J211" s="10"/>
      <c r="K211" s="165"/>
      <c r="L211" s="190"/>
      <c r="M211" s="190"/>
      <c r="N211" s="190"/>
      <c r="O211" s="190"/>
      <c r="P211" s="30"/>
    </row>
    <row r="212" spans="1:16" s="3" customFormat="1" ht="24" customHeight="1" outlineLevel="1" x14ac:dyDescent="0.25">
      <c r="A212" s="27">
        <v>16</v>
      </c>
      <c r="B212" s="28" t="s">
        <v>4</v>
      </c>
      <c r="C212" s="11">
        <v>1</v>
      </c>
      <c r="D212" s="10">
        <v>408000</v>
      </c>
      <c r="E212" s="10"/>
      <c r="F212" s="55">
        <f>D212*C212</f>
        <v>408000</v>
      </c>
      <c r="G212" s="28" t="s">
        <v>4</v>
      </c>
      <c r="H212" s="11">
        <v>1</v>
      </c>
      <c r="I212" s="10">
        <v>408000</v>
      </c>
      <c r="J212" s="10"/>
      <c r="K212" s="55">
        <f>I212*H212</f>
        <v>408000</v>
      </c>
      <c r="L212" s="190"/>
      <c r="M212" s="190"/>
      <c r="N212" s="190"/>
      <c r="O212" s="190"/>
      <c r="P212" s="30"/>
    </row>
    <row r="213" spans="1:16" s="3" customFormat="1" ht="27" customHeight="1" outlineLevel="1" x14ac:dyDescent="0.25">
      <c r="A213" s="27">
        <v>17</v>
      </c>
      <c r="B213" s="28" t="s">
        <v>9</v>
      </c>
      <c r="C213" s="11">
        <v>2</v>
      </c>
      <c r="D213" s="10">
        <v>289000</v>
      </c>
      <c r="E213" s="10"/>
      <c r="F213" s="55">
        <f t="shared" ref="F213:F215" si="45">D213*C213</f>
        <v>578000</v>
      </c>
      <c r="G213" s="28" t="s">
        <v>9</v>
      </c>
      <c r="H213" s="11">
        <v>2</v>
      </c>
      <c r="I213" s="10">
        <v>289000</v>
      </c>
      <c r="J213" s="10"/>
      <c r="K213" s="55">
        <f t="shared" ref="K213:K215" si="46">I213*H213</f>
        <v>578000</v>
      </c>
      <c r="L213" s="190"/>
      <c r="M213" s="190"/>
      <c r="N213" s="190"/>
      <c r="O213" s="190"/>
      <c r="P213" s="30"/>
    </row>
    <row r="214" spans="1:16" s="3" customFormat="1" ht="25.5" customHeight="1" outlineLevel="1" x14ac:dyDescent="0.25">
      <c r="A214" s="27">
        <v>18</v>
      </c>
      <c r="B214" s="28" t="s">
        <v>10</v>
      </c>
      <c r="C214" s="11">
        <v>5</v>
      </c>
      <c r="D214" s="10">
        <v>282200</v>
      </c>
      <c r="E214" s="10"/>
      <c r="F214" s="55">
        <f t="shared" si="45"/>
        <v>1411000</v>
      </c>
      <c r="G214" s="28" t="s">
        <v>10</v>
      </c>
      <c r="H214" s="11">
        <v>5</v>
      </c>
      <c r="I214" s="10">
        <v>282200</v>
      </c>
      <c r="J214" s="10"/>
      <c r="K214" s="55">
        <f t="shared" si="46"/>
        <v>1411000</v>
      </c>
      <c r="L214" s="190"/>
      <c r="M214" s="190"/>
      <c r="N214" s="190"/>
      <c r="O214" s="190"/>
      <c r="P214" s="30"/>
    </row>
    <row r="215" spans="1:16" s="3" customFormat="1" ht="21.75" customHeight="1" outlineLevel="1" x14ac:dyDescent="0.25">
      <c r="A215" s="27">
        <v>19</v>
      </c>
      <c r="B215" s="28" t="s">
        <v>5</v>
      </c>
      <c r="C215" s="11">
        <v>2</v>
      </c>
      <c r="D215" s="10">
        <v>272000</v>
      </c>
      <c r="E215" s="10"/>
      <c r="F215" s="55">
        <f t="shared" si="45"/>
        <v>544000</v>
      </c>
      <c r="G215" s="28" t="s">
        <v>5</v>
      </c>
      <c r="H215" s="11">
        <v>1</v>
      </c>
      <c r="I215" s="10">
        <v>272000</v>
      </c>
      <c r="J215" s="10"/>
      <c r="K215" s="55">
        <f t="shared" si="46"/>
        <v>272000</v>
      </c>
      <c r="L215" s="190">
        <f>+H215-C215</f>
        <v>-1</v>
      </c>
      <c r="M215" s="190">
        <f>+I215-D215</f>
        <v>0</v>
      </c>
      <c r="N215" s="190">
        <f>+J215-E215</f>
        <v>0</v>
      </c>
      <c r="O215" s="190">
        <f>+K215-F215</f>
        <v>-272000</v>
      </c>
      <c r="P215" s="30"/>
    </row>
    <row r="216" spans="1:16" s="3" customFormat="1" ht="42" customHeight="1" outlineLevel="1" x14ac:dyDescent="0.25">
      <c r="A216" s="35" t="s">
        <v>8</v>
      </c>
      <c r="B216" s="19" t="s">
        <v>67</v>
      </c>
      <c r="C216" s="37"/>
      <c r="D216" s="40"/>
      <c r="E216" s="10"/>
      <c r="F216" s="165"/>
      <c r="G216" s="19" t="s">
        <v>67</v>
      </c>
      <c r="H216" s="37"/>
      <c r="I216" s="40"/>
      <c r="J216" s="10"/>
      <c r="K216" s="165"/>
      <c r="L216" s="190"/>
      <c r="M216" s="190"/>
      <c r="N216" s="190"/>
      <c r="O216" s="190"/>
      <c r="P216" s="30"/>
    </row>
    <row r="217" spans="1:16" s="3" customFormat="1" ht="21" customHeight="1" outlineLevel="1" x14ac:dyDescent="0.25">
      <c r="A217" s="42">
        <v>20</v>
      </c>
      <c r="B217" s="28" t="s">
        <v>4</v>
      </c>
      <c r="C217" s="11">
        <v>1</v>
      </c>
      <c r="D217" s="10">
        <v>408000</v>
      </c>
      <c r="E217" s="10"/>
      <c r="F217" s="55">
        <f>D217*C217</f>
        <v>408000</v>
      </c>
      <c r="G217" s="28" t="s">
        <v>4</v>
      </c>
      <c r="H217" s="11">
        <v>1</v>
      </c>
      <c r="I217" s="10">
        <v>408000</v>
      </c>
      <c r="J217" s="10"/>
      <c r="K217" s="55">
        <f>I217*H217</f>
        <v>408000</v>
      </c>
      <c r="L217" s="190"/>
      <c r="M217" s="190"/>
      <c r="N217" s="190"/>
      <c r="O217" s="190"/>
      <c r="P217" s="30"/>
    </row>
    <row r="218" spans="1:16" s="3" customFormat="1" ht="21" customHeight="1" outlineLevel="1" x14ac:dyDescent="0.25">
      <c r="A218" s="27">
        <v>21</v>
      </c>
      <c r="B218" s="28" t="s">
        <v>9</v>
      </c>
      <c r="C218" s="11">
        <v>4</v>
      </c>
      <c r="D218" s="10">
        <v>289000</v>
      </c>
      <c r="E218" s="10"/>
      <c r="F218" s="55">
        <f>D218*C218</f>
        <v>1156000</v>
      </c>
      <c r="G218" s="28" t="s">
        <v>9</v>
      </c>
      <c r="H218" s="11">
        <v>4</v>
      </c>
      <c r="I218" s="10">
        <v>289000</v>
      </c>
      <c r="J218" s="10"/>
      <c r="K218" s="55">
        <f>I218*H218</f>
        <v>1156000</v>
      </c>
      <c r="L218" s="190"/>
      <c r="M218" s="190"/>
      <c r="N218" s="190"/>
      <c r="O218" s="190"/>
      <c r="P218" s="30"/>
    </row>
    <row r="219" spans="1:16" s="3" customFormat="1" ht="21" customHeight="1" outlineLevel="1" x14ac:dyDescent="0.25">
      <c r="A219" s="27">
        <v>22</v>
      </c>
      <c r="B219" s="28" t="s">
        <v>10</v>
      </c>
      <c r="C219" s="11">
        <v>5</v>
      </c>
      <c r="D219" s="10">
        <v>282200</v>
      </c>
      <c r="E219" s="10"/>
      <c r="F219" s="55">
        <f>D219*C219</f>
        <v>1411000</v>
      </c>
      <c r="G219" s="28" t="s">
        <v>10</v>
      </c>
      <c r="H219" s="11">
        <v>5</v>
      </c>
      <c r="I219" s="10">
        <v>282200</v>
      </c>
      <c r="J219" s="10"/>
      <c r="K219" s="55">
        <f>I219*H219</f>
        <v>1411000</v>
      </c>
      <c r="L219" s="190"/>
      <c r="M219" s="190"/>
      <c r="N219" s="190"/>
      <c r="O219" s="190"/>
      <c r="P219" s="30"/>
    </row>
    <row r="220" spans="1:16" s="3" customFormat="1" ht="21" customHeight="1" outlineLevel="1" x14ac:dyDescent="0.25">
      <c r="A220" s="27">
        <v>23</v>
      </c>
      <c r="B220" s="28" t="s">
        <v>5</v>
      </c>
      <c r="C220" s="11">
        <v>1</v>
      </c>
      <c r="D220" s="10">
        <v>272000</v>
      </c>
      <c r="E220" s="10"/>
      <c r="F220" s="55">
        <f>D220*C220</f>
        <v>272000</v>
      </c>
      <c r="G220" s="28" t="s">
        <v>5</v>
      </c>
      <c r="H220" s="11">
        <v>1</v>
      </c>
      <c r="I220" s="10">
        <v>272000</v>
      </c>
      <c r="J220" s="10"/>
      <c r="K220" s="55">
        <f>I220*H220</f>
        <v>272000</v>
      </c>
      <c r="L220" s="190"/>
      <c r="M220" s="190"/>
      <c r="N220" s="190"/>
      <c r="O220" s="190"/>
      <c r="P220" s="30"/>
    </row>
    <row r="221" spans="1:16" s="3" customFormat="1" ht="45" customHeight="1" outlineLevel="1" x14ac:dyDescent="0.25">
      <c r="A221" s="35" t="s">
        <v>8</v>
      </c>
      <c r="B221" s="19" t="s">
        <v>68</v>
      </c>
      <c r="C221" s="37"/>
      <c r="D221" s="40"/>
      <c r="E221" s="10"/>
      <c r="F221" s="165"/>
      <c r="G221" s="19" t="s">
        <v>68</v>
      </c>
      <c r="H221" s="37"/>
      <c r="I221" s="40"/>
      <c r="J221" s="10"/>
      <c r="K221" s="165"/>
      <c r="L221" s="190"/>
      <c r="M221" s="190"/>
      <c r="N221" s="190"/>
      <c r="O221" s="190"/>
      <c r="P221" s="30"/>
    </row>
    <row r="222" spans="1:16" s="3" customFormat="1" ht="22.5" customHeight="1" outlineLevel="1" x14ac:dyDescent="0.25">
      <c r="A222" s="42">
        <v>24</v>
      </c>
      <c r="B222" s="28" t="s">
        <v>4</v>
      </c>
      <c r="C222" s="11">
        <v>1</v>
      </c>
      <c r="D222" s="10">
        <v>408000</v>
      </c>
      <c r="E222" s="10"/>
      <c r="F222" s="55">
        <f>D222*C222</f>
        <v>408000</v>
      </c>
      <c r="G222" s="28" t="s">
        <v>4</v>
      </c>
      <c r="H222" s="11">
        <v>1</v>
      </c>
      <c r="I222" s="10">
        <v>408000</v>
      </c>
      <c r="J222" s="10"/>
      <c r="K222" s="55">
        <f>I222*H222</f>
        <v>408000</v>
      </c>
      <c r="L222" s="190"/>
      <c r="M222" s="190"/>
      <c r="N222" s="190"/>
      <c r="O222" s="190"/>
      <c r="P222" s="30"/>
    </row>
    <row r="223" spans="1:16" s="3" customFormat="1" ht="26.25" customHeight="1" outlineLevel="1" x14ac:dyDescent="0.25">
      <c r="A223" s="27">
        <v>25</v>
      </c>
      <c r="B223" s="28" t="s">
        <v>9</v>
      </c>
      <c r="C223" s="11">
        <v>4</v>
      </c>
      <c r="D223" s="10">
        <v>289000</v>
      </c>
      <c r="E223" s="10"/>
      <c r="F223" s="55">
        <f>D223*C223</f>
        <v>1156000</v>
      </c>
      <c r="G223" s="28" t="s">
        <v>9</v>
      </c>
      <c r="H223" s="11">
        <v>4</v>
      </c>
      <c r="I223" s="10">
        <v>289000</v>
      </c>
      <c r="J223" s="10"/>
      <c r="K223" s="55">
        <f>I223*H223</f>
        <v>1156000</v>
      </c>
      <c r="L223" s="190"/>
      <c r="M223" s="190"/>
      <c r="N223" s="190"/>
      <c r="O223" s="190"/>
      <c r="P223" s="30"/>
    </row>
    <row r="224" spans="1:16" s="3" customFormat="1" ht="23.25" customHeight="1" outlineLevel="1" x14ac:dyDescent="0.25">
      <c r="A224" s="27">
        <v>26</v>
      </c>
      <c r="B224" s="28" t="s">
        <v>10</v>
      </c>
      <c r="C224" s="11">
        <v>6</v>
      </c>
      <c r="D224" s="10">
        <v>282200</v>
      </c>
      <c r="E224" s="10"/>
      <c r="F224" s="55">
        <f>D224*C224</f>
        <v>1693200</v>
      </c>
      <c r="G224" s="28" t="s">
        <v>10</v>
      </c>
      <c r="H224" s="11">
        <v>6</v>
      </c>
      <c r="I224" s="10">
        <v>282200</v>
      </c>
      <c r="J224" s="10"/>
      <c r="K224" s="55">
        <f>I224*H224</f>
        <v>1693200</v>
      </c>
      <c r="L224" s="190"/>
      <c r="M224" s="190"/>
      <c r="N224" s="190"/>
      <c r="O224" s="190"/>
      <c r="P224" s="30"/>
    </row>
    <row r="225" spans="1:16" s="3" customFormat="1" ht="28.5" customHeight="1" outlineLevel="1" x14ac:dyDescent="0.25">
      <c r="A225" s="27">
        <v>27</v>
      </c>
      <c r="B225" s="28" t="s">
        <v>5</v>
      </c>
      <c r="C225" s="11">
        <v>3</v>
      </c>
      <c r="D225" s="10">
        <v>272000</v>
      </c>
      <c r="E225" s="10"/>
      <c r="F225" s="55">
        <f>D225*C225</f>
        <v>816000</v>
      </c>
      <c r="G225" s="28" t="s">
        <v>5</v>
      </c>
      <c r="H225" s="11">
        <v>2</v>
      </c>
      <c r="I225" s="10">
        <v>272000</v>
      </c>
      <c r="J225" s="10"/>
      <c r="K225" s="55">
        <f>I225*H225</f>
        <v>544000</v>
      </c>
      <c r="L225" s="190">
        <f>+H225-C225</f>
        <v>-1</v>
      </c>
      <c r="M225" s="190"/>
      <c r="N225" s="190"/>
      <c r="O225" s="190">
        <f>+K225-F225</f>
        <v>-272000</v>
      </c>
      <c r="P225" s="30"/>
    </row>
    <row r="226" spans="1:16" s="3" customFormat="1" ht="21" customHeight="1" x14ac:dyDescent="0.25">
      <c r="A226" s="27"/>
      <c r="B226" s="31" t="s">
        <v>6</v>
      </c>
      <c r="C226" s="58">
        <f>SUM(C193:C225)</f>
        <v>58</v>
      </c>
      <c r="D226" s="10"/>
      <c r="E226" s="10"/>
      <c r="F226" s="164">
        <f>SUM(F193:F225)</f>
        <v>18050600</v>
      </c>
      <c r="G226" s="31" t="s">
        <v>6</v>
      </c>
      <c r="H226" s="58">
        <f>SUM(H193:H225)</f>
        <v>54</v>
      </c>
      <c r="I226" s="10"/>
      <c r="J226" s="10"/>
      <c r="K226" s="164">
        <f>SUM(K193:K225)</f>
        <v>16962600</v>
      </c>
      <c r="L226" s="191">
        <f>+H226-C226</f>
        <v>-4</v>
      </c>
      <c r="M226" s="191">
        <f>+I226-D226</f>
        <v>0</v>
      </c>
      <c r="N226" s="191">
        <f>+J226-E226</f>
        <v>0</v>
      </c>
      <c r="O226" s="191">
        <f>+K226-F226</f>
        <v>-1088000</v>
      </c>
      <c r="P226" s="30"/>
    </row>
    <row r="227" spans="1:16" s="3" customFormat="1" ht="34.5" customHeight="1" x14ac:dyDescent="0.25">
      <c r="A227" s="27"/>
      <c r="B227" s="36" t="s">
        <v>106</v>
      </c>
      <c r="C227" s="37"/>
      <c r="D227" s="40"/>
      <c r="E227" s="10"/>
      <c r="F227" s="165"/>
      <c r="G227" s="36" t="s">
        <v>106</v>
      </c>
      <c r="H227" s="37"/>
      <c r="I227" s="40"/>
      <c r="J227" s="10"/>
      <c r="K227" s="165"/>
      <c r="L227" s="190"/>
      <c r="M227" s="190"/>
      <c r="N227" s="190"/>
      <c r="O227" s="190"/>
      <c r="P227" s="30"/>
    </row>
    <row r="228" spans="1:16" ht="21" customHeight="1" outlineLevel="1" x14ac:dyDescent="0.25">
      <c r="A228" s="27">
        <v>1</v>
      </c>
      <c r="B228" s="28" t="s">
        <v>7</v>
      </c>
      <c r="C228" s="11">
        <v>1</v>
      </c>
      <c r="D228" s="10">
        <v>697000</v>
      </c>
      <c r="E228" s="10"/>
      <c r="F228" s="55">
        <f t="shared" ref="F228:F242" si="47">D228*C228</f>
        <v>697000</v>
      </c>
      <c r="G228" s="28" t="s">
        <v>7</v>
      </c>
      <c r="H228" s="11">
        <v>1</v>
      </c>
      <c r="I228" s="10">
        <v>697000</v>
      </c>
      <c r="J228" s="10"/>
      <c r="K228" s="55">
        <f t="shared" ref="K228:K242" si="48">I228*H228</f>
        <v>697000</v>
      </c>
      <c r="L228" s="190"/>
      <c r="M228" s="190"/>
      <c r="N228" s="190"/>
      <c r="O228" s="190"/>
      <c r="P228" s="15"/>
    </row>
    <row r="229" spans="1:16" ht="21" customHeight="1" outlineLevel="1" x14ac:dyDescent="0.25">
      <c r="A229" s="27">
        <v>2</v>
      </c>
      <c r="B229" s="28" t="s">
        <v>13</v>
      </c>
      <c r="C229" s="11">
        <v>1</v>
      </c>
      <c r="D229" s="10">
        <v>561000</v>
      </c>
      <c r="E229" s="10"/>
      <c r="F229" s="55">
        <f t="shared" si="47"/>
        <v>561000</v>
      </c>
      <c r="G229" s="28" t="s">
        <v>13</v>
      </c>
      <c r="H229" s="11">
        <v>1</v>
      </c>
      <c r="I229" s="10">
        <v>561000</v>
      </c>
      <c r="J229" s="10"/>
      <c r="K229" s="55">
        <f t="shared" si="48"/>
        <v>561000</v>
      </c>
      <c r="L229" s="190"/>
      <c r="M229" s="190"/>
      <c r="N229" s="190"/>
      <c r="O229" s="190"/>
      <c r="P229" s="15"/>
    </row>
    <row r="230" spans="1:16" ht="21" customHeight="1" outlineLevel="1" x14ac:dyDescent="0.25">
      <c r="A230" s="27">
        <v>3</v>
      </c>
      <c r="B230" s="28" t="s">
        <v>9</v>
      </c>
      <c r="C230" s="11">
        <v>3</v>
      </c>
      <c r="D230" s="10">
        <v>357000</v>
      </c>
      <c r="E230" s="10"/>
      <c r="F230" s="55">
        <f t="shared" si="47"/>
        <v>1071000</v>
      </c>
      <c r="G230" s="28" t="s">
        <v>9</v>
      </c>
      <c r="H230" s="11">
        <v>3</v>
      </c>
      <c r="I230" s="10">
        <v>357000</v>
      </c>
      <c r="J230" s="10"/>
      <c r="K230" s="55">
        <f t="shared" si="48"/>
        <v>1071000</v>
      </c>
      <c r="L230" s="190"/>
      <c r="M230" s="190"/>
      <c r="N230" s="190"/>
      <c r="O230" s="190"/>
      <c r="P230" s="15"/>
    </row>
    <row r="231" spans="1:16" ht="21" customHeight="1" outlineLevel="1" x14ac:dyDescent="0.25">
      <c r="A231" s="27">
        <v>4</v>
      </c>
      <c r="B231" s="28" t="s">
        <v>107</v>
      </c>
      <c r="C231" s="11">
        <v>1</v>
      </c>
      <c r="D231" s="10">
        <v>357000</v>
      </c>
      <c r="E231" s="10"/>
      <c r="F231" s="55">
        <f t="shared" si="47"/>
        <v>357000</v>
      </c>
      <c r="G231" s="28" t="s">
        <v>107</v>
      </c>
      <c r="H231" s="11">
        <v>1</v>
      </c>
      <c r="I231" s="10">
        <v>357000</v>
      </c>
      <c r="J231" s="10"/>
      <c r="K231" s="55">
        <f t="shared" si="48"/>
        <v>357000</v>
      </c>
      <c r="L231" s="190"/>
      <c r="M231" s="190"/>
      <c r="N231" s="190"/>
      <c r="O231" s="190"/>
      <c r="P231" s="15"/>
    </row>
    <row r="232" spans="1:16" ht="40.5" customHeight="1" outlineLevel="1" x14ac:dyDescent="0.25">
      <c r="A232" s="27">
        <v>5</v>
      </c>
      <c r="B232" s="44" t="s">
        <v>108</v>
      </c>
      <c r="C232" s="11">
        <v>1</v>
      </c>
      <c r="D232" s="10">
        <v>323000</v>
      </c>
      <c r="E232" s="10"/>
      <c r="F232" s="55">
        <f>D232*C232</f>
        <v>323000</v>
      </c>
      <c r="G232" s="44" t="s">
        <v>108</v>
      </c>
      <c r="H232" s="11">
        <v>1</v>
      </c>
      <c r="I232" s="10">
        <v>323000</v>
      </c>
      <c r="J232" s="10"/>
      <c r="K232" s="55">
        <f>I232*H232</f>
        <v>323000</v>
      </c>
      <c r="L232" s="190"/>
      <c r="M232" s="190"/>
      <c r="N232" s="190"/>
      <c r="O232" s="190"/>
      <c r="P232" s="15"/>
    </row>
    <row r="233" spans="1:16" ht="61.5" customHeight="1" outlineLevel="1" x14ac:dyDescent="0.25">
      <c r="A233" s="27">
        <v>6</v>
      </c>
      <c r="B233" s="44" t="s">
        <v>109</v>
      </c>
      <c r="C233" s="11">
        <v>1</v>
      </c>
      <c r="D233" s="10">
        <v>289000</v>
      </c>
      <c r="E233" s="10"/>
      <c r="F233" s="55">
        <f t="shared" si="47"/>
        <v>289000</v>
      </c>
      <c r="G233" s="44" t="s">
        <v>109</v>
      </c>
      <c r="H233" s="11">
        <v>1</v>
      </c>
      <c r="I233" s="10">
        <v>289000</v>
      </c>
      <c r="J233" s="10"/>
      <c r="K233" s="55">
        <f t="shared" si="48"/>
        <v>289000</v>
      </c>
      <c r="L233" s="190"/>
      <c r="M233" s="190"/>
      <c r="N233" s="190"/>
      <c r="O233" s="190"/>
      <c r="P233" s="15"/>
    </row>
    <row r="234" spans="1:16" ht="21" customHeight="1" outlineLevel="1" x14ac:dyDescent="0.25">
      <c r="A234" s="27">
        <v>8</v>
      </c>
      <c r="B234" s="44" t="s">
        <v>110</v>
      </c>
      <c r="C234" s="11">
        <v>2</v>
      </c>
      <c r="D234" s="10">
        <v>282200</v>
      </c>
      <c r="E234" s="10"/>
      <c r="F234" s="55">
        <f>D234*C234</f>
        <v>564400</v>
      </c>
      <c r="G234" s="44" t="s">
        <v>110</v>
      </c>
      <c r="H234" s="11">
        <v>2</v>
      </c>
      <c r="I234" s="10">
        <v>282200</v>
      </c>
      <c r="J234" s="10"/>
      <c r="K234" s="55">
        <f>I234*H234</f>
        <v>564400</v>
      </c>
      <c r="L234" s="190"/>
      <c r="M234" s="190"/>
      <c r="N234" s="190"/>
      <c r="O234" s="190"/>
      <c r="P234" s="15"/>
    </row>
    <row r="235" spans="1:16" ht="21" customHeight="1" outlineLevel="1" x14ac:dyDescent="0.25">
      <c r="A235" s="27">
        <v>9</v>
      </c>
      <c r="B235" s="44" t="s">
        <v>111</v>
      </c>
      <c r="C235" s="11">
        <v>2</v>
      </c>
      <c r="D235" s="10">
        <v>282200</v>
      </c>
      <c r="E235" s="10"/>
      <c r="F235" s="55">
        <f>D235*C235</f>
        <v>564400</v>
      </c>
      <c r="G235" s="44" t="s">
        <v>111</v>
      </c>
      <c r="H235" s="11">
        <v>2</v>
      </c>
      <c r="I235" s="10">
        <v>282200</v>
      </c>
      <c r="J235" s="10"/>
      <c r="K235" s="55">
        <f>I235*H235</f>
        <v>564400</v>
      </c>
      <c r="L235" s="190"/>
      <c r="M235" s="190"/>
      <c r="N235" s="190"/>
      <c r="O235" s="190"/>
      <c r="P235" s="15"/>
    </row>
    <row r="236" spans="1:16" ht="21" customHeight="1" outlineLevel="1" x14ac:dyDescent="0.25">
      <c r="A236" s="27">
        <v>10</v>
      </c>
      <c r="B236" s="44" t="s">
        <v>112</v>
      </c>
      <c r="C236" s="11">
        <v>1</v>
      </c>
      <c r="D236" s="10">
        <v>282200</v>
      </c>
      <c r="E236" s="10"/>
      <c r="F236" s="55">
        <f>D236*C236</f>
        <v>282200</v>
      </c>
      <c r="G236" s="44" t="s">
        <v>112</v>
      </c>
      <c r="H236" s="11">
        <v>1</v>
      </c>
      <c r="I236" s="10">
        <v>282200</v>
      </c>
      <c r="J236" s="10"/>
      <c r="K236" s="55">
        <f>I236*H236</f>
        <v>282200</v>
      </c>
      <c r="L236" s="190"/>
      <c r="M236" s="190"/>
      <c r="N236" s="190"/>
      <c r="O236" s="190"/>
      <c r="P236" s="15"/>
    </row>
    <row r="237" spans="1:16" ht="42" customHeight="1" outlineLevel="1" x14ac:dyDescent="0.25">
      <c r="A237" s="27">
        <v>11</v>
      </c>
      <c r="B237" s="44" t="s">
        <v>113</v>
      </c>
      <c r="C237" s="11">
        <v>1</v>
      </c>
      <c r="D237" s="10">
        <v>282200</v>
      </c>
      <c r="E237" s="10"/>
      <c r="F237" s="55">
        <f>D237*C237</f>
        <v>282200</v>
      </c>
      <c r="G237" s="44" t="s">
        <v>113</v>
      </c>
      <c r="H237" s="11">
        <v>1</v>
      </c>
      <c r="I237" s="10">
        <v>282200</v>
      </c>
      <c r="J237" s="10"/>
      <c r="K237" s="55">
        <f>I237*H237</f>
        <v>282200</v>
      </c>
      <c r="L237" s="190"/>
      <c r="M237" s="190"/>
      <c r="N237" s="190"/>
      <c r="O237" s="190"/>
      <c r="P237" s="15"/>
    </row>
    <row r="238" spans="1:16" ht="64.5" customHeight="1" outlineLevel="1" x14ac:dyDescent="0.25">
      <c r="A238" s="27">
        <v>12</v>
      </c>
      <c r="B238" s="44" t="s">
        <v>114</v>
      </c>
      <c r="C238" s="11">
        <v>1</v>
      </c>
      <c r="D238" s="10">
        <v>272000</v>
      </c>
      <c r="E238" s="10"/>
      <c r="F238" s="55">
        <f t="shared" si="47"/>
        <v>272000</v>
      </c>
      <c r="G238" s="44" t="s">
        <v>114</v>
      </c>
      <c r="H238" s="11">
        <v>1</v>
      </c>
      <c r="I238" s="10">
        <v>272000</v>
      </c>
      <c r="J238" s="10"/>
      <c r="K238" s="55">
        <f t="shared" si="48"/>
        <v>272000</v>
      </c>
      <c r="L238" s="190"/>
      <c r="M238" s="190"/>
      <c r="N238" s="190"/>
      <c r="O238" s="190"/>
      <c r="P238" s="15"/>
    </row>
    <row r="239" spans="1:16" ht="44.25" customHeight="1" outlineLevel="1" x14ac:dyDescent="0.25">
      <c r="A239" s="27">
        <v>13</v>
      </c>
      <c r="B239" s="44" t="s">
        <v>115</v>
      </c>
      <c r="C239" s="11">
        <v>1</v>
      </c>
      <c r="D239" s="10">
        <v>272000</v>
      </c>
      <c r="E239" s="10"/>
      <c r="F239" s="55">
        <f t="shared" si="47"/>
        <v>272000</v>
      </c>
      <c r="G239" s="44" t="s">
        <v>115</v>
      </c>
      <c r="H239" s="11">
        <v>1</v>
      </c>
      <c r="I239" s="10">
        <v>272000</v>
      </c>
      <c r="J239" s="10"/>
      <c r="K239" s="55">
        <f t="shared" si="48"/>
        <v>272000</v>
      </c>
      <c r="L239" s="190"/>
      <c r="M239" s="190"/>
      <c r="N239" s="190"/>
      <c r="O239" s="190"/>
      <c r="P239" s="15"/>
    </row>
    <row r="240" spans="1:16" ht="62.25" customHeight="1" outlineLevel="1" x14ac:dyDescent="0.25">
      <c r="A240" s="27">
        <v>14</v>
      </c>
      <c r="B240" s="44" t="s">
        <v>116</v>
      </c>
      <c r="C240" s="11">
        <v>1</v>
      </c>
      <c r="D240" s="10">
        <v>272000</v>
      </c>
      <c r="E240" s="10"/>
      <c r="F240" s="55">
        <f t="shared" si="47"/>
        <v>272000</v>
      </c>
      <c r="G240" s="44" t="s">
        <v>116</v>
      </c>
      <c r="H240" s="11">
        <v>1</v>
      </c>
      <c r="I240" s="10">
        <v>272000</v>
      </c>
      <c r="J240" s="10"/>
      <c r="K240" s="55">
        <f t="shared" si="48"/>
        <v>272000</v>
      </c>
      <c r="L240" s="190"/>
      <c r="M240" s="190"/>
      <c r="N240" s="190"/>
      <c r="O240" s="190"/>
      <c r="P240" s="15"/>
    </row>
    <row r="241" spans="1:16" ht="33" customHeight="1" outlineLevel="1" x14ac:dyDescent="0.25">
      <c r="A241" s="27">
        <v>15</v>
      </c>
      <c r="B241" s="44" t="s">
        <v>117</v>
      </c>
      <c r="C241" s="57">
        <v>0.5</v>
      </c>
      <c r="D241" s="10">
        <v>272000</v>
      </c>
      <c r="E241" s="10"/>
      <c r="F241" s="55">
        <f t="shared" si="47"/>
        <v>136000</v>
      </c>
      <c r="G241" s="44" t="s">
        <v>117</v>
      </c>
      <c r="H241" s="57">
        <v>0.5</v>
      </c>
      <c r="I241" s="10">
        <v>272000</v>
      </c>
      <c r="J241" s="10"/>
      <c r="K241" s="55">
        <f t="shared" si="48"/>
        <v>136000</v>
      </c>
      <c r="L241" s="190"/>
      <c r="M241" s="190"/>
      <c r="N241" s="190"/>
      <c r="O241" s="190"/>
      <c r="P241" s="15"/>
    </row>
    <row r="242" spans="1:16" ht="26.25" customHeight="1" outlineLevel="1" x14ac:dyDescent="0.25">
      <c r="A242" s="27">
        <v>16</v>
      </c>
      <c r="B242" s="44" t="s">
        <v>118</v>
      </c>
      <c r="C242" s="11">
        <v>1</v>
      </c>
      <c r="D242" s="10">
        <v>272000</v>
      </c>
      <c r="E242" s="10"/>
      <c r="F242" s="55">
        <f t="shared" si="47"/>
        <v>272000</v>
      </c>
      <c r="G242" s="44" t="s">
        <v>118</v>
      </c>
      <c r="H242" s="11">
        <v>1</v>
      </c>
      <c r="I242" s="10">
        <v>272000</v>
      </c>
      <c r="J242" s="10"/>
      <c r="K242" s="55">
        <f t="shared" si="48"/>
        <v>272000</v>
      </c>
      <c r="L242" s="190"/>
      <c r="M242" s="190"/>
      <c r="N242" s="190"/>
      <c r="O242" s="190"/>
      <c r="P242" s="15"/>
    </row>
    <row r="243" spans="1:16" ht="21" customHeight="1" x14ac:dyDescent="0.25">
      <c r="A243" s="27"/>
      <c r="B243" s="31" t="s">
        <v>6</v>
      </c>
      <c r="C243" s="58">
        <f>SUM(C228:C242)</f>
        <v>18.5</v>
      </c>
      <c r="D243" s="10"/>
      <c r="E243" s="10"/>
      <c r="F243" s="164">
        <f>SUM(F228:F242)</f>
        <v>6215200</v>
      </c>
      <c r="G243" s="31" t="s">
        <v>6</v>
      </c>
      <c r="H243" s="58">
        <f>SUM(H228:H242)</f>
        <v>18.5</v>
      </c>
      <c r="I243" s="10"/>
      <c r="J243" s="10"/>
      <c r="K243" s="164">
        <f>SUM(K228:K242)</f>
        <v>6215200</v>
      </c>
      <c r="L243" s="190"/>
      <c r="M243" s="190"/>
      <c r="N243" s="190"/>
      <c r="O243" s="190"/>
      <c r="P243" s="15"/>
    </row>
    <row r="244" spans="1:16" s="61" customFormat="1" ht="45" customHeight="1" x14ac:dyDescent="0.25">
      <c r="A244" s="27"/>
      <c r="B244" s="36" t="s">
        <v>69</v>
      </c>
      <c r="C244" s="37"/>
      <c r="D244" s="40"/>
      <c r="E244" s="10"/>
      <c r="F244" s="165"/>
      <c r="G244" s="36" t="s">
        <v>69</v>
      </c>
      <c r="H244" s="37"/>
      <c r="I244" s="40"/>
      <c r="J244" s="10"/>
      <c r="K244" s="165"/>
      <c r="L244" s="190"/>
      <c r="M244" s="190"/>
      <c r="N244" s="190"/>
      <c r="O244" s="190"/>
      <c r="P244" s="30"/>
    </row>
    <row r="245" spans="1:16" s="61" customFormat="1" ht="21" customHeight="1" outlineLevel="1" x14ac:dyDescent="0.25">
      <c r="A245" s="27">
        <v>1</v>
      </c>
      <c r="B245" s="44" t="s">
        <v>7</v>
      </c>
      <c r="C245" s="37">
        <v>1</v>
      </c>
      <c r="D245" s="10">
        <v>697000</v>
      </c>
      <c r="E245" s="10"/>
      <c r="F245" s="55">
        <f t="shared" ref="F245:F252" si="49">D245*C245</f>
        <v>697000</v>
      </c>
      <c r="G245" s="44" t="s">
        <v>7</v>
      </c>
      <c r="H245" s="37">
        <v>1</v>
      </c>
      <c r="I245" s="10">
        <v>697000</v>
      </c>
      <c r="J245" s="10"/>
      <c r="K245" s="55">
        <f t="shared" ref="K245:K252" si="50">I245*H245</f>
        <v>697000</v>
      </c>
      <c r="L245" s="190"/>
      <c r="M245" s="190"/>
      <c r="N245" s="190"/>
      <c r="O245" s="190"/>
      <c r="P245" s="30"/>
    </row>
    <row r="246" spans="1:16" s="61" customFormat="1" ht="21" customHeight="1" outlineLevel="1" x14ac:dyDescent="0.25">
      <c r="A246" s="27">
        <v>2</v>
      </c>
      <c r="B246" s="28" t="s">
        <v>13</v>
      </c>
      <c r="C246" s="11">
        <v>1</v>
      </c>
      <c r="D246" s="10">
        <v>561000</v>
      </c>
      <c r="E246" s="10"/>
      <c r="F246" s="55">
        <f t="shared" si="49"/>
        <v>561000</v>
      </c>
      <c r="G246" s="28" t="s">
        <v>13</v>
      </c>
      <c r="H246" s="11">
        <v>1</v>
      </c>
      <c r="I246" s="10">
        <v>561000</v>
      </c>
      <c r="J246" s="10"/>
      <c r="K246" s="55">
        <f t="shared" si="50"/>
        <v>561000</v>
      </c>
      <c r="L246" s="190"/>
      <c r="M246" s="190"/>
      <c r="N246" s="190"/>
      <c r="O246" s="190"/>
      <c r="P246" s="30"/>
    </row>
    <row r="247" spans="1:16" s="61" customFormat="1" ht="21" customHeight="1" outlineLevel="1" x14ac:dyDescent="0.25">
      <c r="A247" s="27">
        <v>3</v>
      </c>
      <c r="B247" s="44" t="s">
        <v>9</v>
      </c>
      <c r="C247" s="11">
        <v>2</v>
      </c>
      <c r="D247" s="10">
        <v>323000</v>
      </c>
      <c r="E247" s="10"/>
      <c r="F247" s="55">
        <f t="shared" si="49"/>
        <v>646000</v>
      </c>
      <c r="G247" s="44" t="s">
        <v>9</v>
      </c>
      <c r="H247" s="11">
        <v>3</v>
      </c>
      <c r="I247" s="10">
        <v>323000</v>
      </c>
      <c r="J247" s="10"/>
      <c r="K247" s="55">
        <f t="shared" si="50"/>
        <v>969000</v>
      </c>
      <c r="L247" s="190">
        <f>+H247-C247</f>
        <v>1</v>
      </c>
      <c r="M247" s="190"/>
      <c r="N247" s="190"/>
      <c r="O247" s="190">
        <f>+K247-F247</f>
        <v>323000</v>
      </c>
      <c r="P247" s="30"/>
    </row>
    <row r="248" spans="1:16" s="61" customFormat="1" ht="21" customHeight="1" outlineLevel="1" x14ac:dyDescent="0.25">
      <c r="A248" s="27">
        <v>4</v>
      </c>
      <c r="B248" s="44" t="s">
        <v>10</v>
      </c>
      <c r="C248" s="37">
        <v>1</v>
      </c>
      <c r="D248" s="10">
        <v>289000</v>
      </c>
      <c r="E248" s="10"/>
      <c r="F248" s="55">
        <f t="shared" si="49"/>
        <v>289000</v>
      </c>
      <c r="G248" s="44" t="s">
        <v>10</v>
      </c>
      <c r="H248" s="37">
        <v>1</v>
      </c>
      <c r="I248" s="10">
        <v>289000</v>
      </c>
      <c r="J248" s="10"/>
      <c r="K248" s="55">
        <f t="shared" si="50"/>
        <v>289000</v>
      </c>
      <c r="L248" s="190"/>
      <c r="M248" s="190"/>
      <c r="N248" s="190"/>
      <c r="O248" s="190"/>
      <c r="P248" s="30"/>
    </row>
    <row r="249" spans="1:16" s="61" customFormat="1" ht="21" customHeight="1" outlineLevel="1" x14ac:dyDescent="0.25">
      <c r="A249" s="27">
        <v>5</v>
      </c>
      <c r="B249" s="44" t="s">
        <v>5</v>
      </c>
      <c r="C249" s="37">
        <v>1</v>
      </c>
      <c r="D249" s="10">
        <v>282200</v>
      </c>
      <c r="E249" s="10"/>
      <c r="F249" s="55">
        <f t="shared" si="49"/>
        <v>282200</v>
      </c>
      <c r="G249" s="44" t="s">
        <v>5</v>
      </c>
      <c r="H249" s="37">
        <v>2</v>
      </c>
      <c r="I249" s="10">
        <v>282200</v>
      </c>
      <c r="J249" s="10"/>
      <c r="K249" s="55">
        <f t="shared" si="50"/>
        <v>564400</v>
      </c>
      <c r="L249" s="190">
        <f>+H249-C249</f>
        <v>1</v>
      </c>
      <c r="M249" s="190"/>
      <c r="N249" s="190"/>
      <c r="O249" s="190">
        <f>+K249-F249</f>
        <v>282200</v>
      </c>
      <c r="P249" s="30"/>
    </row>
    <row r="250" spans="1:16" s="61" customFormat="1" ht="21" customHeight="1" outlineLevel="1" x14ac:dyDescent="0.25">
      <c r="A250" s="27">
        <v>6</v>
      </c>
      <c r="B250" s="28" t="s">
        <v>70</v>
      </c>
      <c r="C250" s="37">
        <v>1</v>
      </c>
      <c r="D250" s="10">
        <v>272000</v>
      </c>
      <c r="E250" s="10"/>
      <c r="F250" s="55">
        <f t="shared" si="49"/>
        <v>272000</v>
      </c>
      <c r="G250" s="28" t="s">
        <v>70</v>
      </c>
      <c r="H250" s="37"/>
      <c r="I250" s="10">
        <v>272000</v>
      </c>
      <c r="J250" s="10"/>
      <c r="K250" s="55">
        <f t="shared" si="50"/>
        <v>0</v>
      </c>
      <c r="L250" s="190">
        <f>+H250-C250</f>
        <v>-1</v>
      </c>
      <c r="M250" s="190"/>
      <c r="N250" s="190"/>
      <c r="O250" s="190">
        <f>+K250-F250</f>
        <v>-272000</v>
      </c>
      <c r="P250" s="30"/>
    </row>
    <row r="251" spans="1:16" s="61" customFormat="1" ht="21" customHeight="1" outlineLevel="1" x14ac:dyDescent="0.25">
      <c r="A251" s="27">
        <v>7</v>
      </c>
      <c r="B251" s="44" t="s">
        <v>135</v>
      </c>
      <c r="C251" s="11">
        <v>5</v>
      </c>
      <c r="D251" s="10">
        <v>306000</v>
      </c>
      <c r="E251" s="10"/>
      <c r="F251" s="55">
        <f t="shared" si="49"/>
        <v>1530000</v>
      </c>
      <c r="G251" s="44" t="s">
        <v>135</v>
      </c>
      <c r="H251" s="11">
        <v>13</v>
      </c>
      <c r="I251" s="10">
        <v>306000</v>
      </c>
      <c r="J251" s="10"/>
      <c r="K251" s="55">
        <f t="shared" si="50"/>
        <v>3978000</v>
      </c>
      <c r="L251" s="190">
        <f>+H251-C251</f>
        <v>8</v>
      </c>
      <c r="M251" s="190"/>
      <c r="N251" s="190"/>
      <c r="O251" s="190">
        <f>+K251-F251</f>
        <v>2448000</v>
      </c>
      <c r="P251" s="30"/>
    </row>
    <row r="252" spans="1:16" s="61" customFormat="1" ht="21" customHeight="1" outlineLevel="1" x14ac:dyDescent="0.25">
      <c r="A252" s="192">
        <v>8</v>
      </c>
      <c r="B252" s="198" t="s">
        <v>14</v>
      </c>
      <c r="C252" s="199">
        <v>10</v>
      </c>
      <c r="D252" s="195">
        <v>248200</v>
      </c>
      <c r="E252" s="195"/>
      <c r="F252" s="196">
        <f t="shared" si="49"/>
        <v>2482000</v>
      </c>
      <c r="G252" s="198" t="s">
        <v>14</v>
      </c>
      <c r="H252" s="199">
        <v>10</v>
      </c>
      <c r="I252" s="195">
        <v>248200</v>
      </c>
      <c r="J252" s="195"/>
      <c r="K252" s="196">
        <f t="shared" si="50"/>
        <v>2482000</v>
      </c>
      <c r="L252" s="197">
        <f>+H252-C252</f>
        <v>0</v>
      </c>
      <c r="M252" s="197"/>
      <c r="N252" s="197"/>
      <c r="O252" s="197">
        <f>+K252-F252</f>
        <v>0</v>
      </c>
    </row>
    <row r="253" spans="1:16" s="61" customFormat="1" ht="21" customHeight="1" x14ac:dyDescent="0.25">
      <c r="A253" s="35"/>
      <c r="B253" s="36" t="s">
        <v>6</v>
      </c>
      <c r="C253" s="58">
        <f>SUM(C245:C252)</f>
        <v>22</v>
      </c>
      <c r="D253" s="10"/>
      <c r="E253" s="10"/>
      <c r="F253" s="164">
        <f>SUM(F245:F252)</f>
        <v>6759200</v>
      </c>
      <c r="G253" s="36" t="s">
        <v>6</v>
      </c>
      <c r="H253" s="58">
        <f>SUM(H245:H252)</f>
        <v>31</v>
      </c>
      <c r="I253" s="10"/>
      <c r="J253" s="10"/>
      <c r="K253" s="164">
        <f>SUM(K245:K252)</f>
        <v>9540400</v>
      </c>
      <c r="L253" s="191">
        <f>+H253-C253</f>
        <v>9</v>
      </c>
      <c r="M253" s="191"/>
      <c r="N253" s="191"/>
      <c r="O253" s="191">
        <f>+K253-F253</f>
        <v>2781200</v>
      </c>
      <c r="P253" s="30"/>
    </row>
    <row r="254" spans="1:16" s="3" customFormat="1" ht="45" customHeight="1" x14ac:dyDescent="0.25">
      <c r="A254" s="27"/>
      <c r="B254" s="36" t="s">
        <v>71</v>
      </c>
      <c r="C254" s="37"/>
      <c r="D254" s="40"/>
      <c r="E254" s="10"/>
      <c r="F254" s="165"/>
      <c r="G254" s="36" t="s">
        <v>71</v>
      </c>
      <c r="H254" s="37"/>
      <c r="I254" s="40"/>
      <c r="J254" s="10"/>
      <c r="K254" s="165"/>
      <c r="L254" s="190"/>
      <c r="M254" s="190"/>
      <c r="N254" s="190"/>
      <c r="O254" s="190"/>
      <c r="P254" s="30"/>
    </row>
    <row r="255" spans="1:16" s="3" customFormat="1" ht="21" customHeight="1" outlineLevel="1" x14ac:dyDescent="0.25">
      <c r="A255" s="27">
        <v>1</v>
      </c>
      <c r="B255" s="28" t="s">
        <v>7</v>
      </c>
      <c r="C255" s="11">
        <v>1</v>
      </c>
      <c r="D255" s="10">
        <v>697000</v>
      </c>
      <c r="E255" s="10"/>
      <c r="F255" s="55">
        <f>D255*C255</f>
        <v>697000</v>
      </c>
      <c r="G255" s="28" t="s">
        <v>7</v>
      </c>
      <c r="H255" s="11">
        <v>1</v>
      </c>
      <c r="I255" s="10">
        <v>697000</v>
      </c>
      <c r="J255" s="10"/>
      <c r="K255" s="55">
        <f>I255*H255</f>
        <v>697000</v>
      </c>
      <c r="L255" s="190"/>
      <c r="M255" s="190"/>
      <c r="N255" s="190"/>
      <c r="O255" s="190"/>
      <c r="P255" s="30"/>
    </row>
    <row r="256" spans="1:16" s="3" customFormat="1" ht="21" customHeight="1" outlineLevel="1" x14ac:dyDescent="0.25">
      <c r="A256" s="27">
        <v>2</v>
      </c>
      <c r="B256" s="28" t="s">
        <v>13</v>
      </c>
      <c r="C256" s="11">
        <v>1</v>
      </c>
      <c r="D256" s="10">
        <v>561000</v>
      </c>
      <c r="E256" s="10"/>
      <c r="F256" s="55">
        <f>D256*C256</f>
        <v>561000</v>
      </c>
      <c r="G256" s="28" t="s">
        <v>13</v>
      </c>
      <c r="H256" s="11">
        <v>1</v>
      </c>
      <c r="I256" s="10">
        <v>561000</v>
      </c>
      <c r="J256" s="10"/>
      <c r="K256" s="55">
        <f>I256*H256</f>
        <v>561000</v>
      </c>
      <c r="L256" s="190"/>
      <c r="M256" s="190"/>
      <c r="N256" s="190"/>
      <c r="O256" s="190"/>
      <c r="P256" s="30"/>
    </row>
    <row r="257" spans="1:16" s="3" customFormat="1" ht="21" customHeight="1" outlineLevel="1" x14ac:dyDescent="0.25">
      <c r="A257" s="27">
        <v>3</v>
      </c>
      <c r="B257" s="28" t="s">
        <v>14</v>
      </c>
      <c r="C257" s="11">
        <v>1</v>
      </c>
      <c r="D257" s="10">
        <v>248200</v>
      </c>
      <c r="E257" s="10"/>
      <c r="F257" s="55">
        <f>D257*C257</f>
        <v>248200</v>
      </c>
      <c r="G257" s="28" t="s">
        <v>14</v>
      </c>
      <c r="H257" s="11">
        <v>1</v>
      </c>
      <c r="I257" s="10">
        <v>248200</v>
      </c>
      <c r="J257" s="10"/>
      <c r="K257" s="55">
        <f>I257*H257</f>
        <v>248200</v>
      </c>
      <c r="L257" s="190"/>
      <c r="M257" s="190"/>
      <c r="N257" s="190"/>
      <c r="O257" s="190"/>
      <c r="P257" s="30"/>
    </row>
    <row r="258" spans="1:16" s="3" customFormat="1" ht="27" customHeight="1" outlineLevel="1" x14ac:dyDescent="0.25">
      <c r="A258" s="35" t="s">
        <v>8</v>
      </c>
      <c r="B258" s="19" t="s">
        <v>72</v>
      </c>
      <c r="C258" s="37"/>
      <c r="D258" s="40"/>
      <c r="E258" s="10"/>
      <c r="F258" s="165"/>
      <c r="G258" s="19" t="s">
        <v>72</v>
      </c>
      <c r="H258" s="37"/>
      <c r="I258" s="40"/>
      <c r="J258" s="10"/>
      <c r="K258" s="165"/>
      <c r="L258" s="190"/>
      <c r="M258" s="190"/>
      <c r="N258" s="190"/>
      <c r="O258" s="190"/>
      <c r="P258" s="30"/>
    </row>
    <row r="259" spans="1:16" s="3" customFormat="1" ht="21" customHeight="1" outlineLevel="1" x14ac:dyDescent="0.25">
      <c r="A259" s="27">
        <v>4</v>
      </c>
      <c r="B259" s="28" t="s">
        <v>4</v>
      </c>
      <c r="C259" s="11">
        <v>1</v>
      </c>
      <c r="D259" s="10">
        <v>408000</v>
      </c>
      <c r="E259" s="10"/>
      <c r="F259" s="55">
        <f>D259*C259</f>
        <v>408000</v>
      </c>
      <c r="G259" s="28" t="s">
        <v>4</v>
      </c>
      <c r="H259" s="11">
        <v>1</v>
      </c>
      <c r="I259" s="10">
        <v>408000</v>
      </c>
      <c r="J259" s="10"/>
      <c r="K259" s="55">
        <f>I259*H259</f>
        <v>408000</v>
      </c>
      <c r="L259" s="190"/>
      <c r="M259" s="190"/>
      <c r="N259" s="190"/>
      <c r="O259" s="190"/>
      <c r="P259" s="30"/>
    </row>
    <row r="260" spans="1:16" s="3" customFormat="1" ht="21" customHeight="1" outlineLevel="1" x14ac:dyDescent="0.25">
      <c r="A260" s="27">
        <v>5</v>
      </c>
      <c r="B260" s="28" t="s">
        <v>9</v>
      </c>
      <c r="C260" s="11">
        <v>2</v>
      </c>
      <c r="D260" s="10">
        <v>289000</v>
      </c>
      <c r="E260" s="10"/>
      <c r="F260" s="55">
        <f>D260*C260</f>
        <v>578000</v>
      </c>
      <c r="G260" s="28" t="s">
        <v>9</v>
      </c>
      <c r="H260" s="11">
        <v>2</v>
      </c>
      <c r="I260" s="10">
        <v>289000</v>
      </c>
      <c r="J260" s="10"/>
      <c r="K260" s="55">
        <f>I260*H260</f>
        <v>578000</v>
      </c>
      <c r="L260" s="190"/>
      <c r="M260" s="190"/>
      <c r="N260" s="190"/>
      <c r="O260" s="190"/>
      <c r="P260" s="30"/>
    </row>
    <row r="261" spans="1:16" s="3" customFormat="1" ht="21" customHeight="1" outlineLevel="1" x14ac:dyDescent="0.25">
      <c r="A261" s="27">
        <v>6</v>
      </c>
      <c r="B261" s="44" t="s">
        <v>10</v>
      </c>
      <c r="C261" s="11">
        <v>2</v>
      </c>
      <c r="D261" s="10">
        <v>282200</v>
      </c>
      <c r="E261" s="10"/>
      <c r="F261" s="55">
        <f>D261*C261</f>
        <v>564400</v>
      </c>
      <c r="G261" s="44" t="s">
        <v>10</v>
      </c>
      <c r="H261" s="11">
        <v>2</v>
      </c>
      <c r="I261" s="10">
        <v>282200</v>
      </c>
      <c r="J261" s="10"/>
      <c r="K261" s="55">
        <f>I261*H261</f>
        <v>564400</v>
      </c>
      <c r="L261" s="190"/>
      <c r="M261" s="190"/>
      <c r="N261" s="190"/>
      <c r="O261" s="190"/>
      <c r="P261" s="30"/>
    </row>
    <row r="262" spans="1:16" s="3" customFormat="1" ht="21" customHeight="1" outlineLevel="1" x14ac:dyDescent="0.25">
      <c r="A262" s="27">
        <v>7</v>
      </c>
      <c r="B262" s="28" t="s">
        <v>5</v>
      </c>
      <c r="C262" s="11">
        <v>2</v>
      </c>
      <c r="D262" s="10">
        <v>272000</v>
      </c>
      <c r="E262" s="10"/>
      <c r="F262" s="55">
        <f>D262*C262</f>
        <v>544000</v>
      </c>
      <c r="G262" s="28" t="s">
        <v>5</v>
      </c>
      <c r="H262" s="11">
        <v>2</v>
      </c>
      <c r="I262" s="10">
        <v>272000</v>
      </c>
      <c r="J262" s="10"/>
      <c r="K262" s="55">
        <f>I262*H262</f>
        <v>544000</v>
      </c>
      <c r="L262" s="190"/>
      <c r="M262" s="190"/>
      <c r="N262" s="190"/>
      <c r="O262" s="190"/>
      <c r="P262" s="30"/>
    </row>
    <row r="263" spans="1:16" s="3" customFormat="1" ht="28.5" customHeight="1" outlineLevel="1" x14ac:dyDescent="0.25">
      <c r="A263" s="35" t="s">
        <v>8</v>
      </c>
      <c r="B263" s="19" t="s">
        <v>73</v>
      </c>
      <c r="C263" s="37"/>
      <c r="D263" s="40"/>
      <c r="E263" s="10"/>
      <c r="F263" s="165"/>
      <c r="G263" s="19" t="s">
        <v>73</v>
      </c>
      <c r="H263" s="37"/>
      <c r="I263" s="40"/>
      <c r="J263" s="10"/>
      <c r="K263" s="165"/>
      <c r="L263" s="190"/>
      <c r="M263" s="190"/>
      <c r="N263" s="190"/>
      <c r="O263" s="190"/>
      <c r="P263" s="30"/>
    </row>
    <row r="264" spans="1:16" s="3" customFormat="1" ht="21" customHeight="1" outlineLevel="1" x14ac:dyDescent="0.25">
      <c r="A264" s="27">
        <v>8</v>
      </c>
      <c r="B264" s="28" t="s">
        <v>4</v>
      </c>
      <c r="C264" s="11">
        <v>1</v>
      </c>
      <c r="D264" s="10">
        <v>408000</v>
      </c>
      <c r="E264" s="10"/>
      <c r="F264" s="55">
        <f>D264*C264</f>
        <v>408000</v>
      </c>
      <c r="G264" s="28" t="s">
        <v>4</v>
      </c>
      <c r="H264" s="11">
        <v>1</v>
      </c>
      <c r="I264" s="10">
        <v>408000</v>
      </c>
      <c r="J264" s="10"/>
      <c r="K264" s="55">
        <f>I264*H264</f>
        <v>408000</v>
      </c>
      <c r="L264" s="190"/>
      <c r="M264" s="190"/>
      <c r="N264" s="190"/>
      <c r="O264" s="190"/>
      <c r="P264" s="30"/>
    </row>
    <row r="265" spans="1:16" s="3" customFormat="1" ht="21" customHeight="1" outlineLevel="1" x14ac:dyDescent="0.25">
      <c r="A265" s="27">
        <v>9</v>
      </c>
      <c r="B265" s="28" t="s">
        <v>9</v>
      </c>
      <c r="C265" s="11">
        <v>2</v>
      </c>
      <c r="D265" s="10">
        <v>289000</v>
      </c>
      <c r="E265" s="10"/>
      <c r="F265" s="55">
        <f>D265*C265</f>
        <v>578000</v>
      </c>
      <c r="G265" s="28" t="s">
        <v>9</v>
      </c>
      <c r="H265" s="11">
        <v>2</v>
      </c>
      <c r="I265" s="10">
        <v>289000</v>
      </c>
      <c r="J265" s="10"/>
      <c r="K265" s="55">
        <f>I265*H265</f>
        <v>578000</v>
      </c>
      <c r="L265" s="190"/>
      <c r="M265" s="190"/>
      <c r="N265" s="190"/>
      <c r="O265" s="190"/>
      <c r="P265" s="30"/>
    </row>
    <row r="266" spans="1:16" s="3" customFormat="1" ht="21" customHeight="1" outlineLevel="1" x14ac:dyDescent="0.25">
      <c r="A266" s="27">
        <v>10</v>
      </c>
      <c r="B266" s="44" t="s">
        <v>10</v>
      </c>
      <c r="C266" s="11">
        <v>1</v>
      </c>
      <c r="D266" s="10">
        <v>282200</v>
      </c>
      <c r="E266" s="10"/>
      <c r="F266" s="55">
        <f>D266*C266</f>
        <v>282200</v>
      </c>
      <c r="G266" s="44" t="s">
        <v>10</v>
      </c>
      <c r="H266" s="11">
        <v>1</v>
      </c>
      <c r="I266" s="10">
        <v>282200</v>
      </c>
      <c r="J266" s="10"/>
      <c r="K266" s="55">
        <f>I266*H266</f>
        <v>282200</v>
      </c>
      <c r="L266" s="190"/>
      <c r="M266" s="190"/>
      <c r="N266" s="190"/>
      <c r="O266" s="190"/>
      <c r="P266" s="30"/>
    </row>
    <row r="267" spans="1:16" s="3" customFormat="1" ht="21" customHeight="1" outlineLevel="1" x14ac:dyDescent="0.25">
      <c r="A267" s="27">
        <v>11</v>
      </c>
      <c r="B267" s="28" t="s">
        <v>5</v>
      </c>
      <c r="C267" s="11">
        <v>2</v>
      </c>
      <c r="D267" s="10">
        <v>272000</v>
      </c>
      <c r="E267" s="10"/>
      <c r="F267" s="55">
        <f>D267*C267</f>
        <v>544000</v>
      </c>
      <c r="G267" s="28" t="s">
        <v>5</v>
      </c>
      <c r="H267" s="11">
        <v>2</v>
      </c>
      <c r="I267" s="10">
        <v>272000</v>
      </c>
      <c r="J267" s="10"/>
      <c r="K267" s="55">
        <f>I267*H267</f>
        <v>544000</v>
      </c>
      <c r="L267" s="190"/>
      <c r="M267" s="190"/>
      <c r="N267" s="190"/>
      <c r="O267" s="190"/>
      <c r="P267" s="30"/>
    </row>
    <row r="268" spans="1:16" s="3" customFormat="1" ht="44.25" customHeight="1" outlineLevel="1" x14ac:dyDescent="0.25">
      <c r="A268" s="35" t="s">
        <v>8</v>
      </c>
      <c r="B268" s="19" t="s">
        <v>74</v>
      </c>
      <c r="C268" s="37"/>
      <c r="D268" s="40"/>
      <c r="E268" s="10"/>
      <c r="F268" s="165"/>
      <c r="G268" s="19" t="s">
        <v>74</v>
      </c>
      <c r="H268" s="37"/>
      <c r="I268" s="40"/>
      <c r="J268" s="10"/>
      <c r="K268" s="165"/>
      <c r="L268" s="190"/>
      <c r="M268" s="190"/>
      <c r="N268" s="190"/>
      <c r="O268" s="190"/>
      <c r="P268" s="30"/>
    </row>
    <row r="269" spans="1:16" s="3" customFormat="1" ht="21" customHeight="1" outlineLevel="1" x14ac:dyDescent="0.25">
      <c r="A269" s="27">
        <v>12</v>
      </c>
      <c r="B269" s="28" t="s">
        <v>4</v>
      </c>
      <c r="C269" s="11">
        <v>1</v>
      </c>
      <c r="D269" s="10">
        <v>408000</v>
      </c>
      <c r="E269" s="10"/>
      <c r="F269" s="55">
        <f>D269*C269</f>
        <v>408000</v>
      </c>
      <c r="G269" s="28" t="s">
        <v>4</v>
      </c>
      <c r="H269" s="11">
        <v>1</v>
      </c>
      <c r="I269" s="10">
        <v>408000</v>
      </c>
      <c r="J269" s="10"/>
      <c r="K269" s="55">
        <f>I269*H269</f>
        <v>408000</v>
      </c>
      <c r="L269" s="190"/>
      <c r="M269" s="190"/>
      <c r="N269" s="190"/>
      <c r="O269" s="190"/>
      <c r="P269" s="30"/>
    </row>
    <row r="270" spans="1:16" s="3" customFormat="1" ht="21" customHeight="1" outlineLevel="1" x14ac:dyDescent="0.25">
      <c r="A270" s="27">
        <v>13</v>
      </c>
      <c r="B270" s="28" t="s">
        <v>9</v>
      </c>
      <c r="C270" s="11">
        <v>2</v>
      </c>
      <c r="D270" s="10">
        <v>289000</v>
      </c>
      <c r="E270" s="10"/>
      <c r="F270" s="55">
        <f>D270*C270</f>
        <v>578000</v>
      </c>
      <c r="G270" s="28" t="s">
        <v>9</v>
      </c>
      <c r="H270" s="11">
        <v>2</v>
      </c>
      <c r="I270" s="10">
        <v>289000</v>
      </c>
      <c r="J270" s="10"/>
      <c r="K270" s="55">
        <f>I270*H270</f>
        <v>578000</v>
      </c>
      <c r="L270" s="190"/>
      <c r="M270" s="190"/>
      <c r="N270" s="190"/>
      <c r="O270" s="190"/>
      <c r="P270" s="30"/>
    </row>
    <row r="271" spans="1:16" s="3" customFormat="1" ht="21" customHeight="1" outlineLevel="1" x14ac:dyDescent="0.25">
      <c r="A271" s="27">
        <v>14</v>
      </c>
      <c r="B271" s="44" t="s">
        <v>10</v>
      </c>
      <c r="C271" s="11">
        <v>2</v>
      </c>
      <c r="D271" s="10">
        <v>282200</v>
      </c>
      <c r="E271" s="10"/>
      <c r="F271" s="55">
        <f>D271*C271</f>
        <v>564400</v>
      </c>
      <c r="G271" s="44" t="s">
        <v>10</v>
      </c>
      <c r="H271" s="11">
        <v>2</v>
      </c>
      <c r="I271" s="10">
        <v>282200</v>
      </c>
      <c r="J271" s="10"/>
      <c r="K271" s="55">
        <f>I271*H271</f>
        <v>564400</v>
      </c>
      <c r="L271" s="190"/>
      <c r="M271" s="190"/>
      <c r="N271" s="190"/>
      <c r="O271" s="190"/>
      <c r="P271" s="30"/>
    </row>
    <row r="272" spans="1:16" s="3" customFormat="1" ht="21" customHeight="1" outlineLevel="1" x14ac:dyDescent="0.25">
      <c r="A272" s="27">
        <v>15</v>
      </c>
      <c r="B272" s="28" t="s">
        <v>5</v>
      </c>
      <c r="C272" s="11">
        <v>2</v>
      </c>
      <c r="D272" s="10">
        <v>272000</v>
      </c>
      <c r="E272" s="10"/>
      <c r="F272" s="55">
        <f>D272*C272</f>
        <v>544000</v>
      </c>
      <c r="G272" s="28" t="s">
        <v>5</v>
      </c>
      <c r="H272" s="11">
        <v>2</v>
      </c>
      <c r="I272" s="10">
        <v>272000</v>
      </c>
      <c r="J272" s="10"/>
      <c r="K272" s="55">
        <f>I272*H272</f>
        <v>544000</v>
      </c>
      <c r="L272" s="190"/>
      <c r="M272" s="190"/>
      <c r="N272" s="190"/>
      <c r="O272" s="190"/>
      <c r="P272" s="30"/>
    </row>
    <row r="273" spans="1:16" s="3" customFormat="1" ht="21" customHeight="1" x14ac:dyDescent="0.25">
      <c r="A273" s="27"/>
      <c r="B273" s="31" t="s">
        <v>6</v>
      </c>
      <c r="C273" s="58">
        <f>SUM(C255:C272)</f>
        <v>23</v>
      </c>
      <c r="D273" s="10"/>
      <c r="E273" s="10"/>
      <c r="F273" s="164">
        <f>SUM(F255:F272)</f>
        <v>7507200</v>
      </c>
      <c r="G273" s="31" t="s">
        <v>6</v>
      </c>
      <c r="H273" s="58">
        <f>SUM(H255:H272)</f>
        <v>23</v>
      </c>
      <c r="I273" s="10"/>
      <c r="J273" s="10"/>
      <c r="K273" s="164">
        <f>SUM(K255:K272)</f>
        <v>7507200</v>
      </c>
      <c r="L273" s="190"/>
      <c r="M273" s="190"/>
      <c r="N273" s="190"/>
      <c r="O273" s="190"/>
      <c r="P273" s="30"/>
    </row>
    <row r="274" spans="1:16" s="30" customFormat="1" ht="45" customHeight="1" x14ac:dyDescent="0.25">
      <c r="A274" s="27"/>
      <c r="B274" s="36" t="s">
        <v>75</v>
      </c>
      <c r="C274" s="37"/>
      <c r="D274" s="40"/>
      <c r="E274" s="10"/>
      <c r="F274" s="165"/>
      <c r="G274" s="36" t="s">
        <v>75</v>
      </c>
      <c r="H274" s="37"/>
      <c r="I274" s="40"/>
      <c r="J274" s="10"/>
      <c r="K274" s="165"/>
      <c r="L274" s="190"/>
      <c r="M274" s="190"/>
      <c r="N274" s="190"/>
      <c r="O274" s="190"/>
    </row>
    <row r="275" spans="1:16" s="30" customFormat="1" ht="21" customHeight="1" outlineLevel="1" x14ac:dyDescent="0.25">
      <c r="A275" s="27">
        <v>1</v>
      </c>
      <c r="B275" s="44" t="s">
        <v>7</v>
      </c>
      <c r="C275" s="11">
        <v>1</v>
      </c>
      <c r="D275" s="10">
        <v>697000</v>
      </c>
      <c r="E275" s="10"/>
      <c r="F275" s="55">
        <f>D275*C275</f>
        <v>697000</v>
      </c>
      <c r="G275" s="44" t="s">
        <v>7</v>
      </c>
      <c r="H275" s="11">
        <v>1</v>
      </c>
      <c r="I275" s="10">
        <v>697000</v>
      </c>
      <c r="J275" s="10"/>
      <c r="K275" s="55">
        <f>I275*H275</f>
        <v>697000</v>
      </c>
      <c r="L275" s="190"/>
      <c r="M275" s="190"/>
      <c r="N275" s="190"/>
      <c r="O275" s="190"/>
    </row>
    <row r="276" spans="1:16" s="30" customFormat="1" ht="21" customHeight="1" outlineLevel="1" x14ac:dyDescent="0.25">
      <c r="A276" s="27">
        <v>2</v>
      </c>
      <c r="B276" s="44" t="s">
        <v>13</v>
      </c>
      <c r="C276" s="37">
        <v>2</v>
      </c>
      <c r="D276" s="10">
        <v>561000</v>
      </c>
      <c r="E276" s="10"/>
      <c r="F276" s="55">
        <f>D276*C276</f>
        <v>1122000</v>
      </c>
      <c r="G276" s="44" t="s">
        <v>13</v>
      </c>
      <c r="H276" s="37">
        <v>2</v>
      </c>
      <c r="I276" s="10">
        <v>561000</v>
      </c>
      <c r="J276" s="10"/>
      <c r="K276" s="55">
        <f>I276*H276</f>
        <v>1122000</v>
      </c>
      <c r="L276" s="190"/>
      <c r="M276" s="190"/>
      <c r="N276" s="190"/>
      <c r="O276" s="190"/>
    </row>
    <row r="277" spans="1:16" s="30" customFormat="1" ht="21" customHeight="1" outlineLevel="1" x14ac:dyDescent="0.25">
      <c r="A277" s="27">
        <v>3</v>
      </c>
      <c r="B277" s="44" t="s">
        <v>9</v>
      </c>
      <c r="C277" s="37">
        <v>8</v>
      </c>
      <c r="D277" s="10">
        <v>323000</v>
      </c>
      <c r="E277" s="10"/>
      <c r="F277" s="55">
        <f t="shared" ref="F277:F279" si="51">D277*C277</f>
        <v>2584000</v>
      </c>
      <c r="G277" s="44" t="s">
        <v>9</v>
      </c>
      <c r="H277" s="37">
        <v>8</v>
      </c>
      <c r="I277" s="10">
        <v>323000</v>
      </c>
      <c r="J277" s="10"/>
      <c r="K277" s="55">
        <f t="shared" ref="K277:K279" si="52">I277*H277</f>
        <v>2584000</v>
      </c>
      <c r="L277" s="190"/>
      <c r="M277" s="190"/>
      <c r="N277" s="190"/>
      <c r="O277" s="190"/>
    </row>
    <row r="278" spans="1:16" s="30" customFormat="1" ht="21" customHeight="1" outlineLevel="1" x14ac:dyDescent="0.25">
      <c r="A278" s="27">
        <v>4</v>
      </c>
      <c r="B278" s="44" t="s">
        <v>80</v>
      </c>
      <c r="C278" s="37">
        <v>4</v>
      </c>
      <c r="D278" s="10">
        <v>289000</v>
      </c>
      <c r="E278" s="10"/>
      <c r="F278" s="55">
        <f t="shared" si="51"/>
        <v>1156000</v>
      </c>
      <c r="G278" s="44" t="s">
        <v>80</v>
      </c>
      <c r="H278" s="37">
        <v>4</v>
      </c>
      <c r="I278" s="10">
        <v>289000</v>
      </c>
      <c r="J278" s="10"/>
      <c r="K278" s="55">
        <f t="shared" si="52"/>
        <v>1156000</v>
      </c>
      <c r="L278" s="190"/>
      <c r="M278" s="190"/>
      <c r="N278" s="190"/>
      <c r="O278" s="190"/>
    </row>
    <row r="279" spans="1:16" s="30" customFormat="1" ht="21" customHeight="1" outlineLevel="1" x14ac:dyDescent="0.25">
      <c r="A279" s="27">
        <v>5</v>
      </c>
      <c r="B279" s="44" t="s">
        <v>5</v>
      </c>
      <c r="C279" s="37">
        <v>3</v>
      </c>
      <c r="D279" s="10">
        <v>282200</v>
      </c>
      <c r="E279" s="10"/>
      <c r="F279" s="55">
        <f t="shared" si="51"/>
        <v>846600</v>
      </c>
      <c r="G279" s="44" t="s">
        <v>5</v>
      </c>
      <c r="H279" s="37">
        <v>3</v>
      </c>
      <c r="I279" s="10">
        <v>282200</v>
      </c>
      <c r="J279" s="10"/>
      <c r="K279" s="55">
        <f t="shared" si="52"/>
        <v>846600</v>
      </c>
      <c r="L279" s="190"/>
      <c r="M279" s="190"/>
      <c r="N279" s="190"/>
      <c r="O279" s="190"/>
    </row>
    <row r="280" spans="1:16" s="30" customFormat="1" ht="21" customHeight="1" x14ac:dyDescent="0.25">
      <c r="A280" s="35"/>
      <c r="B280" s="36" t="s">
        <v>6</v>
      </c>
      <c r="C280" s="58">
        <f>SUM(C275:C279)</f>
        <v>18</v>
      </c>
      <c r="D280" s="10"/>
      <c r="E280" s="10"/>
      <c r="F280" s="164">
        <f>SUM(F275:F279)</f>
        <v>6405600</v>
      </c>
      <c r="G280" s="36" t="s">
        <v>6</v>
      </c>
      <c r="H280" s="58">
        <f>SUM(H275:H279)</f>
        <v>18</v>
      </c>
      <c r="I280" s="10"/>
      <c r="J280" s="10"/>
      <c r="K280" s="164">
        <f>SUM(K275:K279)</f>
        <v>6405600</v>
      </c>
      <c r="L280" s="190"/>
      <c r="M280" s="190"/>
      <c r="N280" s="190"/>
      <c r="O280" s="190"/>
    </row>
    <row r="281" spans="1:16" s="30" customFormat="1" ht="48" customHeight="1" x14ac:dyDescent="0.25">
      <c r="A281" s="27"/>
      <c r="B281" s="36" t="s">
        <v>77</v>
      </c>
      <c r="C281" s="37"/>
      <c r="D281" s="38"/>
      <c r="E281" s="37"/>
      <c r="F281" s="166"/>
      <c r="G281" s="36" t="s">
        <v>77</v>
      </c>
      <c r="H281" s="37"/>
      <c r="I281" s="38"/>
      <c r="J281" s="37"/>
      <c r="K281" s="166"/>
      <c r="L281" s="190"/>
      <c r="M281" s="190"/>
      <c r="N281" s="190"/>
      <c r="O281" s="190"/>
    </row>
    <row r="282" spans="1:16" s="30" customFormat="1" ht="21" customHeight="1" outlineLevel="1" x14ac:dyDescent="0.25">
      <c r="A282" s="27">
        <v>1</v>
      </c>
      <c r="B282" s="44" t="s">
        <v>7</v>
      </c>
      <c r="C282" s="11">
        <v>1</v>
      </c>
      <c r="D282" s="10">
        <v>697000</v>
      </c>
      <c r="E282" s="10"/>
      <c r="F282" s="55">
        <f>D282*C282</f>
        <v>697000</v>
      </c>
      <c r="G282" s="44" t="s">
        <v>7</v>
      </c>
      <c r="H282" s="11">
        <v>1</v>
      </c>
      <c r="I282" s="10">
        <v>697000</v>
      </c>
      <c r="J282" s="10"/>
      <c r="K282" s="55">
        <f>I282*H282</f>
        <v>697000</v>
      </c>
      <c r="L282" s="190"/>
      <c r="M282" s="190"/>
      <c r="N282" s="190"/>
      <c r="O282" s="190"/>
    </row>
    <row r="283" spans="1:16" s="30" customFormat="1" ht="21" customHeight="1" outlineLevel="1" x14ac:dyDescent="0.25">
      <c r="A283" s="27">
        <v>2</v>
      </c>
      <c r="B283" s="44" t="s">
        <v>13</v>
      </c>
      <c r="C283" s="11">
        <v>2</v>
      </c>
      <c r="D283" s="10">
        <v>561000</v>
      </c>
      <c r="E283" s="10"/>
      <c r="F283" s="55">
        <f>D283*C283</f>
        <v>1122000</v>
      </c>
      <c r="G283" s="44" t="s">
        <v>13</v>
      </c>
      <c r="H283" s="11">
        <v>2</v>
      </c>
      <c r="I283" s="10">
        <v>561000</v>
      </c>
      <c r="J283" s="10"/>
      <c r="K283" s="55">
        <f>I283*H283</f>
        <v>1122000</v>
      </c>
      <c r="L283" s="190"/>
      <c r="M283" s="190"/>
      <c r="N283" s="190"/>
      <c r="O283" s="190"/>
    </row>
    <row r="284" spans="1:16" s="30" customFormat="1" ht="21" customHeight="1" outlineLevel="1" x14ac:dyDescent="0.25">
      <c r="A284" s="27">
        <v>3</v>
      </c>
      <c r="B284" s="44" t="s">
        <v>78</v>
      </c>
      <c r="C284" s="11">
        <v>4</v>
      </c>
      <c r="D284" s="10">
        <v>323000</v>
      </c>
      <c r="E284" s="10"/>
      <c r="F284" s="55">
        <f>D284*C284</f>
        <v>1292000</v>
      </c>
      <c r="G284" s="44" t="s">
        <v>78</v>
      </c>
      <c r="H284" s="11">
        <v>4</v>
      </c>
      <c r="I284" s="10">
        <v>323000</v>
      </c>
      <c r="J284" s="10"/>
      <c r="K284" s="55">
        <f>I284*H284</f>
        <v>1292000</v>
      </c>
      <c r="L284" s="190"/>
      <c r="M284" s="190"/>
      <c r="N284" s="190"/>
      <c r="O284" s="190"/>
    </row>
    <row r="285" spans="1:16" s="30" customFormat="1" ht="21" customHeight="1" outlineLevel="1" x14ac:dyDescent="0.25">
      <c r="A285" s="27">
        <v>4</v>
      </c>
      <c r="B285" s="44" t="s">
        <v>14</v>
      </c>
      <c r="C285" s="11">
        <v>1</v>
      </c>
      <c r="D285" s="10">
        <v>248200</v>
      </c>
      <c r="E285" s="10"/>
      <c r="F285" s="55">
        <f>D285*C285</f>
        <v>248200</v>
      </c>
      <c r="G285" s="44" t="s">
        <v>14</v>
      </c>
      <c r="H285" s="11">
        <v>1</v>
      </c>
      <c r="I285" s="10">
        <v>248200</v>
      </c>
      <c r="J285" s="10"/>
      <c r="K285" s="55">
        <f>I285*H285</f>
        <v>248200</v>
      </c>
      <c r="L285" s="190"/>
      <c r="M285" s="190"/>
      <c r="N285" s="190"/>
      <c r="O285" s="190"/>
    </row>
    <row r="286" spans="1:16" s="30" customFormat="1" ht="42" customHeight="1" outlineLevel="1" x14ac:dyDescent="0.25">
      <c r="A286" s="35" t="s">
        <v>8</v>
      </c>
      <c r="B286" s="46" t="s">
        <v>79</v>
      </c>
      <c r="C286" s="37"/>
      <c r="D286" s="40"/>
      <c r="E286" s="10"/>
      <c r="F286" s="165"/>
      <c r="G286" s="46" t="s">
        <v>79</v>
      </c>
      <c r="H286" s="37"/>
      <c r="I286" s="40"/>
      <c r="J286" s="10"/>
      <c r="K286" s="165"/>
      <c r="L286" s="190"/>
      <c r="M286" s="190"/>
      <c r="N286" s="190"/>
      <c r="O286" s="190"/>
    </row>
    <row r="287" spans="1:16" s="30" customFormat="1" ht="21" customHeight="1" outlineLevel="1" x14ac:dyDescent="0.25">
      <c r="A287" s="27">
        <v>5</v>
      </c>
      <c r="B287" s="44" t="s">
        <v>4</v>
      </c>
      <c r="C287" s="11">
        <v>1</v>
      </c>
      <c r="D287" s="10">
        <v>408000</v>
      </c>
      <c r="E287" s="10"/>
      <c r="F287" s="55">
        <f>D287*C287</f>
        <v>408000</v>
      </c>
      <c r="G287" s="44" t="s">
        <v>4</v>
      </c>
      <c r="H287" s="11">
        <v>1</v>
      </c>
      <c r="I287" s="10">
        <v>408000</v>
      </c>
      <c r="J287" s="10"/>
      <c r="K287" s="55">
        <f>I287*H287</f>
        <v>408000</v>
      </c>
      <c r="L287" s="190"/>
      <c r="M287" s="190"/>
      <c r="N287" s="190"/>
      <c r="O287" s="190"/>
    </row>
    <row r="288" spans="1:16" s="30" customFormat="1" ht="21" customHeight="1" outlineLevel="1" x14ac:dyDescent="0.25">
      <c r="A288" s="42">
        <v>6</v>
      </c>
      <c r="B288" s="44" t="s">
        <v>9</v>
      </c>
      <c r="C288" s="11">
        <v>4</v>
      </c>
      <c r="D288" s="10">
        <v>289000</v>
      </c>
      <c r="E288" s="10"/>
      <c r="F288" s="55">
        <f>D288*C288</f>
        <v>1156000</v>
      </c>
      <c r="G288" s="44" t="s">
        <v>9</v>
      </c>
      <c r="H288" s="11">
        <v>4</v>
      </c>
      <c r="I288" s="10">
        <v>289000</v>
      </c>
      <c r="J288" s="10"/>
      <c r="K288" s="55">
        <f>I288*H288</f>
        <v>1156000</v>
      </c>
      <c r="L288" s="190"/>
      <c r="M288" s="190"/>
      <c r="N288" s="190"/>
      <c r="O288" s="190"/>
    </row>
    <row r="289" spans="1:15" s="30" customFormat="1" ht="21" customHeight="1" outlineLevel="1" x14ac:dyDescent="0.25">
      <c r="A289" s="27">
        <v>7</v>
      </c>
      <c r="B289" s="44" t="s">
        <v>80</v>
      </c>
      <c r="C289" s="11">
        <v>2</v>
      </c>
      <c r="D289" s="10">
        <v>282200</v>
      </c>
      <c r="E289" s="10"/>
      <c r="F289" s="55">
        <f>D289*C289</f>
        <v>564400</v>
      </c>
      <c r="G289" s="44" t="s">
        <v>80</v>
      </c>
      <c r="H289" s="11">
        <v>2</v>
      </c>
      <c r="I289" s="10">
        <v>282200</v>
      </c>
      <c r="J289" s="10"/>
      <c r="K289" s="55">
        <f>I289*H289</f>
        <v>564400</v>
      </c>
      <c r="L289" s="190"/>
      <c r="M289" s="190"/>
      <c r="N289" s="190"/>
      <c r="O289" s="190"/>
    </row>
    <row r="290" spans="1:15" s="30" customFormat="1" ht="21" customHeight="1" outlineLevel="1" x14ac:dyDescent="0.25">
      <c r="A290" s="42">
        <v>8</v>
      </c>
      <c r="B290" s="44" t="s">
        <v>5</v>
      </c>
      <c r="C290" s="11">
        <v>1</v>
      </c>
      <c r="D290" s="10">
        <v>272000</v>
      </c>
      <c r="E290" s="10"/>
      <c r="F290" s="55">
        <f>D290*C290</f>
        <v>272000</v>
      </c>
      <c r="G290" s="44" t="s">
        <v>5</v>
      </c>
      <c r="H290" s="11">
        <v>1</v>
      </c>
      <c r="I290" s="10">
        <v>272000</v>
      </c>
      <c r="J290" s="10"/>
      <c r="K290" s="55">
        <f>I290*H290</f>
        <v>272000</v>
      </c>
      <c r="L290" s="190"/>
      <c r="M290" s="190"/>
      <c r="N290" s="190"/>
      <c r="O290" s="190"/>
    </row>
    <row r="291" spans="1:15" s="30" customFormat="1" ht="42" customHeight="1" outlineLevel="1" x14ac:dyDescent="0.25">
      <c r="A291" s="35" t="s">
        <v>8</v>
      </c>
      <c r="B291" s="46" t="s">
        <v>81</v>
      </c>
      <c r="C291" s="37"/>
      <c r="D291" s="40"/>
      <c r="E291" s="10"/>
      <c r="F291" s="165"/>
      <c r="G291" s="46" t="s">
        <v>81</v>
      </c>
      <c r="H291" s="37"/>
      <c r="I291" s="40"/>
      <c r="J291" s="10"/>
      <c r="K291" s="165"/>
      <c r="L291" s="190"/>
      <c r="M291" s="190"/>
      <c r="N291" s="190"/>
      <c r="O291" s="190"/>
    </row>
    <row r="292" spans="1:15" s="30" customFormat="1" ht="21" customHeight="1" outlineLevel="1" x14ac:dyDescent="0.25">
      <c r="A292" s="27">
        <v>9</v>
      </c>
      <c r="B292" s="44" t="s">
        <v>4</v>
      </c>
      <c r="C292" s="11">
        <v>1</v>
      </c>
      <c r="D292" s="10">
        <v>408000</v>
      </c>
      <c r="E292" s="10"/>
      <c r="F292" s="55">
        <f>D292*C292</f>
        <v>408000</v>
      </c>
      <c r="G292" s="44" t="s">
        <v>4</v>
      </c>
      <c r="H292" s="11">
        <v>1</v>
      </c>
      <c r="I292" s="10">
        <v>408000</v>
      </c>
      <c r="J292" s="10"/>
      <c r="K292" s="55">
        <f>I292*H292</f>
        <v>408000</v>
      </c>
      <c r="L292" s="190"/>
      <c r="M292" s="190"/>
      <c r="N292" s="190"/>
      <c r="O292" s="190"/>
    </row>
    <row r="293" spans="1:15" s="30" customFormat="1" ht="21" customHeight="1" outlineLevel="1" x14ac:dyDescent="0.25">
      <c r="A293" s="27">
        <v>10</v>
      </c>
      <c r="B293" s="44" t="s">
        <v>9</v>
      </c>
      <c r="C293" s="11">
        <v>4</v>
      </c>
      <c r="D293" s="10">
        <v>289000</v>
      </c>
      <c r="E293" s="10"/>
      <c r="F293" s="55">
        <f>D293*C293</f>
        <v>1156000</v>
      </c>
      <c r="G293" s="44" t="s">
        <v>9</v>
      </c>
      <c r="H293" s="11">
        <v>4</v>
      </c>
      <c r="I293" s="10">
        <v>289000</v>
      </c>
      <c r="J293" s="10"/>
      <c r="K293" s="55">
        <f>I293*H293</f>
        <v>1156000</v>
      </c>
      <c r="L293" s="190"/>
      <c r="M293" s="190"/>
      <c r="N293" s="190"/>
      <c r="O293" s="190"/>
    </row>
    <row r="294" spans="1:15" s="30" customFormat="1" ht="21" customHeight="1" outlineLevel="1" x14ac:dyDescent="0.25">
      <c r="A294" s="27">
        <v>11</v>
      </c>
      <c r="B294" s="44" t="s">
        <v>10</v>
      </c>
      <c r="C294" s="11">
        <v>2</v>
      </c>
      <c r="D294" s="10">
        <v>282200</v>
      </c>
      <c r="E294" s="10"/>
      <c r="F294" s="55">
        <f>D294*C294</f>
        <v>564400</v>
      </c>
      <c r="G294" s="44" t="s">
        <v>10</v>
      </c>
      <c r="H294" s="11">
        <v>2</v>
      </c>
      <c r="I294" s="10">
        <v>282200</v>
      </c>
      <c r="J294" s="10"/>
      <c r="K294" s="55">
        <f>I294*H294</f>
        <v>564400</v>
      </c>
      <c r="L294" s="190"/>
      <c r="M294" s="190"/>
      <c r="N294" s="190"/>
      <c r="O294" s="190"/>
    </row>
    <row r="295" spans="1:15" s="30" customFormat="1" ht="21" customHeight="1" outlineLevel="1" x14ac:dyDescent="0.25">
      <c r="A295" s="27">
        <v>12</v>
      </c>
      <c r="B295" s="44" t="s">
        <v>82</v>
      </c>
      <c r="C295" s="11">
        <v>1</v>
      </c>
      <c r="D295" s="10">
        <v>272000</v>
      </c>
      <c r="E295" s="10"/>
      <c r="F295" s="55">
        <f>D295*C295</f>
        <v>272000</v>
      </c>
      <c r="G295" s="44" t="s">
        <v>82</v>
      </c>
      <c r="H295" s="11">
        <v>1</v>
      </c>
      <c r="I295" s="10">
        <v>272000</v>
      </c>
      <c r="J295" s="10"/>
      <c r="K295" s="55">
        <f>I295*H295</f>
        <v>272000</v>
      </c>
      <c r="L295" s="190"/>
      <c r="M295" s="190"/>
      <c r="N295" s="190"/>
      <c r="O295" s="190"/>
    </row>
    <row r="296" spans="1:15" s="30" customFormat="1" ht="27.75" customHeight="1" outlineLevel="1" x14ac:dyDescent="0.25">
      <c r="A296" s="35" t="s">
        <v>8</v>
      </c>
      <c r="B296" s="46" t="s">
        <v>83</v>
      </c>
      <c r="C296" s="37"/>
      <c r="D296" s="40"/>
      <c r="E296" s="10"/>
      <c r="F296" s="165"/>
      <c r="G296" s="46" t="s">
        <v>83</v>
      </c>
      <c r="H296" s="37"/>
      <c r="I296" s="40"/>
      <c r="J296" s="10"/>
      <c r="K296" s="165"/>
      <c r="L296" s="190"/>
      <c r="M296" s="190"/>
      <c r="N296" s="190"/>
      <c r="O296" s="190"/>
    </row>
    <row r="297" spans="1:15" s="30" customFormat="1" ht="21" customHeight="1" outlineLevel="1" x14ac:dyDescent="0.25">
      <c r="A297" s="27">
        <v>13</v>
      </c>
      <c r="B297" s="44" t="s">
        <v>4</v>
      </c>
      <c r="C297" s="11">
        <v>1</v>
      </c>
      <c r="D297" s="10">
        <v>408000</v>
      </c>
      <c r="E297" s="10"/>
      <c r="F297" s="55">
        <f>D297*C297</f>
        <v>408000</v>
      </c>
      <c r="G297" s="44" t="s">
        <v>4</v>
      </c>
      <c r="H297" s="11">
        <v>1</v>
      </c>
      <c r="I297" s="10">
        <v>408000</v>
      </c>
      <c r="J297" s="10"/>
      <c r="K297" s="55">
        <f>I297*H297</f>
        <v>408000</v>
      </c>
      <c r="L297" s="190"/>
      <c r="M297" s="190"/>
      <c r="N297" s="190"/>
      <c r="O297" s="190"/>
    </row>
    <row r="298" spans="1:15" s="30" customFormat="1" ht="21" customHeight="1" outlineLevel="1" x14ac:dyDescent="0.25">
      <c r="A298" s="27">
        <v>14</v>
      </c>
      <c r="B298" s="44" t="s">
        <v>9</v>
      </c>
      <c r="C298" s="11">
        <v>4</v>
      </c>
      <c r="D298" s="10">
        <v>289000</v>
      </c>
      <c r="E298" s="10"/>
      <c r="F298" s="55">
        <f>D298*C298</f>
        <v>1156000</v>
      </c>
      <c r="G298" s="44" t="s">
        <v>9</v>
      </c>
      <c r="H298" s="11">
        <v>4</v>
      </c>
      <c r="I298" s="10">
        <v>289000</v>
      </c>
      <c r="J298" s="10"/>
      <c r="K298" s="55">
        <f>I298*H298</f>
        <v>1156000</v>
      </c>
      <c r="L298" s="190"/>
      <c r="M298" s="190"/>
      <c r="N298" s="190"/>
      <c r="O298" s="190"/>
    </row>
    <row r="299" spans="1:15" s="30" customFormat="1" ht="21" customHeight="1" outlineLevel="1" x14ac:dyDescent="0.25">
      <c r="A299" s="27">
        <v>15</v>
      </c>
      <c r="B299" s="44" t="s">
        <v>80</v>
      </c>
      <c r="C299" s="11">
        <v>5</v>
      </c>
      <c r="D299" s="10">
        <v>282200</v>
      </c>
      <c r="E299" s="10"/>
      <c r="F299" s="55">
        <f>D299*C299</f>
        <v>1411000</v>
      </c>
      <c r="G299" s="44" t="s">
        <v>80</v>
      </c>
      <c r="H299" s="11">
        <v>5</v>
      </c>
      <c r="I299" s="10">
        <v>282200</v>
      </c>
      <c r="J299" s="10"/>
      <c r="K299" s="55">
        <f>I299*H299</f>
        <v>1411000</v>
      </c>
      <c r="L299" s="190"/>
      <c r="M299" s="190"/>
      <c r="N299" s="190"/>
      <c r="O299" s="190"/>
    </row>
    <row r="300" spans="1:15" s="30" customFormat="1" ht="21" customHeight="1" outlineLevel="1" x14ac:dyDescent="0.25">
      <c r="A300" s="27">
        <v>16</v>
      </c>
      <c r="B300" s="44" t="s">
        <v>5</v>
      </c>
      <c r="C300" s="11">
        <v>5</v>
      </c>
      <c r="D300" s="10">
        <v>272000</v>
      </c>
      <c r="E300" s="10"/>
      <c r="F300" s="55">
        <f>D300*C300</f>
        <v>1360000</v>
      </c>
      <c r="G300" s="44" t="s">
        <v>5</v>
      </c>
      <c r="H300" s="11">
        <v>5</v>
      </c>
      <c r="I300" s="10">
        <v>272000</v>
      </c>
      <c r="J300" s="10"/>
      <c r="K300" s="55">
        <f>I300*H300</f>
        <v>1360000</v>
      </c>
      <c r="L300" s="190"/>
      <c r="M300" s="190"/>
      <c r="N300" s="190"/>
      <c r="O300" s="190"/>
    </row>
    <row r="301" spans="1:15" s="30" customFormat="1" ht="42" customHeight="1" outlineLevel="1" x14ac:dyDescent="0.25">
      <c r="A301" s="35" t="s">
        <v>8</v>
      </c>
      <c r="B301" s="46" t="s">
        <v>84</v>
      </c>
      <c r="C301" s="37"/>
      <c r="D301" s="40"/>
      <c r="E301" s="10"/>
      <c r="F301" s="165"/>
      <c r="G301" s="46" t="s">
        <v>84</v>
      </c>
      <c r="H301" s="37"/>
      <c r="I301" s="40"/>
      <c r="J301" s="10"/>
      <c r="K301" s="165"/>
      <c r="L301" s="190"/>
      <c r="M301" s="190"/>
      <c r="N301" s="190"/>
      <c r="O301" s="190"/>
    </row>
    <row r="302" spans="1:15" s="30" customFormat="1" ht="21" customHeight="1" outlineLevel="1" x14ac:dyDescent="0.25">
      <c r="A302" s="42">
        <v>17</v>
      </c>
      <c r="B302" s="44" t="s">
        <v>4</v>
      </c>
      <c r="C302" s="11">
        <v>1</v>
      </c>
      <c r="D302" s="10">
        <v>408000</v>
      </c>
      <c r="E302" s="10"/>
      <c r="F302" s="55">
        <f>D302*C302</f>
        <v>408000</v>
      </c>
      <c r="G302" s="44" t="s">
        <v>4</v>
      </c>
      <c r="H302" s="11">
        <v>1</v>
      </c>
      <c r="I302" s="10">
        <v>408000</v>
      </c>
      <c r="J302" s="10"/>
      <c r="K302" s="55">
        <f>I302*H302</f>
        <v>408000</v>
      </c>
      <c r="L302" s="190"/>
      <c r="M302" s="190"/>
      <c r="N302" s="190"/>
      <c r="O302" s="190"/>
    </row>
    <row r="303" spans="1:15" s="30" customFormat="1" ht="21" customHeight="1" outlineLevel="1" x14ac:dyDescent="0.25">
      <c r="A303" s="42">
        <v>18</v>
      </c>
      <c r="B303" s="44" t="s">
        <v>85</v>
      </c>
      <c r="C303" s="11">
        <v>2</v>
      </c>
      <c r="D303" s="10">
        <v>289000</v>
      </c>
      <c r="E303" s="10"/>
      <c r="F303" s="55">
        <f>D303*C303</f>
        <v>578000</v>
      </c>
      <c r="G303" s="44" t="s">
        <v>85</v>
      </c>
      <c r="H303" s="11">
        <v>2</v>
      </c>
      <c r="I303" s="10">
        <v>289000</v>
      </c>
      <c r="J303" s="10"/>
      <c r="K303" s="55">
        <f>I303*H303</f>
        <v>578000</v>
      </c>
      <c r="L303" s="190"/>
      <c r="M303" s="190"/>
      <c r="N303" s="190"/>
      <c r="O303" s="190"/>
    </row>
    <row r="304" spans="1:15" s="30" customFormat="1" ht="21" customHeight="1" outlineLevel="1" x14ac:dyDescent="0.25">
      <c r="A304" s="27">
        <v>19</v>
      </c>
      <c r="B304" s="44" t="s">
        <v>80</v>
      </c>
      <c r="C304" s="11">
        <v>2</v>
      </c>
      <c r="D304" s="10">
        <v>282200</v>
      </c>
      <c r="E304" s="10"/>
      <c r="F304" s="55">
        <f>D304*C304</f>
        <v>564400</v>
      </c>
      <c r="G304" s="44" t="s">
        <v>80</v>
      </c>
      <c r="H304" s="11">
        <v>2</v>
      </c>
      <c r="I304" s="10">
        <v>282200</v>
      </c>
      <c r="J304" s="10"/>
      <c r="K304" s="55">
        <f>I304*H304</f>
        <v>564400</v>
      </c>
      <c r="L304" s="190"/>
      <c r="M304" s="190"/>
      <c r="N304" s="190"/>
      <c r="O304" s="190"/>
    </row>
    <row r="305" spans="1:15" s="30" customFormat="1" ht="21" customHeight="1" outlineLevel="1" x14ac:dyDescent="0.25">
      <c r="A305" s="27">
        <v>20</v>
      </c>
      <c r="B305" s="44" t="s">
        <v>5</v>
      </c>
      <c r="C305" s="11">
        <v>4</v>
      </c>
      <c r="D305" s="10">
        <v>272000</v>
      </c>
      <c r="E305" s="10"/>
      <c r="F305" s="55">
        <f>D305*C305</f>
        <v>1088000</v>
      </c>
      <c r="G305" s="44" t="s">
        <v>5</v>
      </c>
      <c r="H305" s="11">
        <v>4</v>
      </c>
      <c r="I305" s="10">
        <v>272000</v>
      </c>
      <c r="J305" s="10"/>
      <c r="K305" s="55">
        <f>I305*H305</f>
        <v>1088000</v>
      </c>
      <c r="L305" s="190"/>
      <c r="M305" s="190"/>
      <c r="N305" s="190"/>
      <c r="O305" s="190"/>
    </row>
    <row r="306" spans="1:15" s="30" customFormat="1" ht="42" customHeight="1" outlineLevel="1" x14ac:dyDescent="0.25">
      <c r="A306" s="35" t="s">
        <v>8</v>
      </c>
      <c r="B306" s="46" t="s">
        <v>86</v>
      </c>
      <c r="C306" s="37"/>
      <c r="D306" s="40"/>
      <c r="E306" s="10"/>
      <c r="F306" s="165"/>
      <c r="G306" s="46" t="s">
        <v>86</v>
      </c>
      <c r="H306" s="37"/>
      <c r="I306" s="40"/>
      <c r="J306" s="10"/>
      <c r="K306" s="165"/>
      <c r="L306" s="190"/>
      <c r="M306" s="190"/>
      <c r="N306" s="190"/>
      <c r="O306" s="190"/>
    </row>
    <row r="307" spans="1:15" s="30" customFormat="1" ht="21" customHeight="1" outlineLevel="1" x14ac:dyDescent="0.25">
      <c r="A307" s="27">
        <v>21</v>
      </c>
      <c r="B307" s="44" t="s">
        <v>4</v>
      </c>
      <c r="C307" s="11">
        <v>1</v>
      </c>
      <c r="D307" s="10">
        <v>408000</v>
      </c>
      <c r="E307" s="10"/>
      <c r="F307" s="55">
        <f>D307*C307</f>
        <v>408000</v>
      </c>
      <c r="G307" s="44" t="s">
        <v>4</v>
      </c>
      <c r="H307" s="11">
        <v>1</v>
      </c>
      <c r="I307" s="10">
        <v>408000</v>
      </c>
      <c r="J307" s="10"/>
      <c r="K307" s="55">
        <f>I307*H307</f>
        <v>408000</v>
      </c>
      <c r="L307" s="190"/>
      <c r="M307" s="190"/>
      <c r="N307" s="190"/>
      <c r="O307" s="190"/>
    </row>
    <row r="308" spans="1:15" s="30" customFormat="1" ht="21" customHeight="1" outlineLevel="1" x14ac:dyDescent="0.25">
      <c r="A308" s="27">
        <v>22</v>
      </c>
      <c r="B308" s="44" t="s">
        <v>9</v>
      </c>
      <c r="C308" s="11">
        <v>2</v>
      </c>
      <c r="D308" s="10">
        <v>289000</v>
      </c>
      <c r="E308" s="10"/>
      <c r="F308" s="55">
        <f>D308*C308</f>
        <v>578000</v>
      </c>
      <c r="G308" s="44" t="s">
        <v>9</v>
      </c>
      <c r="H308" s="11">
        <v>2</v>
      </c>
      <c r="I308" s="10">
        <v>289000</v>
      </c>
      <c r="J308" s="10"/>
      <c r="K308" s="55">
        <f>I308*H308</f>
        <v>578000</v>
      </c>
      <c r="L308" s="190"/>
      <c r="M308" s="190"/>
      <c r="N308" s="190"/>
      <c r="O308" s="190"/>
    </row>
    <row r="309" spans="1:15" s="30" customFormat="1" ht="21" customHeight="1" outlineLevel="1" x14ac:dyDescent="0.25">
      <c r="A309" s="27">
        <v>23</v>
      </c>
      <c r="B309" s="44" t="s">
        <v>80</v>
      </c>
      <c r="C309" s="11">
        <v>1</v>
      </c>
      <c r="D309" s="10">
        <v>282200</v>
      </c>
      <c r="E309" s="10"/>
      <c r="F309" s="55">
        <f>D309*C309</f>
        <v>282200</v>
      </c>
      <c r="G309" s="44" t="s">
        <v>80</v>
      </c>
      <c r="H309" s="11">
        <v>1</v>
      </c>
      <c r="I309" s="10">
        <v>282200</v>
      </c>
      <c r="J309" s="10"/>
      <c r="K309" s="55">
        <f>I309*H309</f>
        <v>282200</v>
      </c>
      <c r="L309" s="190"/>
      <c r="M309" s="190"/>
      <c r="N309" s="190"/>
      <c r="O309" s="190"/>
    </row>
    <row r="310" spans="1:15" s="30" customFormat="1" ht="21" customHeight="1" outlineLevel="1" x14ac:dyDescent="0.25">
      <c r="A310" s="27">
        <v>24</v>
      </c>
      <c r="B310" s="44" t="s">
        <v>5</v>
      </c>
      <c r="C310" s="11">
        <v>1</v>
      </c>
      <c r="D310" s="10">
        <v>272000</v>
      </c>
      <c r="E310" s="10"/>
      <c r="F310" s="55">
        <f>D310*C310</f>
        <v>272000</v>
      </c>
      <c r="G310" s="44" t="s">
        <v>5</v>
      </c>
      <c r="H310" s="11">
        <v>1</v>
      </c>
      <c r="I310" s="10">
        <v>272000</v>
      </c>
      <c r="J310" s="10"/>
      <c r="K310" s="55">
        <f>I310*H310</f>
        <v>272000</v>
      </c>
      <c r="L310" s="190"/>
      <c r="M310" s="190"/>
      <c r="N310" s="190"/>
      <c r="O310" s="190"/>
    </row>
    <row r="311" spans="1:15" s="30" customFormat="1" ht="57" customHeight="1" outlineLevel="1" x14ac:dyDescent="0.25">
      <c r="A311" s="35" t="s">
        <v>8</v>
      </c>
      <c r="B311" s="46" t="s">
        <v>87</v>
      </c>
      <c r="C311" s="32"/>
      <c r="D311" s="10"/>
      <c r="E311" s="10"/>
      <c r="F311" s="164"/>
      <c r="G311" s="46" t="s">
        <v>87</v>
      </c>
      <c r="H311" s="32"/>
      <c r="I311" s="10"/>
      <c r="J311" s="10"/>
      <c r="K311" s="164"/>
      <c r="L311" s="190"/>
      <c r="M311" s="190"/>
      <c r="N311" s="190"/>
      <c r="O311" s="190"/>
    </row>
    <row r="312" spans="1:15" s="30" customFormat="1" ht="21" customHeight="1" outlineLevel="1" x14ac:dyDescent="0.25">
      <c r="A312" s="27">
        <v>25</v>
      </c>
      <c r="B312" s="44" t="s">
        <v>4</v>
      </c>
      <c r="C312" s="11">
        <v>1</v>
      </c>
      <c r="D312" s="10">
        <v>408000</v>
      </c>
      <c r="E312" s="10"/>
      <c r="F312" s="55">
        <f>D312*C312</f>
        <v>408000</v>
      </c>
      <c r="G312" s="44" t="s">
        <v>4</v>
      </c>
      <c r="H312" s="11">
        <v>1</v>
      </c>
      <c r="I312" s="10">
        <v>408000</v>
      </c>
      <c r="J312" s="10"/>
      <c r="K312" s="55">
        <f>I312*H312</f>
        <v>408000</v>
      </c>
      <c r="L312" s="190"/>
      <c r="M312" s="190"/>
      <c r="N312" s="190"/>
      <c r="O312" s="190"/>
    </row>
    <row r="313" spans="1:15" s="30" customFormat="1" ht="21" customHeight="1" outlineLevel="1" x14ac:dyDescent="0.25">
      <c r="A313" s="27">
        <v>26</v>
      </c>
      <c r="B313" s="44" t="s">
        <v>9</v>
      </c>
      <c r="C313" s="11">
        <v>4</v>
      </c>
      <c r="D313" s="10">
        <v>289000</v>
      </c>
      <c r="E313" s="10"/>
      <c r="F313" s="55">
        <f>D313*C313</f>
        <v>1156000</v>
      </c>
      <c r="G313" s="44" t="s">
        <v>9</v>
      </c>
      <c r="H313" s="11">
        <v>4</v>
      </c>
      <c r="I313" s="10">
        <v>289000</v>
      </c>
      <c r="J313" s="10"/>
      <c r="K313" s="55">
        <f>I313*H313</f>
        <v>1156000</v>
      </c>
      <c r="L313" s="190"/>
      <c r="M313" s="190"/>
      <c r="N313" s="190"/>
      <c r="O313" s="190"/>
    </row>
    <row r="314" spans="1:15" s="30" customFormat="1" ht="21" customHeight="1" outlineLevel="1" x14ac:dyDescent="0.25">
      <c r="A314" s="27">
        <v>27</v>
      </c>
      <c r="B314" s="44" t="s">
        <v>80</v>
      </c>
      <c r="C314" s="11">
        <v>2</v>
      </c>
      <c r="D314" s="10">
        <v>282200</v>
      </c>
      <c r="E314" s="10"/>
      <c r="F314" s="55">
        <f>D314*C314</f>
        <v>564400</v>
      </c>
      <c r="G314" s="44" t="s">
        <v>80</v>
      </c>
      <c r="H314" s="11">
        <v>2</v>
      </c>
      <c r="I314" s="10">
        <v>282200</v>
      </c>
      <c r="J314" s="10"/>
      <c r="K314" s="55">
        <f>I314*H314</f>
        <v>564400</v>
      </c>
      <c r="L314" s="190"/>
      <c r="M314" s="190"/>
      <c r="N314" s="190"/>
      <c r="O314" s="190"/>
    </row>
    <row r="315" spans="1:15" s="30" customFormat="1" ht="21" customHeight="1" outlineLevel="1" x14ac:dyDescent="0.25">
      <c r="A315" s="27">
        <v>28</v>
      </c>
      <c r="B315" s="44" t="s">
        <v>5</v>
      </c>
      <c r="C315" s="11">
        <v>1</v>
      </c>
      <c r="D315" s="10">
        <v>272000</v>
      </c>
      <c r="E315" s="10"/>
      <c r="F315" s="55">
        <f>D315*C315</f>
        <v>272000</v>
      </c>
      <c r="G315" s="44" t="s">
        <v>5</v>
      </c>
      <c r="H315" s="11">
        <v>1</v>
      </c>
      <c r="I315" s="10">
        <v>272000</v>
      </c>
      <c r="J315" s="10"/>
      <c r="K315" s="55">
        <f>I315*H315</f>
        <v>272000</v>
      </c>
      <c r="L315" s="190"/>
      <c r="M315" s="190"/>
      <c r="N315" s="190"/>
      <c r="O315" s="190"/>
    </row>
    <row r="316" spans="1:15" s="30" customFormat="1" ht="43.5" customHeight="1" outlineLevel="1" x14ac:dyDescent="0.25">
      <c r="A316" s="35" t="s">
        <v>8</v>
      </c>
      <c r="B316" s="46" t="s">
        <v>88</v>
      </c>
      <c r="C316" s="32"/>
      <c r="D316" s="10"/>
      <c r="E316" s="10"/>
      <c r="F316" s="164"/>
      <c r="G316" s="46" t="s">
        <v>88</v>
      </c>
      <c r="H316" s="32"/>
      <c r="I316" s="10"/>
      <c r="J316" s="10"/>
      <c r="K316" s="164"/>
      <c r="L316" s="190"/>
      <c r="M316" s="190"/>
      <c r="N316" s="190"/>
      <c r="O316" s="190"/>
    </row>
    <row r="317" spans="1:15" s="30" customFormat="1" ht="21" customHeight="1" outlineLevel="1" x14ac:dyDescent="0.25">
      <c r="A317" s="27">
        <v>25</v>
      </c>
      <c r="B317" s="44" t="s">
        <v>4</v>
      </c>
      <c r="C317" s="11">
        <v>1</v>
      </c>
      <c r="D317" s="10">
        <v>408000</v>
      </c>
      <c r="E317" s="10"/>
      <c r="F317" s="55">
        <f>D317*C317</f>
        <v>408000</v>
      </c>
      <c r="G317" s="44" t="s">
        <v>4</v>
      </c>
      <c r="H317" s="11">
        <v>1</v>
      </c>
      <c r="I317" s="10">
        <v>408000</v>
      </c>
      <c r="J317" s="10"/>
      <c r="K317" s="55">
        <f>I317*H317</f>
        <v>408000</v>
      </c>
      <c r="L317" s="190"/>
      <c r="M317" s="190"/>
      <c r="N317" s="190"/>
      <c r="O317" s="190"/>
    </row>
    <row r="318" spans="1:15" s="30" customFormat="1" ht="21" customHeight="1" outlineLevel="1" x14ac:dyDescent="0.25">
      <c r="A318" s="27">
        <v>26</v>
      </c>
      <c r="B318" s="44" t="s">
        <v>9</v>
      </c>
      <c r="C318" s="11">
        <v>4</v>
      </c>
      <c r="D318" s="10">
        <v>289000</v>
      </c>
      <c r="E318" s="10"/>
      <c r="F318" s="55">
        <f>D318*C318</f>
        <v>1156000</v>
      </c>
      <c r="G318" s="44" t="s">
        <v>9</v>
      </c>
      <c r="H318" s="11">
        <v>4</v>
      </c>
      <c r="I318" s="10">
        <v>289000</v>
      </c>
      <c r="J318" s="10"/>
      <c r="K318" s="55">
        <f>I318*H318</f>
        <v>1156000</v>
      </c>
      <c r="L318" s="190"/>
      <c r="M318" s="190"/>
      <c r="N318" s="190"/>
      <c r="O318" s="190"/>
    </row>
    <row r="319" spans="1:15" s="30" customFormat="1" ht="21" customHeight="1" outlineLevel="1" x14ac:dyDescent="0.25">
      <c r="A319" s="27">
        <v>27</v>
      </c>
      <c r="B319" s="44" t="s">
        <v>80</v>
      </c>
      <c r="C319" s="11">
        <v>2</v>
      </c>
      <c r="D319" s="10">
        <v>282200</v>
      </c>
      <c r="E319" s="10"/>
      <c r="F319" s="55">
        <f>D319*C319</f>
        <v>564400</v>
      </c>
      <c r="G319" s="44" t="s">
        <v>80</v>
      </c>
      <c r="H319" s="11">
        <v>2</v>
      </c>
      <c r="I319" s="10">
        <v>282200</v>
      </c>
      <c r="J319" s="10"/>
      <c r="K319" s="55">
        <f>I319*H319</f>
        <v>564400</v>
      </c>
      <c r="L319" s="190"/>
      <c r="M319" s="190"/>
      <c r="N319" s="190"/>
      <c r="O319" s="190"/>
    </row>
    <row r="320" spans="1:15" s="30" customFormat="1" ht="21" customHeight="1" outlineLevel="1" x14ac:dyDescent="0.25">
      <c r="A320" s="27">
        <v>28</v>
      </c>
      <c r="B320" s="44" t="s">
        <v>5</v>
      </c>
      <c r="C320" s="11">
        <v>1</v>
      </c>
      <c r="D320" s="10">
        <v>272000</v>
      </c>
      <c r="E320" s="10"/>
      <c r="F320" s="55">
        <f>D320*C320</f>
        <v>272000</v>
      </c>
      <c r="G320" s="44" t="s">
        <v>5</v>
      </c>
      <c r="H320" s="11">
        <v>1</v>
      </c>
      <c r="I320" s="10">
        <v>272000</v>
      </c>
      <c r="J320" s="10"/>
      <c r="K320" s="55">
        <f>I320*H320</f>
        <v>272000</v>
      </c>
      <c r="L320" s="190"/>
      <c r="M320" s="190"/>
      <c r="N320" s="190"/>
      <c r="O320" s="190"/>
    </row>
    <row r="321" spans="1:16" s="30" customFormat="1" ht="21" customHeight="1" x14ac:dyDescent="0.25">
      <c r="A321" s="27"/>
      <c r="B321" s="36" t="s">
        <v>6</v>
      </c>
      <c r="C321" s="58">
        <f>SUM(C282:C320)</f>
        <v>69</v>
      </c>
      <c r="D321" s="10"/>
      <c r="E321" s="10"/>
      <c r="F321" s="164">
        <f>SUM(F282:F320)</f>
        <v>21474400</v>
      </c>
      <c r="G321" s="36" t="s">
        <v>6</v>
      </c>
      <c r="H321" s="58">
        <f>SUM(H282:H320)</f>
        <v>69</v>
      </c>
      <c r="I321" s="10"/>
      <c r="J321" s="10"/>
      <c r="K321" s="164">
        <f>SUM(K282:K320)</f>
        <v>21474400</v>
      </c>
      <c r="L321" s="190"/>
      <c r="M321" s="190"/>
      <c r="N321" s="190"/>
      <c r="O321" s="190"/>
    </row>
    <row r="322" spans="1:16" s="3" customFormat="1" ht="45" customHeight="1" x14ac:dyDescent="0.25">
      <c r="A322" s="27"/>
      <c r="B322" s="36" t="s">
        <v>142</v>
      </c>
      <c r="C322" s="37"/>
      <c r="D322" s="40"/>
      <c r="E322" s="10"/>
      <c r="F322" s="165"/>
      <c r="G322" s="36" t="s">
        <v>142</v>
      </c>
      <c r="H322" s="37"/>
      <c r="I322" s="40"/>
      <c r="J322" s="10"/>
      <c r="K322" s="165"/>
      <c r="L322" s="190"/>
      <c r="M322" s="190"/>
      <c r="N322" s="190"/>
      <c r="O322" s="190"/>
      <c r="P322" s="30"/>
    </row>
    <row r="323" spans="1:16" s="3" customFormat="1" ht="21" customHeight="1" outlineLevel="1" x14ac:dyDescent="0.25">
      <c r="A323" s="27">
        <v>1</v>
      </c>
      <c r="B323" s="44" t="s">
        <v>7</v>
      </c>
      <c r="C323" s="11">
        <v>1</v>
      </c>
      <c r="D323" s="10">
        <v>697000</v>
      </c>
      <c r="E323" s="10"/>
      <c r="F323" s="55">
        <f>D323*C323</f>
        <v>697000</v>
      </c>
      <c r="G323" s="44" t="s">
        <v>7</v>
      </c>
      <c r="H323" s="11">
        <v>1</v>
      </c>
      <c r="I323" s="10">
        <v>697000</v>
      </c>
      <c r="J323" s="10"/>
      <c r="K323" s="55">
        <f>I323*H323</f>
        <v>697000</v>
      </c>
      <c r="L323" s="190"/>
      <c r="M323" s="190"/>
      <c r="N323" s="190"/>
      <c r="O323" s="190"/>
      <c r="P323" s="30"/>
    </row>
    <row r="324" spans="1:16" s="3" customFormat="1" ht="21" customHeight="1" outlineLevel="1" x14ac:dyDescent="0.25">
      <c r="A324" s="27">
        <v>2</v>
      </c>
      <c r="B324" s="44" t="s">
        <v>13</v>
      </c>
      <c r="C324" s="11">
        <v>1</v>
      </c>
      <c r="D324" s="10">
        <v>561000</v>
      </c>
      <c r="E324" s="10"/>
      <c r="F324" s="55">
        <f>D324*C324</f>
        <v>561000</v>
      </c>
      <c r="G324" s="44" t="s">
        <v>13</v>
      </c>
      <c r="H324" s="11">
        <v>1</v>
      </c>
      <c r="I324" s="10">
        <v>561000</v>
      </c>
      <c r="J324" s="10"/>
      <c r="K324" s="55">
        <f>I324*H324</f>
        <v>561000</v>
      </c>
      <c r="L324" s="190"/>
      <c r="M324" s="190"/>
      <c r="N324" s="190"/>
      <c r="O324" s="190"/>
      <c r="P324" s="30"/>
    </row>
    <row r="325" spans="1:16" s="3" customFormat="1" ht="64.5" customHeight="1" outlineLevel="1" x14ac:dyDescent="0.25">
      <c r="A325" s="27">
        <v>3</v>
      </c>
      <c r="B325" s="44" t="s">
        <v>221</v>
      </c>
      <c r="C325" s="11">
        <v>1</v>
      </c>
      <c r="D325" s="10">
        <v>323000</v>
      </c>
      <c r="E325" s="10"/>
      <c r="F325" s="55">
        <f>D325*C325</f>
        <v>323000</v>
      </c>
      <c r="G325" s="44" t="s">
        <v>221</v>
      </c>
      <c r="H325" s="11">
        <v>1</v>
      </c>
      <c r="I325" s="10">
        <v>323000</v>
      </c>
      <c r="J325" s="10"/>
      <c r="K325" s="55">
        <f>I325*H325</f>
        <v>323000</v>
      </c>
      <c r="L325" s="190"/>
      <c r="M325" s="190"/>
      <c r="N325" s="190"/>
      <c r="O325" s="190"/>
      <c r="P325" s="30"/>
    </row>
    <row r="326" spans="1:16" s="3" customFormat="1" ht="21" customHeight="1" outlineLevel="1" x14ac:dyDescent="0.25">
      <c r="A326" s="27">
        <v>4</v>
      </c>
      <c r="B326" s="44" t="s">
        <v>9</v>
      </c>
      <c r="C326" s="11">
        <v>5</v>
      </c>
      <c r="D326" s="10">
        <v>323000</v>
      </c>
      <c r="E326" s="10"/>
      <c r="F326" s="55">
        <f t="shared" ref="F326:F327" si="53">D326*C326</f>
        <v>1615000</v>
      </c>
      <c r="G326" s="44" t="s">
        <v>9</v>
      </c>
      <c r="H326" s="11">
        <v>5</v>
      </c>
      <c r="I326" s="10">
        <v>323000</v>
      </c>
      <c r="J326" s="10"/>
      <c r="K326" s="55">
        <f t="shared" ref="K326:K327" si="54">I326*H326</f>
        <v>1615000</v>
      </c>
      <c r="L326" s="190"/>
      <c r="M326" s="190"/>
      <c r="N326" s="190"/>
      <c r="O326" s="190"/>
      <c r="P326" s="30"/>
    </row>
    <row r="327" spans="1:16" s="3" customFormat="1" ht="21" customHeight="1" outlineLevel="1" x14ac:dyDescent="0.25">
      <c r="A327" s="27">
        <v>5</v>
      </c>
      <c r="B327" s="44" t="s">
        <v>10</v>
      </c>
      <c r="C327" s="11">
        <v>4</v>
      </c>
      <c r="D327" s="10">
        <v>289000</v>
      </c>
      <c r="E327" s="10"/>
      <c r="F327" s="55">
        <f t="shared" si="53"/>
        <v>1156000</v>
      </c>
      <c r="G327" s="44" t="s">
        <v>10</v>
      </c>
      <c r="H327" s="11">
        <v>4</v>
      </c>
      <c r="I327" s="10">
        <v>289000</v>
      </c>
      <c r="J327" s="10"/>
      <c r="K327" s="55">
        <f t="shared" si="54"/>
        <v>1156000</v>
      </c>
      <c r="L327" s="190"/>
      <c r="M327" s="190"/>
      <c r="N327" s="190"/>
      <c r="O327" s="190"/>
      <c r="P327" s="30"/>
    </row>
    <row r="328" spans="1:16" s="3" customFormat="1" ht="30" customHeight="1" x14ac:dyDescent="0.25">
      <c r="A328" s="27"/>
      <c r="B328" s="36" t="s">
        <v>6</v>
      </c>
      <c r="C328" s="58">
        <f>SUM(C323:C327)</f>
        <v>12</v>
      </c>
      <c r="D328" s="10"/>
      <c r="E328" s="10"/>
      <c r="F328" s="164">
        <f>SUM(F323:F327)</f>
        <v>4352000</v>
      </c>
      <c r="G328" s="36" t="s">
        <v>6</v>
      </c>
      <c r="H328" s="58">
        <f>SUM(H323:H327)</f>
        <v>12</v>
      </c>
      <c r="I328" s="10"/>
      <c r="J328" s="10"/>
      <c r="K328" s="164">
        <f>SUM(K323:K327)</f>
        <v>4352000</v>
      </c>
      <c r="L328" s="190"/>
      <c r="M328" s="190"/>
      <c r="N328" s="190"/>
      <c r="O328" s="190"/>
      <c r="P328" s="30"/>
    </row>
    <row r="329" spans="1:16" ht="39" customHeight="1" x14ac:dyDescent="0.25">
      <c r="A329" s="35"/>
      <c r="B329" s="36" t="s">
        <v>212</v>
      </c>
      <c r="C329" s="37"/>
      <c r="D329" s="40"/>
      <c r="E329" s="10"/>
      <c r="F329" s="165"/>
      <c r="G329" s="36" t="s">
        <v>212</v>
      </c>
      <c r="H329" s="37"/>
      <c r="I329" s="40"/>
      <c r="J329" s="10"/>
      <c r="K329" s="165"/>
      <c r="L329" s="190"/>
      <c r="M329" s="190"/>
      <c r="N329" s="190"/>
      <c r="O329" s="190"/>
      <c r="P329" s="15"/>
    </row>
    <row r="330" spans="1:16" ht="21" customHeight="1" outlineLevel="1" x14ac:dyDescent="0.25">
      <c r="A330" s="27">
        <v>1</v>
      </c>
      <c r="B330" s="44" t="s">
        <v>7</v>
      </c>
      <c r="C330" s="11">
        <v>1</v>
      </c>
      <c r="D330" s="10">
        <v>697000</v>
      </c>
      <c r="E330" s="10"/>
      <c r="F330" s="55">
        <f>D330*C330</f>
        <v>697000</v>
      </c>
      <c r="G330" s="44" t="s">
        <v>7</v>
      </c>
      <c r="H330" s="11">
        <v>1</v>
      </c>
      <c r="I330" s="10">
        <v>697000</v>
      </c>
      <c r="J330" s="10"/>
      <c r="K330" s="55">
        <f>I330*H330</f>
        <v>697000</v>
      </c>
      <c r="L330" s="190"/>
      <c r="M330" s="190"/>
      <c r="N330" s="190"/>
      <c r="O330" s="190"/>
      <c r="P330" s="15"/>
    </row>
    <row r="331" spans="1:16" ht="21" customHeight="1" outlineLevel="1" x14ac:dyDescent="0.25">
      <c r="A331" s="27">
        <v>2</v>
      </c>
      <c r="B331" s="44" t="s">
        <v>13</v>
      </c>
      <c r="C331" s="11">
        <v>1</v>
      </c>
      <c r="D331" s="10">
        <v>561000</v>
      </c>
      <c r="E331" s="10"/>
      <c r="F331" s="55">
        <f>D331*C331</f>
        <v>561000</v>
      </c>
      <c r="G331" s="44" t="s">
        <v>13</v>
      </c>
      <c r="H331" s="11">
        <v>1</v>
      </c>
      <c r="I331" s="10">
        <v>561000</v>
      </c>
      <c r="J331" s="10"/>
      <c r="K331" s="55">
        <f>I331*H331</f>
        <v>561000</v>
      </c>
      <c r="L331" s="190"/>
      <c r="M331" s="190"/>
      <c r="N331" s="190"/>
      <c r="O331" s="190"/>
      <c r="P331" s="15"/>
    </row>
    <row r="332" spans="1:16" ht="24" customHeight="1" outlineLevel="1" x14ac:dyDescent="0.25">
      <c r="A332" s="35" t="s">
        <v>8</v>
      </c>
      <c r="B332" s="46" t="s">
        <v>211</v>
      </c>
      <c r="C332" s="37"/>
      <c r="D332" s="40"/>
      <c r="E332" s="10"/>
      <c r="F332" s="165"/>
      <c r="G332" s="46" t="s">
        <v>211</v>
      </c>
      <c r="H332" s="37"/>
      <c r="I332" s="40"/>
      <c r="J332" s="10"/>
      <c r="K332" s="165"/>
      <c r="L332" s="190"/>
      <c r="M332" s="190"/>
      <c r="N332" s="190"/>
      <c r="O332" s="190"/>
      <c r="P332" s="15"/>
    </row>
    <row r="333" spans="1:16" ht="21" customHeight="1" outlineLevel="1" x14ac:dyDescent="0.25">
      <c r="A333" s="27">
        <v>3</v>
      </c>
      <c r="B333" s="44" t="s">
        <v>4</v>
      </c>
      <c r="C333" s="37">
        <v>1</v>
      </c>
      <c r="D333" s="10">
        <v>408000</v>
      </c>
      <c r="E333" s="10"/>
      <c r="F333" s="55">
        <f>D333*C333</f>
        <v>408000</v>
      </c>
      <c r="G333" s="44" t="s">
        <v>4</v>
      </c>
      <c r="H333" s="37">
        <v>1</v>
      </c>
      <c r="I333" s="10">
        <v>408000</v>
      </c>
      <c r="J333" s="10"/>
      <c r="K333" s="55">
        <f>I333*H333</f>
        <v>408000</v>
      </c>
      <c r="L333" s="190"/>
      <c r="M333" s="190"/>
      <c r="N333" s="190"/>
      <c r="O333" s="190"/>
      <c r="P333" s="15"/>
    </row>
    <row r="334" spans="1:16" ht="21" customHeight="1" outlineLevel="1" x14ac:dyDescent="0.25">
      <c r="A334" s="27">
        <v>4</v>
      </c>
      <c r="B334" s="44" t="s">
        <v>9</v>
      </c>
      <c r="C334" s="11">
        <v>4</v>
      </c>
      <c r="D334" s="10">
        <v>289000</v>
      </c>
      <c r="E334" s="10"/>
      <c r="F334" s="55">
        <f>D334*C334</f>
        <v>1156000</v>
      </c>
      <c r="G334" s="44" t="s">
        <v>9</v>
      </c>
      <c r="H334" s="11">
        <v>4</v>
      </c>
      <c r="I334" s="10">
        <v>289000</v>
      </c>
      <c r="J334" s="10"/>
      <c r="K334" s="55">
        <f>I334*H334</f>
        <v>1156000</v>
      </c>
      <c r="L334" s="190"/>
      <c r="M334" s="190"/>
      <c r="N334" s="190"/>
      <c r="O334" s="190"/>
      <c r="P334" s="15"/>
    </row>
    <row r="335" spans="1:16" ht="21" customHeight="1" outlineLevel="1" x14ac:dyDescent="0.25">
      <c r="A335" s="27">
        <v>5</v>
      </c>
      <c r="B335" s="44" t="s">
        <v>10</v>
      </c>
      <c r="C335" s="11">
        <v>2</v>
      </c>
      <c r="D335" s="10">
        <v>282200</v>
      </c>
      <c r="E335" s="10"/>
      <c r="F335" s="55">
        <f>D335*C335</f>
        <v>564400</v>
      </c>
      <c r="G335" s="44" t="s">
        <v>10</v>
      </c>
      <c r="H335" s="11">
        <v>2</v>
      </c>
      <c r="I335" s="10">
        <v>282200</v>
      </c>
      <c r="J335" s="10"/>
      <c r="K335" s="55">
        <f>I335*H335</f>
        <v>564400</v>
      </c>
      <c r="L335" s="190"/>
      <c r="M335" s="190"/>
      <c r="N335" s="190"/>
      <c r="O335" s="190"/>
      <c r="P335" s="15"/>
    </row>
    <row r="336" spans="1:16" ht="23.25" customHeight="1" outlineLevel="1" x14ac:dyDescent="0.25">
      <c r="A336" s="35" t="s">
        <v>8</v>
      </c>
      <c r="B336" s="46" t="s">
        <v>89</v>
      </c>
      <c r="C336" s="11"/>
      <c r="D336" s="10"/>
      <c r="E336" s="10"/>
      <c r="F336" s="55"/>
      <c r="G336" s="46" t="s">
        <v>89</v>
      </c>
      <c r="H336" s="11"/>
      <c r="I336" s="10"/>
      <c r="J336" s="10"/>
      <c r="K336" s="55"/>
      <c r="L336" s="190"/>
      <c r="M336" s="190"/>
      <c r="N336" s="190"/>
      <c r="O336" s="190"/>
      <c r="P336" s="15"/>
    </row>
    <row r="337" spans="1:16" ht="21" customHeight="1" outlineLevel="1" x14ac:dyDescent="0.25">
      <c r="A337" s="27">
        <v>6</v>
      </c>
      <c r="B337" s="44" t="s">
        <v>4</v>
      </c>
      <c r="C337" s="11">
        <v>1</v>
      </c>
      <c r="D337" s="10">
        <v>408000</v>
      </c>
      <c r="E337" s="10"/>
      <c r="F337" s="55">
        <f t="shared" ref="F337:F339" si="55">D337*C337</f>
        <v>408000</v>
      </c>
      <c r="G337" s="44" t="s">
        <v>4</v>
      </c>
      <c r="H337" s="11">
        <v>1</v>
      </c>
      <c r="I337" s="10">
        <v>408000</v>
      </c>
      <c r="J337" s="10"/>
      <c r="K337" s="55">
        <f t="shared" ref="K337:K339" si="56">I337*H337</f>
        <v>408000</v>
      </c>
      <c r="L337" s="190"/>
      <c r="M337" s="190"/>
      <c r="N337" s="190"/>
      <c r="O337" s="190"/>
      <c r="P337" s="15"/>
    </row>
    <row r="338" spans="1:16" ht="21" customHeight="1" outlineLevel="1" x14ac:dyDescent="0.25">
      <c r="A338" s="27">
        <v>7</v>
      </c>
      <c r="B338" s="44" t="s">
        <v>9</v>
      </c>
      <c r="C338" s="11">
        <v>2</v>
      </c>
      <c r="D338" s="10">
        <v>289000</v>
      </c>
      <c r="E338" s="10"/>
      <c r="F338" s="55">
        <f t="shared" si="55"/>
        <v>578000</v>
      </c>
      <c r="G338" s="44" t="s">
        <v>9</v>
      </c>
      <c r="H338" s="11">
        <v>2</v>
      </c>
      <c r="I338" s="10">
        <v>289000</v>
      </c>
      <c r="J338" s="10"/>
      <c r="K338" s="55">
        <f t="shared" si="56"/>
        <v>578000</v>
      </c>
      <c r="L338" s="190"/>
      <c r="M338" s="190"/>
      <c r="N338" s="190"/>
      <c r="O338" s="190"/>
      <c r="P338" s="15"/>
    </row>
    <row r="339" spans="1:16" ht="21" customHeight="1" outlineLevel="1" x14ac:dyDescent="0.25">
      <c r="A339" s="27">
        <v>8</v>
      </c>
      <c r="B339" s="44" t="s">
        <v>10</v>
      </c>
      <c r="C339" s="11">
        <v>1</v>
      </c>
      <c r="D339" s="10">
        <v>282200</v>
      </c>
      <c r="E339" s="10"/>
      <c r="F339" s="55">
        <f t="shared" si="55"/>
        <v>282200</v>
      </c>
      <c r="G339" s="44" t="s">
        <v>10</v>
      </c>
      <c r="H339" s="11">
        <v>1</v>
      </c>
      <c r="I339" s="10">
        <v>282200</v>
      </c>
      <c r="J339" s="10"/>
      <c r="K339" s="55">
        <f t="shared" si="56"/>
        <v>282200</v>
      </c>
      <c r="L339" s="190"/>
      <c r="M339" s="190"/>
      <c r="N339" s="190"/>
      <c r="O339" s="190"/>
      <c r="P339" s="15"/>
    </row>
    <row r="340" spans="1:16" ht="21" customHeight="1" x14ac:dyDescent="0.25">
      <c r="A340" s="35"/>
      <c r="B340" s="36" t="s">
        <v>6</v>
      </c>
      <c r="C340" s="135">
        <f>SUM(C330:C339)</f>
        <v>13</v>
      </c>
      <c r="D340" s="10"/>
      <c r="E340" s="10"/>
      <c r="F340" s="168">
        <f>SUM(F330:F339)</f>
        <v>4654600</v>
      </c>
      <c r="G340" s="36" t="s">
        <v>6</v>
      </c>
      <c r="H340" s="135">
        <f>SUM(H330:H339)</f>
        <v>13</v>
      </c>
      <c r="I340" s="10"/>
      <c r="J340" s="10"/>
      <c r="K340" s="168">
        <f>SUM(K330:K339)</f>
        <v>4654600</v>
      </c>
      <c r="L340" s="190"/>
      <c r="M340" s="190"/>
      <c r="N340" s="190"/>
      <c r="O340" s="190"/>
      <c r="P340" s="15"/>
    </row>
    <row r="341" spans="1:16" s="2" customFormat="1" ht="61.5" customHeight="1" x14ac:dyDescent="0.25">
      <c r="A341" s="27"/>
      <c r="B341" s="36" t="s">
        <v>90</v>
      </c>
      <c r="C341" s="37"/>
      <c r="D341" s="50"/>
      <c r="E341" s="10"/>
      <c r="F341" s="167"/>
      <c r="G341" s="36" t="s">
        <v>90</v>
      </c>
      <c r="H341" s="37"/>
      <c r="I341" s="50"/>
      <c r="J341" s="10"/>
      <c r="K341" s="167"/>
      <c r="L341" s="190"/>
      <c r="M341" s="190"/>
      <c r="N341" s="190"/>
      <c r="O341" s="190"/>
      <c r="P341" s="52"/>
    </row>
    <row r="342" spans="1:16" ht="21" customHeight="1" outlineLevel="1" x14ac:dyDescent="0.25">
      <c r="A342" s="27">
        <v>1</v>
      </c>
      <c r="B342" s="28" t="s">
        <v>7</v>
      </c>
      <c r="C342" s="11">
        <v>1</v>
      </c>
      <c r="D342" s="10">
        <v>697000</v>
      </c>
      <c r="E342" s="10"/>
      <c r="F342" s="55">
        <f>D342*C342</f>
        <v>697000</v>
      </c>
      <c r="G342" s="28" t="s">
        <v>7</v>
      </c>
      <c r="H342" s="11">
        <v>1</v>
      </c>
      <c r="I342" s="10">
        <v>697000</v>
      </c>
      <c r="J342" s="10"/>
      <c r="K342" s="55">
        <f>I342*H342</f>
        <v>697000</v>
      </c>
      <c r="L342" s="190"/>
      <c r="M342" s="190"/>
      <c r="N342" s="190"/>
      <c r="O342" s="190"/>
      <c r="P342" s="15"/>
    </row>
    <row r="343" spans="1:16" ht="21" customHeight="1" outlineLevel="1" x14ac:dyDescent="0.25">
      <c r="A343" s="27">
        <v>2</v>
      </c>
      <c r="B343" s="44" t="s">
        <v>13</v>
      </c>
      <c r="C343" s="11">
        <v>2</v>
      </c>
      <c r="D343" s="10">
        <v>561000</v>
      </c>
      <c r="E343" s="10"/>
      <c r="F343" s="55">
        <f>D343*C343</f>
        <v>1122000</v>
      </c>
      <c r="G343" s="44" t="s">
        <v>13</v>
      </c>
      <c r="H343" s="11">
        <v>2</v>
      </c>
      <c r="I343" s="10">
        <v>561000</v>
      </c>
      <c r="J343" s="10"/>
      <c r="K343" s="55">
        <f>I343*H343</f>
        <v>1122000</v>
      </c>
      <c r="L343" s="190"/>
      <c r="M343" s="190"/>
      <c r="N343" s="190"/>
      <c r="O343" s="190"/>
      <c r="P343" s="15"/>
    </row>
    <row r="344" spans="1:16" s="3" customFormat="1" ht="21" customHeight="1" outlineLevel="1" x14ac:dyDescent="0.25">
      <c r="A344" s="27">
        <v>3</v>
      </c>
      <c r="B344" s="44" t="s">
        <v>14</v>
      </c>
      <c r="C344" s="11">
        <v>1</v>
      </c>
      <c r="D344" s="10">
        <v>248200</v>
      </c>
      <c r="E344" s="10"/>
      <c r="F344" s="55">
        <f>D344*C344</f>
        <v>248200</v>
      </c>
      <c r="G344" s="44" t="s">
        <v>14</v>
      </c>
      <c r="H344" s="11">
        <v>1</v>
      </c>
      <c r="I344" s="10">
        <v>248200</v>
      </c>
      <c r="J344" s="10"/>
      <c r="K344" s="55">
        <f>I344*H344</f>
        <v>248200</v>
      </c>
      <c r="L344" s="190"/>
      <c r="M344" s="190"/>
      <c r="N344" s="190"/>
      <c r="O344" s="190"/>
      <c r="P344" s="30"/>
    </row>
    <row r="345" spans="1:16" ht="46.5" customHeight="1" outlineLevel="1" x14ac:dyDescent="0.25">
      <c r="A345" s="35" t="s">
        <v>8</v>
      </c>
      <c r="B345" s="46" t="s">
        <v>294</v>
      </c>
      <c r="C345" s="37"/>
      <c r="D345" s="40"/>
      <c r="E345" s="10"/>
      <c r="F345" s="165"/>
      <c r="G345" s="46" t="s">
        <v>294</v>
      </c>
      <c r="H345" s="37"/>
      <c r="I345" s="40"/>
      <c r="J345" s="10"/>
      <c r="K345" s="165"/>
      <c r="L345" s="190"/>
      <c r="M345" s="190"/>
      <c r="N345" s="190"/>
      <c r="O345" s="190"/>
      <c r="P345" s="15"/>
    </row>
    <row r="346" spans="1:16" ht="21" customHeight="1" outlineLevel="1" x14ac:dyDescent="0.25">
      <c r="A346" s="27">
        <v>4</v>
      </c>
      <c r="B346" s="44" t="s">
        <v>4</v>
      </c>
      <c r="C346" s="11">
        <v>1</v>
      </c>
      <c r="D346" s="10">
        <v>408000</v>
      </c>
      <c r="E346" s="10"/>
      <c r="F346" s="55">
        <f>D346*C346</f>
        <v>408000</v>
      </c>
      <c r="G346" s="44" t="s">
        <v>4</v>
      </c>
      <c r="H346" s="11">
        <v>1</v>
      </c>
      <c r="I346" s="10">
        <v>408000</v>
      </c>
      <c r="J346" s="10"/>
      <c r="K346" s="55">
        <f>I346*H346</f>
        <v>408000</v>
      </c>
      <c r="L346" s="190"/>
      <c r="M346" s="190"/>
      <c r="N346" s="190"/>
      <c r="O346" s="190"/>
      <c r="P346" s="15"/>
    </row>
    <row r="347" spans="1:16" ht="21" customHeight="1" outlineLevel="1" x14ac:dyDescent="0.25">
      <c r="A347" s="42">
        <v>5</v>
      </c>
      <c r="B347" s="28" t="s">
        <v>9</v>
      </c>
      <c r="C347" s="11">
        <v>2</v>
      </c>
      <c r="D347" s="10">
        <v>289000</v>
      </c>
      <c r="E347" s="10"/>
      <c r="F347" s="55">
        <f>D347*C347</f>
        <v>578000</v>
      </c>
      <c r="G347" s="28" t="s">
        <v>9</v>
      </c>
      <c r="H347" s="11">
        <v>2</v>
      </c>
      <c r="I347" s="10">
        <v>289000</v>
      </c>
      <c r="J347" s="10"/>
      <c r="K347" s="55">
        <f>I347*H347</f>
        <v>578000</v>
      </c>
      <c r="L347" s="190"/>
      <c r="M347" s="190"/>
      <c r="N347" s="190"/>
      <c r="O347" s="190"/>
      <c r="P347" s="15"/>
    </row>
    <row r="348" spans="1:16" s="3" customFormat="1" ht="24" customHeight="1" outlineLevel="1" x14ac:dyDescent="0.25">
      <c r="A348" s="42">
        <v>6</v>
      </c>
      <c r="B348" s="28" t="s">
        <v>47</v>
      </c>
      <c r="C348" s="11">
        <v>3</v>
      </c>
      <c r="D348" s="10">
        <v>282200</v>
      </c>
      <c r="E348" s="10"/>
      <c r="F348" s="55">
        <f>D348*C348</f>
        <v>846600</v>
      </c>
      <c r="G348" s="28" t="s">
        <v>47</v>
      </c>
      <c r="H348" s="11">
        <v>3</v>
      </c>
      <c r="I348" s="10">
        <v>282200</v>
      </c>
      <c r="J348" s="10"/>
      <c r="K348" s="55">
        <f>I348*H348</f>
        <v>846600</v>
      </c>
      <c r="L348" s="190"/>
      <c r="M348" s="190"/>
      <c r="N348" s="190"/>
      <c r="O348" s="190"/>
      <c r="P348" s="30"/>
    </row>
    <row r="349" spans="1:16" s="3" customFormat="1" ht="50.25" customHeight="1" outlineLevel="1" x14ac:dyDescent="0.25">
      <c r="A349" s="35" t="s">
        <v>8</v>
      </c>
      <c r="B349" s="46" t="s">
        <v>295</v>
      </c>
      <c r="C349" s="37"/>
      <c r="D349" s="40"/>
      <c r="E349" s="10"/>
      <c r="F349" s="165"/>
      <c r="G349" s="46" t="s">
        <v>295</v>
      </c>
      <c r="H349" s="37"/>
      <c r="I349" s="40"/>
      <c r="J349" s="10"/>
      <c r="K349" s="165"/>
      <c r="L349" s="190"/>
      <c r="M349" s="190"/>
      <c r="N349" s="190"/>
      <c r="O349" s="190"/>
      <c r="P349" s="30"/>
    </row>
    <row r="350" spans="1:16" s="3" customFormat="1" ht="21" customHeight="1" outlineLevel="1" x14ac:dyDescent="0.25">
      <c r="A350" s="42">
        <v>7</v>
      </c>
      <c r="B350" s="44" t="s">
        <v>4</v>
      </c>
      <c r="C350" s="11">
        <v>1</v>
      </c>
      <c r="D350" s="10">
        <v>408000</v>
      </c>
      <c r="E350" s="10"/>
      <c r="F350" s="55">
        <f>D350*C350</f>
        <v>408000</v>
      </c>
      <c r="G350" s="44" t="s">
        <v>4</v>
      </c>
      <c r="H350" s="11">
        <v>1</v>
      </c>
      <c r="I350" s="10">
        <v>408000</v>
      </c>
      <c r="J350" s="10"/>
      <c r="K350" s="55">
        <f>I350*H350</f>
        <v>408000</v>
      </c>
      <c r="L350" s="190"/>
      <c r="M350" s="190"/>
      <c r="N350" s="190"/>
      <c r="O350" s="190"/>
      <c r="P350" s="30"/>
    </row>
    <row r="351" spans="1:16" s="3" customFormat="1" ht="21" customHeight="1" outlineLevel="1" x14ac:dyDescent="0.25">
      <c r="A351" s="27">
        <v>8</v>
      </c>
      <c r="B351" s="28" t="s">
        <v>9</v>
      </c>
      <c r="C351" s="11">
        <v>2</v>
      </c>
      <c r="D351" s="10">
        <v>289000</v>
      </c>
      <c r="E351" s="10"/>
      <c r="F351" s="55">
        <f>D351*C351</f>
        <v>578000</v>
      </c>
      <c r="G351" s="28" t="s">
        <v>9</v>
      </c>
      <c r="H351" s="11">
        <v>2</v>
      </c>
      <c r="I351" s="10">
        <v>289000</v>
      </c>
      <c r="J351" s="10"/>
      <c r="K351" s="55">
        <f>I351*H351</f>
        <v>578000</v>
      </c>
      <c r="L351" s="190"/>
      <c r="M351" s="190"/>
      <c r="N351" s="190"/>
      <c r="O351" s="190"/>
      <c r="P351" s="30"/>
    </row>
    <row r="352" spans="1:16" s="3" customFormat="1" ht="21" customHeight="1" outlineLevel="1" x14ac:dyDescent="0.25">
      <c r="A352" s="27">
        <v>9</v>
      </c>
      <c r="B352" s="28" t="s">
        <v>47</v>
      </c>
      <c r="C352" s="11">
        <v>2</v>
      </c>
      <c r="D352" s="10">
        <v>282200</v>
      </c>
      <c r="E352" s="10"/>
      <c r="F352" s="55">
        <f>D352*C352</f>
        <v>564400</v>
      </c>
      <c r="G352" s="28" t="s">
        <v>47</v>
      </c>
      <c r="H352" s="11">
        <v>2</v>
      </c>
      <c r="I352" s="10">
        <v>282200</v>
      </c>
      <c r="J352" s="10"/>
      <c r="K352" s="55">
        <f>I352*H352</f>
        <v>564400</v>
      </c>
      <c r="L352" s="190"/>
      <c r="M352" s="190"/>
      <c r="N352" s="190"/>
      <c r="O352" s="190"/>
      <c r="P352" s="30"/>
    </row>
    <row r="353" spans="1:16" s="3" customFormat="1" ht="21.75" customHeight="1" outlineLevel="1" x14ac:dyDescent="0.25">
      <c r="A353" s="27">
        <v>10</v>
      </c>
      <c r="B353" s="28" t="s">
        <v>5</v>
      </c>
      <c r="C353" s="11">
        <v>1</v>
      </c>
      <c r="D353" s="10">
        <v>272000</v>
      </c>
      <c r="E353" s="10"/>
      <c r="F353" s="55">
        <f>D353*C353</f>
        <v>272000</v>
      </c>
      <c r="G353" s="28" t="s">
        <v>5</v>
      </c>
      <c r="H353" s="11">
        <v>1</v>
      </c>
      <c r="I353" s="10">
        <v>272000</v>
      </c>
      <c r="J353" s="10"/>
      <c r="K353" s="55">
        <f>I353*H353</f>
        <v>272000</v>
      </c>
      <c r="L353" s="190"/>
      <c r="M353" s="190"/>
      <c r="N353" s="190"/>
      <c r="O353" s="190"/>
      <c r="P353" s="30"/>
    </row>
    <row r="354" spans="1:16" s="3" customFormat="1" ht="50.25" customHeight="1" outlineLevel="1" x14ac:dyDescent="0.25">
      <c r="A354" s="35" t="s">
        <v>8</v>
      </c>
      <c r="B354" s="46" t="s">
        <v>296</v>
      </c>
      <c r="C354" s="37"/>
      <c r="D354" s="40"/>
      <c r="E354" s="10"/>
      <c r="F354" s="165"/>
      <c r="G354" s="46" t="s">
        <v>296</v>
      </c>
      <c r="H354" s="37"/>
      <c r="I354" s="40"/>
      <c r="J354" s="10"/>
      <c r="K354" s="165"/>
      <c r="L354" s="190"/>
      <c r="M354" s="190"/>
      <c r="N354" s="190"/>
      <c r="O354" s="190"/>
      <c r="P354" s="30"/>
    </row>
    <row r="355" spans="1:16" s="3" customFormat="1" ht="21" customHeight="1" outlineLevel="1" x14ac:dyDescent="0.25">
      <c r="A355" s="42">
        <v>11</v>
      </c>
      <c r="B355" s="44" t="s">
        <v>4</v>
      </c>
      <c r="C355" s="11">
        <v>1</v>
      </c>
      <c r="D355" s="10">
        <v>408000</v>
      </c>
      <c r="E355" s="10"/>
      <c r="F355" s="55">
        <f>D355*C355</f>
        <v>408000</v>
      </c>
      <c r="G355" s="44" t="s">
        <v>4</v>
      </c>
      <c r="H355" s="11">
        <v>1</v>
      </c>
      <c r="I355" s="10">
        <v>408000</v>
      </c>
      <c r="J355" s="10"/>
      <c r="K355" s="55">
        <f>I355*H355</f>
        <v>408000</v>
      </c>
      <c r="L355" s="190"/>
      <c r="M355" s="190"/>
      <c r="N355" s="190"/>
      <c r="O355" s="190"/>
      <c r="P355" s="30"/>
    </row>
    <row r="356" spans="1:16" s="3" customFormat="1" ht="21" customHeight="1" outlineLevel="1" x14ac:dyDescent="0.25">
      <c r="A356" s="27">
        <v>12</v>
      </c>
      <c r="B356" s="28" t="s">
        <v>9</v>
      </c>
      <c r="C356" s="11">
        <v>1</v>
      </c>
      <c r="D356" s="10">
        <v>289000</v>
      </c>
      <c r="E356" s="10"/>
      <c r="F356" s="55">
        <f>D356*C356</f>
        <v>289000</v>
      </c>
      <c r="G356" s="28" t="s">
        <v>9</v>
      </c>
      <c r="H356" s="11">
        <v>1</v>
      </c>
      <c r="I356" s="10">
        <v>289000</v>
      </c>
      <c r="J356" s="10"/>
      <c r="K356" s="55">
        <f>I356*H356</f>
        <v>289000</v>
      </c>
      <c r="L356" s="190"/>
      <c r="M356" s="190"/>
      <c r="N356" s="190"/>
      <c r="O356" s="190"/>
      <c r="P356" s="30"/>
    </row>
    <row r="357" spans="1:16" s="3" customFormat="1" ht="21" customHeight="1" outlineLevel="1" x14ac:dyDescent="0.25">
      <c r="A357" s="27">
        <v>13</v>
      </c>
      <c r="B357" s="28" t="s">
        <v>47</v>
      </c>
      <c r="C357" s="11">
        <v>1</v>
      </c>
      <c r="D357" s="10">
        <v>282200</v>
      </c>
      <c r="E357" s="10"/>
      <c r="F357" s="55">
        <f>D357*C357</f>
        <v>282200</v>
      </c>
      <c r="G357" s="28" t="s">
        <v>47</v>
      </c>
      <c r="H357" s="11">
        <v>1</v>
      </c>
      <c r="I357" s="10">
        <v>282200</v>
      </c>
      <c r="J357" s="10"/>
      <c r="K357" s="55">
        <f>I357*H357</f>
        <v>282200</v>
      </c>
      <c r="L357" s="190"/>
      <c r="M357" s="190"/>
      <c r="N357" s="190"/>
      <c r="O357" s="190"/>
      <c r="P357" s="30"/>
    </row>
    <row r="358" spans="1:16" s="3" customFormat="1" ht="21" customHeight="1" outlineLevel="1" x14ac:dyDescent="0.25">
      <c r="A358" s="27">
        <v>14</v>
      </c>
      <c r="B358" s="28" t="s">
        <v>5</v>
      </c>
      <c r="C358" s="11">
        <v>1</v>
      </c>
      <c r="D358" s="10">
        <v>272000</v>
      </c>
      <c r="E358" s="10"/>
      <c r="F358" s="55">
        <f>D358*C358</f>
        <v>272000</v>
      </c>
      <c r="G358" s="28" t="s">
        <v>5</v>
      </c>
      <c r="H358" s="11">
        <v>1</v>
      </c>
      <c r="I358" s="10">
        <v>272000</v>
      </c>
      <c r="J358" s="10"/>
      <c r="K358" s="55">
        <f>I358*H358</f>
        <v>272000</v>
      </c>
      <c r="L358" s="190"/>
      <c r="M358" s="190"/>
      <c r="N358" s="190"/>
      <c r="O358" s="190"/>
      <c r="P358" s="30"/>
    </row>
    <row r="359" spans="1:16" s="3" customFormat="1" ht="21" customHeight="1" outlineLevel="1" x14ac:dyDescent="0.25">
      <c r="A359" s="35" t="s">
        <v>8</v>
      </c>
      <c r="B359" s="46" t="s">
        <v>312</v>
      </c>
      <c r="C359" s="37"/>
      <c r="D359" s="40"/>
      <c r="E359" s="10"/>
      <c r="F359" s="165"/>
      <c r="G359" s="46" t="s">
        <v>312</v>
      </c>
      <c r="H359" s="37"/>
      <c r="I359" s="40"/>
      <c r="J359" s="10"/>
      <c r="K359" s="165"/>
      <c r="L359" s="190"/>
      <c r="M359" s="190"/>
      <c r="N359" s="190"/>
      <c r="O359" s="190"/>
      <c r="P359" s="30"/>
    </row>
    <row r="360" spans="1:16" s="3" customFormat="1" ht="21" customHeight="1" outlineLevel="1" x14ac:dyDescent="0.25">
      <c r="A360" s="42">
        <v>15</v>
      </c>
      <c r="B360" s="44" t="s">
        <v>313</v>
      </c>
      <c r="C360" s="11">
        <v>1</v>
      </c>
      <c r="D360" s="10">
        <v>474000</v>
      </c>
      <c r="E360" s="10"/>
      <c r="F360" s="55">
        <f>D360*C360</f>
        <v>474000</v>
      </c>
      <c r="G360" s="44" t="s">
        <v>313</v>
      </c>
      <c r="H360" s="11">
        <v>1</v>
      </c>
      <c r="I360" s="10">
        <v>474000</v>
      </c>
      <c r="J360" s="10"/>
      <c r="K360" s="55">
        <f>I360*H360</f>
        <v>474000</v>
      </c>
      <c r="L360" s="190"/>
      <c r="M360" s="190"/>
      <c r="N360" s="190"/>
      <c r="O360" s="190"/>
      <c r="P360" s="30"/>
    </row>
    <row r="361" spans="1:16" s="3" customFormat="1" ht="21" customHeight="1" outlineLevel="1" x14ac:dyDescent="0.25">
      <c r="A361" s="27">
        <v>16</v>
      </c>
      <c r="B361" s="28" t="s">
        <v>314</v>
      </c>
      <c r="C361" s="11">
        <v>5</v>
      </c>
      <c r="D361" s="10">
        <v>408000</v>
      </c>
      <c r="E361" s="10"/>
      <c r="F361" s="55">
        <f>D361*C361</f>
        <v>2040000</v>
      </c>
      <c r="G361" s="28" t="s">
        <v>314</v>
      </c>
      <c r="H361" s="11">
        <v>5</v>
      </c>
      <c r="I361" s="10">
        <v>408000</v>
      </c>
      <c r="J361" s="10"/>
      <c r="K361" s="55">
        <f>I361*H361</f>
        <v>2040000</v>
      </c>
      <c r="L361" s="190"/>
      <c r="M361" s="190"/>
      <c r="N361" s="190"/>
      <c r="O361" s="190"/>
      <c r="P361" s="30"/>
    </row>
    <row r="362" spans="1:16" s="3" customFormat="1" ht="32.25" customHeight="1" outlineLevel="1" x14ac:dyDescent="0.25">
      <c r="A362" s="35" t="s">
        <v>8</v>
      </c>
      <c r="B362" s="46" t="s">
        <v>315</v>
      </c>
      <c r="C362" s="37"/>
      <c r="D362" s="40"/>
      <c r="E362" s="10"/>
      <c r="F362" s="165"/>
      <c r="G362" s="46" t="s">
        <v>315</v>
      </c>
      <c r="H362" s="37"/>
      <c r="I362" s="40"/>
      <c r="J362" s="10"/>
      <c r="K362" s="165"/>
      <c r="L362" s="190"/>
      <c r="M362" s="190"/>
      <c r="N362" s="190"/>
      <c r="O362" s="190"/>
      <c r="P362" s="30"/>
    </row>
    <row r="363" spans="1:16" s="3" customFormat="1" ht="21" customHeight="1" outlineLevel="1" x14ac:dyDescent="0.25">
      <c r="A363" s="42">
        <v>17</v>
      </c>
      <c r="B363" s="44" t="s">
        <v>313</v>
      </c>
      <c r="C363" s="11">
        <v>1</v>
      </c>
      <c r="D363" s="10">
        <v>474000</v>
      </c>
      <c r="E363" s="10"/>
      <c r="F363" s="55">
        <f>D363*C363</f>
        <v>474000</v>
      </c>
      <c r="G363" s="44" t="s">
        <v>313</v>
      </c>
      <c r="H363" s="11">
        <v>1</v>
      </c>
      <c r="I363" s="10">
        <v>474000</v>
      </c>
      <c r="J363" s="10"/>
      <c r="K363" s="55">
        <f>I363*H363</f>
        <v>474000</v>
      </c>
      <c r="L363" s="190"/>
      <c r="M363" s="190"/>
      <c r="N363" s="190"/>
      <c r="O363" s="190"/>
      <c r="P363" s="30"/>
    </row>
    <row r="364" spans="1:16" s="3" customFormat="1" ht="21" customHeight="1" outlineLevel="1" x14ac:dyDescent="0.25">
      <c r="A364" s="27">
        <v>18</v>
      </c>
      <c r="B364" s="28" t="s">
        <v>314</v>
      </c>
      <c r="C364" s="11">
        <v>5</v>
      </c>
      <c r="D364" s="10">
        <v>408000</v>
      </c>
      <c r="E364" s="10"/>
      <c r="F364" s="55">
        <f>D364*C364</f>
        <v>2040000</v>
      </c>
      <c r="G364" s="28" t="s">
        <v>314</v>
      </c>
      <c r="H364" s="11">
        <v>5</v>
      </c>
      <c r="I364" s="10">
        <v>408000</v>
      </c>
      <c r="J364" s="10"/>
      <c r="K364" s="55">
        <f>I364*H364</f>
        <v>2040000</v>
      </c>
      <c r="L364" s="190"/>
      <c r="M364" s="190"/>
      <c r="N364" s="190"/>
      <c r="O364" s="190"/>
      <c r="P364" s="30"/>
    </row>
    <row r="365" spans="1:16" s="3" customFormat="1" ht="21" customHeight="1" x14ac:dyDescent="0.25">
      <c r="A365" s="27"/>
      <c r="B365" s="31" t="s">
        <v>6</v>
      </c>
      <c r="C365" s="58">
        <f>SUM(C342:C364)</f>
        <v>32</v>
      </c>
      <c r="D365" s="10"/>
      <c r="E365" s="10"/>
      <c r="F365" s="164">
        <f>SUM(F342:F364)</f>
        <v>12001400</v>
      </c>
      <c r="G365" s="31" t="s">
        <v>6</v>
      </c>
      <c r="H365" s="58">
        <f>SUM(H342:H364)</f>
        <v>32</v>
      </c>
      <c r="I365" s="10"/>
      <c r="J365" s="10"/>
      <c r="K365" s="164">
        <f>SUM(K342:K364)</f>
        <v>12001400</v>
      </c>
      <c r="L365" s="190"/>
      <c r="M365" s="190"/>
      <c r="N365" s="190"/>
      <c r="O365" s="190"/>
      <c r="P365" s="30"/>
    </row>
    <row r="366" spans="1:16" s="3" customFormat="1" ht="69.75" customHeight="1" x14ac:dyDescent="0.25">
      <c r="A366" s="35"/>
      <c r="B366" s="36" t="s">
        <v>16</v>
      </c>
      <c r="C366" s="32"/>
      <c r="D366" s="10"/>
      <c r="E366" s="10"/>
      <c r="F366" s="164"/>
      <c r="G366" s="36" t="s">
        <v>16</v>
      </c>
      <c r="H366" s="32"/>
      <c r="I366" s="10"/>
      <c r="J366" s="10"/>
      <c r="K366" s="164"/>
      <c r="L366" s="190"/>
      <c r="M366" s="190"/>
      <c r="N366" s="190"/>
      <c r="O366" s="190"/>
      <c r="P366" s="30"/>
    </row>
    <row r="367" spans="1:16" s="3" customFormat="1" ht="21" customHeight="1" outlineLevel="1" x14ac:dyDescent="0.25">
      <c r="A367" s="27">
        <v>1</v>
      </c>
      <c r="B367" s="44" t="s">
        <v>7</v>
      </c>
      <c r="C367" s="11">
        <v>1</v>
      </c>
      <c r="D367" s="10">
        <v>697000</v>
      </c>
      <c r="E367" s="10"/>
      <c r="F367" s="55">
        <f t="shared" ref="F367:F372" si="57">D367*C367</f>
        <v>697000</v>
      </c>
      <c r="G367" s="44" t="s">
        <v>7</v>
      </c>
      <c r="H367" s="11">
        <v>1</v>
      </c>
      <c r="I367" s="10">
        <v>697000</v>
      </c>
      <c r="J367" s="10"/>
      <c r="K367" s="55">
        <f t="shared" ref="K367:K372" si="58">I367*H367</f>
        <v>697000</v>
      </c>
      <c r="L367" s="190"/>
      <c r="M367" s="190"/>
      <c r="N367" s="190"/>
      <c r="O367" s="190"/>
      <c r="P367" s="30"/>
    </row>
    <row r="368" spans="1:16" s="3" customFormat="1" ht="21" customHeight="1" outlineLevel="1" x14ac:dyDescent="0.25">
      <c r="A368" s="27">
        <v>2</v>
      </c>
      <c r="B368" s="44" t="s">
        <v>13</v>
      </c>
      <c r="C368" s="11">
        <v>2</v>
      </c>
      <c r="D368" s="10">
        <v>561000</v>
      </c>
      <c r="E368" s="10"/>
      <c r="F368" s="55">
        <f t="shared" si="57"/>
        <v>1122000</v>
      </c>
      <c r="G368" s="44" t="s">
        <v>13</v>
      </c>
      <c r="H368" s="11">
        <v>2</v>
      </c>
      <c r="I368" s="10">
        <v>561000</v>
      </c>
      <c r="J368" s="10"/>
      <c r="K368" s="55">
        <f t="shared" si="58"/>
        <v>1122000</v>
      </c>
      <c r="L368" s="190"/>
      <c r="M368" s="190"/>
      <c r="N368" s="190"/>
      <c r="O368" s="190"/>
      <c r="P368" s="30"/>
    </row>
    <row r="369" spans="1:16" s="3" customFormat="1" ht="21" customHeight="1" outlineLevel="1" x14ac:dyDescent="0.25">
      <c r="A369" s="27">
        <v>3</v>
      </c>
      <c r="B369" s="44" t="s">
        <v>9</v>
      </c>
      <c r="C369" s="11">
        <v>4</v>
      </c>
      <c r="D369" s="10">
        <v>323000</v>
      </c>
      <c r="E369" s="10"/>
      <c r="F369" s="55">
        <f t="shared" si="57"/>
        <v>1292000</v>
      </c>
      <c r="G369" s="44" t="s">
        <v>9</v>
      </c>
      <c r="H369" s="11">
        <v>4</v>
      </c>
      <c r="I369" s="10">
        <v>323000</v>
      </c>
      <c r="J369" s="10"/>
      <c r="K369" s="55">
        <f t="shared" si="58"/>
        <v>1292000</v>
      </c>
      <c r="L369" s="190"/>
      <c r="M369" s="190"/>
      <c r="N369" s="190"/>
      <c r="O369" s="190"/>
      <c r="P369" s="30"/>
    </row>
    <row r="370" spans="1:16" s="3" customFormat="1" ht="21" customHeight="1" outlineLevel="1" x14ac:dyDescent="0.25">
      <c r="A370" s="27">
        <v>4</v>
      </c>
      <c r="B370" s="44" t="s">
        <v>10</v>
      </c>
      <c r="C370" s="64">
        <v>1</v>
      </c>
      <c r="D370" s="10">
        <v>289000</v>
      </c>
      <c r="E370" s="10"/>
      <c r="F370" s="55">
        <f t="shared" si="57"/>
        <v>289000</v>
      </c>
      <c r="G370" s="44" t="s">
        <v>10</v>
      </c>
      <c r="H370" s="64">
        <v>2</v>
      </c>
      <c r="I370" s="10">
        <v>289000</v>
      </c>
      <c r="J370" s="10"/>
      <c r="K370" s="55">
        <f t="shared" si="58"/>
        <v>578000</v>
      </c>
      <c r="L370" s="190">
        <f>+H370-C370</f>
        <v>1</v>
      </c>
      <c r="M370" s="190"/>
      <c r="N370" s="190"/>
      <c r="O370" s="190">
        <f>+K370-F370</f>
        <v>289000</v>
      </c>
      <c r="P370" s="30"/>
    </row>
    <row r="371" spans="1:16" ht="42" customHeight="1" outlineLevel="1" x14ac:dyDescent="0.25">
      <c r="A371" s="27">
        <v>5</v>
      </c>
      <c r="B371" s="44" t="s">
        <v>15</v>
      </c>
      <c r="C371" s="11">
        <v>2</v>
      </c>
      <c r="D371" s="10">
        <v>282200</v>
      </c>
      <c r="E371" s="10"/>
      <c r="F371" s="55">
        <f t="shared" si="57"/>
        <v>564400</v>
      </c>
      <c r="G371" s="44" t="s">
        <v>15</v>
      </c>
      <c r="H371" s="11">
        <v>2</v>
      </c>
      <c r="I371" s="10">
        <v>282200</v>
      </c>
      <c r="J371" s="10"/>
      <c r="K371" s="55">
        <f t="shared" si="58"/>
        <v>564400</v>
      </c>
      <c r="L371" s="190"/>
      <c r="M371" s="190"/>
      <c r="N371" s="190"/>
      <c r="O371" s="190"/>
      <c r="P371" s="15"/>
    </row>
    <row r="372" spans="1:16" ht="42" customHeight="1" outlineLevel="1" x14ac:dyDescent="0.25">
      <c r="A372" s="27">
        <v>6</v>
      </c>
      <c r="B372" s="44" t="s">
        <v>14</v>
      </c>
      <c r="C372" s="11">
        <v>1</v>
      </c>
      <c r="D372" s="10">
        <v>248200</v>
      </c>
      <c r="E372" s="10"/>
      <c r="F372" s="55">
        <f t="shared" si="57"/>
        <v>248200</v>
      </c>
      <c r="G372" s="44" t="s">
        <v>14</v>
      </c>
      <c r="H372" s="11"/>
      <c r="I372" s="10">
        <v>248200</v>
      </c>
      <c r="J372" s="10"/>
      <c r="K372" s="55">
        <f t="shared" si="58"/>
        <v>0</v>
      </c>
      <c r="L372" s="190">
        <f>+H372-C372</f>
        <v>-1</v>
      </c>
      <c r="M372" s="190"/>
      <c r="N372" s="190"/>
      <c r="O372" s="190">
        <f>+K372-F372</f>
        <v>-248200</v>
      </c>
      <c r="P372" s="15"/>
    </row>
    <row r="373" spans="1:16" ht="29.25" customHeight="1" x14ac:dyDescent="0.25">
      <c r="A373" s="35"/>
      <c r="B373" s="36" t="s">
        <v>6</v>
      </c>
      <c r="C373" s="58">
        <f>SUM(C367:C372)</f>
        <v>11</v>
      </c>
      <c r="D373" s="10"/>
      <c r="E373" s="10"/>
      <c r="F373" s="164">
        <f>SUM(F367:F372)</f>
        <v>4212600</v>
      </c>
      <c r="G373" s="36" t="s">
        <v>6</v>
      </c>
      <c r="H373" s="58">
        <f>SUM(H367:H372)</f>
        <v>11</v>
      </c>
      <c r="I373" s="10"/>
      <c r="J373" s="10"/>
      <c r="K373" s="164">
        <f>SUM(K367:K372)</f>
        <v>4253400</v>
      </c>
      <c r="L373" s="191">
        <f>+H373-C373</f>
        <v>0</v>
      </c>
      <c r="M373" s="190"/>
      <c r="N373" s="190"/>
      <c r="O373" s="191">
        <f>+K373-F373</f>
        <v>40800</v>
      </c>
      <c r="P373" s="15"/>
    </row>
    <row r="374" spans="1:16" ht="35.25" customHeight="1" x14ac:dyDescent="0.25">
      <c r="A374" s="27"/>
      <c r="B374" s="36" t="s">
        <v>102</v>
      </c>
      <c r="C374" s="37"/>
      <c r="D374" s="40"/>
      <c r="E374" s="10"/>
      <c r="F374" s="165"/>
      <c r="G374" s="36" t="s">
        <v>102</v>
      </c>
      <c r="H374" s="37"/>
      <c r="I374" s="40"/>
      <c r="J374" s="10"/>
      <c r="K374" s="165"/>
      <c r="L374" s="190"/>
      <c r="M374" s="190"/>
      <c r="N374" s="190"/>
      <c r="O374" s="190"/>
      <c r="P374" s="15"/>
    </row>
    <row r="375" spans="1:16" ht="21" customHeight="1" outlineLevel="1" x14ac:dyDescent="0.25">
      <c r="A375" s="27">
        <v>1</v>
      </c>
      <c r="B375" s="44" t="s">
        <v>7</v>
      </c>
      <c r="C375" s="11">
        <v>1</v>
      </c>
      <c r="D375" s="10">
        <v>697000</v>
      </c>
      <c r="E375" s="10"/>
      <c r="F375" s="55">
        <f t="shared" ref="F375:F380" si="59">D375*C375</f>
        <v>697000</v>
      </c>
      <c r="G375" s="44" t="s">
        <v>7</v>
      </c>
      <c r="H375" s="11">
        <v>1</v>
      </c>
      <c r="I375" s="10">
        <v>697000</v>
      </c>
      <c r="J375" s="10"/>
      <c r="K375" s="55">
        <f t="shared" ref="K375:K380" si="60">I375*H375</f>
        <v>697000</v>
      </c>
      <c r="L375" s="190"/>
      <c r="M375" s="190"/>
      <c r="N375" s="190"/>
      <c r="O375" s="190"/>
      <c r="P375" s="15"/>
    </row>
    <row r="376" spans="1:16" ht="21" customHeight="1" outlineLevel="1" x14ac:dyDescent="0.25">
      <c r="A376" s="27">
        <v>2</v>
      </c>
      <c r="B376" s="44" t="s">
        <v>13</v>
      </c>
      <c r="C376" s="11">
        <v>1</v>
      </c>
      <c r="D376" s="10">
        <v>561000</v>
      </c>
      <c r="E376" s="10"/>
      <c r="F376" s="55">
        <f t="shared" si="59"/>
        <v>561000</v>
      </c>
      <c r="G376" s="44" t="s">
        <v>13</v>
      </c>
      <c r="H376" s="11">
        <v>1</v>
      </c>
      <c r="I376" s="10">
        <v>561000</v>
      </c>
      <c r="J376" s="10"/>
      <c r="K376" s="55">
        <f t="shared" si="60"/>
        <v>561000</v>
      </c>
      <c r="L376" s="190"/>
      <c r="M376" s="190"/>
      <c r="N376" s="190"/>
      <c r="O376" s="190"/>
      <c r="P376" s="15"/>
    </row>
    <row r="377" spans="1:16" ht="21" customHeight="1" outlineLevel="1" x14ac:dyDescent="0.25">
      <c r="A377" s="27">
        <v>3</v>
      </c>
      <c r="B377" s="44" t="s">
        <v>9</v>
      </c>
      <c r="C377" s="11">
        <v>11</v>
      </c>
      <c r="D377" s="10">
        <v>323000</v>
      </c>
      <c r="E377" s="10"/>
      <c r="F377" s="55">
        <f t="shared" si="59"/>
        <v>3553000</v>
      </c>
      <c r="G377" s="44" t="s">
        <v>9</v>
      </c>
      <c r="H377" s="11">
        <v>11</v>
      </c>
      <c r="I377" s="10">
        <v>323000</v>
      </c>
      <c r="J377" s="10"/>
      <c r="K377" s="55">
        <f t="shared" si="60"/>
        <v>3553000</v>
      </c>
      <c r="L377" s="190"/>
      <c r="M377" s="190"/>
      <c r="N377" s="190"/>
      <c r="O377" s="190"/>
      <c r="P377" s="15"/>
    </row>
    <row r="378" spans="1:16" ht="21" customHeight="1" outlineLevel="1" x14ac:dyDescent="0.25">
      <c r="A378" s="27">
        <v>4</v>
      </c>
      <c r="B378" s="44" t="s">
        <v>10</v>
      </c>
      <c r="C378" s="11">
        <v>6</v>
      </c>
      <c r="D378" s="10">
        <v>289000</v>
      </c>
      <c r="E378" s="10"/>
      <c r="F378" s="55">
        <f t="shared" si="59"/>
        <v>1734000</v>
      </c>
      <c r="G378" s="44" t="s">
        <v>10</v>
      </c>
      <c r="H378" s="11">
        <v>6</v>
      </c>
      <c r="I378" s="10">
        <v>289000</v>
      </c>
      <c r="J378" s="10"/>
      <c r="K378" s="55">
        <f t="shared" si="60"/>
        <v>1734000</v>
      </c>
      <c r="L378" s="190"/>
      <c r="M378" s="190"/>
      <c r="N378" s="190"/>
      <c r="O378" s="190"/>
      <c r="P378" s="15"/>
    </row>
    <row r="379" spans="1:16" s="3" customFormat="1" ht="21" customHeight="1" outlineLevel="1" x14ac:dyDescent="0.25">
      <c r="A379" s="27">
        <v>5</v>
      </c>
      <c r="B379" s="44" t="s">
        <v>5</v>
      </c>
      <c r="C379" s="11">
        <v>3</v>
      </c>
      <c r="D379" s="10">
        <v>282200</v>
      </c>
      <c r="E379" s="10"/>
      <c r="F379" s="55">
        <f t="shared" si="59"/>
        <v>846600</v>
      </c>
      <c r="G379" s="44" t="s">
        <v>5</v>
      </c>
      <c r="H379" s="11">
        <v>3</v>
      </c>
      <c r="I379" s="10">
        <v>282200</v>
      </c>
      <c r="J379" s="10"/>
      <c r="K379" s="55">
        <f t="shared" si="60"/>
        <v>846600</v>
      </c>
      <c r="L379" s="190"/>
      <c r="M379" s="190"/>
      <c r="N379" s="190"/>
      <c r="O379" s="190"/>
      <c r="P379" s="30"/>
    </row>
    <row r="380" spans="1:16" s="3" customFormat="1" ht="21" customHeight="1" outlineLevel="1" x14ac:dyDescent="0.25">
      <c r="A380" s="27">
        <v>6</v>
      </c>
      <c r="B380" s="44" t="s">
        <v>14</v>
      </c>
      <c r="C380" s="11">
        <v>1</v>
      </c>
      <c r="D380" s="10">
        <v>248200</v>
      </c>
      <c r="E380" s="10"/>
      <c r="F380" s="55">
        <f t="shared" si="59"/>
        <v>248200</v>
      </c>
      <c r="G380" s="44" t="s">
        <v>14</v>
      </c>
      <c r="H380" s="11">
        <v>1</v>
      </c>
      <c r="I380" s="10">
        <v>248200</v>
      </c>
      <c r="J380" s="10"/>
      <c r="K380" s="55">
        <f t="shared" si="60"/>
        <v>248200</v>
      </c>
      <c r="L380" s="190"/>
      <c r="M380" s="190"/>
      <c r="N380" s="190"/>
      <c r="O380" s="190"/>
      <c r="P380" s="30"/>
    </row>
    <row r="381" spans="1:16" s="3" customFormat="1" ht="21" customHeight="1" x14ac:dyDescent="0.25">
      <c r="A381" s="35"/>
      <c r="B381" s="36" t="s">
        <v>6</v>
      </c>
      <c r="C381" s="58">
        <f>SUM(C375:C380)</f>
        <v>23</v>
      </c>
      <c r="D381" s="10"/>
      <c r="E381" s="10"/>
      <c r="F381" s="164">
        <f>SUM(F375:F380)</f>
        <v>7639800</v>
      </c>
      <c r="G381" s="36" t="s">
        <v>6</v>
      </c>
      <c r="H381" s="58">
        <f>SUM(H375:H380)</f>
        <v>23</v>
      </c>
      <c r="I381" s="10"/>
      <c r="J381" s="10"/>
      <c r="K381" s="164">
        <f>SUM(K375:K380)</f>
        <v>7639800</v>
      </c>
      <c r="L381" s="190"/>
      <c r="M381" s="190"/>
      <c r="N381" s="190"/>
      <c r="O381" s="190"/>
      <c r="P381" s="30"/>
    </row>
    <row r="382" spans="1:16" s="3" customFormat="1" ht="35.25" customHeight="1" x14ac:dyDescent="0.25">
      <c r="A382" s="27"/>
      <c r="B382" s="36" t="s">
        <v>103</v>
      </c>
      <c r="C382" s="37"/>
      <c r="D382" s="40"/>
      <c r="E382" s="10"/>
      <c r="F382" s="165"/>
      <c r="G382" s="36" t="s">
        <v>103</v>
      </c>
      <c r="H382" s="37"/>
      <c r="I382" s="40"/>
      <c r="J382" s="10"/>
      <c r="K382" s="165"/>
      <c r="L382" s="190"/>
      <c r="M382" s="190"/>
      <c r="N382" s="190"/>
      <c r="O382" s="190"/>
      <c r="P382" s="30"/>
    </row>
    <row r="383" spans="1:16" s="3" customFormat="1" ht="21" customHeight="1" outlineLevel="1" x14ac:dyDescent="0.25">
      <c r="A383" s="27">
        <v>1</v>
      </c>
      <c r="B383" s="44" t="s">
        <v>7</v>
      </c>
      <c r="C383" s="11">
        <v>1</v>
      </c>
      <c r="D383" s="10">
        <v>697000</v>
      </c>
      <c r="E383" s="10"/>
      <c r="F383" s="55">
        <f>D383*C383</f>
        <v>697000</v>
      </c>
      <c r="G383" s="44" t="s">
        <v>7</v>
      </c>
      <c r="H383" s="11">
        <v>1</v>
      </c>
      <c r="I383" s="10">
        <v>697000</v>
      </c>
      <c r="J383" s="10"/>
      <c r="K383" s="55">
        <f>I383*H383</f>
        <v>697000</v>
      </c>
      <c r="L383" s="190"/>
      <c r="M383" s="190"/>
      <c r="N383" s="190"/>
      <c r="O383" s="190"/>
      <c r="P383" s="30"/>
    </row>
    <row r="384" spans="1:16" s="3" customFormat="1" ht="21" customHeight="1" outlineLevel="1" x14ac:dyDescent="0.25">
      <c r="A384" s="27">
        <v>2</v>
      </c>
      <c r="B384" s="44" t="s">
        <v>13</v>
      </c>
      <c r="C384" s="11">
        <v>1</v>
      </c>
      <c r="D384" s="10">
        <v>561000</v>
      </c>
      <c r="E384" s="10"/>
      <c r="F384" s="55">
        <f>D384*C384</f>
        <v>561000</v>
      </c>
      <c r="G384" s="44" t="s">
        <v>13</v>
      </c>
      <c r="H384" s="11">
        <v>1</v>
      </c>
      <c r="I384" s="10">
        <v>561000</v>
      </c>
      <c r="J384" s="10"/>
      <c r="K384" s="55">
        <f>I384*H384</f>
        <v>561000</v>
      </c>
      <c r="L384" s="190"/>
      <c r="M384" s="190"/>
      <c r="N384" s="190"/>
      <c r="O384" s="190"/>
      <c r="P384" s="30"/>
    </row>
    <row r="385" spans="1:16" s="3" customFormat="1" ht="21" customHeight="1" outlineLevel="1" x14ac:dyDescent="0.25">
      <c r="A385" s="27">
        <v>3</v>
      </c>
      <c r="B385" s="44" t="s">
        <v>28</v>
      </c>
      <c r="C385" s="11">
        <v>1</v>
      </c>
      <c r="D385" s="10">
        <v>248200</v>
      </c>
      <c r="E385" s="10"/>
      <c r="F385" s="55">
        <f>D385*C385</f>
        <v>248200</v>
      </c>
      <c r="G385" s="44" t="s">
        <v>28</v>
      </c>
      <c r="H385" s="11"/>
      <c r="I385" s="10">
        <v>248200</v>
      </c>
      <c r="J385" s="10"/>
      <c r="K385" s="55">
        <f>I385*H385</f>
        <v>0</v>
      </c>
      <c r="L385" s="190">
        <f>+H385-C385</f>
        <v>-1</v>
      </c>
      <c r="M385" s="190"/>
      <c r="N385" s="190"/>
      <c r="O385" s="190">
        <f>+K385-F385</f>
        <v>-248200</v>
      </c>
      <c r="P385" s="30"/>
    </row>
    <row r="386" spans="1:16" s="3" customFormat="1" ht="42" customHeight="1" outlineLevel="1" x14ac:dyDescent="0.25">
      <c r="A386" s="35" t="s">
        <v>8</v>
      </c>
      <c r="B386" s="46" t="s">
        <v>104</v>
      </c>
      <c r="C386" s="37"/>
      <c r="D386" s="40"/>
      <c r="E386" s="10"/>
      <c r="F386" s="165"/>
      <c r="G386" s="46" t="s">
        <v>104</v>
      </c>
      <c r="H386" s="37"/>
      <c r="I386" s="40"/>
      <c r="J386" s="10"/>
      <c r="K386" s="165"/>
      <c r="L386" s="190"/>
      <c r="M386" s="190"/>
      <c r="N386" s="190"/>
      <c r="O386" s="190"/>
      <c r="P386" s="30"/>
    </row>
    <row r="387" spans="1:16" s="3" customFormat="1" ht="21" customHeight="1" outlineLevel="1" x14ac:dyDescent="0.25">
      <c r="A387" s="27">
        <v>4</v>
      </c>
      <c r="B387" s="44" t="s">
        <v>4</v>
      </c>
      <c r="C387" s="11">
        <v>1</v>
      </c>
      <c r="D387" s="10">
        <v>408000</v>
      </c>
      <c r="E387" s="10"/>
      <c r="F387" s="55">
        <f>D387*C387</f>
        <v>408000</v>
      </c>
      <c r="G387" s="44" t="s">
        <v>4</v>
      </c>
      <c r="H387" s="11">
        <v>1</v>
      </c>
      <c r="I387" s="10">
        <v>408000</v>
      </c>
      <c r="J387" s="10"/>
      <c r="K387" s="55">
        <f>I387*H387</f>
        <v>408000</v>
      </c>
      <c r="L387" s="190"/>
      <c r="M387" s="190"/>
      <c r="N387" s="190"/>
      <c r="O387" s="190"/>
      <c r="P387" s="30"/>
    </row>
    <row r="388" spans="1:16" s="3" customFormat="1" ht="21" customHeight="1" outlineLevel="1" x14ac:dyDescent="0.25">
      <c r="A388" s="27">
        <v>5</v>
      </c>
      <c r="B388" s="44" t="s">
        <v>9</v>
      </c>
      <c r="C388" s="11">
        <v>2</v>
      </c>
      <c r="D388" s="10">
        <v>289000</v>
      </c>
      <c r="E388" s="10"/>
      <c r="F388" s="55">
        <f>D388*C388</f>
        <v>578000</v>
      </c>
      <c r="G388" s="44" t="s">
        <v>9</v>
      </c>
      <c r="H388" s="11">
        <v>2</v>
      </c>
      <c r="I388" s="10">
        <v>289000</v>
      </c>
      <c r="J388" s="10"/>
      <c r="K388" s="55">
        <f>I388*H388</f>
        <v>578000</v>
      </c>
      <c r="L388" s="190"/>
      <c r="M388" s="190"/>
      <c r="N388" s="190"/>
      <c r="O388" s="190"/>
      <c r="P388" s="30"/>
    </row>
    <row r="389" spans="1:16" s="3" customFormat="1" ht="21" customHeight="1" outlineLevel="1" x14ac:dyDescent="0.25">
      <c r="A389" s="27">
        <v>6</v>
      </c>
      <c r="B389" s="44" t="s">
        <v>10</v>
      </c>
      <c r="C389" s="11">
        <v>2</v>
      </c>
      <c r="D389" s="10">
        <v>282200</v>
      </c>
      <c r="E389" s="10"/>
      <c r="F389" s="55">
        <f>D389*C389</f>
        <v>564400</v>
      </c>
      <c r="G389" s="44" t="s">
        <v>10</v>
      </c>
      <c r="H389" s="11">
        <v>5</v>
      </c>
      <c r="I389" s="10">
        <v>282200</v>
      </c>
      <c r="J389" s="10"/>
      <c r="K389" s="55">
        <f>I389*H389</f>
        <v>1411000</v>
      </c>
      <c r="L389" s="190">
        <f>+H389-C389</f>
        <v>3</v>
      </c>
      <c r="M389" s="190"/>
      <c r="N389" s="190"/>
      <c r="O389" s="190">
        <f>+K389-F389</f>
        <v>846600</v>
      </c>
      <c r="P389" s="30"/>
    </row>
    <row r="390" spans="1:16" s="3" customFormat="1" ht="28.5" customHeight="1" outlineLevel="1" x14ac:dyDescent="0.25">
      <c r="A390" s="56" t="s">
        <v>8</v>
      </c>
      <c r="B390" s="46" t="s">
        <v>105</v>
      </c>
      <c r="C390" s="37"/>
      <c r="D390" s="40"/>
      <c r="E390" s="10"/>
      <c r="F390" s="165"/>
      <c r="G390" s="46" t="s">
        <v>105</v>
      </c>
      <c r="H390" s="37"/>
      <c r="I390" s="40"/>
      <c r="J390" s="10"/>
      <c r="K390" s="165"/>
      <c r="L390" s="190"/>
      <c r="M390" s="190"/>
      <c r="N390" s="190"/>
      <c r="O390" s="190"/>
      <c r="P390" s="30"/>
    </row>
    <row r="391" spans="1:16" s="3" customFormat="1" ht="21" customHeight="1" outlineLevel="1" x14ac:dyDescent="0.25">
      <c r="A391" s="42">
        <v>7</v>
      </c>
      <c r="B391" s="44" t="s">
        <v>4</v>
      </c>
      <c r="C391" s="11">
        <v>1</v>
      </c>
      <c r="D391" s="10">
        <v>408000</v>
      </c>
      <c r="E391" s="10"/>
      <c r="F391" s="55">
        <f>D391*C391</f>
        <v>408000</v>
      </c>
      <c r="G391" s="44" t="s">
        <v>4</v>
      </c>
      <c r="H391" s="11">
        <v>1</v>
      </c>
      <c r="I391" s="10">
        <v>408000</v>
      </c>
      <c r="J391" s="10"/>
      <c r="K391" s="55">
        <f>I391*H391</f>
        <v>408000</v>
      </c>
      <c r="L391" s="190"/>
      <c r="M391" s="190"/>
      <c r="N391" s="190"/>
      <c r="O391" s="190"/>
      <c r="P391" s="30"/>
    </row>
    <row r="392" spans="1:16" s="3" customFormat="1" ht="21" customHeight="1" outlineLevel="1" x14ac:dyDescent="0.25">
      <c r="A392" s="27">
        <v>8</v>
      </c>
      <c r="B392" s="44" t="s">
        <v>9</v>
      </c>
      <c r="C392" s="11">
        <v>2</v>
      </c>
      <c r="D392" s="10">
        <v>289000</v>
      </c>
      <c r="E392" s="10"/>
      <c r="F392" s="55">
        <f>D392*C392</f>
        <v>578000</v>
      </c>
      <c r="G392" s="44" t="s">
        <v>9</v>
      </c>
      <c r="H392" s="11">
        <v>2</v>
      </c>
      <c r="I392" s="10">
        <v>289000</v>
      </c>
      <c r="J392" s="10"/>
      <c r="K392" s="55">
        <f>I392*H392</f>
        <v>578000</v>
      </c>
      <c r="L392" s="190"/>
      <c r="M392" s="190"/>
      <c r="N392" s="190"/>
      <c r="O392" s="190"/>
      <c r="P392" s="30"/>
    </row>
    <row r="393" spans="1:16" s="3" customFormat="1" ht="21" customHeight="1" outlineLevel="1" x14ac:dyDescent="0.25">
      <c r="A393" s="27">
        <v>9</v>
      </c>
      <c r="B393" s="44" t="s">
        <v>10</v>
      </c>
      <c r="C393" s="11">
        <v>4</v>
      </c>
      <c r="D393" s="10">
        <v>282200</v>
      </c>
      <c r="E393" s="10"/>
      <c r="F393" s="55">
        <f>D393*C393</f>
        <v>1128800</v>
      </c>
      <c r="G393" s="44" t="s">
        <v>10</v>
      </c>
      <c r="H393" s="11">
        <v>4</v>
      </c>
      <c r="I393" s="10">
        <v>282200</v>
      </c>
      <c r="J393" s="10"/>
      <c r="K393" s="55">
        <f>I393*H393</f>
        <v>1128800</v>
      </c>
      <c r="L393" s="190"/>
      <c r="M393" s="190"/>
      <c r="N393" s="190"/>
      <c r="O393" s="190"/>
      <c r="P393" s="30"/>
    </row>
    <row r="394" spans="1:16" s="3" customFormat="1" ht="21" customHeight="1" x14ac:dyDescent="0.25">
      <c r="A394" s="35"/>
      <c r="B394" s="36" t="s">
        <v>6</v>
      </c>
      <c r="C394" s="58">
        <f>SUM(C383:C393)</f>
        <v>15</v>
      </c>
      <c r="D394" s="10"/>
      <c r="E394" s="10"/>
      <c r="F394" s="164">
        <f>SUM(F383:F393)</f>
        <v>5171400</v>
      </c>
      <c r="G394" s="36" t="s">
        <v>6</v>
      </c>
      <c r="H394" s="58">
        <f>SUM(H383:H393)</f>
        <v>17</v>
      </c>
      <c r="I394" s="10"/>
      <c r="J394" s="10"/>
      <c r="K394" s="164">
        <f>SUM(K383:K393)</f>
        <v>5769800</v>
      </c>
      <c r="L394" s="191">
        <f>+H394-C394</f>
        <v>2</v>
      </c>
      <c r="M394" s="191"/>
      <c r="N394" s="191"/>
      <c r="O394" s="191">
        <f>+K394-F394</f>
        <v>598400</v>
      </c>
      <c r="P394" s="30"/>
    </row>
    <row r="395" spans="1:16" ht="52.5" customHeight="1" x14ac:dyDescent="0.25">
      <c r="A395" s="42"/>
      <c r="B395" s="36" t="s">
        <v>119</v>
      </c>
      <c r="C395" s="37"/>
      <c r="D395" s="40"/>
      <c r="E395" s="10"/>
      <c r="F395" s="165"/>
      <c r="G395" s="36" t="s">
        <v>119</v>
      </c>
      <c r="H395" s="37"/>
      <c r="I395" s="40"/>
      <c r="J395" s="10"/>
      <c r="K395" s="165"/>
      <c r="L395" s="190"/>
      <c r="M395" s="190"/>
      <c r="N395" s="190"/>
      <c r="O395" s="190"/>
      <c r="P395" s="15"/>
    </row>
    <row r="396" spans="1:16" ht="21" customHeight="1" outlineLevel="1" x14ac:dyDescent="0.25">
      <c r="A396" s="27">
        <v>1</v>
      </c>
      <c r="B396" s="44" t="s">
        <v>7</v>
      </c>
      <c r="C396" s="11">
        <v>1</v>
      </c>
      <c r="D396" s="10">
        <v>697000</v>
      </c>
      <c r="E396" s="10"/>
      <c r="F396" s="55">
        <f>D396*C396</f>
        <v>697000</v>
      </c>
      <c r="G396" s="44" t="s">
        <v>7</v>
      </c>
      <c r="H396" s="11">
        <v>1</v>
      </c>
      <c r="I396" s="10">
        <v>697000</v>
      </c>
      <c r="J396" s="10"/>
      <c r="K396" s="55">
        <f>I396*H396</f>
        <v>697000</v>
      </c>
      <c r="L396" s="190"/>
      <c r="M396" s="190"/>
      <c r="N396" s="190"/>
      <c r="O396" s="190"/>
      <c r="P396" s="15"/>
    </row>
    <row r="397" spans="1:16" ht="21" customHeight="1" outlineLevel="1" x14ac:dyDescent="0.25">
      <c r="A397" s="27" t="s">
        <v>120</v>
      </c>
      <c r="B397" s="44" t="s">
        <v>13</v>
      </c>
      <c r="C397" s="11">
        <v>2</v>
      </c>
      <c r="D397" s="10">
        <v>561000</v>
      </c>
      <c r="E397" s="10"/>
      <c r="F397" s="55">
        <f>D397*C397</f>
        <v>1122000</v>
      </c>
      <c r="G397" s="44" t="s">
        <v>13</v>
      </c>
      <c r="H397" s="11">
        <v>2</v>
      </c>
      <c r="I397" s="10">
        <v>561000</v>
      </c>
      <c r="J397" s="10"/>
      <c r="K397" s="55">
        <f>I397*H397</f>
        <v>1122000</v>
      </c>
      <c r="L397" s="190"/>
      <c r="M397" s="190"/>
      <c r="N397" s="190"/>
      <c r="O397" s="190"/>
      <c r="P397" s="15"/>
    </row>
    <row r="398" spans="1:16" ht="21" customHeight="1" outlineLevel="1" x14ac:dyDescent="0.25">
      <c r="A398" s="27">
        <v>3</v>
      </c>
      <c r="B398" s="44" t="s">
        <v>5</v>
      </c>
      <c r="C398" s="11">
        <v>1</v>
      </c>
      <c r="D398" s="10">
        <v>282200</v>
      </c>
      <c r="E398" s="10"/>
      <c r="F398" s="55">
        <f>D398*C398</f>
        <v>282200</v>
      </c>
      <c r="G398" s="44" t="s">
        <v>5</v>
      </c>
      <c r="H398" s="11">
        <v>1</v>
      </c>
      <c r="I398" s="10">
        <v>282200</v>
      </c>
      <c r="J398" s="10"/>
      <c r="K398" s="55">
        <f>I398*H398</f>
        <v>282200</v>
      </c>
      <c r="L398" s="190"/>
      <c r="M398" s="190"/>
      <c r="N398" s="190"/>
      <c r="O398" s="190"/>
      <c r="P398" s="15"/>
    </row>
    <row r="399" spans="1:16" ht="31.5" customHeight="1" outlineLevel="1" x14ac:dyDescent="0.25">
      <c r="A399" s="35" t="s">
        <v>8</v>
      </c>
      <c r="B399" s="46" t="s">
        <v>121</v>
      </c>
      <c r="C399" s="37"/>
      <c r="D399" s="40"/>
      <c r="E399" s="10"/>
      <c r="F399" s="165"/>
      <c r="G399" s="46" t="s">
        <v>121</v>
      </c>
      <c r="H399" s="37"/>
      <c r="I399" s="40"/>
      <c r="J399" s="10"/>
      <c r="K399" s="165"/>
      <c r="L399" s="190"/>
      <c r="M399" s="190"/>
      <c r="N399" s="190"/>
      <c r="O399" s="190"/>
      <c r="P399" s="15"/>
    </row>
    <row r="400" spans="1:16" ht="21" customHeight="1" outlineLevel="1" x14ac:dyDescent="0.25">
      <c r="A400" s="42">
        <v>5</v>
      </c>
      <c r="B400" s="44" t="s">
        <v>4</v>
      </c>
      <c r="C400" s="11">
        <v>1</v>
      </c>
      <c r="D400" s="10">
        <v>408000</v>
      </c>
      <c r="E400" s="10"/>
      <c r="F400" s="55">
        <f>D400*C400</f>
        <v>408000</v>
      </c>
      <c r="G400" s="44" t="s">
        <v>4</v>
      </c>
      <c r="H400" s="11">
        <v>1</v>
      </c>
      <c r="I400" s="10">
        <v>408000</v>
      </c>
      <c r="J400" s="10"/>
      <c r="K400" s="55">
        <f>I400*H400</f>
        <v>408000</v>
      </c>
      <c r="L400" s="190"/>
      <c r="M400" s="190"/>
      <c r="N400" s="190"/>
      <c r="O400" s="190"/>
      <c r="P400" s="15"/>
    </row>
    <row r="401" spans="1:16" ht="21" customHeight="1" outlineLevel="1" x14ac:dyDescent="0.25">
      <c r="A401" s="27">
        <v>6</v>
      </c>
      <c r="B401" s="44" t="s">
        <v>9</v>
      </c>
      <c r="C401" s="11">
        <v>3</v>
      </c>
      <c r="D401" s="10">
        <v>289000</v>
      </c>
      <c r="E401" s="10"/>
      <c r="F401" s="55">
        <f>D401*C401</f>
        <v>867000</v>
      </c>
      <c r="G401" s="44" t="s">
        <v>9</v>
      </c>
      <c r="H401" s="11">
        <v>3</v>
      </c>
      <c r="I401" s="10">
        <v>289000</v>
      </c>
      <c r="J401" s="10"/>
      <c r="K401" s="55">
        <f>I401*H401</f>
        <v>867000</v>
      </c>
      <c r="L401" s="190"/>
      <c r="M401" s="190"/>
      <c r="N401" s="190"/>
      <c r="O401" s="190"/>
      <c r="P401" s="15"/>
    </row>
    <row r="402" spans="1:16" ht="21" customHeight="1" outlineLevel="1" x14ac:dyDescent="0.25">
      <c r="A402" s="27">
        <v>7</v>
      </c>
      <c r="B402" s="44" t="s">
        <v>93</v>
      </c>
      <c r="C402" s="11">
        <v>2</v>
      </c>
      <c r="D402" s="10">
        <v>282200</v>
      </c>
      <c r="E402" s="10"/>
      <c r="F402" s="55">
        <f>D402*C402</f>
        <v>564400</v>
      </c>
      <c r="G402" s="44" t="s">
        <v>93</v>
      </c>
      <c r="H402" s="11">
        <v>2</v>
      </c>
      <c r="I402" s="10">
        <v>282200</v>
      </c>
      <c r="J402" s="10"/>
      <c r="K402" s="55">
        <f>I402*H402</f>
        <v>564400</v>
      </c>
      <c r="L402" s="190"/>
      <c r="M402" s="190"/>
      <c r="N402" s="190"/>
      <c r="O402" s="190"/>
      <c r="P402" s="15"/>
    </row>
    <row r="403" spans="1:16" ht="21" customHeight="1" outlineLevel="1" x14ac:dyDescent="0.25">
      <c r="A403" s="42">
        <v>8</v>
      </c>
      <c r="B403" s="44" t="s">
        <v>5</v>
      </c>
      <c r="C403" s="11">
        <v>1</v>
      </c>
      <c r="D403" s="10">
        <v>272000</v>
      </c>
      <c r="E403" s="10"/>
      <c r="F403" s="55">
        <f>D403*C403</f>
        <v>272000</v>
      </c>
      <c r="G403" s="44" t="s">
        <v>5</v>
      </c>
      <c r="H403" s="11">
        <v>1</v>
      </c>
      <c r="I403" s="10">
        <v>272000</v>
      </c>
      <c r="J403" s="10"/>
      <c r="K403" s="55">
        <f>I403*H403</f>
        <v>272000</v>
      </c>
      <c r="L403" s="190"/>
      <c r="M403" s="190"/>
      <c r="N403" s="190"/>
      <c r="O403" s="190"/>
      <c r="P403" s="15"/>
    </row>
    <row r="404" spans="1:16" s="3" customFormat="1" ht="33" customHeight="1" outlineLevel="1" x14ac:dyDescent="0.25">
      <c r="A404" s="35" t="s">
        <v>8</v>
      </c>
      <c r="B404" s="46" t="s">
        <v>122</v>
      </c>
      <c r="C404" s="37"/>
      <c r="D404" s="40"/>
      <c r="E404" s="10"/>
      <c r="F404" s="165"/>
      <c r="G404" s="46" t="s">
        <v>122</v>
      </c>
      <c r="H404" s="37"/>
      <c r="I404" s="40"/>
      <c r="J404" s="10"/>
      <c r="K404" s="165"/>
      <c r="L404" s="190"/>
      <c r="M404" s="190"/>
      <c r="N404" s="190"/>
      <c r="O404" s="190"/>
      <c r="P404" s="30"/>
    </row>
    <row r="405" spans="1:16" s="3" customFormat="1" ht="21" customHeight="1" outlineLevel="1" x14ac:dyDescent="0.25">
      <c r="A405" s="27">
        <v>9</v>
      </c>
      <c r="B405" s="44" t="s">
        <v>4</v>
      </c>
      <c r="C405" s="11">
        <v>1</v>
      </c>
      <c r="D405" s="10">
        <v>408000</v>
      </c>
      <c r="E405" s="10"/>
      <c r="F405" s="55">
        <f>D405*C405</f>
        <v>408000</v>
      </c>
      <c r="G405" s="44" t="s">
        <v>4</v>
      </c>
      <c r="H405" s="11">
        <v>1</v>
      </c>
      <c r="I405" s="10">
        <v>408000</v>
      </c>
      <c r="J405" s="10"/>
      <c r="K405" s="55">
        <f>I405*H405</f>
        <v>408000</v>
      </c>
      <c r="L405" s="190"/>
      <c r="M405" s="190"/>
      <c r="N405" s="190"/>
      <c r="O405" s="190"/>
      <c r="P405" s="30"/>
    </row>
    <row r="406" spans="1:16" s="3" customFormat="1" ht="21" customHeight="1" outlineLevel="1" x14ac:dyDescent="0.25">
      <c r="A406" s="27">
        <v>10</v>
      </c>
      <c r="B406" s="44" t="s">
        <v>9</v>
      </c>
      <c r="C406" s="11">
        <v>3</v>
      </c>
      <c r="D406" s="10">
        <v>289000</v>
      </c>
      <c r="E406" s="10"/>
      <c r="F406" s="55">
        <f>D406*C406</f>
        <v>867000</v>
      </c>
      <c r="G406" s="44" t="s">
        <v>9</v>
      </c>
      <c r="H406" s="11">
        <v>3</v>
      </c>
      <c r="I406" s="10">
        <v>289000</v>
      </c>
      <c r="J406" s="10"/>
      <c r="K406" s="55">
        <f>I406*H406</f>
        <v>867000</v>
      </c>
      <c r="L406" s="190"/>
      <c r="M406" s="190"/>
      <c r="N406" s="190"/>
      <c r="O406" s="190"/>
      <c r="P406" s="30"/>
    </row>
    <row r="407" spans="1:16" s="3" customFormat="1" ht="21" customHeight="1" outlineLevel="1" x14ac:dyDescent="0.25">
      <c r="A407" s="27">
        <v>11</v>
      </c>
      <c r="B407" s="44" t="s">
        <v>123</v>
      </c>
      <c r="C407" s="11">
        <v>1</v>
      </c>
      <c r="D407" s="10">
        <v>282200</v>
      </c>
      <c r="E407" s="10"/>
      <c r="F407" s="55">
        <f>D407*C407</f>
        <v>282200</v>
      </c>
      <c r="G407" s="44" t="s">
        <v>123</v>
      </c>
      <c r="H407" s="11">
        <v>1</v>
      </c>
      <c r="I407" s="10">
        <v>282200</v>
      </c>
      <c r="J407" s="10"/>
      <c r="K407" s="55">
        <f>I407*H407</f>
        <v>282200</v>
      </c>
      <c r="L407" s="190"/>
      <c r="M407" s="190"/>
      <c r="N407" s="190"/>
      <c r="O407" s="190"/>
      <c r="P407" s="30"/>
    </row>
    <row r="408" spans="1:16" s="3" customFormat="1" ht="21" customHeight="1" outlineLevel="1" x14ac:dyDescent="0.25">
      <c r="A408" s="27">
        <v>12</v>
      </c>
      <c r="B408" s="44" t="s">
        <v>5</v>
      </c>
      <c r="C408" s="11">
        <v>1</v>
      </c>
      <c r="D408" s="10">
        <v>272000</v>
      </c>
      <c r="E408" s="10"/>
      <c r="F408" s="55">
        <f>D408*C408</f>
        <v>272000</v>
      </c>
      <c r="G408" s="44" t="s">
        <v>5</v>
      </c>
      <c r="H408" s="11">
        <v>1</v>
      </c>
      <c r="I408" s="10">
        <v>272000</v>
      </c>
      <c r="J408" s="10"/>
      <c r="K408" s="55">
        <f>I408*H408</f>
        <v>272000</v>
      </c>
      <c r="L408" s="190"/>
      <c r="M408" s="190"/>
      <c r="N408" s="190"/>
      <c r="O408" s="190"/>
      <c r="P408" s="30"/>
    </row>
    <row r="409" spans="1:16" s="3" customFormat="1" ht="36" customHeight="1" outlineLevel="1" x14ac:dyDescent="0.25">
      <c r="A409" s="35" t="s">
        <v>8</v>
      </c>
      <c r="B409" s="46" t="s">
        <v>124</v>
      </c>
      <c r="C409" s="37"/>
      <c r="D409" s="40"/>
      <c r="E409" s="10"/>
      <c r="F409" s="165"/>
      <c r="G409" s="46" t="s">
        <v>124</v>
      </c>
      <c r="H409" s="37"/>
      <c r="I409" s="40"/>
      <c r="J409" s="10"/>
      <c r="K409" s="165"/>
      <c r="L409" s="190"/>
      <c r="M409" s="190"/>
      <c r="N409" s="190"/>
      <c r="O409" s="190"/>
      <c r="P409" s="30"/>
    </row>
    <row r="410" spans="1:16" s="3" customFormat="1" ht="21" customHeight="1" outlineLevel="1" x14ac:dyDescent="0.25">
      <c r="A410" s="42">
        <v>13</v>
      </c>
      <c r="B410" s="44" t="s">
        <v>4</v>
      </c>
      <c r="C410" s="11">
        <v>1</v>
      </c>
      <c r="D410" s="10">
        <v>408000</v>
      </c>
      <c r="E410" s="10"/>
      <c r="F410" s="55">
        <f>D410*C410</f>
        <v>408000</v>
      </c>
      <c r="G410" s="44" t="s">
        <v>4</v>
      </c>
      <c r="H410" s="11">
        <v>1</v>
      </c>
      <c r="I410" s="10">
        <v>408000</v>
      </c>
      <c r="J410" s="10"/>
      <c r="K410" s="55">
        <f>I410*H410</f>
        <v>408000</v>
      </c>
      <c r="L410" s="190"/>
      <c r="M410" s="190"/>
      <c r="N410" s="190"/>
      <c r="O410" s="190"/>
      <c r="P410" s="30"/>
    </row>
    <row r="411" spans="1:16" s="3" customFormat="1" ht="21" customHeight="1" outlineLevel="1" x14ac:dyDescent="0.25">
      <c r="A411" s="27">
        <v>14</v>
      </c>
      <c r="B411" s="44" t="s">
        <v>9</v>
      </c>
      <c r="C411" s="11">
        <v>2</v>
      </c>
      <c r="D411" s="10">
        <v>289000</v>
      </c>
      <c r="E411" s="10"/>
      <c r="F411" s="55">
        <f>D411*C411</f>
        <v>578000</v>
      </c>
      <c r="G411" s="44" t="s">
        <v>9</v>
      </c>
      <c r="H411" s="11">
        <v>2</v>
      </c>
      <c r="I411" s="10">
        <v>289000</v>
      </c>
      <c r="J411" s="10"/>
      <c r="K411" s="55">
        <f>I411*H411</f>
        <v>578000</v>
      </c>
      <c r="L411" s="190"/>
      <c r="M411" s="190"/>
      <c r="N411" s="190"/>
      <c r="O411" s="190"/>
      <c r="P411" s="30"/>
    </row>
    <row r="412" spans="1:16" s="3" customFormat="1" ht="21" customHeight="1" outlineLevel="1" x14ac:dyDescent="0.25">
      <c r="A412" s="27">
        <v>15</v>
      </c>
      <c r="B412" s="44" t="s">
        <v>76</v>
      </c>
      <c r="C412" s="11">
        <v>3</v>
      </c>
      <c r="D412" s="10">
        <v>282200</v>
      </c>
      <c r="E412" s="10"/>
      <c r="F412" s="55">
        <f>D412*C412</f>
        <v>846600</v>
      </c>
      <c r="G412" s="44" t="s">
        <v>76</v>
      </c>
      <c r="H412" s="11">
        <v>3</v>
      </c>
      <c r="I412" s="10">
        <v>282200</v>
      </c>
      <c r="J412" s="10"/>
      <c r="K412" s="55">
        <f>I412*H412</f>
        <v>846600</v>
      </c>
      <c r="L412" s="190"/>
      <c r="M412" s="190"/>
      <c r="N412" s="190"/>
      <c r="O412" s="190"/>
      <c r="P412" s="30"/>
    </row>
    <row r="413" spans="1:16" s="3" customFormat="1" ht="21" customHeight="1" x14ac:dyDescent="0.25">
      <c r="A413" s="27"/>
      <c r="B413" s="36" t="s">
        <v>6</v>
      </c>
      <c r="C413" s="58">
        <f>SUM(C396:C412)</f>
        <v>23</v>
      </c>
      <c r="D413" s="10"/>
      <c r="E413" s="10"/>
      <c r="F413" s="164">
        <f>SUM(F396:F412)</f>
        <v>7874400</v>
      </c>
      <c r="G413" s="36" t="s">
        <v>6</v>
      </c>
      <c r="H413" s="58">
        <f>SUM(H396:H412)</f>
        <v>23</v>
      </c>
      <c r="I413" s="10"/>
      <c r="J413" s="10"/>
      <c r="K413" s="164">
        <f>SUM(K396:K412)</f>
        <v>7874400</v>
      </c>
      <c r="L413" s="190"/>
      <c r="M413" s="190"/>
      <c r="N413" s="190"/>
      <c r="O413" s="190"/>
      <c r="P413" s="30"/>
    </row>
    <row r="414" spans="1:16" s="3" customFormat="1" ht="45" customHeight="1" x14ac:dyDescent="0.25">
      <c r="A414" s="27"/>
      <c r="B414" s="36" t="s">
        <v>125</v>
      </c>
      <c r="C414" s="37"/>
      <c r="D414" s="40"/>
      <c r="E414" s="10"/>
      <c r="F414" s="165"/>
      <c r="G414" s="36" t="s">
        <v>125</v>
      </c>
      <c r="H414" s="37"/>
      <c r="I414" s="40"/>
      <c r="J414" s="10"/>
      <c r="K414" s="165"/>
      <c r="L414" s="190"/>
      <c r="M414" s="190"/>
      <c r="N414" s="190"/>
      <c r="O414" s="190"/>
      <c r="P414" s="30"/>
    </row>
    <row r="415" spans="1:16" s="3" customFormat="1" ht="43.5" customHeight="1" outlineLevel="1" x14ac:dyDescent="0.25">
      <c r="A415" s="27">
        <v>1</v>
      </c>
      <c r="B415" s="44" t="s">
        <v>126</v>
      </c>
      <c r="C415" s="11">
        <v>1</v>
      </c>
      <c r="D415" s="10">
        <v>697000</v>
      </c>
      <c r="E415" s="10"/>
      <c r="F415" s="55">
        <f>D415*C415</f>
        <v>697000</v>
      </c>
      <c r="G415" s="44" t="s">
        <v>126</v>
      </c>
      <c r="H415" s="11">
        <v>1</v>
      </c>
      <c r="I415" s="10">
        <v>697000</v>
      </c>
      <c r="J415" s="10"/>
      <c r="K415" s="55">
        <f>I415*H415</f>
        <v>697000</v>
      </c>
      <c r="L415" s="190"/>
      <c r="M415" s="190"/>
      <c r="N415" s="190"/>
      <c r="O415" s="190"/>
      <c r="P415" s="30"/>
    </row>
    <row r="416" spans="1:16" ht="21" customHeight="1" outlineLevel="1" x14ac:dyDescent="0.25">
      <c r="A416" s="59">
        <v>1.1000000000000001</v>
      </c>
      <c r="B416" s="44" t="s">
        <v>13</v>
      </c>
      <c r="C416" s="11">
        <v>2</v>
      </c>
      <c r="D416" s="10">
        <v>561000</v>
      </c>
      <c r="E416" s="10"/>
      <c r="F416" s="55">
        <f>D416*C416</f>
        <v>1122000</v>
      </c>
      <c r="G416" s="44" t="s">
        <v>13</v>
      </c>
      <c r="H416" s="11">
        <v>2</v>
      </c>
      <c r="I416" s="10">
        <v>561000</v>
      </c>
      <c r="J416" s="10"/>
      <c r="K416" s="55">
        <f>I416*H416</f>
        <v>1122000</v>
      </c>
      <c r="L416" s="190"/>
      <c r="M416" s="190"/>
      <c r="N416" s="190"/>
      <c r="O416" s="190"/>
      <c r="P416" s="15"/>
    </row>
    <row r="417" spans="1:16" s="60" customFormat="1" ht="39.75" customHeight="1" outlineLevel="1" x14ac:dyDescent="0.25">
      <c r="A417" s="59">
        <v>1.2</v>
      </c>
      <c r="B417" s="44" t="s">
        <v>127</v>
      </c>
      <c r="C417" s="11">
        <v>1</v>
      </c>
      <c r="D417" s="10">
        <v>561000</v>
      </c>
      <c r="E417" s="10"/>
      <c r="F417" s="55">
        <f>D417*C417</f>
        <v>561000</v>
      </c>
      <c r="G417" s="44" t="s">
        <v>127</v>
      </c>
      <c r="H417" s="11">
        <v>1</v>
      </c>
      <c r="I417" s="10">
        <v>561000</v>
      </c>
      <c r="J417" s="10"/>
      <c r="K417" s="55">
        <f>I417*H417</f>
        <v>561000</v>
      </c>
      <c r="L417" s="190"/>
      <c r="M417" s="190"/>
      <c r="N417" s="190"/>
      <c r="O417" s="190"/>
      <c r="P417" s="15"/>
    </row>
    <row r="418" spans="1:16" s="3" customFormat="1" ht="38.25" customHeight="1" outlineLevel="1" x14ac:dyDescent="0.25">
      <c r="A418" s="27">
        <v>2</v>
      </c>
      <c r="B418" s="44" t="s">
        <v>9</v>
      </c>
      <c r="C418" s="11">
        <v>1</v>
      </c>
      <c r="D418" s="10">
        <v>323000</v>
      </c>
      <c r="E418" s="10"/>
      <c r="F418" s="55">
        <f>D418*C418</f>
        <v>323000</v>
      </c>
      <c r="G418" s="44" t="s">
        <v>9</v>
      </c>
      <c r="H418" s="11">
        <v>1</v>
      </c>
      <c r="I418" s="10">
        <v>323000</v>
      </c>
      <c r="J418" s="10"/>
      <c r="K418" s="55">
        <f>I418*H418</f>
        <v>323000</v>
      </c>
      <c r="L418" s="190"/>
      <c r="M418" s="190"/>
      <c r="N418" s="190"/>
      <c r="O418" s="190"/>
      <c r="P418" s="30"/>
    </row>
    <row r="419" spans="1:16" s="3" customFormat="1" ht="21" customHeight="1" outlineLevel="1" x14ac:dyDescent="0.25">
      <c r="A419" s="27">
        <v>3</v>
      </c>
      <c r="B419" s="44" t="s">
        <v>28</v>
      </c>
      <c r="C419" s="11">
        <v>1</v>
      </c>
      <c r="D419" s="10">
        <v>248200</v>
      </c>
      <c r="E419" s="10"/>
      <c r="F419" s="55">
        <f>D419*C419</f>
        <v>248200</v>
      </c>
      <c r="G419" s="44" t="s">
        <v>28</v>
      </c>
      <c r="H419" s="11">
        <v>1</v>
      </c>
      <c r="I419" s="10">
        <v>248200</v>
      </c>
      <c r="J419" s="10"/>
      <c r="K419" s="55">
        <f>I419*H419</f>
        <v>248200</v>
      </c>
      <c r="L419" s="190"/>
      <c r="M419" s="190"/>
      <c r="N419" s="190"/>
      <c r="O419" s="190"/>
      <c r="P419" s="30"/>
    </row>
    <row r="420" spans="1:16" s="3" customFormat="1" ht="42" customHeight="1" outlineLevel="1" x14ac:dyDescent="0.25">
      <c r="A420" s="35" t="s">
        <v>8</v>
      </c>
      <c r="B420" s="46" t="s">
        <v>128</v>
      </c>
      <c r="C420" s="37"/>
      <c r="D420" s="40"/>
      <c r="E420" s="10"/>
      <c r="F420" s="165"/>
      <c r="G420" s="46" t="s">
        <v>128</v>
      </c>
      <c r="H420" s="37"/>
      <c r="I420" s="40"/>
      <c r="J420" s="10"/>
      <c r="K420" s="165"/>
      <c r="L420" s="190"/>
      <c r="M420" s="190"/>
      <c r="N420" s="190"/>
      <c r="O420" s="190"/>
      <c r="P420" s="30"/>
    </row>
    <row r="421" spans="1:16" s="61" customFormat="1" ht="25.5" customHeight="1" outlineLevel="1" x14ac:dyDescent="0.25">
      <c r="A421" s="27">
        <v>4</v>
      </c>
      <c r="B421" s="44" t="s">
        <v>4</v>
      </c>
      <c r="C421" s="11">
        <v>1</v>
      </c>
      <c r="D421" s="10">
        <v>408000</v>
      </c>
      <c r="E421" s="10"/>
      <c r="F421" s="55">
        <f>D421*C421</f>
        <v>408000</v>
      </c>
      <c r="G421" s="44" t="s">
        <v>4</v>
      </c>
      <c r="H421" s="11">
        <v>1</v>
      </c>
      <c r="I421" s="10">
        <v>408000</v>
      </c>
      <c r="J421" s="10"/>
      <c r="K421" s="55">
        <f>I421*H421</f>
        <v>408000</v>
      </c>
      <c r="L421" s="190"/>
      <c r="M421" s="190"/>
      <c r="N421" s="190"/>
      <c r="O421" s="190"/>
      <c r="P421" s="30"/>
    </row>
    <row r="422" spans="1:16" s="3" customFormat="1" ht="21" customHeight="1" outlineLevel="1" x14ac:dyDescent="0.25">
      <c r="A422" s="27">
        <v>5</v>
      </c>
      <c r="B422" s="44" t="s">
        <v>9</v>
      </c>
      <c r="C422" s="11">
        <v>2</v>
      </c>
      <c r="D422" s="10">
        <v>289000</v>
      </c>
      <c r="E422" s="10"/>
      <c r="F422" s="55">
        <f>D422*C422</f>
        <v>578000</v>
      </c>
      <c r="G422" s="44" t="s">
        <v>9</v>
      </c>
      <c r="H422" s="11">
        <v>2</v>
      </c>
      <c r="I422" s="10">
        <v>289000</v>
      </c>
      <c r="J422" s="10"/>
      <c r="K422" s="55">
        <f>I422*H422</f>
        <v>578000</v>
      </c>
      <c r="L422" s="190"/>
      <c r="M422" s="190"/>
      <c r="N422" s="190"/>
      <c r="O422" s="190"/>
      <c r="P422" s="30"/>
    </row>
    <row r="423" spans="1:16" s="3" customFormat="1" ht="24.75" customHeight="1" outlineLevel="1" x14ac:dyDescent="0.25">
      <c r="A423" s="27">
        <v>6</v>
      </c>
      <c r="B423" s="44" t="s">
        <v>10</v>
      </c>
      <c r="C423" s="11">
        <f>3-1</f>
        <v>2</v>
      </c>
      <c r="D423" s="10">
        <v>282200</v>
      </c>
      <c r="E423" s="10"/>
      <c r="F423" s="55">
        <f>D423*C423</f>
        <v>564400</v>
      </c>
      <c r="G423" s="44" t="s">
        <v>10</v>
      </c>
      <c r="H423" s="11">
        <f>3-1</f>
        <v>2</v>
      </c>
      <c r="I423" s="10">
        <v>282200</v>
      </c>
      <c r="J423" s="10"/>
      <c r="K423" s="55">
        <f>I423*H423</f>
        <v>564400</v>
      </c>
      <c r="L423" s="190"/>
      <c r="M423" s="190"/>
      <c r="N423" s="190"/>
      <c r="O423" s="190"/>
      <c r="P423" s="30"/>
    </row>
    <row r="424" spans="1:16" s="3" customFormat="1" ht="30.75" customHeight="1" outlineLevel="1" x14ac:dyDescent="0.25">
      <c r="A424" s="35" t="s">
        <v>8</v>
      </c>
      <c r="B424" s="46" t="s">
        <v>129</v>
      </c>
      <c r="C424" s="37"/>
      <c r="D424" s="40"/>
      <c r="E424" s="10"/>
      <c r="F424" s="165"/>
      <c r="G424" s="46" t="s">
        <v>129</v>
      </c>
      <c r="H424" s="37"/>
      <c r="I424" s="40"/>
      <c r="J424" s="10"/>
      <c r="K424" s="165"/>
      <c r="L424" s="190"/>
      <c r="M424" s="190"/>
      <c r="N424" s="190"/>
      <c r="O424" s="190"/>
      <c r="P424" s="30"/>
    </row>
    <row r="425" spans="1:16" s="3" customFormat="1" ht="21" customHeight="1" outlineLevel="1" x14ac:dyDescent="0.25">
      <c r="A425" s="42">
        <v>7</v>
      </c>
      <c r="B425" s="44" t="s">
        <v>4</v>
      </c>
      <c r="C425" s="11">
        <v>1</v>
      </c>
      <c r="D425" s="10">
        <v>408000</v>
      </c>
      <c r="E425" s="10"/>
      <c r="F425" s="55">
        <f>D425*C425</f>
        <v>408000</v>
      </c>
      <c r="G425" s="44" t="s">
        <v>4</v>
      </c>
      <c r="H425" s="11">
        <v>1</v>
      </c>
      <c r="I425" s="10">
        <v>408000</v>
      </c>
      <c r="J425" s="10"/>
      <c r="K425" s="55">
        <f>I425*H425</f>
        <v>408000</v>
      </c>
      <c r="L425" s="190"/>
      <c r="M425" s="190"/>
      <c r="N425" s="190"/>
      <c r="O425" s="190"/>
      <c r="P425" s="30"/>
    </row>
    <row r="426" spans="1:16" s="3" customFormat="1" ht="21" customHeight="1" outlineLevel="1" x14ac:dyDescent="0.25">
      <c r="A426" s="42">
        <v>8</v>
      </c>
      <c r="B426" s="44" t="s">
        <v>9</v>
      </c>
      <c r="C426" s="11">
        <v>2</v>
      </c>
      <c r="D426" s="10">
        <v>289000</v>
      </c>
      <c r="E426" s="10"/>
      <c r="F426" s="55">
        <f>D426*C426</f>
        <v>578000</v>
      </c>
      <c r="G426" s="44" t="s">
        <v>9</v>
      </c>
      <c r="H426" s="11">
        <v>2</v>
      </c>
      <c r="I426" s="10">
        <v>289000</v>
      </c>
      <c r="J426" s="10"/>
      <c r="K426" s="55">
        <f>I426*H426</f>
        <v>578000</v>
      </c>
      <c r="L426" s="190"/>
      <c r="M426" s="190"/>
      <c r="N426" s="190"/>
      <c r="O426" s="190"/>
      <c r="P426" s="30"/>
    </row>
    <row r="427" spans="1:16" s="3" customFormat="1" ht="21" customHeight="1" outlineLevel="1" x14ac:dyDescent="0.25">
      <c r="A427" s="27">
        <v>9</v>
      </c>
      <c r="B427" s="44" t="s">
        <v>10</v>
      </c>
      <c r="C427" s="11">
        <v>1</v>
      </c>
      <c r="D427" s="10">
        <v>282200</v>
      </c>
      <c r="E427" s="10"/>
      <c r="F427" s="55">
        <f>D427*C427</f>
        <v>282200</v>
      </c>
      <c r="G427" s="44" t="s">
        <v>10</v>
      </c>
      <c r="H427" s="11">
        <v>1</v>
      </c>
      <c r="I427" s="10">
        <v>282200</v>
      </c>
      <c r="J427" s="10"/>
      <c r="K427" s="55">
        <f>I427*H427</f>
        <v>282200</v>
      </c>
      <c r="L427" s="190"/>
      <c r="M427" s="190"/>
      <c r="N427" s="190"/>
      <c r="O427" s="190"/>
      <c r="P427" s="30"/>
    </row>
    <row r="428" spans="1:16" s="3" customFormat="1" ht="21" customHeight="1" outlineLevel="1" x14ac:dyDescent="0.25">
      <c r="A428" s="27">
        <v>10</v>
      </c>
      <c r="B428" s="44" t="s">
        <v>5</v>
      </c>
      <c r="C428" s="11">
        <v>1</v>
      </c>
      <c r="D428" s="10">
        <v>272000</v>
      </c>
      <c r="E428" s="10"/>
      <c r="F428" s="55">
        <f>D428*C428</f>
        <v>272000</v>
      </c>
      <c r="G428" s="44" t="s">
        <v>5</v>
      </c>
      <c r="H428" s="11">
        <v>1</v>
      </c>
      <c r="I428" s="10">
        <v>272000</v>
      </c>
      <c r="J428" s="10"/>
      <c r="K428" s="55">
        <f>I428*H428</f>
        <v>272000</v>
      </c>
      <c r="L428" s="190"/>
      <c r="M428" s="190"/>
      <c r="N428" s="190"/>
      <c r="O428" s="190"/>
      <c r="P428" s="30"/>
    </row>
    <row r="429" spans="1:16" s="3" customFormat="1" ht="65.25" customHeight="1" outlineLevel="1" x14ac:dyDescent="0.25">
      <c r="A429" s="35" t="s">
        <v>8</v>
      </c>
      <c r="B429" s="46" t="s">
        <v>130</v>
      </c>
      <c r="C429" s="37"/>
      <c r="D429" s="40"/>
      <c r="E429" s="10"/>
      <c r="F429" s="165"/>
      <c r="G429" s="46" t="s">
        <v>130</v>
      </c>
      <c r="H429" s="37"/>
      <c r="I429" s="40"/>
      <c r="J429" s="10"/>
      <c r="K429" s="165"/>
      <c r="L429" s="190"/>
      <c r="M429" s="190"/>
      <c r="N429" s="190"/>
      <c r="O429" s="190"/>
      <c r="P429" s="30"/>
    </row>
    <row r="430" spans="1:16" s="3" customFormat="1" ht="21" customHeight="1" outlineLevel="1" x14ac:dyDescent="0.25">
      <c r="A430" s="27">
        <v>11</v>
      </c>
      <c r="B430" s="44" t="s">
        <v>4</v>
      </c>
      <c r="C430" s="11">
        <v>1</v>
      </c>
      <c r="D430" s="10">
        <v>408000</v>
      </c>
      <c r="E430" s="10"/>
      <c r="F430" s="55">
        <f>D430*C430</f>
        <v>408000</v>
      </c>
      <c r="G430" s="44" t="s">
        <v>4</v>
      </c>
      <c r="H430" s="11">
        <v>1</v>
      </c>
      <c r="I430" s="10">
        <v>408000</v>
      </c>
      <c r="J430" s="10"/>
      <c r="K430" s="55">
        <f>I430*H430</f>
        <v>408000</v>
      </c>
      <c r="L430" s="190"/>
      <c r="M430" s="190"/>
      <c r="N430" s="190"/>
      <c r="O430" s="190"/>
      <c r="P430" s="30"/>
    </row>
    <row r="431" spans="1:16" s="3" customFormat="1" ht="21" customHeight="1" outlineLevel="1" x14ac:dyDescent="0.25">
      <c r="A431" s="27">
        <v>12</v>
      </c>
      <c r="B431" s="44" t="s">
        <v>9</v>
      </c>
      <c r="C431" s="11">
        <f>4+1</f>
        <v>5</v>
      </c>
      <c r="D431" s="10">
        <v>289000</v>
      </c>
      <c r="E431" s="10"/>
      <c r="F431" s="55">
        <f>D431*C431</f>
        <v>1445000</v>
      </c>
      <c r="G431" s="44" t="s">
        <v>9</v>
      </c>
      <c r="H431" s="11">
        <f>4+1</f>
        <v>5</v>
      </c>
      <c r="I431" s="10">
        <v>289000</v>
      </c>
      <c r="J431" s="10"/>
      <c r="K431" s="55">
        <f>I431*H431</f>
        <v>1445000</v>
      </c>
      <c r="L431" s="190"/>
      <c r="M431" s="190"/>
      <c r="N431" s="190"/>
      <c r="O431" s="190"/>
      <c r="P431" s="30"/>
    </row>
    <row r="432" spans="1:16" s="3" customFormat="1" ht="21" customHeight="1" outlineLevel="1" x14ac:dyDescent="0.25">
      <c r="A432" s="27">
        <v>13</v>
      </c>
      <c r="B432" s="44" t="s">
        <v>10</v>
      </c>
      <c r="C432" s="11">
        <f>1</f>
        <v>1</v>
      </c>
      <c r="D432" s="10">
        <v>282200</v>
      </c>
      <c r="E432" s="10"/>
      <c r="F432" s="55">
        <f>D432*C432</f>
        <v>282200</v>
      </c>
      <c r="G432" s="44" t="s">
        <v>10</v>
      </c>
      <c r="H432" s="11">
        <f>1</f>
        <v>1</v>
      </c>
      <c r="I432" s="10">
        <v>282200</v>
      </c>
      <c r="J432" s="10"/>
      <c r="K432" s="55">
        <f>I432*H432</f>
        <v>282200</v>
      </c>
      <c r="L432" s="190"/>
      <c r="M432" s="190"/>
      <c r="N432" s="190"/>
      <c r="O432" s="190"/>
      <c r="P432" s="30"/>
    </row>
    <row r="433" spans="1:16" s="3" customFormat="1" ht="54.75" customHeight="1" outlineLevel="1" x14ac:dyDescent="0.25">
      <c r="A433" s="35" t="s">
        <v>8</v>
      </c>
      <c r="B433" s="46" t="s">
        <v>131</v>
      </c>
      <c r="C433" s="37"/>
      <c r="D433" s="40"/>
      <c r="E433" s="10"/>
      <c r="F433" s="165"/>
      <c r="G433" s="46" t="s">
        <v>131</v>
      </c>
      <c r="H433" s="37"/>
      <c r="I433" s="40"/>
      <c r="J433" s="10"/>
      <c r="K433" s="165"/>
      <c r="L433" s="190"/>
      <c r="M433" s="190"/>
      <c r="N433" s="190"/>
      <c r="O433" s="190"/>
      <c r="P433" s="30"/>
    </row>
    <row r="434" spans="1:16" s="3" customFormat="1" ht="21" customHeight="1" outlineLevel="1" x14ac:dyDescent="0.25">
      <c r="A434" s="27">
        <v>14</v>
      </c>
      <c r="B434" s="44" t="s">
        <v>4</v>
      </c>
      <c r="C434" s="11">
        <v>1</v>
      </c>
      <c r="D434" s="10">
        <v>408000</v>
      </c>
      <c r="E434" s="10"/>
      <c r="F434" s="55">
        <f>D434*C434</f>
        <v>408000</v>
      </c>
      <c r="G434" s="44" t="s">
        <v>4</v>
      </c>
      <c r="H434" s="11">
        <v>1</v>
      </c>
      <c r="I434" s="10">
        <v>408000</v>
      </c>
      <c r="J434" s="10"/>
      <c r="K434" s="55">
        <f>I434*H434</f>
        <v>408000</v>
      </c>
      <c r="L434" s="190"/>
      <c r="M434" s="190"/>
      <c r="N434" s="190"/>
      <c r="O434" s="190"/>
      <c r="P434" s="30"/>
    </row>
    <row r="435" spans="1:16" s="3" customFormat="1" ht="21" customHeight="1" outlineLevel="1" x14ac:dyDescent="0.25">
      <c r="A435" s="27">
        <v>16</v>
      </c>
      <c r="B435" s="44" t="s">
        <v>10</v>
      </c>
      <c r="C435" s="11">
        <v>2</v>
      </c>
      <c r="D435" s="10">
        <v>282200</v>
      </c>
      <c r="E435" s="10"/>
      <c r="F435" s="55">
        <f>D435*C435</f>
        <v>564400</v>
      </c>
      <c r="G435" s="44" t="s">
        <v>10</v>
      </c>
      <c r="H435" s="11">
        <v>2</v>
      </c>
      <c r="I435" s="10">
        <v>282200</v>
      </c>
      <c r="J435" s="10"/>
      <c r="K435" s="55">
        <f>I435*H435</f>
        <v>564400</v>
      </c>
      <c r="L435" s="190"/>
      <c r="M435" s="190"/>
      <c r="N435" s="190"/>
      <c r="O435" s="190"/>
      <c r="P435" s="30"/>
    </row>
    <row r="436" spans="1:16" s="3" customFormat="1" ht="31.5" customHeight="1" outlineLevel="1" x14ac:dyDescent="0.25">
      <c r="A436" s="35" t="s">
        <v>8</v>
      </c>
      <c r="B436" s="46" t="s">
        <v>132</v>
      </c>
      <c r="C436" s="37"/>
      <c r="D436" s="40"/>
      <c r="E436" s="10"/>
      <c r="F436" s="165"/>
      <c r="G436" s="46" t="s">
        <v>132</v>
      </c>
      <c r="H436" s="37"/>
      <c r="I436" s="40"/>
      <c r="J436" s="10"/>
      <c r="K436" s="165"/>
      <c r="L436" s="190"/>
      <c r="M436" s="190"/>
      <c r="N436" s="190"/>
      <c r="O436" s="190"/>
      <c r="P436" s="30"/>
    </row>
    <row r="437" spans="1:16" s="3" customFormat="1" ht="20.25" customHeight="1" outlineLevel="1" x14ac:dyDescent="0.25">
      <c r="A437" s="27">
        <v>17</v>
      </c>
      <c r="B437" s="44" t="s">
        <v>4</v>
      </c>
      <c r="C437" s="11">
        <v>1</v>
      </c>
      <c r="D437" s="10">
        <v>408000</v>
      </c>
      <c r="E437" s="10"/>
      <c r="F437" s="55">
        <f>D437*C437</f>
        <v>408000</v>
      </c>
      <c r="G437" s="44" t="s">
        <v>4</v>
      </c>
      <c r="H437" s="11">
        <v>1</v>
      </c>
      <c r="I437" s="10">
        <v>408000</v>
      </c>
      <c r="J437" s="10"/>
      <c r="K437" s="55">
        <f>I437*H437</f>
        <v>408000</v>
      </c>
      <c r="L437" s="190"/>
      <c r="M437" s="190"/>
      <c r="N437" s="190"/>
      <c r="O437" s="190"/>
      <c r="P437" s="30"/>
    </row>
    <row r="438" spans="1:16" s="3" customFormat="1" ht="21" customHeight="1" outlineLevel="1" x14ac:dyDescent="0.25">
      <c r="A438" s="27">
        <v>18</v>
      </c>
      <c r="B438" s="44" t="s">
        <v>9</v>
      </c>
      <c r="C438" s="11">
        <f>4-1</f>
        <v>3</v>
      </c>
      <c r="D438" s="10">
        <v>289000</v>
      </c>
      <c r="E438" s="10"/>
      <c r="F438" s="55">
        <f>D438*C438</f>
        <v>867000</v>
      </c>
      <c r="G438" s="44" t="s">
        <v>9</v>
      </c>
      <c r="H438" s="11">
        <f>4-1</f>
        <v>3</v>
      </c>
      <c r="I438" s="10">
        <v>289000</v>
      </c>
      <c r="J438" s="10"/>
      <c r="K438" s="55">
        <f>I438*H438</f>
        <v>867000</v>
      </c>
      <c r="L438" s="190"/>
      <c r="M438" s="190"/>
      <c r="N438" s="190"/>
      <c r="O438" s="190"/>
      <c r="P438" s="30"/>
    </row>
    <row r="439" spans="1:16" s="3" customFormat="1" ht="21" customHeight="1" outlineLevel="1" x14ac:dyDescent="0.25">
      <c r="A439" s="27">
        <v>19</v>
      </c>
      <c r="B439" s="44" t="s">
        <v>10</v>
      </c>
      <c r="C439" s="11">
        <v>1</v>
      </c>
      <c r="D439" s="10">
        <v>282200</v>
      </c>
      <c r="E439" s="10"/>
      <c r="F439" s="55">
        <f>D439*C439</f>
        <v>282200</v>
      </c>
      <c r="G439" s="44" t="s">
        <v>10</v>
      </c>
      <c r="H439" s="11">
        <v>1</v>
      </c>
      <c r="I439" s="10">
        <v>282200</v>
      </c>
      <c r="J439" s="10"/>
      <c r="K439" s="55">
        <f>I439*H439</f>
        <v>282200</v>
      </c>
      <c r="L439" s="190"/>
      <c r="M439" s="190"/>
      <c r="N439" s="190"/>
      <c r="O439" s="190"/>
      <c r="P439" s="30"/>
    </row>
    <row r="440" spans="1:16" s="3" customFormat="1" ht="21" customHeight="1" outlineLevel="1" x14ac:dyDescent="0.25">
      <c r="A440" s="27">
        <v>20</v>
      </c>
      <c r="B440" s="44" t="s">
        <v>5</v>
      </c>
      <c r="C440" s="11">
        <v>1</v>
      </c>
      <c r="D440" s="10">
        <v>272000</v>
      </c>
      <c r="E440" s="10"/>
      <c r="F440" s="55">
        <f>D440*C440</f>
        <v>272000</v>
      </c>
      <c r="G440" s="44" t="s">
        <v>5</v>
      </c>
      <c r="H440" s="11">
        <v>1</v>
      </c>
      <c r="I440" s="10">
        <v>272000</v>
      </c>
      <c r="J440" s="10"/>
      <c r="K440" s="55">
        <f>I440*H440</f>
        <v>272000</v>
      </c>
      <c r="L440" s="190"/>
      <c r="M440" s="190"/>
      <c r="N440" s="190"/>
      <c r="O440" s="190"/>
      <c r="P440" s="30"/>
    </row>
    <row r="441" spans="1:16" s="3" customFormat="1" ht="48" customHeight="1" outlineLevel="1" x14ac:dyDescent="0.25">
      <c r="A441" s="35" t="s">
        <v>8</v>
      </c>
      <c r="B441" s="46" t="s">
        <v>133</v>
      </c>
      <c r="C441" s="37"/>
      <c r="D441" s="40"/>
      <c r="E441" s="10"/>
      <c r="F441" s="165"/>
      <c r="G441" s="46" t="s">
        <v>133</v>
      </c>
      <c r="H441" s="37"/>
      <c r="I441" s="40"/>
      <c r="J441" s="10"/>
      <c r="K441" s="165"/>
      <c r="L441" s="190"/>
      <c r="M441" s="190"/>
      <c r="N441" s="190"/>
      <c r="O441" s="190"/>
      <c r="P441" s="30"/>
    </row>
    <row r="442" spans="1:16" s="3" customFormat="1" ht="20.25" customHeight="1" outlineLevel="1" x14ac:dyDescent="0.25">
      <c r="A442" s="27">
        <v>21</v>
      </c>
      <c r="B442" s="44" t="s">
        <v>4</v>
      </c>
      <c r="C442" s="11">
        <v>1</v>
      </c>
      <c r="D442" s="10">
        <v>408000</v>
      </c>
      <c r="E442" s="10"/>
      <c r="F442" s="55">
        <f>D442*C442</f>
        <v>408000</v>
      </c>
      <c r="G442" s="44" t="s">
        <v>4</v>
      </c>
      <c r="H442" s="11">
        <v>1</v>
      </c>
      <c r="I442" s="10">
        <v>408000</v>
      </c>
      <c r="J442" s="10"/>
      <c r="K442" s="55">
        <f>I442*H442</f>
        <v>408000</v>
      </c>
      <c r="L442" s="190"/>
      <c r="M442" s="190"/>
      <c r="N442" s="190"/>
      <c r="O442" s="190"/>
      <c r="P442" s="30"/>
    </row>
    <row r="443" spans="1:16" s="3" customFormat="1" ht="21" customHeight="1" outlineLevel="1" x14ac:dyDescent="0.25">
      <c r="A443" s="27">
        <v>22</v>
      </c>
      <c r="B443" s="44" t="s">
        <v>9</v>
      </c>
      <c r="C443" s="11">
        <v>2</v>
      </c>
      <c r="D443" s="10">
        <v>289000</v>
      </c>
      <c r="E443" s="10"/>
      <c r="F443" s="55">
        <f>D443*C443</f>
        <v>578000</v>
      </c>
      <c r="G443" s="44" t="s">
        <v>9</v>
      </c>
      <c r="H443" s="11">
        <v>2</v>
      </c>
      <c r="I443" s="10">
        <v>289000</v>
      </c>
      <c r="J443" s="10"/>
      <c r="K443" s="55">
        <f>I443*H443</f>
        <v>578000</v>
      </c>
      <c r="L443" s="190"/>
      <c r="M443" s="190"/>
      <c r="N443" s="190"/>
      <c r="O443" s="190"/>
      <c r="P443" s="30"/>
    </row>
    <row r="444" spans="1:16" s="3" customFormat="1" ht="21" customHeight="1" outlineLevel="1" x14ac:dyDescent="0.25">
      <c r="A444" s="27">
        <v>23</v>
      </c>
      <c r="B444" s="44" t="s">
        <v>10</v>
      </c>
      <c r="C444" s="11">
        <v>2</v>
      </c>
      <c r="D444" s="10">
        <v>282200</v>
      </c>
      <c r="E444" s="10"/>
      <c r="F444" s="55">
        <f>D444*C444</f>
        <v>564400</v>
      </c>
      <c r="G444" s="44" t="s">
        <v>10</v>
      </c>
      <c r="H444" s="11">
        <v>2</v>
      </c>
      <c r="I444" s="10">
        <v>282200</v>
      </c>
      <c r="J444" s="10"/>
      <c r="K444" s="55">
        <f>I444*H444</f>
        <v>564400</v>
      </c>
      <c r="L444" s="190"/>
      <c r="M444" s="190"/>
      <c r="N444" s="190"/>
      <c r="O444" s="190"/>
      <c r="P444" s="30"/>
    </row>
    <row r="445" spans="1:16" s="3" customFormat="1" ht="27.75" customHeight="1" x14ac:dyDescent="0.25">
      <c r="A445" s="35"/>
      <c r="B445" s="36" t="s">
        <v>6</v>
      </c>
      <c r="C445" s="58">
        <f>SUM(C415:C444)</f>
        <v>37</v>
      </c>
      <c r="D445" s="10"/>
      <c r="E445" s="10"/>
      <c r="F445" s="164">
        <f>SUM(F415:F444)</f>
        <v>12529000</v>
      </c>
      <c r="G445" s="36" t="s">
        <v>6</v>
      </c>
      <c r="H445" s="58">
        <f>SUM(H415:H444)</f>
        <v>37</v>
      </c>
      <c r="I445" s="10"/>
      <c r="J445" s="10"/>
      <c r="K445" s="164">
        <f>SUM(K415:K444)</f>
        <v>12529000</v>
      </c>
      <c r="L445" s="190"/>
      <c r="M445" s="190"/>
      <c r="N445" s="190"/>
      <c r="O445" s="190"/>
      <c r="P445" s="30"/>
    </row>
    <row r="446" spans="1:16" s="61" customFormat="1" ht="21.75" customHeight="1" x14ac:dyDescent="0.25">
      <c r="A446" s="132" t="s">
        <v>252</v>
      </c>
      <c r="B446" s="36" t="s">
        <v>214</v>
      </c>
      <c r="C446" s="37"/>
      <c r="D446" s="40"/>
      <c r="E446" s="10"/>
      <c r="F446" s="165"/>
      <c r="G446" s="36" t="s">
        <v>214</v>
      </c>
      <c r="H446" s="37"/>
      <c r="I446" s="40"/>
      <c r="J446" s="10"/>
      <c r="K446" s="165"/>
      <c r="L446" s="190"/>
      <c r="M446" s="190"/>
      <c r="N446" s="190"/>
      <c r="O446" s="190"/>
      <c r="P446" s="30"/>
    </row>
    <row r="447" spans="1:16" s="61" customFormat="1" ht="21" customHeight="1" outlineLevel="1" x14ac:dyDescent="0.25">
      <c r="A447" s="27">
        <v>1</v>
      </c>
      <c r="B447" s="44" t="s">
        <v>217</v>
      </c>
      <c r="C447" s="11">
        <v>1</v>
      </c>
      <c r="D447" s="10">
        <v>697000</v>
      </c>
      <c r="E447" s="10"/>
      <c r="F447" s="55">
        <f>D447*C447</f>
        <v>697000</v>
      </c>
      <c r="G447" s="44" t="s">
        <v>217</v>
      </c>
      <c r="H447" s="11">
        <v>1</v>
      </c>
      <c r="I447" s="10">
        <v>697000</v>
      </c>
      <c r="J447" s="10"/>
      <c r="K447" s="55">
        <f>I447*H447</f>
        <v>697000</v>
      </c>
      <c r="L447" s="190"/>
      <c r="M447" s="190"/>
      <c r="N447" s="190"/>
      <c r="O447" s="190"/>
      <c r="P447" s="30"/>
    </row>
    <row r="448" spans="1:16" s="61" customFormat="1" ht="38.25" customHeight="1" outlineLevel="1" x14ac:dyDescent="0.25">
      <c r="A448" s="27">
        <v>2</v>
      </c>
      <c r="B448" s="44" t="s">
        <v>301</v>
      </c>
      <c r="C448" s="11">
        <v>2</v>
      </c>
      <c r="D448" s="10">
        <v>561000</v>
      </c>
      <c r="E448" s="10"/>
      <c r="F448" s="55">
        <f>D448*C448</f>
        <v>1122000</v>
      </c>
      <c r="G448" s="44" t="s">
        <v>301</v>
      </c>
      <c r="H448" s="11">
        <v>1</v>
      </c>
      <c r="I448" s="10">
        <v>561000</v>
      </c>
      <c r="J448" s="10"/>
      <c r="K448" s="55">
        <f>I448*H448</f>
        <v>561000</v>
      </c>
      <c r="L448" s="190">
        <f>+H448-C448</f>
        <v>-1</v>
      </c>
      <c r="M448" s="190"/>
      <c r="N448" s="190"/>
      <c r="O448" s="190">
        <f>+K448-F448</f>
        <v>-561000</v>
      </c>
      <c r="P448" s="30"/>
    </row>
    <row r="449" spans="1:16" s="61" customFormat="1" ht="21" customHeight="1" outlineLevel="1" x14ac:dyDescent="0.25">
      <c r="A449" s="27">
        <v>3</v>
      </c>
      <c r="B449" s="44" t="s">
        <v>9</v>
      </c>
      <c r="C449" s="11">
        <v>4</v>
      </c>
      <c r="D449" s="10">
        <v>323000</v>
      </c>
      <c r="E449" s="10"/>
      <c r="F449" s="55">
        <f>D449*C449</f>
        <v>1292000</v>
      </c>
      <c r="G449" s="44" t="s">
        <v>9</v>
      </c>
      <c r="H449" s="11">
        <v>5</v>
      </c>
      <c r="I449" s="10">
        <v>323000</v>
      </c>
      <c r="J449" s="10"/>
      <c r="K449" s="55">
        <f>I449*H449</f>
        <v>1615000</v>
      </c>
      <c r="L449" s="190">
        <f>+H449-C449</f>
        <v>1</v>
      </c>
      <c r="M449" s="190"/>
      <c r="N449" s="190"/>
      <c r="O449" s="190">
        <f>+K449-F449</f>
        <v>323000</v>
      </c>
      <c r="P449" s="30"/>
    </row>
    <row r="450" spans="1:16" s="61" customFormat="1" ht="21" customHeight="1" outlineLevel="1" x14ac:dyDescent="0.25">
      <c r="A450" s="27">
        <v>4</v>
      </c>
      <c r="B450" s="44" t="s">
        <v>10</v>
      </c>
      <c r="C450" s="11">
        <v>2</v>
      </c>
      <c r="D450" s="10">
        <v>289000</v>
      </c>
      <c r="E450" s="10"/>
      <c r="F450" s="55">
        <f>D450*C450</f>
        <v>578000</v>
      </c>
      <c r="G450" s="44" t="s">
        <v>10</v>
      </c>
      <c r="H450" s="11">
        <v>2</v>
      </c>
      <c r="I450" s="10">
        <v>289000</v>
      </c>
      <c r="J450" s="10"/>
      <c r="K450" s="55">
        <f>I450*H450</f>
        <v>578000</v>
      </c>
      <c r="L450" s="190"/>
      <c r="M450" s="190"/>
      <c r="N450" s="190"/>
      <c r="O450" s="190"/>
      <c r="P450" s="30"/>
    </row>
    <row r="451" spans="1:16" s="61" customFormat="1" ht="28.5" customHeight="1" outlineLevel="1" x14ac:dyDescent="0.25">
      <c r="A451" s="56" t="s">
        <v>8</v>
      </c>
      <c r="B451" s="46" t="s">
        <v>136</v>
      </c>
      <c r="C451" s="37"/>
      <c r="D451" s="40"/>
      <c r="E451" s="10"/>
      <c r="F451" s="165"/>
      <c r="G451" s="46" t="s">
        <v>136</v>
      </c>
      <c r="H451" s="37"/>
      <c r="I451" s="40"/>
      <c r="J451" s="10"/>
      <c r="K451" s="165"/>
      <c r="L451" s="190"/>
      <c r="M451" s="190"/>
      <c r="N451" s="190"/>
      <c r="O451" s="190"/>
      <c r="P451" s="30"/>
    </row>
    <row r="452" spans="1:16" s="61" customFormat="1" ht="21" customHeight="1" outlineLevel="1" x14ac:dyDescent="0.25">
      <c r="A452" s="42">
        <v>5</v>
      </c>
      <c r="B452" s="44" t="s">
        <v>4</v>
      </c>
      <c r="C452" s="11">
        <v>1</v>
      </c>
      <c r="D452" s="10">
        <v>408000</v>
      </c>
      <c r="E452" s="10"/>
      <c r="F452" s="55">
        <f t="shared" ref="F452:F455" si="61">D452*C452</f>
        <v>408000</v>
      </c>
      <c r="G452" s="44" t="s">
        <v>4</v>
      </c>
      <c r="H452" s="11">
        <v>1</v>
      </c>
      <c r="I452" s="10">
        <v>408000</v>
      </c>
      <c r="J452" s="10"/>
      <c r="K452" s="55">
        <f t="shared" ref="K452:K455" si="62">I452*H452</f>
        <v>408000</v>
      </c>
      <c r="L452" s="190"/>
      <c r="M452" s="190"/>
      <c r="N452" s="190"/>
      <c r="O452" s="190"/>
      <c r="P452" s="30"/>
    </row>
    <row r="453" spans="1:16" s="61" customFormat="1" ht="21" customHeight="1" outlineLevel="1" x14ac:dyDescent="0.25">
      <c r="A453" s="27">
        <v>6</v>
      </c>
      <c r="B453" s="44" t="s">
        <v>9</v>
      </c>
      <c r="C453" s="11">
        <v>5</v>
      </c>
      <c r="D453" s="10">
        <v>289000</v>
      </c>
      <c r="E453" s="10"/>
      <c r="F453" s="55">
        <f t="shared" si="61"/>
        <v>1445000</v>
      </c>
      <c r="G453" s="44" t="s">
        <v>9</v>
      </c>
      <c r="H453" s="11">
        <v>5</v>
      </c>
      <c r="I453" s="10">
        <v>289000</v>
      </c>
      <c r="J453" s="10"/>
      <c r="K453" s="55">
        <f t="shared" si="62"/>
        <v>1445000</v>
      </c>
      <c r="L453" s="190"/>
      <c r="M453" s="190"/>
      <c r="N453" s="190"/>
      <c r="O453" s="190"/>
      <c r="P453" s="30"/>
    </row>
    <row r="454" spans="1:16" s="61" customFormat="1" ht="21" customHeight="1" outlineLevel="1" x14ac:dyDescent="0.25">
      <c r="A454" s="27">
        <v>7</v>
      </c>
      <c r="B454" s="44" t="s">
        <v>10</v>
      </c>
      <c r="C454" s="11">
        <v>1</v>
      </c>
      <c r="D454" s="10">
        <v>282200</v>
      </c>
      <c r="E454" s="10"/>
      <c r="F454" s="55">
        <f t="shared" si="61"/>
        <v>282200</v>
      </c>
      <c r="G454" s="44" t="s">
        <v>10</v>
      </c>
      <c r="H454" s="11">
        <v>1</v>
      </c>
      <c r="I454" s="10">
        <v>282200</v>
      </c>
      <c r="J454" s="10"/>
      <c r="K454" s="55">
        <f t="shared" si="62"/>
        <v>282200</v>
      </c>
      <c r="L454" s="190"/>
      <c r="M454" s="190"/>
      <c r="N454" s="190"/>
      <c r="O454" s="190"/>
      <c r="P454" s="30"/>
    </row>
    <row r="455" spans="1:16" s="61" customFormat="1" ht="21" customHeight="1" outlineLevel="1" x14ac:dyDescent="0.25">
      <c r="A455" s="42">
        <v>8</v>
      </c>
      <c r="B455" s="44" t="s">
        <v>5</v>
      </c>
      <c r="C455" s="11">
        <v>2</v>
      </c>
      <c r="D455" s="10">
        <v>272000</v>
      </c>
      <c r="E455" s="10"/>
      <c r="F455" s="55">
        <f t="shared" si="61"/>
        <v>544000</v>
      </c>
      <c r="G455" s="44" t="s">
        <v>5</v>
      </c>
      <c r="H455" s="11">
        <v>2</v>
      </c>
      <c r="I455" s="10">
        <v>272000</v>
      </c>
      <c r="J455" s="10"/>
      <c r="K455" s="55">
        <f t="shared" si="62"/>
        <v>544000</v>
      </c>
      <c r="L455" s="190"/>
      <c r="M455" s="190"/>
      <c r="N455" s="190"/>
      <c r="O455" s="190"/>
      <c r="P455" s="30"/>
    </row>
    <row r="456" spans="1:16" s="61" customFormat="1" ht="28.5" customHeight="1" outlineLevel="1" x14ac:dyDescent="0.25">
      <c r="A456" s="56" t="s">
        <v>8</v>
      </c>
      <c r="B456" s="46" t="s">
        <v>137</v>
      </c>
      <c r="C456" s="37"/>
      <c r="D456" s="40"/>
      <c r="E456" s="10"/>
      <c r="F456" s="165"/>
      <c r="G456" s="46" t="s">
        <v>137</v>
      </c>
      <c r="H456" s="37"/>
      <c r="I456" s="40"/>
      <c r="J456" s="10"/>
      <c r="K456" s="165"/>
      <c r="L456" s="190"/>
      <c r="M456" s="190"/>
      <c r="N456" s="190"/>
      <c r="O456" s="190"/>
      <c r="P456" s="30"/>
    </row>
    <row r="457" spans="1:16" s="61" customFormat="1" ht="21" customHeight="1" outlineLevel="1" x14ac:dyDescent="0.25">
      <c r="A457" s="42">
        <v>9</v>
      </c>
      <c r="B457" s="44" t="s">
        <v>4</v>
      </c>
      <c r="C457" s="11">
        <v>1</v>
      </c>
      <c r="D457" s="10">
        <v>408000</v>
      </c>
      <c r="E457" s="10"/>
      <c r="F457" s="55">
        <f t="shared" ref="F457:F461" si="63">D457*C457</f>
        <v>408000</v>
      </c>
      <c r="G457" s="44" t="s">
        <v>4</v>
      </c>
      <c r="H457" s="11">
        <v>1</v>
      </c>
      <c r="I457" s="10">
        <v>408000</v>
      </c>
      <c r="J457" s="10"/>
      <c r="K457" s="55">
        <f t="shared" ref="K457:K461" si="64">I457*H457</f>
        <v>408000</v>
      </c>
      <c r="L457" s="190"/>
      <c r="M457" s="190"/>
      <c r="N457" s="190"/>
      <c r="O457" s="190"/>
      <c r="P457" s="30"/>
    </row>
    <row r="458" spans="1:16" s="61" customFormat="1" ht="21" customHeight="1" outlineLevel="1" x14ac:dyDescent="0.25">
      <c r="A458" s="27">
        <v>10</v>
      </c>
      <c r="B458" s="44" t="s">
        <v>9</v>
      </c>
      <c r="C458" s="11">
        <v>7</v>
      </c>
      <c r="D458" s="10">
        <v>289000</v>
      </c>
      <c r="E458" s="10"/>
      <c r="F458" s="55">
        <f t="shared" si="63"/>
        <v>2023000</v>
      </c>
      <c r="G458" s="44" t="s">
        <v>9</v>
      </c>
      <c r="H458" s="11">
        <v>7</v>
      </c>
      <c r="I458" s="10">
        <v>289000</v>
      </c>
      <c r="J458" s="10"/>
      <c r="K458" s="55">
        <f t="shared" si="64"/>
        <v>2023000</v>
      </c>
      <c r="L458" s="190"/>
      <c r="M458" s="190"/>
      <c r="N458" s="190"/>
      <c r="O458" s="190"/>
      <c r="P458" s="30"/>
    </row>
    <row r="459" spans="1:16" s="61" customFormat="1" ht="21" customHeight="1" outlineLevel="1" x14ac:dyDescent="0.25">
      <c r="A459" s="27">
        <v>11</v>
      </c>
      <c r="B459" s="44" t="s">
        <v>10</v>
      </c>
      <c r="C459" s="11">
        <v>11</v>
      </c>
      <c r="D459" s="10">
        <v>282200</v>
      </c>
      <c r="E459" s="10"/>
      <c r="F459" s="55">
        <f t="shared" si="63"/>
        <v>3104200</v>
      </c>
      <c r="G459" s="44" t="s">
        <v>10</v>
      </c>
      <c r="H459" s="11">
        <v>11</v>
      </c>
      <c r="I459" s="10">
        <v>282200</v>
      </c>
      <c r="J459" s="10"/>
      <c r="K459" s="55">
        <f t="shared" si="64"/>
        <v>3104200</v>
      </c>
      <c r="L459" s="190"/>
      <c r="M459" s="190"/>
      <c r="N459" s="190"/>
      <c r="O459" s="190"/>
      <c r="P459" s="30"/>
    </row>
    <row r="460" spans="1:16" s="61" customFormat="1" ht="21" customHeight="1" outlineLevel="1" x14ac:dyDescent="0.25">
      <c r="A460" s="42">
        <v>12</v>
      </c>
      <c r="B460" s="44" t="s">
        <v>5</v>
      </c>
      <c r="C460" s="11">
        <v>4</v>
      </c>
      <c r="D460" s="10">
        <v>272000</v>
      </c>
      <c r="E460" s="10"/>
      <c r="F460" s="55">
        <f t="shared" si="63"/>
        <v>1088000</v>
      </c>
      <c r="G460" s="44" t="s">
        <v>5</v>
      </c>
      <c r="H460" s="11">
        <v>4</v>
      </c>
      <c r="I460" s="10">
        <v>272000</v>
      </c>
      <c r="J460" s="10"/>
      <c r="K460" s="55">
        <f t="shared" si="64"/>
        <v>1088000</v>
      </c>
      <c r="L460" s="190"/>
      <c r="M460" s="190"/>
      <c r="N460" s="190"/>
      <c r="O460" s="190"/>
      <c r="P460" s="30"/>
    </row>
    <row r="461" spans="1:16" s="61" customFormat="1" ht="87.75" customHeight="1" outlineLevel="1" x14ac:dyDescent="0.25">
      <c r="A461" s="42">
        <v>13</v>
      </c>
      <c r="B461" s="44" t="s">
        <v>138</v>
      </c>
      <c r="C461" s="11">
        <v>17</v>
      </c>
      <c r="D461" s="10">
        <v>132300</v>
      </c>
      <c r="E461" s="10"/>
      <c r="F461" s="55">
        <f t="shared" si="63"/>
        <v>2249100</v>
      </c>
      <c r="G461" s="44" t="s">
        <v>138</v>
      </c>
      <c r="H461" s="11">
        <v>17</v>
      </c>
      <c r="I461" s="10">
        <v>132300</v>
      </c>
      <c r="J461" s="10"/>
      <c r="K461" s="55">
        <f t="shared" si="64"/>
        <v>2249100</v>
      </c>
      <c r="L461" s="190"/>
      <c r="M461" s="190"/>
      <c r="N461" s="190"/>
      <c r="O461" s="190"/>
      <c r="P461" s="30"/>
    </row>
    <row r="462" spans="1:16" s="61" customFormat="1" ht="30" customHeight="1" outlineLevel="1" x14ac:dyDescent="0.25">
      <c r="A462" s="42"/>
      <c r="B462" s="46" t="s">
        <v>302</v>
      </c>
      <c r="C462" s="11"/>
      <c r="D462" s="10"/>
      <c r="E462" s="10"/>
      <c r="F462" s="55"/>
      <c r="G462" s="46" t="s">
        <v>302</v>
      </c>
      <c r="H462" s="11"/>
      <c r="I462" s="10"/>
      <c r="J462" s="10"/>
      <c r="K462" s="55"/>
      <c r="L462" s="190"/>
      <c r="M462" s="190"/>
      <c r="N462" s="190"/>
      <c r="O462" s="190"/>
      <c r="P462" s="30"/>
    </row>
    <row r="463" spans="1:16" s="61" customFormat="1" outlineLevel="1" x14ac:dyDescent="0.25">
      <c r="A463" s="42">
        <v>14</v>
      </c>
      <c r="B463" s="44" t="s">
        <v>4</v>
      </c>
      <c r="C463" s="11">
        <v>1</v>
      </c>
      <c r="D463" s="10">
        <v>408000</v>
      </c>
      <c r="E463" s="10"/>
      <c r="F463" s="55">
        <f>+D463*C463</f>
        <v>408000</v>
      </c>
      <c r="G463" s="44" t="s">
        <v>4</v>
      </c>
      <c r="H463" s="11">
        <v>1</v>
      </c>
      <c r="I463" s="10">
        <v>408000</v>
      </c>
      <c r="J463" s="10"/>
      <c r="K463" s="55">
        <f>+I463*H463</f>
        <v>408000</v>
      </c>
      <c r="L463" s="190"/>
      <c r="M463" s="190"/>
      <c r="N463" s="190"/>
      <c r="O463" s="190"/>
      <c r="P463" s="30"/>
    </row>
    <row r="464" spans="1:16" s="61" customFormat="1" outlineLevel="1" x14ac:dyDescent="0.25">
      <c r="A464" s="42">
        <v>15</v>
      </c>
      <c r="B464" s="44" t="s">
        <v>9</v>
      </c>
      <c r="C464" s="11">
        <v>2</v>
      </c>
      <c r="D464" s="10">
        <v>289000</v>
      </c>
      <c r="E464" s="10"/>
      <c r="F464" s="55">
        <f t="shared" ref="F464:F466" si="65">+D464*C464</f>
        <v>578000</v>
      </c>
      <c r="G464" s="44" t="s">
        <v>9</v>
      </c>
      <c r="H464" s="11">
        <v>2</v>
      </c>
      <c r="I464" s="10">
        <v>289000</v>
      </c>
      <c r="J464" s="10"/>
      <c r="K464" s="55">
        <f t="shared" ref="K464:K466" si="66">+I464*H464</f>
        <v>578000</v>
      </c>
      <c r="L464" s="190"/>
      <c r="M464" s="190"/>
      <c r="N464" s="190"/>
      <c r="O464" s="190"/>
      <c r="P464" s="30"/>
    </row>
    <row r="465" spans="1:16" s="61" customFormat="1" outlineLevel="1" x14ac:dyDescent="0.25">
      <c r="A465" s="42">
        <v>16</v>
      </c>
      <c r="B465" s="44" t="s">
        <v>10</v>
      </c>
      <c r="C465" s="11">
        <v>11</v>
      </c>
      <c r="D465" s="10">
        <v>282200</v>
      </c>
      <c r="E465" s="10"/>
      <c r="F465" s="55">
        <f t="shared" si="65"/>
        <v>3104200</v>
      </c>
      <c r="G465" s="44" t="s">
        <v>10</v>
      </c>
      <c r="H465" s="11">
        <v>11</v>
      </c>
      <c r="I465" s="10">
        <v>282200</v>
      </c>
      <c r="J465" s="10"/>
      <c r="K465" s="55">
        <f t="shared" si="66"/>
        <v>3104200</v>
      </c>
      <c r="L465" s="190"/>
      <c r="M465" s="190"/>
      <c r="N465" s="190"/>
      <c r="O465" s="190"/>
      <c r="P465" s="30"/>
    </row>
    <row r="466" spans="1:16" s="61" customFormat="1" outlineLevel="1" x14ac:dyDescent="0.25">
      <c r="A466" s="42">
        <v>17</v>
      </c>
      <c r="B466" s="44" t="s">
        <v>5</v>
      </c>
      <c r="C466" s="11">
        <v>5</v>
      </c>
      <c r="D466" s="10">
        <v>272000</v>
      </c>
      <c r="E466" s="10"/>
      <c r="F466" s="55">
        <f t="shared" si="65"/>
        <v>1360000</v>
      </c>
      <c r="G466" s="44" t="s">
        <v>5</v>
      </c>
      <c r="H466" s="11">
        <v>5</v>
      </c>
      <c r="I466" s="10">
        <v>272000</v>
      </c>
      <c r="J466" s="10"/>
      <c r="K466" s="55">
        <f t="shared" si="66"/>
        <v>1360000</v>
      </c>
      <c r="L466" s="190"/>
      <c r="M466" s="190"/>
      <c r="N466" s="190"/>
      <c r="O466" s="190"/>
      <c r="P466" s="30"/>
    </row>
    <row r="467" spans="1:16" ht="24" customHeight="1" outlineLevel="1" x14ac:dyDescent="0.25">
      <c r="A467" s="56"/>
      <c r="B467" s="46" t="s">
        <v>215</v>
      </c>
      <c r="C467" s="37"/>
      <c r="D467" s="40"/>
      <c r="E467" s="10"/>
      <c r="F467" s="165"/>
      <c r="G467" s="46" t="s">
        <v>215</v>
      </c>
      <c r="H467" s="37"/>
      <c r="I467" s="40"/>
      <c r="J467" s="10"/>
      <c r="K467" s="165"/>
      <c r="L467" s="190"/>
      <c r="M467" s="190"/>
      <c r="N467" s="190"/>
      <c r="O467" s="190"/>
      <c r="P467" s="15"/>
    </row>
    <row r="468" spans="1:16" ht="30" customHeight="1" outlineLevel="1" x14ac:dyDescent="0.25">
      <c r="A468" s="27">
        <v>18</v>
      </c>
      <c r="B468" s="44" t="s">
        <v>4</v>
      </c>
      <c r="C468" s="11">
        <v>1</v>
      </c>
      <c r="D468" s="10">
        <v>408000</v>
      </c>
      <c r="E468" s="10"/>
      <c r="F468" s="55">
        <f>D468*C468</f>
        <v>408000</v>
      </c>
      <c r="G468" s="44" t="s">
        <v>4</v>
      </c>
      <c r="H468" s="11">
        <v>1</v>
      </c>
      <c r="I468" s="10">
        <v>408000</v>
      </c>
      <c r="J468" s="10"/>
      <c r="K468" s="55">
        <f>I468*H468</f>
        <v>408000</v>
      </c>
      <c r="L468" s="190"/>
      <c r="M468" s="190"/>
      <c r="N468" s="190"/>
      <c r="O468" s="190"/>
      <c r="P468" s="15"/>
    </row>
    <row r="469" spans="1:16" ht="38.25" customHeight="1" outlineLevel="1" x14ac:dyDescent="0.25">
      <c r="A469" s="27">
        <v>19</v>
      </c>
      <c r="B469" s="44" t="s">
        <v>220</v>
      </c>
      <c r="C469" s="44">
        <v>1</v>
      </c>
      <c r="D469" s="10">
        <v>289000</v>
      </c>
      <c r="E469" s="139">
        <v>34680</v>
      </c>
      <c r="F469" s="55">
        <f>D469*C469+E469</f>
        <v>323680</v>
      </c>
      <c r="G469" s="44" t="s">
        <v>220</v>
      </c>
      <c r="H469" s="44">
        <v>1</v>
      </c>
      <c r="I469" s="10">
        <v>289000</v>
      </c>
      <c r="J469" s="139">
        <v>34680</v>
      </c>
      <c r="K469" s="55">
        <f>I469*H469+J469</f>
        <v>323680</v>
      </c>
      <c r="L469" s="190"/>
      <c r="M469" s="190"/>
      <c r="N469" s="190"/>
      <c r="O469" s="190"/>
      <c r="P469" s="15"/>
    </row>
    <row r="470" spans="1:16" ht="30" customHeight="1" outlineLevel="1" x14ac:dyDescent="0.25">
      <c r="A470" s="44">
        <v>20</v>
      </c>
      <c r="B470" s="44" t="s">
        <v>5</v>
      </c>
      <c r="C470" s="44">
        <v>2</v>
      </c>
      <c r="D470" s="10">
        <v>272000</v>
      </c>
      <c r="E470" s="139"/>
      <c r="F470" s="169">
        <f>D470*C470</f>
        <v>544000</v>
      </c>
      <c r="G470" s="44" t="s">
        <v>5</v>
      </c>
      <c r="H470" s="44">
        <v>2</v>
      </c>
      <c r="I470" s="10">
        <v>272000</v>
      </c>
      <c r="J470" s="139"/>
      <c r="K470" s="169">
        <f>I470*H470</f>
        <v>544000</v>
      </c>
      <c r="L470" s="190"/>
      <c r="M470" s="190"/>
      <c r="N470" s="190"/>
      <c r="O470" s="190"/>
      <c r="P470" s="15"/>
    </row>
    <row r="471" spans="1:16" s="61" customFormat="1" ht="21" customHeight="1" x14ac:dyDescent="0.25">
      <c r="A471" s="56"/>
      <c r="B471" s="36" t="s">
        <v>6</v>
      </c>
      <c r="C471" s="58">
        <f>SUM(C447:C470)</f>
        <v>81</v>
      </c>
      <c r="D471" s="10"/>
      <c r="E471" s="33">
        <f>+E469</f>
        <v>34680</v>
      </c>
      <c r="F471" s="164">
        <f>SUM(F447:F470)</f>
        <v>21966380</v>
      </c>
      <c r="G471" s="36" t="s">
        <v>6</v>
      </c>
      <c r="H471" s="58">
        <f>SUM(H447:H470)</f>
        <v>81</v>
      </c>
      <c r="I471" s="10"/>
      <c r="J471" s="33">
        <f>+J469</f>
        <v>34680</v>
      </c>
      <c r="K471" s="164">
        <f>SUM(K447:K470)</f>
        <v>21728380</v>
      </c>
      <c r="L471" s="190"/>
      <c r="M471" s="190"/>
      <c r="N471" s="190"/>
      <c r="O471" s="190">
        <f>+K471-F471</f>
        <v>-238000</v>
      </c>
      <c r="P471" s="30"/>
    </row>
    <row r="472" spans="1:16" s="61" customFormat="1" ht="21.75" customHeight="1" x14ac:dyDescent="0.25">
      <c r="A472" s="132" t="s">
        <v>253</v>
      </c>
      <c r="B472" s="36" t="s">
        <v>254</v>
      </c>
      <c r="C472" s="37"/>
      <c r="D472" s="40"/>
      <c r="E472" s="10"/>
      <c r="F472" s="165"/>
      <c r="G472" s="36" t="s">
        <v>254</v>
      </c>
      <c r="H472" s="37"/>
      <c r="I472" s="40"/>
      <c r="J472" s="10"/>
      <c r="K472" s="165"/>
      <c r="L472" s="190"/>
      <c r="M472" s="190"/>
      <c r="N472" s="190"/>
      <c r="O472" s="190"/>
      <c r="P472" s="30"/>
    </row>
    <row r="473" spans="1:16" ht="35.25" customHeight="1" x14ac:dyDescent="0.25">
      <c r="A473" s="27"/>
      <c r="B473" s="36" t="s">
        <v>145</v>
      </c>
      <c r="C473" s="37"/>
      <c r="D473" s="40"/>
      <c r="E473" s="10"/>
      <c r="F473" s="165"/>
      <c r="G473" s="36" t="s">
        <v>145</v>
      </c>
      <c r="H473" s="37"/>
      <c r="I473" s="40"/>
      <c r="J473" s="10"/>
      <c r="K473" s="165"/>
      <c r="L473" s="190"/>
      <c r="M473" s="190"/>
      <c r="N473" s="190"/>
      <c r="O473" s="190"/>
      <c r="P473" s="15"/>
    </row>
    <row r="474" spans="1:16" ht="29.25" customHeight="1" outlineLevel="1" x14ac:dyDescent="0.25">
      <c r="A474" s="27">
        <v>1</v>
      </c>
      <c r="B474" s="44" t="s">
        <v>4</v>
      </c>
      <c r="C474" s="11">
        <v>1</v>
      </c>
      <c r="D474" s="10">
        <v>442000</v>
      </c>
      <c r="E474" s="10"/>
      <c r="F474" s="55">
        <f>D474*C474</f>
        <v>442000</v>
      </c>
      <c r="G474" s="44" t="s">
        <v>4</v>
      </c>
      <c r="H474" s="11">
        <v>1</v>
      </c>
      <c r="I474" s="10">
        <v>442000</v>
      </c>
      <c r="J474" s="10"/>
      <c r="K474" s="55">
        <f>I474*H474</f>
        <v>442000</v>
      </c>
      <c r="L474" s="190"/>
      <c r="M474" s="190"/>
      <c r="N474" s="190"/>
      <c r="O474" s="190"/>
      <c r="P474" s="15"/>
    </row>
    <row r="475" spans="1:16" ht="29.25" customHeight="1" outlineLevel="1" x14ac:dyDescent="0.25">
      <c r="A475" s="27">
        <v>2</v>
      </c>
      <c r="B475" s="44" t="s">
        <v>5</v>
      </c>
      <c r="C475" s="11">
        <v>1</v>
      </c>
      <c r="D475" s="10">
        <v>272000</v>
      </c>
      <c r="E475" s="10">
        <f>D475*15/100</f>
        <v>40800</v>
      </c>
      <c r="F475" s="55">
        <f>D475*C475+E475</f>
        <v>312800</v>
      </c>
      <c r="G475" s="44" t="s">
        <v>5</v>
      </c>
      <c r="H475" s="11">
        <v>1</v>
      </c>
      <c r="I475" s="10">
        <v>272000</v>
      </c>
      <c r="J475" s="10">
        <f>I475*15/100</f>
        <v>40800</v>
      </c>
      <c r="K475" s="55">
        <f>I475*H475+J475</f>
        <v>312800</v>
      </c>
      <c r="L475" s="190"/>
      <c r="M475" s="190"/>
      <c r="N475" s="190"/>
      <c r="O475" s="190"/>
      <c r="P475" s="15"/>
    </row>
    <row r="476" spans="1:16" ht="21" customHeight="1" x14ac:dyDescent="0.25">
      <c r="A476" s="35"/>
      <c r="B476" s="36" t="s">
        <v>6</v>
      </c>
      <c r="C476" s="58">
        <f>SUM(C474:C475)</f>
        <v>2</v>
      </c>
      <c r="D476" s="10"/>
      <c r="E476" s="33">
        <f>SUM(E474:E475)</f>
        <v>40800</v>
      </c>
      <c r="F476" s="164">
        <f>SUM(F474:F475)</f>
        <v>754800</v>
      </c>
      <c r="G476" s="36" t="s">
        <v>6</v>
      </c>
      <c r="H476" s="58">
        <f>SUM(H474:H475)</f>
        <v>2</v>
      </c>
      <c r="I476" s="10"/>
      <c r="J476" s="33">
        <f>SUM(J474:J475)</f>
        <v>40800</v>
      </c>
      <c r="K476" s="164">
        <f>SUM(K474:K475)</f>
        <v>754800</v>
      </c>
      <c r="L476" s="190"/>
      <c r="M476" s="190"/>
      <c r="N476" s="190"/>
      <c r="O476" s="190"/>
      <c r="P476" s="15"/>
    </row>
    <row r="477" spans="1:16" ht="42" customHeight="1" x14ac:dyDescent="0.25">
      <c r="A477" s="35"/>
      <c r="B477" s="36" t="s">
        <v>148</v>
      </c>
      <c r="C477" s="32"/>
      <c r="D477" s="40"/>
      <c r="E477" s="10"/>
      <c r="F477" s="165"/>
      <c r="G477" s="36" t="s">
        <v>148</v>
      </c>
      <c r="H477" s="32"/>
      <c r="I477" s="40"/>
      <c r="J477" s="10"/>
      <c r="K477" s="165"/>
      <c r="L477" s="190"/>
      <c r="M477" s="190"/>
      <c r="N477" s="190"/>
      <c r="O477" s="190"/>
      <c r="P477" s="15"/>
    </row>
    <row r="478" spans="1:16" ht="21" customHeight="1" outlineLevel="1" x14ac:dyDescent="0.25">
      <c r="A478" s="27">
        <v>1</v>
      </c>
      <c r="B478" s="44" t="s">
        <v>4</v>
      </c>
      <c r="C478" s="64">
        <v>1</v>
      </c>
      <c r="D478" s="10">
        <v>442000</v>
      </c>
      <c r="E478" s="10"/>
      <c r="F478" s="55">
        <f>D478*C478</f>
        <v>442000</v>
      </c>
      <c r="G478" s="44" t="s">
        <v>4</v>
      </c>
      <c r="H478" s="64">
        <v>1</v>
      </c>
      <c r="I478" s="10">
        <v>442000</v>
      </c>
      <c r="J478" s="10"/>
      <c r="K478" s="55">
        <f>I478*H478</f>
        <v>442000</v>
      </c>
      <c r="L478" s="190"/>
      <c r="M478" s="190"/>
      <c r="N478" s="190"/>
      <c r="O478" s="190"/>
      <c r="P478" s="15"/>
    </row>
    <row r="479" spans="1:16" ht="21" customHeight="1" outlineLevel="1" x14ac:dyDescent="0.25">
      <c r="A479" s="27">
        <v>2</v>
      </c>
      <c r="B479" s="44" t="s">
        <v>9</v>
      </c>
      <c r="C479" s="64">
        <v>7</v>
      </c>
      <c r="D479" s="10">
        <v>289000</v>
      </c>
      <c r="E479" s="10"/>
      <c r="F479" s="55">
        <f>D479*C479</f>
        <v>2023000</v>
      </c>
      <c r="G479" s="44" t="s">
        <v>9</v>
      </c>
      <c r="H479" s="64">
        <v>7</v>
      </c>
      <c r="I479" s="10">
        <v>289000</v>
      </c>
      <c r="J479" s="10"/>
      <c r="K479" s="55">
        <f>I479*H479</f>
        <v>2023000</v>
      </c>
      <c r="L479" s="190"/>
      <c r="M479" s="190"/>
      <c r="N479" s="190"/>
      <c r="O479" s="190"/>
      <c r="P479" s="15"/>
    </row>
    <row r="480" spans="1:16" ht="21" customHeight="1" outlineLevel="1" x14ac:dyDescent="0.25">
      <c r="A480" s="27">
        <v>3</v>
      </c>
      <c r="B480" s="44" t="s">
        <v>10</v>
      </c>
      <c r="C480" s="64">
        <v>2</v>
      </c>
      <c r="D480" s="10">
        <v>282200</v>
      </c>
      <c r="E480" s="10"/>
      <c r="F480" s="55">
        <f>D480*C480</f>
        <v>564400</v>
      </c>
      <c r="G480" s="44" t="s">
        <v>10</v>
      </c>
      <c r="H480" s="64">
        <v>2</v>
      </c>
      <c r="I480" s="10">
        <v>282200</v>
      </c>
      <c r="J480" s="10"/>
      <c r="K480" s="55">
        <f>I480*H480</f>
        <v>564400</v>
      </c>
      <c r="L480" s="190"/>
      <c r="M480" s="190"/>
      <c r="N480" s="190"/>
      <c r="O480" s="190"/>
      <c r="P480" s="15"/>
    </row>
    <row r="481" spans="1:16" ht="27" customHeight="1" x14ac:dyDescent="0.25">
      <c r="A481" s="35"/>
      <c r="B481" s="36" t="s">
        <v>6</v>
      </c>
      <c r="C481" s="58">
        <f>SUM(C478:C480)</f>
        <v>10</v>
      </c>
      <c r="D481" s="10"/>
      <c r="E481" s="10"/>
      <c r="F481" s="164">
        <f>SUM(F478:F480)</f>
        <v>3029400</v>
      </c>
      <c r="G481" s="36" t="s">
        <v>6</v>
      </c>
      <c r="H481" s="58">
        <f>SUM(H478:H480)</f>
        <v>10</v>
      </c>
      <c r="I481" s="10"/>
      <c r="J481" s="10"/>
      <c r="K481" s="164">
        <f>SUM(K478:K480)</f>
        <v>3029400</v>
      </c>
      <c r="L481" s="190"/>
      <c r="M481" s="190"/>
      <c r="N481" s="190"/>
      <c r="O481" s="190"/>
      <c r="P481" s="15"/>
    </row>
    <row r="482" spans="1:16" s="61" customFormat="1" ht="72.75" customHeight="1" x14ac:dyDescent="0.25">
      <c r="A482" s="35"/>
      <c r="B482" s="36" t="s">
        <v>146</v>
      </c>
      <c r="C482" s="32"/>
      <c r="D482" s="38"/>
      <c r="E482" s="37"/>
      <c r="F482" s="166"/>
      <c r="G482" s="36" t="s">
        <v>339</v>
      </c>
      <c r="H482" s="32"/>
      <c r="I482" s="38"/>
      <c r="J482" s="37"/>
      <c r="K482" s="166"/>
      <c r="L482" s="190"/>
      <c r="M482" s="190"/>
      <c r="N482" s="190"/>
      <c r="O482" s="190"/>
      <c r="P482" s="30"/>
    </row>
    <row r="483" spans="1:16" s="61" customFormat="1" ht="21" customHeight="1" outlineLevel="1" x14ac:dyDescent="0.25">
      <c r="A483" s="27"/>
      <c r="B483" s="44"/>
      <c r="C483" s="11"/>
      <c r="D483" s="10"/>
      <c r="E483" s="37"/>
      <c r="F483" s="55"/>
      <c r="G483" s="44" t="s">
        <v>7</v>
      </c>
      <c r="H483" s="11">
        <v>1</v>
      </c>
      <c r="I483" s="10">
        <v>697000</v>
      </c>
      <c r="J483" s="37"/>
      <c r="K483" s="55">
        <f t="shared" ref="K483:K485" si="67">I483*H483</f>
        <v>697000</v>
      </c>
      <c r="L483" s="190"/>
      <c r="M483" s="190"/>
      <c r="N483" s="190"/>
      <c r="O483" s="190"/>
      <c r="P483" s="30"/>
    </row>
    <row r="484" spans="1:16" s="61" customFormat="1" ht="21" customHeight="1" outlineLevel="1" x14ac:dyDescent="0.25">
      <c r="A484" s="27"/>
      <c r="B484" s="44"/>
      <c r="C484" s="11"/>
      <c r="D484" s="10"/>
      <c r="E484" s="37"/>
      <c r="F484" s="55"/>
      <c r="G484" s="44" t="s">
        <v>13</v>
      </c>
      <c r="H484" s="11">
        <v>1</v>
      </c>
      <c r="I484" s="10">
        <v>561000</v>
      </c>
      <c r="J484" s="37"/>
      <c r="K484" s="55">
        <f t="shared" si="67"/>
        <v>561000</v>
      </c>
      <c r="L484" s="190"/>
      <c r="M484" s="190"/>
      <c r="N484" s="190"/>
      <c r="O484" s="190"/>
      <c r="P484" s="30"/>
    </row>
    <row r="485" spans="1:16" s="61" customFormat="1" ht="21" customHeight="1" outlineLevel="1" x14ac:dyDescent="0.25">
      <c r="A485" s="27"/>
      <c r="B485" s="44"/>
      <c r="C485" s="11"/>
      <c r="D485" s="10"/>
      <c r="E485" s="37"/>
      <c r="F485" s="55"/>
      <c r="G485" s="44" t="s">
        <v>14</v>
      </c>
      <c r="H485" s="11">
        <v>1</v>
      </c>
      <c r="I485" s="10">
        <v>248200</v>
      </c>
      <c r="J485" s="37"/>
      <c r="K485" s="55">
        <f t="shared" si="67"/>
        <v>248200</v>
      </c>
      <c r="L485" s="190"/>
      <c r="M485" s="190"/>
      <c r="N485" s="190"/>
      <c r="O485" s="190"/>
      <c r="P485" s="30"/>
    </row>
    <row r="486" spans="1:16" s="3" customFormat="1" ht="31.5" customHeight="1" outlineLevel="1" x14ac:dyDescent="0.25">
      <c r="A486" s="202"/>
      <c r="B486" s="203"/>
      <c r="C486" s="204"/>
      <c r="D486" s="201"/>
      <c r="E486" s="205"/>
      <c r="F486" s="206"/>
      <c r="G486" s="207" t="s">
        <v>340</v>
      </c>
      <c r="H486" s="204"/>
      <c r="I486" s="201"/>
      <c r="J486" s="205"/>
      <c r="K486" s="205"/>
      <c r="L486" s="190"/>
      <c r="M486" s="190"/>
      <c r="N486" s="190"/>
      <c r="O486" s="190"/>
    </row>
    <row r="487" spans="1:16" s="61" customFormat="1" ht="21" customHeight="1" outlineLevel="1" x14ac:dyDescent="0.25">
      <c r="A487" s="27">
        <v>1</v>
      </c>
      <c r="B487" s="44" t="s">
        <v>4</v>
      </c>
      <c r="C487" s="11">
        <v>1</v>
      </c>
      <c r="D487" s="10">
        <v>442000</v>
      </c>
      <c r="E487" s="37"/>
      <c r="F487" s="55">
        <f t="shared" ref="F487:F492" si="68">D487*C487</f>
        <v>442000</v>
      </c>
      <c r="G487" s="44" t="s">
        <v>4</v>
      </c>
      <c r="H487" s="11">
        <v>1</v>
      </c>
      <c r="I487" s="10">
        <v>408000</v>
      </c>
      <c r="J487" s="37"/>
      <c r="K487" s="55">
        <f t="shared" ref="K487:K496" si="69">I487*H487</f>
        <v>408000</v>
      </c>
      <c r="L487" s="190">
        <f>+H487-C487</f>
        <v>0</v>
      </c>
      <c r="M487" s="190">
        <f>+I487-D487</f>
        <v>-34000</v>
      </c>
      <c r="N487" s="190"/>
      <c r="O487" s="190">
        <f t="shared" ref="O487:O492" si="70">+K487-F487</f>
        <v>-34000</v>
      </c>
      <c r="P487" s="30"/>
    </row>
    <row r="488" spans="1:16" s="61" customFormat="1" ht="21" customHeight="1" outlineLevel="1" x14ac:dyDescent="0.25">
      <c r="A488" s="27">
        <v>2</v>
      </c>
      <c r="B488" s="44" t="s">
        <v>147</v>
      </c>
      <c r="C488" s="11">
        <v>1</v>
      </c>
      <c r="D488" s="10">
        <v>408000</v>
      </c>
      <c r="E488" s="37"/>
      <c r="F488" s="55">
        <f t="shared" si="68"/>
        <v>408000</v>
      </c>
      <c r="G488" s="44" t="s">
        <v>147</v>
      </c>
      <c r="H488" s="11">
        <v>0</v>
      </c>
      <c r="I488" s="10">
        <v>408000</v>
      </c>
      <c r="J488" s="37"/>
      <c r="K488" s="55">
        <f t="shared" si="69"/>
        <v>0</v>
      </c>
      <c r="L488" s="190">
        <f>+H488-C488</f>
        <v>-1</v>
      </c>
      <c r="M488" s="190"/>
      <c r="N488" s="190"/>
      <c r="O488" s="190">
        <f t="shared" si="70"/>
        <v>-408000</v>
      </c>
      <c r="P488" s="30"/>
    </row>
    <row r="489" spans="1:16" s="61" customFormat="1" ht="21" customHeight="1" outlineLevel="1" x14ac:dyDescent="0.25">
      <c r="A489" s="27">
        <v>3</v>
      </c>
      <c r="B489" s="44" t="s">
        <v>9</v>
      </c>
      <c r="C489" s="11">
        <v>12</v>
      </c>
      <c r="D489" s="10">
        <v>289000</v>
      </c>
      <c r="E489" s="37"/>
      <c r="F489" s="55">
        <f t="shared" si="68"/>
        <v>3468000</v>
      </c>
      <c r="G489" s="44" t="s">
        <v>9</v>
      </c>
      <c r="H489" s="11">
        <v>6</v>
      </c>
      <c r="I489" s="10">
        <v>289000</v>
      </c>
      <c r="J489" s="37"/>
      <c r="K489" s="55">
        <f t="shared" si="69"/>
        <v>1734000</v>
      </c>
      <c r="L489" s="190">
        <f>+H489-C489</f>
        <v>-6</v>
      </c>
      <c r="M489" s="190"/>
      <c r="N489" s="190"/>
      <c r="O489" s="190">
        <f t="shared" si="70"/>
        <v>-1734000</v>
      </c>
      <c r="P489" s="30"/>
    </row>
    <row r="490" spans="1:16" s="61" customFormat="1" ht="21" customHeight="1" outlineLevel="1" x14ac:dyDescent="0.25">
      <c r="A490" s="27">
        <v>4</v>
      </c>
      <c r="B490" s="44" t="s">
        <v>10</v>
      </c>
      <c r="C490" s="11">
        <v>5</v>
      </c>
      <c r="D490" s="10">
        <v>282200</v>
      </c>
      <c r="E490" s="37"/>
      <c r="F490" s="55">
        <f t="shared" si="68"/>
        <v>1411000</v>
      </c>
      <c r="G490" s="44" t="s">
        <v>10</v>
      </c>
      <c r="H490" s="11">
        <v>2</v>
      </c>
      <c r="I490" s="10">
        <v>282200</v>
      </c>
      <c r="J490" s="37"/>
      <c r="K490" s="55">
        <f t="shared" si="69"/>
        <v>564400</v>
      </c>
      <c r="L490" s="190">
        <f>+H490-C490</f>
        <v>-3</v>
      </c>
      <c r="M490" s="190"/>
      <c r="N490" s="190"/>
      <c r="O490" s="190">
        <f t="shared" si="70"/>
        <v>-846600</v>
      </c>
      <c r="P490" s="30"/>
    </row>
    <row r="491" spans="1:16" s="61" customFormat="1" ht="21" customHeight="1" outlineLevel="1" x14ac:dyDescent="0.25">
      <c r="A491" s="27">
        <v>5</v>
      </c>
      <c r="B491" s="44" t="s">
        <v>15</v>
      </c>
      <c r="C491" s="11">
        <v>1</v>
      </c>
      <c r="D491" s="10">
        <v>272000</v>
      </c>
      <c r="E491" s="37"/>
      <c r="F491" s="55">
        <f t="shared" si="68"/>
        <v>272000</v>
      </c>
      <c r="G491" s="44" t="s">
        <v>15</v>
      </c>
      <c r="H491" s="11"/>
      <c r="I491" s="10">
        <v>272000</v>
      </c>
      <c r="J491" s="37"/>
      <c r="K491" s="55">
        <f t="shared" si="69"/>
        <v>0</v>
      </c>
      <c r="L491" s="190">
        <f>+H491-C491</f>
        <v>-1</v>
      </c>
      <c r="M491" s="190"/>
      <c r="N491" s="190"/>
      <c r="O491" s="190">
        <f t="shared" si="70"/>
        <v>-272000</v>
      </c>
      <c r="P491" s="30"/>
    </row>
    <row r="492" spans="1:16" s="61" customFormat="1" ht="21" customHeight="1" outlineLevel="1" x14ac:dyDescent="0.25">
      <c r="A492" s="27">
        <v>6</v>
      </c>
      <c r="B492" s="44" t="s">
        <v>14</v>
      </c>
      <c r="C492" s="11">
        <v>1</v>
      </c>
      <c r="D492" s="10">
        <v>248200</v>
      </c>
      <c r="E492" s="37"/>
      <c r="F492" s="55">
        <f t="shared" si="68"/>
        <v>248200</v>
      </c>
      <c r="G492" s="44" t="s">
        <v>14</v>
      </c>
      <c r="H492" s="11"/>
      <c r="I492" s="10">
        <v>248200</v>
      </c>
      <c r="J492" s="37"/>
      <c r="K492" s="55">
        <f t="shared" si="69"/>
        <v>0</v>
      </c>
      <c r="L492" s="190">
        <f>+H492-C492</f>
        <v>-1</v>
      </c>
      <c r="M492" s="190"/>
      <c r="N492" s="190"/>
      <c r="O492" s="190">
        <f t="shared" si="70"/>
        <v>-248200</v>
      </c>
      <c r="P492" s="30"/>
    </row>
    <row r="493" spans="1:16" s="3" customFormat="1" ht="21" customHeight="1" outlineLevel="1" x14ac:dyDescent="0.25">
      <c r="A493" s="202"/>
      <c r="B493" s="203"/>
      <c r="C493" s="204"/>
      <c r="D493" s="201"/>
      <c r="E493" s="205"/>
      <c r="F493" s="206"/>
      <c r="G493" s="207" t="s">
        <v>341</v>
      </c>
      <c r="H493" s="204"/>
      <c r="I493" s="201"/>
      <c r="J493" s="205"/>
      <c r="K493" s="205"/>
      <c r="L493" s="190"/>
      <c r="M493" s="190"/>
      <c r="N493" s="190"/>
      <c r="O493" s="190"/>
    </row>
    <row r="494" spans="1:16" s="61" customFormat="1" ht="21" customHeight="1" outlineLevel="1" x14ac:dyDescent="0.25">
      <c r="A494" s="27"/>
      <c r="B494" s="44"/>
      <c r="C494" s="11"/>
      <c r="D494" s="10"/>
      <c r="E494" s="37"/>
      <c r="F494" s="55"/>
      <c r="G494" s="44" t="s">
        <v>4</v>
      </c>
      <c r="H494" s="11">
        <v>1</v>
      </c>
      <c r="I494" s="10">
        <v>408000</v>
      </c>
      <c r="J494" s="37"/>
      <c r="K494" s="55">
        <f t="shared" si="69"/>
        <v>408000</v>
      </c>
      <c r="L494" s="190"/>
      <c r="M494" s="190"/>
      <c r="N494" s="190"/>
      <c r="O494" s="190"/>
      <c r="P494" s="30"/>
    </row>
    <row r="495" spans="1:16" s="61" customFormat="1" ht="21" customHeight="1" outlineLevel="1" x14ac:dyDescent="0.25">
      <c r="A495" s="27"/>
      <c r="B495" s="44"/>
      <c r="C495" s="11"/>
      <c r="D495" s="10"/>
      <c r="E495" s="37"/>
      <c r="F495" s="55"/>
      <c r="G495" s="44" t="s">
        <v>9</v>
      </c>
      <c r="H495" s="11">
        <v>2</v>
      </c>
      <c r="I495" s="10">
        <v>289000</v>
      </c>
      <c r="J495" s="37"/>
      <c r="K495" s="55">
        <f t="shared" si="69"/>
        <v>578000</v>
      </c>
      <c r="L495" s="190"/>
      <c r="M495" s="190"/>
      <c r="N495" s="190"/>
      <c r="O495" s="190"/>
      <c r="P495" s="30"/>
    </row>
    <row r="496" spans="1:16" s="61" customFormat="1" ht="21" customHeight="1" outlineLevel="1" x14ac:dyDescent="0.25">
      <c r="A496" s="27"/>
      <c r="B496" s="44"/>
      <c r="C496" s="11"/>
      <c r="D496" s="10"/>
      <c r="E496" s="37"/>
      <c r="F496" s="55"/>
      <c r="G496" s="44" t="s">
        <v>10</v>
      </c>
      <c r="H496" s="11">
        <v>6</v>
      </c>
      <c r="I496" s="10">
        <v>282200</v>
      </c>
      <c r="J496" s="37"/>
      <c r="K496" s="55">
        <f t="shared" si="69"/>
        <v>1693200</v>
      </c>
      <c r="L496" s="190"/>
      <c r="M496" s="190"/>
      <c r="N496" s="190"/>
      <c r="O496" s="190"/>
      <c r="P496" s="30"/>
    </row>
    <row r="497" spans="1:16" s="61" customFormat="1" ht="21" customHeight="1" x14ac:dyDescent="0.25">
      <c r="A497" s="35"/>
      <c r="B497" s="36" t="s">
        <v>6</v>
      </c>
      <c r="C497" s="58">
        <f>SUM(C487:C492)</f>
        <v>21</v>
      </c>
      <c r="D497" s="37"/>
      <c r="E497" s="37"/>
      <c r="F497" s="164">
        <f>SUM(F487:F492)</f>
        <v>6249200</v>
      </c>
      <c r="G497" s="36" t="s">
        <v>6</v>
      </c>
      <c r="H497" s="58">
        <f>SUM(H483:H496)</f>
        <v>21</v>
      </c>
      <c r="I497" s="37"/>
      <c r="J497" s="37"/>
      <c r="K497" s="164">
        <f>SUM(K483:K496)</f>
        <v>6891800</v>
      </c>
      <c r="L497" s="191"/>
      <c r="M497" s="191"/>
      <c r="N497" s="191"/>
      <c r="O497" s="191">
        <f>+K497-F497</f>
        <v>642600</v>
      </c>
      <c r="P497" s="30"/>
    </row>
    <row r="498" spans="1:16" ht="47.25" customHeight="1" x14ac:dyDescent="0.25">
      <c r="A498" s="65"/>
      <c r="B498" s="36" t="s">
        <v>149</v>
      </c>
      <c r="C498" s="58">
        <f>C22+C30+C56+C63+C82+C93+C103+C114+C127+C140+C226+C280+C273+C321+C340+C365+C177+C160+C381+C394+C243+C413+C445+C328+C191+C373+C471+C476+C253+C497+C481</f>
        <v>699.5</v>
      </c>
      <c r="D498" s="10"/>
      <c r="E498" s="58">
        <f>E22+E30+E56+E63+E82+E93+E103+E114+E127+E140+E226+E280+E273+E321+E340+E365+E177+E160+E381+E394+E243+E413+E445+E328+E191+E373+E471+E476+E253+E497+E481</f>
        <v>75480</v>
      </c>
      <c r="F498" s="164">
        <f>F22+F30+F56+F63+F82+F93+F103+F114+F127+F140+F226+F280+F273+F321+F340+F365+F177+F160+F381+F394+F243+F413+F445+F328+F191+F373+F471+F476+F253+F497+F481</f>
        <v>237808245</v>
      </c>
      <c r="G498" s="36" t="s">
        <v>149</v>
      </c>
      <c r="H498" s="58">
        <f>H22+H30+H56+H63+H82+H93+H103+H114+H127+H140+H226+H280+H273+H321+H340+H365+H177+H160+H381+H394+H243+H413+H445+H328+H191+H373+H471+H476+H253+H497+H481</f>
        <v>695.5</v>
      </c>
      <c r="I498" s="10"/>
      <c r="J498" s="58">
        <f>J22+J30+J56+J63+J82+J93+J103+J114+J127+J140+J226+J280+J273+J321+J340+J365+J177+J160+J381+J394+J243+J413+J445+J328+J191+J373+J471+J476+J253+J497+J481</f>
        <v>75480</v>
      </c>
      <c r="K498" s="164">
        <f>K22+K30+K56+K63+K82+K93+K103+K114+K127+K140+K226+K280+K273+K321+K340+K365+K177+K160+K381+K394+K243+K413+K445+K328+K191+K373+K471+K476+K253+K497+K481</f>
        <v>234360245</v>
      </c>
      <c r="L498" s="191">
        <f>+H498-C498</f>
        <v>-4</v>
      </c>
      <c r="M498" s="191">
        <f>+I498-D498</f>
        <v>0</v>
      </c>
      <c r="N498" s="191">
        <f>+J498-E498</f>
        <v>0</v>
      </c>
      <c r="O498" s="191">
        <f>+K498-F498</f>
        <v>-3448000</v>
      </c>
      <c r="P498" s="15"/>
    </row>
    <row r="499" spans="1:16" ht="36" customHeight="1" x14ac:dyDescent="0.25">
      <c r="A499" s="69" t="s">
        <v>150</v>
      </c>
      <c r="B499" s="222" t="s">
        <v>151</v>
      </c>
      <c r="C499" s="223"/>
      <c r="D499" s="223"/>
      <c r="E499" s="223"/>
      <c r="F499" s="223"/>
      <c r="G499" s="161"/>
      <c r="H499" s="187"/>
      <c r="I499" s="186"/>
      <c r="J499" s="158"/>
      <c r="K499" s="158"/>
      <c r="L499" s="190"/>
      <c r="M499" s="190"/>
      <c r="N499" s="190"/>
      <c r="O499" s="190"/>
      <c r="P499" s="15"/>
    </row>
    <row r="500" spans="1:16" ht="42" customHeight="1" x14ac:dyDescent="0.25">
      <c r="A500" s="133"/>
      <c r="B500" s="36" t="s">
        <v>152</v>
      </c>
      <c r="C500" s="42"/>
      <c r="D500" s="42"/>
      <c r="E500" s="71"/>
      <c r="F500" s="170"/>
      <c r="G500" s="36" t="s">
        <v>152</v>
      </c>
      <c r="H500" s="42"/>
      <c r="I500" s="42"/>
      <c r="J500" s="71"/>
      <c r="K500" s="170"/>
      <c r="L500" s="190"/>
      <c r="M500" s="190"/>
      <c r="N500" s="190"/>
      <c r="O500" s="190"/>
      <c r="P500" s="15"/>
    </row>
    <row r="501" spans="1:16" ht="21" customHeight="1" outlineLevel="1" x14ac:dyDescent="0.25">
      <c r="A501" s="42">
        <v>1</v>
      </c>
      <c r="B501" s="44" t="s">
        <v>153</v>
      </c>
      <c r="C501" s="11">
        <v>1</v>
      </c>
      <c r="D501" s="10">
        <v>697000</v>
      </c>
      <c r="E501" s="10"/>
      <c r="F501" s="55">
        <f>D501*C501</f>
        <v>697000</v>
      </c>
      <c r="G501" s="44" t="s">
        <v>153</v>
      </c>
      <c r="H501" s="11">
        <v>1</v>
      </c>
      <c r="I501" s="10">
        <v>697000</v>
      </c>
      <c r="J501" s="10"/>
      <c r="K501" s="55">
        <f>I501*H501</f>
        <v>697000</v>
      </c>
      <c r="L501" s="190"/>
      <c r="M501" s="190"/>
      <c r="N501" s="190"/>
      <c r="O501" s="190"/>
      <c r="P501" s="15"/>
    </row>
    <row r="502" spans="1:16" ht="21" customHeight="1" outlineLevel="1" x14ac:dyDescent="0.25">
      <c r="A502" s="42">
        <v>2</v>
      </c>
      <c r="B502" s="44" t="s">
        <v>154</v>
      </c>
      <c r="C502" s="11">
        <v>2</v>
      </c>
      <c r="D502" s="10">
        <v>561000</v>
      </c>
      <c r="E502" s="10"/>
      <c r="F502" s="55">
        <f>D502*C502</f>
        <v>1122000</v>
      </c>
      <c r="G502" s="44" t="s">
        <v>154</v>
      </c>
      <c r="H502" s="11">
        <v>3</v>
      </c>
      <c r="I502" s="10">
        <v>561000</v>
      </c>
      <c r="J502" s="10"/>
      <c r="K502" s="55">
        <f>I502*H502</f>
        <v>1683000</v>
      </c>
      <c r="L502" s="190">
        <f>+H502-C502</f>
        <v>1</v>
      </c>
      <c r="M502" s="190"/>
      <c r="N502" s="190"/>
      <c r="O502" s="190">
        <f>+K502-F502</f>
        <v>561000</v>
      </c>
      <c r="P502" s="15"/>
    </row>
    <row r="503" spans="1:16" ht="21" customHeight="1" outlineLevel="1" x14ac:dyDescent="0.25">
      <c r="A503" s="42">
        <v>3</v>
      </c>
      <c r="B503" s="44" t="s">
        <v>14</v>
      </c>
      <c r="C503" s="11">
        <v>1</v>
      </c>
      <c r="D503" s="10">
        <v>248200</v>
      </c>
      <c r="E503" s="10"/>
      <c r="F503" s="55">
        <f>D503*C503</f>
        <v>248200</v>
      </c>
      <c r="G503" s="44" t="s">
        <v>14</v>
      </c>
      <c r="H503" s="11">
        <v>1</v>
      </c>
      <c r="I503" s="10">
        <v>248200</v>
      </c>
      <c r="J503" s="10"/>
      <c r="K503" s="55">
        <f>I503*H503</f>
        <v>248200</v>
      </c>
      <c r="L503" s="190"/>
      <c r="M503" s="190"/>
      <c r="N503" s="190"/>
      <c r="O503" s="190"/>
      <c r="P503" s="15"/>
    </row>
    <row r="504" spans="1:16" s="4" customFormat="1" ht="27" customHeight="1" outlineLevel="1" x14ac:dyDescent="0.25">
      <c r="A504" s="20" t="s">
        <v>8</v>
      </c>
      <c r="B504" s="46" t="s">
        <v>155</v>
      </c>
      <c r="C504" s="72"/>
      <c r="D504" s="73"/>
      <c r="E504" s="74"/>
      <c r="F504" s="171"/>
      <c r="G504" s="46" t="s">
        <v>155</v>
      </c>
      <c r="H504" s="72"/>
      <c r="I504" s="73"/>
      <c r="J504" s="74"/>
      <c r="K504" s="171"/>
      <c r="L504" s="190"/>
      <c r="M504" s="190"/>
      <c r="N504" s="190"/>
      <c r="O504" s="190"/>
      <c r="P504" s="17"/>
    </row>
    <row r="505" spans="1:16" ht="21" customHeight="1" outlineLevel="1" x14ac:dyDescent="0.25">
      <c r="A505" s="42">
        <v>4</v>
      </c>
      <c r="B505" s="44" t="s">
        <v>4</v>
      </c>
      <c r="C505" s="11">
        <v>1</v>
      </c>
      <c r="D505" s="10">
        <v>408000</v>
      </c>
      <c r="E505" s="10"/>
      <c r="F505" s="55">
        <f>D505*C505</f>
        <v>408000</v>
      </c>
      <c r="G505" s="44" t="s">
        <v>4</v>
      </c>
      <c r="H505" s="11">
        <v>1</v>
      </c>
      <c r="I505" s="10">
        <v>408000</v>
      </c>
      <c r="J505" s="10"/>
      <c r="K505" s="55">
        <f>I505*H505</f>
        <v>408000</v>
      </c>
      <c r="L505" s="190"/>
      <c r="M505" s="190"/>
      <c r="N505" s="190"/>
      <c r="O505" s="190"/>
      <c r="P505" s="15"/>
    </row>
    <row r="506" spans="1:16" ht="21" customHeight="1" outlineLevel="1" x14ac:dyDescent="0.25">
      <c r="A506" s="42">
        <v>5</v>
      </c>
      <c r="B506" s="44" t="s">
        <v>9</v>
      </c>
      <c r="C506" s="11">
        <v>3</v>
      </c>
      <c r="D506" s="10">
        <v>306000</v>
      </c>
      <c r="E506" s="10"/>
      <c r="F506" s="55">
        <f>D506*C506</f>
        <v>918000</v>
      </c>
      <c r="G506" s="44" t="s">
        <v>9</v>
      </c>
      <c r="H506" s="11">
        <v>3</v>
      </c>
      <c r="I506" s="10">
        <v>306000</v>
      </c>
      <c r="J506" s="10"/>
      <c r="K506" s="55">
        <f>I506*H506</f>
        <v>918000</v>
      </c>
      <c r="L506" s="190"/>
      <c r="M506" s="190"/>
      <c r="N506" s="190"/>
      <c r="O506" s="190"/>
      <c r="P506" s="15"/>
    </row>
    <row r="507" spans="1:16" ht="21" customHeight="1" outlineLevel="1" x14ac:dyDescent="0.25">
      <c r="A507" s="42">
        <v>6</v>
      </c>
      <c r="B507" s="44" t="s">
        <v>10</v>
      </c>
      <c r="C507" s="11">
        <v>4</v>
      </c>
      <c r="D507" s="10">
        <v>292400</v>
      </c>
      <c r="E507" s="10"/>
      <c r="F507" s="55">
        <f>D507*C507</f>
        <v>1169600</v>
      </c>
      <c r="G507" s="44" t="s">
        <v>10</v>
      </c>
      <c r="H507" s="11">
        <v>5</v>
      </c>
      <c r="I507" s="10">
        <v>292400</v>
      </c>
      <c r="J507" s="10"/>
      <c r="K507" s="55">
        <f>I507*H507</f>
        <v>1462000</v>
      </c>
      <c r="L507" s="190">
        <f>+H507-C507</f>
        <v>1</v>
      </c>
      <c r="M507" s="190"/>
      <c r="N507" s="190"/>
      <c r="O507" s="190">
        <f>+K507-F507</f>
        <v>292400</v>
      </c>
      <c r="P507" s="15"/>
    </row>
    <row r="508" spans="1:16" ht="21" customHeight="1" outlineLevel="1" x14ac:dyDescent="0.25">
      <c r="A508" s="42">
        <v>7</v>
      </c>
      <c r="B508" s="44" t="s">
        <v>5</v>
      </c>
      <c r="C508" s="11">
        <v>5</v>
      </c>
      <c r="D508" s="10">
        <v>278800</v>
      </c>
      <c r="E508" s="10"/>
      <c r="F508" s="55">
        <f>D508*C508</f>
        <v>1394000</v>
      </c>
      <c r="G508" s="44" t="s">
        <v>5</v>
      </c>
      <c r="H508" s="11">
        <v>6</v>
      </c>
      <c r="I508" s="10">
        <v>278800</v>
      </c>
      <c r="J508" s="10"/>
      <c r="K508" s="55">
        <f>I508*H508</f>
        <v>1672800</v>
      </c>
      <c r="L508" s="190">
        <f>+H508-C508</f>
        <v>1</v>
      </c>
      <c r="M508" s="190"/>
      <c r="N508" s="190"/>
      <c r="O508" s="190">
        <f>+K508-F508</f>
        <v>278800</v>
      </c>
      <c r="P508" s="15"/>
    </row>
    <row r="509" spans="1:16" s="4" customFormat="1" ht="26.25" customHeight="1" outlineLevel="1" x14ac:dyDescent="0.25">
      <c r="A509" s="20" t="s">
        <v>8</v>
      </c>
      <c r="B509" s="46" t="s">
        <v>156</v>
      </c>
      <c r="C509" s="76"/>
      <c r="D509" s="73"/>
      <c r="E509" s="74"/>
      <c r="F509" s="171"/>
      <c r="G509" s="46" t="s">
        <v>156</v>
      </c>
      <c r="H509" s="76"/>
      <c r="I509" s="73"/>
      <c r="J509" s="74"/>
      <c r="K509" s="171"/>
      <c r="L509" s="190"/>
      <c r="M509" s="190"/>
      <c r="N509" s="190"/>
      <c r="O509" s="190"/>
      <c r="P509" s="17"/>
    </row>
    <row r="510" spans="1:16" ht="21" customHeight="1" outlineLevel="1" x14ac:dyDescent="0.25">
      <c r="A510" s="42">
        <v>8</v>
      </c>
      <c r="B510" s="44" t="s">
        <v>4</v>
      </c>
      <c r="C510" s="11">
        <v>1</v>
      </c>
      <c r="D510" s="10">
        <v>408000</v>
      </c>
      <c r="E510" s="10"/>
      <c r="F510" s="55">
        <f>D510*C510</f>
        <v>408000</v>
      </c>
      <c r="G510" s="44" t="s">
        <v>4</v>
      </c>
      <c r="H510" s="11">
        <v>1</v>
      </c>
      <c r="I510" s="10">
        <v>408000</v>
      </c>
      <c r="J510" s="10"/>
      <c r="K510" s="55">
        <f>I510*H510</f>
        <v>408000</v>
      </c>
      <c r="L510" s="190"/>
      <c r="M510" s="190"/>
      <c r="N510" s="190"/>
      <c r="O510" s="190"/>
      <c r="P510" s="15"/>
    </row>
    <row r="511" spans="1:16" ht="21" customHeight="1" outlineLevel="1" x14ac:dyDescent="0.25">
      <c r="A511" s="42">
        <v>9</v>
      </c>
      <c r="B511" s="44" t="s">
        <v>9</v>
      </c>
      <c r="C511" s="11">
        <v>3</v>
      </c>
      <c r="D511" s="10">
        <v>306000</v>
      </c>
      <c r="E511" s="10"/>
      <c r="F511" s="55">
        <f>D511*C511</f>
        <v>918000</v>
      </c>
      <c r="G511" s="44" t="s">
        <v>9</v>
      </c>
      <c r="H511" s="11">
        <v>3</v>
      </c>
      <c r="I511" s="10">
        <v>306000</v>
      </c>
      <c r="J511" s="10"/>
      <c r="K511" s="55">
        <f>I511*H511</f>
        <v>918000</v>
      </c>
      <c r="L511" s="190"/>
      <c r="M511" s="190"/>
      <c r="N511" s="190"/>
      <c r="O511" s="190"/>
      <c r="P511" s="15"/>
    </row>
    <row r="512" spans="1:16" ht="21" customHeight="1" outlineLevel="1" x14ac:dyDescent="0.25">
      <c r="A512" s="42">
        <v>10</v>
      </c>
      <c r="B512" s="44" t="s">
        <v>10</v>
      </c>
      <c r="C512" s="11">
        <v>4</v>
      </c>
      <c r="D512" s="10">
        <v>292400</v>
      </c>
      <c r="E512" s="10"/>
      <c r="F512" s="55">
        <f>D512*C512</f>
        <v>1169600</v>
      </c>
      <c r="G512" s="44" t="s">
        <v>10</v>
      </c>
      <c r="H512" s="11">
        <v>5</v>
      </c>
      <c r="I512" s="10">
        <v>292400</v>
      </c>
      <c r="J512" s="10"/>
      <c r="K512" s="55">
        <f>I512*H512</f>
        <v>1462000</v>
      </c>
      <c r="L512" s="190">
        <f>+H512-C512</f>
        <v>1</v>
      </c>
      <c r="M512" s="190"/>
      <c r="N512" s="190"/>
      <c r="O512" s="190">
        <f>+K512-F512</f>
        <v>292400</v>
      </c>
      <c r="P512" s="15"/>
    </row>
    <row r="513" spans="1:16" s="3" customFormat="1" ht="21" customHeight="1" outlineLevel="1" x14ac:dyDescent="0.25">
      <c r="A513" s="42">
        <v>11</v>
      </c>
      <c r="B513" s="44" t="s">
        <v>5</v>
      </c>
      <c r="C513" s="11">
        <v>3</v>
      </c>
      <c r="D513" s="10">
        <v>278800</v>
      </c>
      <c r="E513" s="10"/>
      <c r="F513" s="55">
        <f>D513*C513</f>
        <v>836400</v>
      </c>
      <c r="G513" s="44" t="s">
        <v>5</v>
      </c>
      <c r="H513" s="11">
        <v>6</v>
      </c>
      <c r="I513" s="10">
        <v>278800</v>
      </c>
      <c r="J513" s="10"/>
      <c r="K513" s="55">
        <f>I513*H513</f>
        <v>1672800</v>
      </c>
      <c r="L513" s="190">
        <f>+H513-C513</f>
        <v>3</v>
      </c>
      <c r="M513" s="190"/>
      <c r="N513" s="190"/>
      <c r="O513" s="190">
        <f>+K513-F513</f>
        <v>836400</v>
      </c>
      <c r="P513" s="30"/>
    </row>
    <row r="514" spans="1:16" s="5" customFormat="1" ht="26.25" customHeight="1" outlineLevel="1" x14ac:dyDescent="0.25">
      <c r="A514" s="20" t="s">
        <v>8</v>
      </c>
      <c r="B514" s="46" t="s">
        <v>157</v>
      </c>
      <c r="C514" s="76"/>
      <c r="D514" s="73"/>
      <c r="E514" s="74"/>
      <c r="F514" s="171"/>
      <c r="G514" s="46" t="s">
        <v>157</v>
      </c>
      <c r="H514" s="76"/>
      <c r="I514" s="73"/>
      <c r="J514" s="74"/>
      <c r="K514" s="171"/>
      <c r="L514" s="190"/>
      <c r="M514" s="190"/>
      <c r="N514" s="190"/>
      <c r="O514" s="190"/>
      <c r="P514" s="77"/>
    </row>
    <row r="515" spans="1:16" s="3" customFormat="1" ht="21" customHeight="1" outlineLevel="1" x14ac:dyDescent="0.25">
      <c r="A515" s="42">
        <v>12</v>
      </c>
      <c r="B515" s="44" t="s">
        <v>4</v>
      </c>
      <c r="C515" s="11">
        <v>1</v>
      </c>
      <c r="D515" s="10">
        <v>408000</v>
      </c>
      <c r="E515" s="10"/>
      <c r="F515" s="55">
        <f>D515*C515</f>
        <v>408000</v>
      </c>
      <c r="G515" s="44" t="s">
        <v>4</v>
      </c>
      <c r="H515" s="11">
        <v>1</v>
      </c>
      <c r="I515" s="10">
        <v>408000</v>
      </c>
      <c r="J515" s="10"/>
      <c r="K515" s="55">
        <f>I515*H515</f>
        <v>408000</v>
      </c>
      <c r="L515" s="190"/>
      <c r="M515" s="190"/>
      <c r="N515" s="190"/>
      <c r="O515" s="190"/>
      <c r="P515" s="30"/>
    </row>
    <row r="516" spans="1:16" s="3" customFormat="1" ht="21" customHeight="1" outlineLevel="1" x14ac:dyDescent="0.25">
      <c r="A516" s="42">
        <v>13</v>
      </c>
      <c r="B516" s="44" t="s">
        <v>9</v>
      </c>
      <c r="C516" s="11">
        <v>1</v>
      </c>
      <c r="D516" s="10">
        <v>306000</v>
      </c>
      <c r="E516" s="10"/>
      <c r="F516" s="55">
        <f>D516*C516</f>
        <v>306000</v>
      </c>
      <c r="G516" s="44" t="s">
        <v>9</v>
      </c>
      <c r="H516" s="11">
        <v>3</v>
      </c>
      <c r="I516" s="10">
        <v>306000</v>
      </c>
      <c r="J516" s="10"/>
      <c r="K516" s="55">
        <f>I516*H516</f>
        <v>918000</v>
      </c>
      <c r="L516" s="190">
        <f>+H516-C516</f>
        <v>2</v>
      </c>
      <c r="M516" s="190"/>
      <c r="N516" s="190"/>
      <c r="O516" s="190">
        <f>+K516-F516</f>
        <v>612000</v>
      </c>
      <c r="P516" s="30"/>
    </row>
    <row r="517" spans="1:16" s="3" customFormat="1" ht="21" customHeight="1" outlineLevel="1" x14ac:dyDescent="0.25">
      <c r="A517" s="42">
        <v>14</v>
      </c>
      <c r="B517" s="44" t="s">
        <v>10</v>
      </c>
      <c r="C517" s="11">
        <v>4</v>
      </c>
      <c r="D517" s="10">
        <v>292400</v>
      </c>
      <c r="E517" s="10"/>
      <c r="F517" s="55">
        <f>D517*C517</f>
        <v>1169600</v>
      </c>
      <c r="G517" s="44" t="s">
        <v>10</v>
      </c>
      <c r="H517" s="11">
        <v>5</v>
      </c>
      <c r="I517" s="10">
        <v>292400</v>
      </c>
      <c r="J517" s="10"/>
      <c r="K517" s="55">
        <f>I517*H517</f>
        <v>1462000</v>
      </c>
      <c r="L517" s="190">
        <f>+H517-C517</f>
        <v>1</v>
      </c>
      <c r="M517" s="190"/>
      <c r="N517" s="190"/>
      <c r="O517" s="190">
        <f>+K517-F517</f>
        <v>292400</v>
      </c>
      <c r="P517" s="30"/>
    </row>
    <row r="518" spans="1:16" s="3" customFormat="1" ht="21" customHeight="1" outlineLevel="1" x14ac:dyDescent="0.25">
      <c r="A518" s="42">
        <v>15</v>
      </c>
      <c r="B518" s="44" t="s">
        <v>5</v>
      </c>
      <c r="C518" s="11">
        <v>5</v>
      </c>
      <c r="D518" s="10">
        <v>278800</v>
      </c>
      <c r="E518" s="10"/>
      <c r="F518" s="55">
        <f>D518*C518</f>
        <v>1394000</v>
      </c>
      <c r="G518" s="44" t="s">
        <v>5</v>
      </c>
      <c r="H518" s="11">
        <v>6</v>
      </c>
      <c r="I518" s="10">
        <v>278800</v>
      </c>
      <c r="J518" s="10"/>
      <c r="K518" s="55">
        <f>I518*H518</f>
        <v>1672800</v>
      </c>
      <c r="L518" s="190">
        <f>+H518-C518</f>
        <v>1</v>
      </c>
      <c r="M518" s="190"/>
      <c r="N518" s="190"/>
      <c r="O518" s="190">
        <f>+K518-F518</f>
        <v>278800</v>
      </c>
      <c r="P518" s="30"/>
    </row>
    <row r="519" spans="1:16" s="3" customFormat="1" ht="32.25" customHeight="1" x14ac:dyDescent="0.25">
      <c r="A519" s="42"/>
      <c r="B519" s="36" t="s">
        <v>6</v>
      </c>
      <c r="C519" s="58">
        <f>SUM(C501:C518)</f>
        <v>39</v>
      </c>
      <c r="D519" s="10"/>
      <c r="E519" s="10"/>
      <c r="F519" s="164">
        <f>SUM(F501:F518)</f>
        <v>12566400</v>
      </c>
      <c r="G519" s="36" t="s">
        <v>6</v>
      </c>
      <c r="H519" s="58">
        <f>SUM(H501:H518)</f>
        <v>50</v>
      </c>
      <c r="I519" s="10"/>
      <c r="J519" s="10"/>
      <c r="K519" s="164">
        <f>SUM(K501:K518)</f>
        <v>16010600</v>
      </c>
      <c r="L519" s="191">
        <f>+H519-C519</f>
        <v>11</v>
      </c>
      <c r="M519" s="191"/>
      <c r="N519" s="191"/>
      <c r="O519" s="191">
        <f>+K519-F519</f>
        <v>3444200</v>
      </c>
      <c r="P519" s="30"/>
    </row>
    <row r="520" spans="1:16" s="61" customFormat="1" ht="56.25" customHeight="1" x14ac:dyDescent="0.25">
      <c r="A520" s="133"/>
      <c r="B520" s="36" t="s">
        <v>216</v>
      </c>
      <c r="C520" s="37"/>
      <c r="D520" s="40"/>
      <c r="E520" s="10"/>
      <c r="F520" s="165"/>
      <c r="G520" s="36" t="s">
        <v>342</v>
      </c>
      <c r="H520" s="37"/>
      <c r="I520" s="40"/>
      <c r="J520" s="10"/>
      <c r="K520" s="165"/>
      <c r="L520" s="190"/>
      <c r="M520" s="190"/>
      <c r="N520" s="190"/>
      <c r="O520" s="190"/>
      <c r="P520" s="30"/>
    </row>
    <row r="521" spans="1:16" s="61" customFormat="1" ht="21" customHeight="1" outlineLevel="1" x14ac:dyDescent="0.25">
      <c r="A521" s="27">
        <v>1</v>
      </c>
      <c r="B521" s="44" t="s">
        <v>153</v>
      </c>
      <c r="C521" s="11">
        <v>1</v>
      </c>
      <c r="D521" s="10">
        <v>697000</v>
      </c>
      <c r="E521" s="10"/>
      <c r="F521" s="55">
        <f>D521*C521</f>
        <v>697000</v>
      </c>
      <c r="G521" s="44" t="s">
        <v>7</v>
      </c>
      <c r="H521" s="11">
        <v>1</v>
      </c>
      <c r="I521" s="10">
        <v>697000</v>
      </c>
      <c r="J521" s="10"/>
      <c r="K521" s="55">
        <f>I521*H521</f>
        <v>697000</v>
      </c>
      <c r="L521" s="190"/>
      <c r="M521" s="190"/>
      <c r="N521" s="190"/>
      <c r="O521" s="190"/>
      <c r="P521" s="30"/>
    </row>
    <row r="522" spans="1:16" s="61" customFormat="1" ht="21" customHeight="1" outlineLevel="1" x14ac:dyDescent="0.25">
      <c r="A522" s="27"/>
      <c r="B522" s="44"/>
      <c r="C522" s="11"/>
      <c r="D522" s="10"/>
      <c r="E522" s="10"/>
      <c r="F522" s="55"/>
      <c r="G522" s="44" t="s">
        <v>13</v>
      </c>
      <c r="H522" s="11">
        <v>1</v>
      </c>
      <c r="I522" s="10">
        <v>561000</v>
      </c>
      <c r="J522" s="10"/>
      <c r="K522" s="55">
        <f>I522*H522</f>
        <v>561000</v>
      </c>
      <c r="L522" s="190">
        <f>+H522-C522</f>
        <v>1</v>
      </c>
      <c r="M522" s="190">
        <f>+I522-D522</f>
        <v>561000</v>
      </c>
      <c r="N522" s="190"/>
      <c r="O522" s="190">
        <f>+K522-F522</f>
        <v>561000</v>
      </c>
      <c r="P522" s="30"/>
    </row>
    <row r="523" spans="1:16" s="61" customFormat="1" ht="21" customHeight="1" outlineLevel="1" x14ac:dyDescent="0.25">
      <c r="A523" s="27">
        <v>2</v>
      </c>
      <c r="B523" s="44" t="s">
        <v>134</v>
      </c>
      <c r="C523" s="11">
        <v>2</v>
      </c>
      <c r="D523" s="10">
        <v>323000</v>
      </c>
      <c r="E523" s="10"/>
      <c r="F523" s="55">
        <f>D523*C523</f>
        <v>646000</v>
      </c>
      <c r="G523" s="44" t="s">
        <v>134</v>
      </c>
      <c r="H523" s="11">
        <v>2</v>
      </c>
      <c r="I523" s="10">
        <v>323000</v>
      </c>
      <c r="J523" s="10"/>
      <c r="K523" s="55">
        <f>I523*H523</f>
        <v>646000</v>
      </c>
      <c r="L523" s="190"/>
      <c r="M523" s="190"/>
      <c r="N523" s="190"/>
      <c r="O523" s="190"/>
      <c r="P523" s="30"/>
    </row>
    <row r="524" spans="1:16" s="61" customFormat="1" ht="21" customHeight="1" outlineLevel="1" x14ac:dyDescent="0.25">
      <c r="A524" s="27">
        <v>3</v>
      </c>
      <c r="B524" s="44" t="s">
        <v>10</v>
      </c>
      <c r="C524" s="11">
        <v>2</v>
      </c>
      <c r="D524" s="10">
        <v>289000</v>
      </c>
      <c r="E524" s="10"/>
      <c r="F524" s="55">
        <f>D524*C524</f>
        <v>578000</v>
      </c>
      <c r="G524" s="44" t="s">
        <v>10</v>
      </c>
      <c r="H524" s="11">
        <v>1</v>
      </c>
      <c r="I524" s="10">
        <v>289000</v>
      </c>
      <c r="J524" s="10"/>
      <c r="K524" s="55">
        <f>I524*H524</f>
        <v>289000</v>
      </c>
      <c r="L524" s="190">
        <f>+H524-C524</f>
        <v>-1</v>
      </c>
      <c r="M524" s="190"/>
      <c r="N524" s="190"/>
      <c r="O524" s="190">
        <f>+K524-F524</f>
        <v>-289000</v>
      </c>
      <c r="P524" s="30"/>
    </row>
    <row r="525" spans="1:16" s="61" customFormat="1" ht="21" customHeight="1" outlineLevel="1" x14ac:dyDescent="0.25">
      <c r="A525" s="27">
        <v>4</v>
      </c>
      <c r="B525" s="44" t="s">
        <v>218</v>
      </c>
      <c r="C525" s="11">
        <v>1</v>
      </c>
      <c r="D525" s="10">
        <v>289000</v>
      </c>
      <c r="E525" s="10"/>
      <c r="F525" s="55">
        <f t="shared" ref="F525" si="71">D525*C525</f>
        <v>289000</v>
      </c>
      <c r="G525" s="44" t="s">
        <v>218</v>
      </c>
      <c r="H525" s="11">
        <v>2</v>
      </c>
      <c r="I525" s="10">
        <v>289000</v>
      </c>
      <c r="J525" s="10"/>
      <c r="K525" s="55">
        <f t="shared" ref="K525" si="72">I525*H525</f>
        <v>578000</v>
      </c>
      <c r="L525" s="190">
        <f>+H525-C525</f>
        <v>1</v>
      </c>
      <c r="M525" s="190"/>
      <c r="N525" s="190"/>
      <c r="O525" s="190">
        <f>+K525-F525</f>
        <v>289000</v>
      </c>
      <c r="P525" s="30"/>
    </row>
    <row r="526" spans="1:16" s="61" customFormat="1" ht="21" customHeight="1" outlineLevel="1" x14ac:dyDescent="0.25">
      <c r="A526" s="27">
        <v>5</v>
      </c>
      <c r="B526" s="44" t="s">
        <v>139</v>
      </c>
      <c r="C526" s="11">
        <v>1</v>
      </c>
      <c r="D526" s="10">
        <v>289000</v>
      </c>
      <c r="E526" s="10"/>
      <c r="F526" s="55">
        <f>D526*C526</f>
        <v>289000</v>
      </c>
      <c r="G526" s="44" t="s">
        <v>139</v>
      </c>
      <c r="H526" s="11">
        <v>1</v>
      </c>
      <c r="I526" s="10">
        <v>289000</v>
      </c>
      <c r="J526" s="10"/>
      <c r="K526" s="55">
        <f>I526*H526</f>
        <v>289000</v>
      </c>
      <c r="L526" s="190"/>
      <c r="M526" s="190"/>
      <c r="N526" s="190"/>
      <c r="O526" s="190"/>
      <c r="P526" s="30"/>
    </row>
    <row r="527" spans="1:16" s="61" customFormat="1" ht="21" customHeight="1" outlineLevel="1" x14ac:dyDescent="0.25">
      <c r="A527" s="27">
        <v>6</v>
      </c>
      <c r="B527" s="44" t="s">
        <v>139</v>
      </c>
      <c r="C527" s="11">
        <f>7+1</f>
        <v>8</v>
      </c>
      <c r="D527" s="10">
        <v>272000</v>
      </c>
      <c r="E527" s="10"/>
      <c r="F527" s="55">
        <f>D527*C527</f>
        <v>2176000</v>
      </c>
      <c r="G527" s="44" t="s">
        <v>139</v>
      </c>
      <c r="H527" s="11">
        <f>7+1</f>
        <v>8</v>
      </c>
      <c r="I527" s="10">
        <v>272000</v>
      </c>
      <c r="J527" s="10"/>
      <c r="K527" s="55">
        <f>I527*H527</f>
        <v>2176000</v>
      </c>
      <c r="L527" s="190"/>
      <c r="M527" s="190"/>
      <c r="N527" s="190"/>
      <c r="O527" s="190"/>
      <c r="P527" s="30"/>
    </row>
    <row r="528" spans="1:16" s="61" customFormat="1" ht="21" customHeight="1" outlineLevel="1" x14ac:dyDescent="0.25">
      <c r="A528" s="27">
        <v>7</v>
      </c>
      <c r="B528" s="44" t="s">
        <v>139</v>
      </c>
      <c r="C528" s="11">
        <v>35</v>
      </c>
      <c r="D528" s="10">
        <v>255000</v>
      </c>
      <c r="E528" s="10"/>
      <c r="F528" s="55">
        <f>D528*C528</f>
        <v>8925000</v>
      </c>
      <c r="G528" s="44" t="s">
        <v>139</v>
      </c>
      <c r="H528" s="11">
        <v>35</v>
      </c>
      <c r="I528" s="10">
        <v>255000</v>
      </c>
      <c r="J528" s="10"/>
      <c r="K528" s="55">
        <f>I528*H528</f>
        <v>8925000</v>
      </c>
      <c r="L528" s="190"/>
      <c r="M528" s="190"/>
      <c r="N528" s="190"/>
      <c r="O528" s="190"/>
      <c r="P528" s="30"/>
    </row>
    <row r="529" spans="1:16" s="61" customFormat="1" ht="21" customHeight="1" outlineLevel="1" x14ac:dyDescent="0.25">
      <c r="A529" s="27">
        <v>8</v>
      </c>
      <c r="B529" s="44" t="s">
        <v>140</v>
      </c>
      <c r="C529" s="11">
        <v>1</v>
      </c>
      <c r="D529" s="10">
        <v>255000</v>
      </c>
      <c r="E529" s="10"/>
      <c r="F529" s="55">
        <f>D529*C529</f>
        <v>255000</v>
      </c>
      <c r="G529" s="44" t="s">
        <v>140</v>
      </c>
      <c r="H529" s="11">
        <v>1</v>
      </c>
      <c r="I529" s="10">
        <v>255000</v>
      </c>
      <c r="J529" s="10"/>
      <c r="K529" s="55">
        <f>I529*H529</f>
        <v>255000</v>
      </c>
      <c r="L529" s="190"/>
      <c r="M529" s="190"/>
      <c r="N529" s="190"/>
      <c r="O529" s="190"/>
      <c r="P529" s="30"/>
    </row>
    <row r="530" spans="1:16" s="61" customFormat="1" ht="21" customHeight="1" outlineLevel="1" x14ac:dyDescent="0.25">
      <c r="A530" s="27">
        <v>9</v>
      </c>
      <c r="B530" s="44" t="s">
        <v>141</v>
      </c>
      <c r="C530" s="11">
        <v>2</v>
      </c>
      <c r="D530" s="10">
        <v>255000</v>
      </c>
      <c r="E530" s="10"/>
      <c r="F530" s="55">
        <f t="shared" ref="F530" si="73">D530*C530</f>
        <v>510000</v>
      </c>
      <c r="G530" s="44" t="s">
        <v>141</v>
      </c>
      <c r="H530" s="11">
        <v>2</v>
      </c>
      <c r="I530" s="10">
        <v>255000</v>
      </c>
      <c r="J530" s="10"/>
      <c r="K530" s="55">
        <f t="shared" ref="K530" si="74">I530*H530</f>
        <v>510000</v>
      </c>
      <c r="L530" s="190"/>
      <c r="M530" s="190"/>
      <c r="N530" s="190"/>
      <c r="O530" s="190"/>
      <c r="P530" s="30"/>
    </row>
    <row r="531" spans="1:16" s="61" customFormat="1" ht="21" customHeight="1" x14ac:dyDescent="0.25">
      <c r="A531" s="56"/>
      <c r="B531" s="36" t="s">
        <v>6</v>
      </c>
      <c r="C531" s="58">
        <f>SUM(C521:C530)</f>
        <v>53</v>
      </c>
      <c r="D531" s="10"/>
      <c r="E531" s="33"/>
      <c r="F531" s="164">
        <f>SUM(F521:F530)</f>
        <v>14365000</v>
      </c>
      <c r="G531" s="36" t="s">
        <v>6</v>
      </c>
      <c r="H531" s="58">
        <f>SUM(H521:H530)</f>
        <v>54</v>
      </c>
      <c r="I531" s="10"/>
      <c r="J531" s="33"/>
      <c r="K531" s="164">
        <f>SUM(K521:K530)</f>
        <v>14926000</v>
      </c>
      <c r="L531" s="191">
        <f>+H531-C531</f>
        <v>1</v>
      </c>
      <c r="M531" s="191"/>
      <c r="N531" s="191"/>
      <c r="O531" s="191">
        <f>+K531-F531</f>
        <v>561000</v>
      </c>
      <c r="P531" s="30"/>
    </row>
    <row r="532" spans="1:16" s="3" customFormat="1" ht="39" customHeight="1" x14ac:dyDescent="0.25">
      <c r="A532" s="133" t="s">
        <v>253</v>
      </c>
      <c r="B532" s="222" t="s">
        <v>256</v>
      </c>
      <c r="C532" s="223"/>
      <c r="D532" s="223"/>
      <c r="E532" s="223"/>
      <c r="F532" s="223"/>
      <c r="G532" s="161"/>
      <c r="H532" s="187"/>
      <c r="I532" s="186"/>
      <c r="J532" s="154"/>
      <c r="K532" s="154"/>
      <c r="L532" s="190"/>
      <c r="M532" s="190"/>
      <c r="N532" s="190"/>
      <c r="O532" s="190"/>
      <c r="P532" s="30"/>
    </row>
    <row r="533" spans="1:16" s="3" customFormat="1" ht="51" customHeight="1" x14ac:dyDescent="0.25">
      <c r="A533" s="78" t="s">
        <v>279</v>
      </c>
      <c r="B533" s="31" t="s">
        <v>158</v>
      </c>
      <c r="C533" s="79"/>
      <c r="D533" s="71"/>
      <c r="E533" s="71"/>
      <c r="F533" s="170"/>
      <c r="G533" s="31" t="s">
        <v>158</v>
      </c>
      <c r="H533" s="79"/>
      <c r="I533" s="71"/>
      <c r="J533" s="71"/>
      <c r="K533" s="170"/>
      <c r="L533" s="190"/>
      <c r="M533" s="190"/>
      <c r="N533" s="190"/>
      <c r="O533" s="190"/>
      <c r="P533" s="30"/>
    </row>
    <row r="534" spans="1:16" s="3" customFormat="1" ht="21" customHeight="1" outlineLevel="1" x14ac:dyDescent="0.25">
      <c r="A534" s="27">
        <v>1</v>
      </c>
      <c r="B534" s="28" t="s">
        <v>159</v>
      </c>
      <c r="C534" s="27">
        <v>1</v>
      </c>
      <c r="D534" s="10">
        <v>850000</v>
      </c>
      <c r="E534" s="10"/>
      <c r="F534" s="55">
        <f t="shared" ref="F534:F542" si="75">D534*C534</f>
        <v>850000</v>
      </c>
      <c r="G534" s="28" t="s">
        <v>159</v>
      </c>
      <c r="H534" s="27">
        <v>1</v>
      </c>
      <c r="I534" s="10">
        <v>850000</v>
      </c>
      <c r="J534" s="10"/>
      <c r="K534" s="55">
        <f t="shared" ref="K534:K542" si="76">I534*H534</f>
        <v>850000</v>
      </c>
      <c r="L534" s="190">
        <f t="shared" ref="L534:L565" si="77">+H534-C534</f>
        <v>0</v>
      </c>
      <c r="M534" s="190">
        <f t="shared" ref="M534:M565" si="78">+I534-D534</f>
        <v>0</v>
      </c>
      <c r="N534" s="190">
        <f t="shared" ref="N534:N565" si="79">+J534-E534</f>
        <v>0</v>
      </c>
      <c r="O534" s="190">
        <f t="shared" ref="O534:O565" si="80">+K534-F534</f>
        <v>0</v>
      </c>
      <c r="P534" s="30"/>
    </row>
    <row r="535" spans="1:16" s="3" customFormat="1" ht="42.75" customHeight="1" outlineLevel="1" x14ac:dyDescent="0.25">
      <c r="A535" s="27">
        <v>2</v>
      </c>
      <c r="B535" s="28" t="s">
        <v>297</v>
      </c>
      <c r="C535" s="27">
        <v>1</v>
      </c>
      <c r="D535" s="10">
        <v>323000</v>
      </c>
      <c r="E535" s="10"/>
      <c r="F535" s="55">
        <f t="shared" si="75"/>
        <v>323000</v>
      </c>
      <c r="G535" s="28" t="s">
        <v>297</v>
      </c>
      <c r="H535" s="27">
        <v>1</v>
      </c>
      <c r="I535" s="10">
        <v>323000</v>
      </c>
      <c r="J535" s="10"/>
      <c r="K535" s="55">
        <f t="shared" si="76"/>
        <v>323000</v>
      </c>
      <c r="L535" s="190">
        <f t="shared" si="77"/>
        <v>0</v>
      </c>
      <c r="M535" s="190">
        <f t="shared" si="78"/>
        <v>0</v>
      </c>
      <c r="N535" s="190">
        <f t="shared" si="79"/>
        <v>0</v>
      </c>
      <c r="O535" s="190">
        <f t="shared" si="80"/>
        <v>0</v>
      </c>
      <c r="P535" s="30"/>
    </row>
    <row r="536" spans="1:16" s="3" customFormat="1" ht="42" customHeight="1" outlineLevel="1" x14ac:dyDescent="0.25">
      <c r="A536" s="27">
        <v>3</v>
      </c>
      <c r="B536" s="28" t="s">
        <v>160</v>
      </c>
      <c r="C536" s="27">
        <v>2</v>
      </c>
      <c r="D536" s="10">
        <v>714000</v>
      </c>
      <c r="E536" s="10"/>
      <c r="F536" s="55">
        <f t="shared" si="75"/>
        <v>1428000</v>
      </c>
      <c r="G536" s="28" t="s">
        <v>160</v>
      </c>
      <c r="H536" s="27">
        <v>2</v>
      </c>
      <c r="I536" s="10">
        <v>714000</v>
      </c>
      <c r="J536" s="10"/>
      <c r="K536" s="55">
        <f t="shared" si="76"/>
        <v>1428000</v>
      </c>
      <c r="L536" s="190">
        <f t="shared" si="77"/>
        <v>0</v>
      </c>
      <c r="M536" s="190">
        <f t="shared" si="78"/>
        <v>0</v>
      </c>
      <c r="N536" s="190">
        <f t="shared" si="79"/>
        <v>0</v>
      </c>
      <c r="O536" s="190">
        <f t="shared" si="80"/>
        <v>0</v>
      </c>
      <c r="P536" s="30"/>
    </row>
    <row r="537" spans="1:16" s="3" customFormat="1" ht="21" customHeight="1" outlineLevel="1" x14ac:dyDescent="0.25">
      <c r="A537" s="27">
        <v>4</v>
      </c>
      <c r="B537" s="28" t="s">
        <v>161</v>
      </c>
      <c r="C537" s="27">
        <v>1</v>
      </c>
      <c r="D537" s="10">
        <v>697000</v>
      </c>
      <c r="E537" s="10"/>
      <c r="F537" s="55">
        <f t="shared" si="75"/>
        <v>697000</v>
      </c>
      <c r="G537" s="28" t="s">
        <v>161</v>
      </c>
      <c r="H537" s="27">
        <v>1</v>
      </c>
      <c r="I537" s="10">
        <v>697000</v>
      </c>
      <c r="J537" s="10"/>
      <c r="K537" s="55">
        <f t="shared" si="76"/>
        <v>697000</v>
      </c>
      <c r="L537" s="190">
        <f t="shared" si="77"/>
        <v>0</v>
      </c>
      <c r="M537" s="190">
        <f t="shared" si="78"/>
        <v>0</v>
      </c>
      <c r="N537" s="190">
        <f t="shared" si="79"/>
        <v>0</v>
      </c>
      <c r="O537" s="190">
        <f t="shared" si="80"/>
        <v>0</v>
      </c>
      <c r="P537" s="30"/>
    </row>
    <row r="538" spans="1:16" s="61" customFormat="1" ht="21" customHeight="1" outlineLevel="1" x14ac:dyDescent="0.25">
      <c r="A538" s="27">
        <v>5</v>
      </c>
      <c r="B538" s="28" t="s">
        <v>162</v>
      </c>
      <c r="C538" s="27">
        <v>1</v>
      </c>
      <c r="D538" s="10">
        <v>323000</v>
      </c>
      <c r="E538" s="10"/>
      <c r="F538" s="55">
        <f t="shared" si="75"/>
        <v>323000</v>
      </c>
      <c r="G538" s="28" t="s">
        <v>162</v>
      </c>
      <c r="H538" s="27">
        <v>1</v>
      </c>
      <c r="I538" s="10">
        <v>323000</v>
      </c>
      <c r="J538" s="10"/>
      <c r="K538" s="55">
        <f t="shared" si="76"/>
        <v>323000</v>
      </c>
      <c r="L538" s="190">
        <f t="shared" si="77"/>
        <v>0</v>
      </c>
      <c r="M538" s="190">
        <f t="shared" si="78"/>
        <v>0</v>
      </c>
      <c r="N538" s="190">
        <f t="shared" si="79"/>
        <v>0</v>
      </c>
      <c r="O538" s="190">
        <f t="shared" si="80"/>
        <v>0</v>
      </c>
      <c r="P538" s="30"/>
    </row>
    <row r="539" spans="1:16" s="3" customFormat="1" ht="21" customHeight="1" outlineLevel="1" x14ac:dyDescent="0.25">
      <c r="A539" s="27">
        <v>6</v>
      </c>
      <c r="B539" s="28" t="s">
        <v>9</v>
      </c>
      <c r="C539" s="27">
        <v>1</v>
      </c>
      <c r="D539" s="10">
        <v>323000</v>
      </c>
      <c r="E539" s="10"/>
      <c r="F539" s="55">
        <f t="shared" si="75"/>
        <v>323000</v>
      </c>
      <c r="G539" s="28" t="s">
        <v>9</v>
      </c>
      <c r="H539" s="27">
        <v>1</v>
      </c>
      <c r="I539" s="10">
        <v>323000</v>
      </c>
      <c r="J539" s="10"/>
      <c r="K539" s="55">
        <f t="shared" si="76"/>
        <v>323000</v>
      </c>
      <c r="L539" s="190">
        <f t="shared" si="77"/>
        <v>0</v>
      </c>
      <c r="M539" s="190">
        <f t="shared" si="78"/>
        <v>0</v>
      </c>
      <c r="N539" s="190">
        <f t="shared" si="79"/>
        <v>0</v>
      </c>
      <c r="O539" s="190">
        <f t="shared" si="80"/>
        <v>0</v>
      </c>
      <c r="P539" s="30"/>
    </row>
    <row r="540" spans="1:16" s="3" customFormat="1" ht="42.75" customHeight="1" outlineLevel="1" x14ac:dyDescent="0.25">
      <c r="A540" s="27">
        <v>7</v>
      </c>
      <c r="B540" s="28" t="s">
        <v>298</v>
      </c>
      <c r="C540" s="27">
        <v>1</v>
      </c>
      <c r="D540" s="10">
        <v>289000</v>
      </c>
      <c r="E540" s="10"/>
      <c r="F540" s="55">
        <f t="shared" si="75"/>
        <v>289000</v>
      </c>
      <c r="G540" s="28" t="s">
        <v>298</v>
      </c>
      <c r="H540" s="27">
        <v>1</v>
      </c>
      <c r="I540" s="10">
        <v>289000</v>
      </c>
      <c r="J540" s="10"/>
      <c r="K540" s="55">
        <f t="shared" si="76"/>
        <v>289000</v>
      </c>
      <c r="L540" s="190">
        <f t="shared" si="77"/>
        <v>0</v>
      </c>
      <c r="M540" s="190">
        <f t="shared" si="78"/>
        <v>0</v>
      </c>
      <c r="N540" s="190">
        <f t="shared" si="79"/>
        <v>0</v>
      </c>
      <c r="O540" s="190">
        <f t="shared" si="80"/>
        <v>0</v>
      </c>
      <c r="P540" s="30"/>
    </row>
    <row r="541" spans="1:16" s="3" customFormat="1" ht="21" customHeight="1" outlineLevel="1" x14ac:dyDescent="0.25">
      <c r="A541" s="27">
        <v>8</v>
      </c>
      <c r="B541" s="28" t="s">
        <v>10</v>
      </c>
      <c r="C541" s="27">
        <v>1</v>
      </c>
      <c r="D541" s="10">
        <v>289000</v>
      </c>
      <c r="E541" s="10"/>
      <c r="F541" s="55">
        <f t="shared" si="75"/>
        <v>289000</v>
      </c>
      <c r="G541" s="28" t="s">
        <v>10</v>
      </c>
      <c r="H541" s="27">
        <v>1</v>
      </c>
      <c r="I541" s="10">
        <v>289000</v>
      </c>
      <c r="J541" s="10"/>
      <c r="K541" s="55">
        <f t="shared" si="76"/>
        <v>289000</v>
      </c>
      <c r="L541" s="190">
        <f t="shared" si="77"/>
        <v>0</v>
      </c>
      <c r="M541" s="190">
        <f t="shared" si="78"/>
        <v>0</v>
      </c>
      <c r="N541" s="190">
        <f t="shared" si="79"/>
        <v>0</v>
      </c>
      <c r="O541" s="190">
        <f t="shared" si="80"/>
        <v>0</v>
      </c>
      <c r="P541" s="30"/>
    </row>
    <row r="542" spans="1:16" s="3" customFormat="1" ht="63" customHeight="1" outlineLevel="1" x14ac:dyDescent="0.25">
      <c r="A542" s="27">
        <v>9</v>
      </c>
      <c r="B542" s="28" t="s">
        <v>299</v>
      </c>
      <c r="C542" s="27">
        <v>1</v>
      </c>
      <c r="D542" s="10">
        <v>282200</v>
      </c>
      <c r="E542" s="10"/>
      <c r="F542" s="55">
        <f t="shared" si="75"/>
        <v>282200</v>
      </c>
      <c r="G542" s="28" t="s">
        <v>299</v>
      </c>
      <c r="H542" s="27">
        <v>1</v>
      </c>
      <c r="I542" s="10">
        <v>282200</v>
      </c>
      <c r="J542" s="10"/>
      <c r="K542" s="55">
        <f t="shared" si="76"/>
        <v>282200</v>
      </c>
      <c r="L542" s="190">
        <f t="shared" si="77"/>
        <v>0</v>
      </c>
      <c r="M542" s="190">
        <f t="shared" si="78"/>
        <v>0</v>
      </c>
      <c r="N542" s="190">
        <f t="shared" si="79"/>
        <v>0</v>
      </c>
      <c r="O542" s="190">
        <f t="shared" si="80"/>
        <v>0</v>
      </c>
      <c r="P542" s="30"/>
    </row>
    <row r="543" spans="1:16" s="3" customFormat="1" ht="21" customHeight="1" outlineLevel="1" x14ac:dyDescent="0.25">
      <c r="A543" s="27"/>
      <c r="B543" s="31" t="s">
        <v>6</v>
      </c>
      <c r="C543" s="62">
        <f>SUM(C534:C542)</f>
        <v>10</v>
      </c>
      <c r="D543" s="43"/>
      <c r="E543" s="43"/>
      <c r="F543" s="172">
        <f>SUM(F534:F542)</f>
        <v>4804200</v>
      </c>
      <c r="G543" s="31" t="s">
        <v>6</v>
      </c>
      <c r="H543" s="62">
        <f>SUM(H534:H542)</f>
        <v>10</v>
      </c>
      <c r="I543" s="43"/>
      <c r="J543" s="43"/>
      <c r="K543" s="172">
        <f>SUM(K534:K542)</f>
        <v>4804200</v>
      </c>
      <c r="L543" s="190">
        <f t="shared" si="77"/>
        <v>0</v>
      </c>
      <c r="M543" s="190">
        <f t="shared" si="78"/>
        <v>0</v>
      </c>
      <c r="N543" s="190">
        <f t="shared" si="79"/>
        <v>0</v>
      </c>
      <c r="O543" s="190">
        <f t="shared" si="80"/>
        <v>0</v>
      </c>
      <c r="P543" s="30"/>
    </row>
    <row r="544" spans="1:16" s="3" customFormat="1" ht="31.5" customHeight="1" outlineLevel="1" x14ac:dyDescent="0.25">
      <c r="A544" s="31" t="s">
        <v>8</v>
      </c>
      <c r="B544" s="19" t="s">
        <v>163</v>
      </c>
      <c r="C544" s="27"/>
      <c r="D544" s="80"/>
      <c r="E544" s="80"/>
      <c r="F544" s="173"/>
      <c r="G544" s="19" t="s">
        <v>163</v>
      </c>
      <c r="H544" s="27"/>
      <c r="I544" s="80"/>
      <c r="J544" s="80"/>
      <c r="K544" s="173"/>
      <c r="L544" s="190">
        <f t="shared" si="77"/>
        <v>0</v>
      </c>
      <c r="M544" s="190">
        <f t="shared" si="78"/>
        <v>0</v>
      </c>
      <c r="N544" s="190">
        <f t="shared" si="79"/>
        <v>0</v>
      </c>
      <c r="O544" s="190">
        <f t="shared" si="80"/>
        <v>0</v>
      </c>
      <c r="P544" s="30"/>
    </row>
    <row r="545" spans="1:16" ht="21" customHeight="1" outlineLevel="1" x14ac:dyDescent="0.25">
      <c r="A545" s="27">
        <v>1</v>
      </c>
      <c r="B545" s="28" t="s">
        <v>4</v>
      </c>
      <c r="C545" s="27">
        <v>1</v>
      </c>
      <c r="D545" s="10">
        <v>387600</v>
      </c>
      <c r="E545" s="10"/>
      <c r="F545" s="55">
        <f>D545*C545</f>
        <v>387600</v>
      </c>
      <c r="G545" s="28" t="s">
        <v>4</v>
      </c>
      <c r="H545" s="27">
        <v>1</v>
      </c>
      <c r="I545" s="10">
        <v>387600</v>
      </c>
      <c r="J545" s="10"/>
      <c r="K545" s="55">
        <f>I545*H545</f>
        <v>387600</v>
      </c>
      <c r="L545" s="190">
        <f t="shared" si="77"/>
        <v>0</v>
      </c>
      <c r="M545" s="190">
        <f t="shared" si="78"/>
        <v>0</v>
      </c>
      <c r="N545" s="190">
        <f t="shared" si="79"/>
        <v>0</v>
      </c>
      <c r="O545" s="190">
        <f t="shared" si="80"/>
        <v>0</v>
      </c>
      <c r="P545" s="15"/>
    </row>
    <row r="546" spans="1:16" ht="21" customHeight="1" outlineLevel="1" x14ac:dyDescent="0.25">
      <c r="A546" s="27">
        <v>2</v>
      </c>
      <c r="B546" s="28" t="s">
        <v>147</v>
      </c>
      <c r="C546" s="27">
        <v>1</v>
      </c>
      <c r="D546" s="10">
        <v>326400</v>
      </c>
      <c r="E546" s="10"/>
      <c r="F546" s="55">
        <f>D546*C546</f>
        <v>326400</v>
      </c>
      <c r="G546" s="28" t="s">
        <v>147</v>
      </c>
      <c r="H546" s="27">
        <v>1</v>
      </c>
      <c r="I546" s="10">
        <v>326400</v>
      </c>
      <c r="J546" s="10"/>
      <c r="K546" s="55">
        <f>I546*H546</f>
        <v>326400</v>
      </c>
      <c r="L546" s="190">
        <f t="shared" si="77"/>
        <v>0</v>
      </c>
      <c r="M546" s="190">
        <f t="shared" si="78"/>
        <v>0</v>
      </c>
      <c r="N546" s="190">
        <f t="shared" si="79"/>
        <v>0</v>
      </c>
      <c r="O546" s="190">
        <f t="shared" si="80"/>
        <v>0</v>
      </c>
      <c r="P546" s="15"/>
    </row>
    <row r="547" spans="1:16" ht="21" customHeight="1" outlineLevel="1" x14ac:dyDescent="0.25">
      <c r="A547" s="27">
        <v>3</v>
      </c>
      <c r="B547" s="28" t="s">
        <v>9</v>
      </c>
      <c r="C547" s="27">
        <v>3</v>
      </c>
      <c r="D547" s="10">
        <v>289000</v>
      </c>
      <c r="E547" s="10"/>
      <c r="F547" s="55">
        <f>D547*C547</f>
        <v>867000</v>
      </c>
      <c r="G547" s="28" t="s">
        <v>9</v>
      </c>
      <c r="H547" s="27">
        <v>3</v>
      </c>
      <c r="I547" s="10">
        <v>289000</v>
      </c>
      <c r="J547" s="10"/>
      <c r="K547" s="55">
        <f>I547*H547</f>
        <v>867000</v>
      </c>
      <c r="L547" s="190">
        <f t="shared" si="77"/>
        <v>0</v>
      </c>
      <c r="M547" s="190">
        <f t="shared" si="78"/>
        <v>0</v>
      </c>
      <c r="N547" s="190">
        <f t="shared" si="79"/>
        <v>0</v>
      </c>
      <c r="O547" s="190">
        <f t="shared" si="80"/>
        <v>0</v>
      </c>
      <c r="P547" s="15"/>
    </row>
    <row r="548" spans="1:16" ht="21" customHeight="1" outlineLevel="1" x14ac:dyDescent="0.25">
      <c r="A548" s="27">
        <v>4</v>
      </c>
      <c r="B548" s="28" t="s">
        <v>10</v>
      </c>
      <c r="C548" s="27">
        <v>4</v>
      </c>
      <c r="D548" s="10">
        <v>282200</v>
      </c>
      <c r="E548" s="10"/>
      <c r="F548" s="55">
        <f>D548*C548</f>
        <v>1128800</v>
      </c>
      <c r="G548" s="28" t="s">
        <v>10</v>
      </c>
      <c r="H548" s="27">
        <v>4</v>
      </c>
      <c r="I548" s="10">
        <v>282200</v>
      </c>
      <c r="J548" s="10"/>
      <c r="K548" s="55">
        <f>I548*H548</f>
        <v>1128800</v>
      </c>
      <c r="L548" s="190">
        <f t="shared" si="77"/>
        <v>0</v>
      </c>
      <c r="M548" s="190">
        <f t="shared" si="78"/>
        <v>0</v>
      </c>
      <c r="N548" s="190">
        <f t="shared" si="79"/>
        <v>0</v>
      </c>
      <c r="O548" s="190">
        <f t="shared" si="80"/>
        <v>0</v>
      </c>
      <c r="P548" s="15"/>
    </row>
    <row r="549" spans="1:16" ht="21" customHeight="1" outlineLevel="1" x14ac:dyDescent="0.25">
      <c r="A549" s="27">
        <v>5</v>
      </c>
      <c r="B549" s="28" t="s">
        <v>5</v>
      </c>
      <c r="C549" s="27">
        <v>3</v>
      </c>
      <c r="D549" s="10">
        <v>272000</v>
      </c>
      <c r="E549" s="10"/>
      <c r="F549" s="55">
        <f>D549*C549</f>
        <v>816000</v>
      </c>
      <c r="G549" s="28" t="s">
        <v>5</v>
      </c>
      <c r="H549" s="27">
        <v>3</v>
      </c>
      <c r="I549" s="10">
        <v>272000</v>
      </c>
      <c r="J549" s="10"/>
      <c r="K549" s="55">
        <f>I549*H549</f>
        <v>816000</v>
      </c>
      <c r="L549" s="190">
        <f t="shared" si="77"/>
        <v>0</v>
      </c>
      <c r="M549" s="190">
        <f t="shared" si="78"/>
        <v>0</v>
      </c>
      <c r="N549" s="190">
        <f t="shared" si="79"/>
        <v>0</v>
      </c>
      <c r="O549" s="190">
        <f t="shared" si="80"/>
        <v>0</v>
      </c>
      <c r="P549" s="15"/>
    </row>
    <row r="550" spans="1:16" ht="21" customHeight="1" outlineLevel="1" x14ac:dyDescent="0.25">
      <c r="A550" s="27"/>
      <c r="B550" s="31" t="s">
        <v>6</v>
      </c>
      <c r="C550" s="62">
        <f>SUM(C545:C549)</f>
        <v>12</v>
      </c>
      <c r="D550" s="43"/>
      <c r="E550" s="43"/>
      <c r="F550" s="172">
        <f>SUM(F545:F549)</f>
        <v>3525800</v>
      </c>
      <c r="G550" s="31" t="s">
        <v>6</v>
      </c>
      <c r="H550" s="62">
        <f>SUM(H545:H549)</f>
        <v>12</v>
      </c>
      <c r="I550" s="43"/>
      <c r="J550" s="43"/>
      <c r="K550" s="172">
        <f>SUM(K545:K549)</f>
        <v>3525800</v>
      </c>
      <c r="L550" s="190">
        <f t="shared" si="77"/>
        <v>0</v>
      </c>
      <c r="M550" s="190">
        <f t="shared" si="78"/>
        <v>0</v>
      </c>
      <c r="N550" s="190">
        <f t="shared" si="79"/>
        <v>0</v>
      </c>
      <c r="O550" s="190">
        <f t="shared" si="80"/>
        <v>0</v>
      </c>
      <c r="P550" s="15"/>
    </row>
    <row r="551" spans="1:16" ht="35.25" customHeight="1" outlineLevel="1" x14ac:dyDescent="0.25">
      <c r="A551" s="31" t="s">
        <v>8</v>
      </c>
      <c r="B551" s="19" t="s">
        <v>164</v>
      </c>
      <c r="C551" s="27"/>
      <c r="D551" s="80"/>
      <c r="E551" s="80"/>
      <c r="F551" s="173"/>
      <c r="G551" s="19" t="s">
        <v>164</v>
      </c>
      <c r="H551" s="27"/>
      <c r="I551" s="80"/>
      <c r="J551" s="80"/>
      <c r="K551" s="173"/>
      <c r="L551" s="190">
        <f t="shared" si="77"/>
        <v>0</v>
      </c>
      <c r="M551" s="190">
        <f t="shared" si="78"/>
        <v>0</v>
      </c>
      <c r="N551" s="190">
        <f t="shared" si="79"/>
        <v>0</v>
      </c>
      <c r="O551" s="190">
        <f t="shared" si="80"/>
        <v>0</v>
      </c>
      <c r="P551" s="15"/>
    </row>
    <row r="552" spans="1:16" ht="21" customHeight="1" outlineLevel="1" x14ac:dyDescent="0.25">
      <c r="A552" s="27">
        <v>1</v>
      </c>
      <c r="B552" s="28" t="s">
        <v>4</v>
      </c>
      <c r="C552" s="27">
        <v>1</v>
      </c>
      <c r="D552" s="10">
        <v>387600</v>
      </c>
      <c r="E552" s="10"/>
      <c r="F552" s="55">
        <f>D552*C552</f>
        <v>387600</v>
      </c>
      <c r="G552" s="28" t="s">
        <v>4</v>
      </c>
      <c r="H552" s="27">
        <v>1</v>
      </c>
      <c r="I552" s="10">
        <v>387600</v>
      </c>
      <c r="J552" s="10"/>
      <c r="K552" s="55">
        <f>I552*H552</f>
        <v>387600</v>
      </c>
      <c r="L552" s="190">
        <f t="shared" si="77"/>
        <v>0</v>
      </c>
      <c r="M552" s="190">
        <f t="shared" si="78"/>
        <v>0</v>
      </c>
      <c r="N552" s="190">
        <f t="shared" si="79"/>
        <v>0</v>
      </c>
      <c r="O552" s="190">
        <f t="shared" si="80"/>
        <v>0</v>
      </c>
      <c r="P552" s="15"/>
    </row>
    <row r="553" spans="1:16" s="83" customFormat="1" ht="21" customHeight="1" outlineLevel="1" x14ac:dyDescent="0.25">
      <c r="A553" s="27">
        <v>2</v>
      </c>
      <c r="B553" s="28" t="s">
        <v>147</v>
      </c>
      <c r="C553" s="27">
        <v>1</v>
      </c>
      <c r="D553" s="10">
        <v>326400</v>
      </c>
      <c r="E553" s="10"/>
      <c r="F553" s="55">
        <f>D553*C553</f>
        <v>326400</v>
      </c>
      <c r="G553" s="28" t="s">
        <v>147</v>
      </c>
      <c r="H553" s="27">
        <v>1</v>
      </c>
      <c r="I553" s="10">
        <v>326400</v>
      </c>
      <c r="J553" s="10"/>
      <c r="K553" s="55">
        <f>I553*H553</f>
        <v>326400</v>
      </c>
      <c r="L553" s="190">
        <f t="shared" si="77"/>
        <v>0</v>
      </c>
      <c r="M553" s="190">
        <f t="shared" si="78"/>
        <v>0</v>
      </c>
      <c r="N553" s="190">
        <f t="shared" si="79"/>
        <v>0</v>
      </c>
      <c r="O553" s="190">
        <f t="shared" si="80"/>
        <v>0</v>
      </c>
      <c r="P553" s="82"/>
    </row>
    <row r="554" spans="1:16" ht="21" customHeight="1" outlineLevel="1" x14ac:dyDescent="0.25">
      <c r="A554" s="27">
        <v>3</v>
      </c>
      <c r="B554" s="28" t="s">
        <v>9</v>
      </c>
      <c r="C554" s="27">
        <v>3</v>
      </c>
      <c r="D554" s="10">
        <v>289000</v>
      </c>
      <c r="E554" s="10"/>
      <c r="F554" s="55">
        <f>D554*C554</f>
        <v>867000</v>
      </c>
      <c r="G554" s="28" t="s">
        <v>9</v>
      </c>
      <c r="H554" s="27">
        <v>3</v>
      </c>
      <c r="I554" s="10">
        <v>289000</v>
      </c>
      <c r="J554" s="10"/>
      <c r="K554" s="55">
        <f>I554*H554</f>
        <v>867000</v>
      </c>
      <c r="L554" s="190">
        <f t="shared" si="77"/>
        <v>0</v>
      </c>
      <c r="M554" s="190">
        <f t="shared" si="78"/>
        <v>0</v>
      </c>
      <c r="N554" s="190">
        <f t="shared" si="79"/>
        <v>0</v>
      </c>
      <c r="O554" s="190">
        <f t="shared" si="80"/>
        <v>0</v>
      </c>
      <c r="P554" s="15"/>
    </row>
    <row r="555" spans="1:16" ht="21" customHeight="1" outlineLevel="1" x14ac:dyDescent="0.25">
      <c r="A555" s="27">
        <v>4</v>
      </c>
      <c r="B555" s="28" t="s">
        <v>10</v>
      </c>
      <c r="C555" s="27">
        <v>5</v>
      </c>
      <c r="D555" s="10">
        <v>282200</v>
      </c>
      <c r="E555" s="10"/>
      <c r="F555" s="55">
        <f>D555*C555</f>
        <v>1411000</v>
      </c>
      <c r="G555" s="28" t="s">
        <v>10</v>
      </c>
      <c r="H555" s="27">
        <v>5</v>
      </c>
      <c r="I555" s="10">
        <v>282200</v>
      </c>
      <c r="J555" s="10"/>
      <c r="K555" s="55">
        <f>I555*H555</f>
        <v>1411000</v>
      </c>
      <c r="L555" s="190">
        <f t="shared" si="77"/>
        <v>0</v>
      </c>
      <c r="M555" s="190">
        <f t="shared" si="78"/>
        <v>0</v>
      </c>
      <c r="N555" s="190">
        <f t="shared" si="79"/>
        <v>0</v>
      </c>
      <c r="O555" s="190">
        <f t="shared" si="80"/>
        <v>0</v>
      </c>
      <c r="P555" s="15"/>
    </row>
    <row r="556" spans="1:16" ht="21" customHeight="1" outlineLevel="1" x14ac:dyDescent="0.25">
      <c r="A556" s="27">
        <v>5</v>
      </c>
      <c r="B556" s="28" t="s">
        <v>5</v>
      </c>
      <c r="C556" s="27">
        <v>5</v>
      </c>
      <c r="D556" s="10">
        <v>272000</v>
      </c>
      <c r="E556" s="10"/>
      <c r="F556" s="55">
        <f>D556*C556</f>
        <v>1360000</v>
      </c>
      <c r="G556" s="28" t="s">
        <v>5</v>
      </c>
      <c r="H556" s="27">
        <v>5</v>
      </c>
      <c r="I556" s="10">
        <v>272000</v>
      </c>
      <c r="J556" s="10"/>
      <c r="K556" s="55">
        <f>I556*H556</f>
        <v>1360000</v>
      </c>
      <c r="L556" s="190">
        <f t="shared" si="77"/>
        <v>0</v>
      </c>
      <c r="M556" s="190">
        <f t="shared" si="78"/>
        <v>0</v>
      </c>
      <c r="N556" s="190">
        <f t="shared" si="79"/>
        <v>0</v>
      </c>
      <c r="O556" s="190">
        <f t="shared" si="80"/>
        <v>0</v>
      </c>
      <c r="P556" s="15"/>
    </row>
    <row r="557" spans="1:16" ht="21" customHeight="1" outlineLevel="1" x14ac:dyDescent="0.25">
      <c r="A557" s="27"/>
      <c r="B557" s="31" t="s">
        <v>6</v>
      </c>
      <c r="C557" s="62">
        <f>SUM(C552:C556)</f>
        <v>15</v>
      </c>
      <c r="D557" s="43"/>
      <c r="E557" s="43"/>
      <c r="F557" s="172">
        <f>SUM(F552:F556)</f>
        <v>4352000</v>
      </c>
      <c r="G557" s="31" t="s">
        <v>6</v>
      </c>
      <c r="H557" s="62">
        <f>SUM(H552:H556)</f>
        <v>15</v>
      </c>
      <c r="I557" s="43"/>
      <c r="J557" s="43"/>
      <c r="K557" s="172">
        <f>SUM(K552:K556)</f>
        <v>4352000</v>
      </c>
      <c r="L557" s="190">
        <f t="shared" si="77"/>
        <v>0</v>
      </c>
      <c r="M557" s="190">
        <f t="shared" si="78"/>
        <v>0</v>
      </c>
      <c r="N557" s="190">
        <f t="shared" si="79"/>
        <v>0</v>
      </c>
      <c r="O557" s="190">
        <f t="shared" si="80"/>
        <v>0</v>
      </c>
      <c r="P557" s="15"/>
    </row>
    <row r="558" spans="1:16" s="3" customFormat="1" ht="54" customHeight="1" outlineLevel="1" x14ac:dyDescent="0.25">
      <c r="A558" s="31" t="s">
        <v>8</v>
      </c>
      <c r="B558" s="19" t="s">
        <v>174</v>
      </c>
      <c r="C558" s="56"/>
      <c r="D558" s="43"/>
      <c r="E558" s="43"/>
      <c r="F558" s="174"/>
      <c r="G558" s="19" t="s">
        <v>174</v>
      </c>
      <c r="H558" s="56"/>
      <c r="I558" s="43"/>
      <c r="J558" s="43"/>
      <c r="K558" s="174"/>
      <c r="L558" s="190">
        <f t="shared" si="77"/>
        <v>0</v>
      </c>
      <c r="M558" s="190">
        <f t="shared" si="78"/>
        <v>0</v>
      </c>
      <c r="N558" s="190">
        <f t="shared" si="79"/>
        <v>0</v>
      </c>
      <c r="O558" s="190">
        <f t="shared" si="80"/>
        <v>0</v>
      </c>
      <c r="P558" s="30"/>
    </row>
    <row r="559" spans="1:16" s="3" customFormat="1" ht="21" customHeight="1" outlineLevel="1" x14ac:dyDescent="0.25">
      <c r="A559" s="27">
        <v>1</v>
      </c>
      <c r="B559" s="28" t="s">
        <v>4</v>
      </c>
      <c r="C559" s="37">
        <v>1</v>
      </c>
      <c r="D559" s="10">
        <v>387600</v>
      </c>
      <c r="E559" s="43"/>
      <c r="F559" s="55">
        <f t="shared" ref="F559:F563" si="81">D559*C559</f>
        <v>387600</v>
      </c>
      <c r="G559" s="28" t="s">
        <v>4</v>
      </c>
      <c r="H559" s="37">
        <v>1</v>
      </c>
      <c r="I559" s="10">
        <v>387600</v>
      </c>
      <c r="J559" s="43"/>
      <c r="K559" s="55">
        <f t="shared" ref="K559:K563" si="82">I559*H559</f>
        <v>387600</v>
      </c>
      <c r="L559" s="190">
        <f t="shared" si="77"/>
        <v>0</v>
      </c>
      <c r="M559" s="190">
        <f t="shared" si="78"/>
        <v>0</v>
      </c>
      <c r="N559" s="190">
        <f t="shared" si="79"/>
        <v>0</v>
      </c>
      <c r="O559" s="190">
        <f t="shared" si="80"/>
        <v>0</v>
      </c>
      <c r="P559" s="30"/>
    </row>
    <row r="560" spans="1:16" s="3" customFormat="1" ht="37.5" customHeight="1" outlineLevel="1" x14ac:dyDescent="0.25">
      <c r="A560" s="27">
        <v>2</v>
      </c>
      <c r="B560" s="28" t="s">
        <v>175</v>
      </c>
      <c r="C560" s="37">
        <v>3</v>
      </c>
      <c r="D560" s="10">
        <v>289000</v>
      </c>
      <c r="E560" s="43"/>
      <c r="F560" s="55">
        <f t="shared" si="81"/>
        <v>867000</v>
      </c>
      <c r="G560" s="28" t="s">
        <v>175</v>
      </c>
      <c r="H560" s="37">
        <v>3</v>
      </c>
      <c r="I560" s="10">
        <v>289000</v>
      </c>
      <c r="J560" s="43"/>
      <c r="K560" s="55">
        <f t="shared" si="82"/>
        <v>867000</v>
      </c>
      <c r="L560" s="190">
        <f t="shared" si="77"/>
        <v>0</v>
      </c>
      <c r="M560" s="190">
        <f t="shared" si="78"/>
        <v>0</v>
      </c>
      <c r="N560" s="190">
        <f t="shared" si="79"/>
        <v>0</v>
      </c>
      <c r="O560" s="190">
        <f t="shared" si="80"/>
        <v>0</v>
      </c>
      <c r="P560" s="30"/>
    </row>
    <row r="561" spans="1:16" s="3" customFormat="1" ht="37.5" customHeight="1" outlineLevel="1" x14ac:dyDescent="0.25">
      <c r="A561" s="27">
        <v>3</v>
      </c>
      <c r="B561" s="28" t="s">
        <v>176</v>
      </c>
      <c r="C561" s="37">
        <v>1</v>
      </c>
      <c r="D561" s="10">
        <v>289000</v>
      </c>
      <c r="E561" s="43"/>
      <c r="F561" s="55">
        <f t="shared" si="81"/>
        <v>289000</v>
      </c>
      <c r="G561" s="28" t="s">
        <v>176</v>
      </c>
      <c r="H561" s="37">
        <v>1</v>
      </c>
      <c r="I561" s="10">
        <v>289000</v>
      </c>
      <c r="J561" s="43"/>
      <c r="K561" s="55">
        <f t="shared" si="82"/>
        <v>289000</v>
      </c>
      <c r="L561" s="190">
        <f t="shared" si="77"/>
        <v>0</v>
      </c>
      <c r="M561" s="190">
        <f t="shared" si="78"/>
        <v>0</v>
      </c>
      <c r="N561" s="190">
        <f t="shared" si="79"/>
        <v>0</v>
      </c>
      <c r="O561" s="190">
        <f t="shared" si="80"/>
        <v>0</v>
      </c>
      <c r="P561" s="30"/>
    </row>
    <row r="562" spans="1:16" s="3" customFormat="1" ht="21" customHeight="1" outlineLevel="1" x14ac:dyDescent="0.25">
      <c r="A562" s="27">
        <v>4</v>
      </c>
      <c r="B562" s="28" t="s">
        <v>10</v>
      </c>
      <c r="C562" s="37">
        <v>1</v>
      </c>
      <c r="D562" s="10">
        <v>282200</v>
      </c>
      <c r="E562" s="43"/>
      <c r="F562" s="55">
        <f t="shared" si="81"/>
        <v>282200</v>
      </c>
      <c r="G562" s="28" t="s">
        <v>10</v>
      </c>
      <c r="H562" s="37">
        <v>1</v>
      </c>
      <c r="I562" s="10">
        <v>282200</v>
      </c>
      <c r="J562" s="43"/>
      <c r="K562" s="55">
        <f t="shared" si="82"/>
        <v>282200</v>
      </c>
      <c r="L562" s="190">
        <f t="shared" si="77"/>
        <v>0</v>
      </c>
      <c r="M562" s="190">
        <f t="shared" si="78"/>
        <v>0</v>
      </c>
      <c r="N562" s="190">
        <f t="shared" si="79"/>
        <v>0</v>
      </c>
      <c r="O562" s="190">
        <f t="shared" si="80"/>
        <v>0</v>
      </c>
      <c r="P562" s="30"/>
    </row>
    <row r="563" spans="1:16" s="3" customFormat="1" ht="21" customHeight="1" outlineLevel="1" x14ac:dyDescent="0.25">
      <c r="A563" s="27">
        <v>5</v>
      </c>
      <c r="B563" s="28" t="s">
        <v>5</v>
      </c>
      <c r="C563" s="37">
        <v>1</v>
      </c>
      <c r="D563" s="10">
        <v>272000</v>
      </c>
      <c r="E563" s="43"/>
      <c r="F563" s="55">
        <f t="shared" si="81"/>
        <v>272000</v>
      </c>
      <c r="G563" s="28" t="s">
        <v>5</v>
      </c>
      <c r="H563" s="37">
        <v>1</v>
      </c>
      <c r="I563" s="10">
        <v>272000</v>
      </c>
      <c r="J563" s="43"/>
      <c r="K563" s="55">
        <f t="shared" si="82"/>
        <v>272000</v>
      </c>
      <c r="L563" s="190">
        <f t="shared" si="77"/>
        <v>0</v>
      </c>
      <c r="M563" s="190">
        <f t="shared" si="78"/>
        <v>0</v>
      </c>
      <c r="N563" s="190">
        <f t="shared" si="79"/>
        <v>0</v>
      </c>
      <c r="O563" s="190">
        <f t="shared" si="80"/>
        <v>0</v>
      </c>
      <c r="P563" s="30"/>
    </row>
    <row r="564" spans="1:16" s="3" customFormat="1" ht="21" customHeight="1" outlineLevel="1" x14ac:dyDescent="0.25">
      <c r="A564" s="27"/>
      <c r="B564" s="19" t="s">
        <v>6</v>
      </c>
      <c r="C564" s="134">
        <f>SUM(C559:C563)</f>
        <v>7</v>
      </c>
      <c r="D564" s="43"/>
      <c r="E564" s="43"/>
      <c r="F564" s="174">
        <f>SUM(F559:F563)</f>
        <v>2097800</v>
      </c>
      <c r="G564" s="19" t="s">
        <v>6</v>
      </c>
      <c r="H564" s="134">
        <f>SUM(H559:H563)</f>
        <v>7</v>
      </c>
      <c r="I564" s="43"/>
      <c r="J564" s="43"/>
      <c r="K564" s="174">
        <f>SUM(K559:K563)</f>
        <v>2097800</v>
      </c>
      <c r="L564" s="190">
        <f t="shared" si="77"/>
        <v>0</v>
      </c>
      <c r="M564" s="190">
        <f t="shared" si="78"/>
        <v>0</v>
      </c>
      <c r="N564" s="190">
        <f t="shared" si="79"/>
        <v>0</v>
      </c>
      <c r="O564" s="190">
        <f t="shared" si="80"/>
        <v>0</v>
      </c>
      <c r="P564" s="30"/>
    </row>
    <row r="565" spans="1:16" ht="31.5" customHeight="1" outlineLevel="1" x14ac:dyDescent="0.25">
      <c r="A565" s="31" t="s">
        <v>8</v>
      </c>
      <c r="B565" s="19" t="s">
        <v>165</v>
      </c>
      <c r="C565" s="27"/>
      <c r="D565" s="80"/>
      <c r="E565" s="80"/>
      <c r="F565" s="173"/>
      <c r="G565" s="19" t="s">
        <v>165</v>
      </c>
      <c r="H565" s="27"/>
      <c r="I565" s="80"/>
      <c r="J565" s="80"/>
      <c r="K565" s="173"/>
      <c r="L565" s="190">
        <f t="shared" si="77"/>
        <v>0</v>
      </c>
      <c r="M565" s="190">
        <f t="shared" si="78"/>
        <v>0</v>
      </c>
      <c r="N565" s="190">
        <f t="shared" si="79"/>
        <v>0</v>
      </c>
      <c r="O565" s="190">
        <f t="shared" si="80"/>
        <v>0</v>
      </c>
      <c r="P565" s="15"/>
    </row>
    <row r="566" spans="1:16" ht="18.75" customHeight="1" outlineLevel="1" x14ac:dyDescent="0.25">
      <c r="A566" s="27">
        <v>1</v>
      </c>
      <c r="B566" s="28" t="s">
        <v>4</v>
      </c>
      <c r="C566" s="27">
        <v>1</v>
      </c>
      <c r="D566" s="10">
        <v>387600</v>
      </c>
      <c r="E566" s="10"/>
      <c r="F566" s="55">
        <f>D566*C566</f>
        <v>387600</v>
      </c>
      <c r="G566" s="28" t="s">
        <v>4</v>
      </c>
      <c r="H566" s="27">
        <v>1</v>
      </c>
      <c r="I566" s="10">
        <v>387600</v>
      </c>
      <c r="J566" s="10"/>
      <c r="K566" s="55">
        <f>I566*H566</f>
        <v>387600</v>
      </c>
      <c r="L566" s="190">
        <f t="shared" ref="L566:L597" si="83">+H566-C566</f>
        <v>0</v>
      </c>
      <c r="M566" s="190">
        <f t="shared" ref="M566:M597" si="84">+I566-D566</f>
        <v>0</v>
      </c>
      <c r="N566" s="190">
        <f t="shared" ref="N566:N597" si="85">+J566-E566</f>
        <v>0</v>
      </c>
      <c r="O566" s="190">
        <f t="shared" ref="O566:O597" si="86">+K566-F566</f>
        <v>0</v>
      </c>
      <c r="P566" s="15"/>
    </row>
    <row r="567" spans="1:16" ht="18.75" customHeight="1" outlineLevel="1" x14ac:dyDescent="0.25">
      <c r="A567" s="27">
        <v>2</v>
      </c>
      <c r="B567" s="28" t="s">
        <v>9</v>
      </c>
      <c r="C567" s="27">
        <v>1</v>
      </c>
      <c r="D567" s="10">
        <v>289000</v>
      </c>
      <c r="E567" s="10"/>
      <c r="F567" s="55">
        <f>D567*C567</f>
        <v>289000</v>
      </c>
      <c r="G567" s="28" t="s">
        <v>9</v>
      </c>
      <c r="H567" s="27">
        <v>1</v>
      </c>
      <c r="I567" s="10">
        <v>289000</v>
      </c>
      <c r="J567" s="10"/>
      <c r="K567" s="55">
        <f>I567*H567</f>
        <v>289000</v>
      </c>
      <c r="L567" s="190">
        <f t="shared" si="83"/>
        <v>0</v>
      </c>
      <c r="M567" s="190">
        <f t="shared" si="84"/>
        <v>0</v>
      </c>
      <c r="N567" s="190">
        <f t="shared" si="85"/>
        <v>0</v>
      </c>
      <c r="O567" s="190">
        <f t="shared" si="86"/>
        <v>0</v>
      </c>
      <c r="P567" s="15"/>
    </row>
    <row r="568" spans="1:16" s="3" customFormat="1" ht="18.75" customHeight="1" outlineLevel="1" x14ac:dyDescent="0.25">
      <c r="A568" s="27">
        <v>3</v>
      </c>
      <c r="B568" s="28" t="s">
        <v>10</v>
      </c>
      <c r="C568" s="27">
        <v>2</v>
      </c>
      <c r="D568" s="10">
        <v>282200</v>
      </c>
      <c r="E568" s="10"/>
      <c r="F568" s="55">
        <f>D568*C568</f>
        <v>564400</v>
      </c>
      <c r="G568" s="28" t="s">
        <v>10</v>
      </c>
      <c r="H568" s="27">
        <v>2</v>
      </c>
      <c r="I568" s="10">
        <v>282200</v>
      </c>
      <c r="J568" s="10"/>
      <c r="K568" s="55">
        <f>I568*H568</f>
        <v>564400</v>
      </c>
      <c r="L568" s="190">
        <f t="shared" si="83"/>
        <v>0</v>
      </c>
      <c r="M568" s="190">
        <f t="shared" si="84"/>
        <v>0</v>
      </c>
      <c r="N568" s="190">
        <f t="shared" si="85"/>
        <v>0</v>
      </c>
      <c r="O568" s="190">
        <f t="shared" si="86"/>
        <v>0</v>
      </c>
      <c r="P568" s="30"/>
    </row>
    <row r="569" spans="1:16" s="3" customFormat="1" ht="18.75" customHeight="1" outlineLevel="1" x14ac:dyDescent="0.25">
      <c r="A569" s="27">
        <v>4</v>
      </c>
      <c r="B569" s="28" t="s">
        <v>5</v>
      </c>
      <c r="C569" s="27">
        <v>1</v>
      </c>
      <c r="D569" s="10">
        <v>272000</v>
      </c>
      <c r="E569" s="10"/>
      <c r="F569" s="55">
        <f>D569*C569</f>
        <v>272000</v>
      </c>
      <c r="G569" s="28" t="s">
        <v>5</v>
      </c>
      <c r="H569" s="27">
        <v>1</v>
      </c>
      <c r="I569" s="10">
        <v>272000</v>
      </c>
      <c r="J569" s="10"/>
      <c r="K569" s="55">
        <f>I569*H569</f>
        <v>272000</v>
      </c>
      <c r="L569" s="190">
        <f t="shared" si="83"/>
        <v>0</v>
      </c>
      <c r="M569" s="190">
        <f t="shared" si="84"/>
        <v>0</v>
      </c>
      <c r="N569" s="190">
        <f t="shared" si="85"/>
        <v>0</v>
      </c>
      <c r="O569" s="190">
        <f t="shared" si="86"/>
        <v>0</v>
      </c>
      <c r="P569" s="30"/>
    </row>
    <row r="570" spans="1:16" s="3" customFormat="1" ht="27" customHeight="1" outlineLevel="1" x14ac:dyDescent="0.25">
      <c r="A570" s="27"/>
      <c r="B570" s="31" t="s">
        <v>6</v>
      </c>
      <c r="C570" s="62">
        <f>SUM(C566:C569)</f>
        <v>5</v>
      </c>
      <c r="D570" s="43"/>
      <c r="E570" s="43"/>
      <c r="F570" s="172">
        <f>SUM(F566:F569)</f>
        <v>1513000</v>
      </c>
      <c r="G570" s="31" t="s">
        <v>6</v>
      </c>
      <c r="H570" s="62">
        <f>SUM(H566:H569)</f>
        <v>5</v>
      </c>
      <c r="I570" s="43"/>
      <c r="J570" s="43"/>
      <c r="K570" s="172">
        <f>SUM(K566:K569)</f>
        <v>1513000</v>
      </c>
      <c r="L570" s="190">
        <f t="shared" si="83"/>
        <v>0</v>
      </c>
      <c r="M570" s="190">
        <f t="shared" si="84"/>
        <v>0</v>
      </c>
      <c r="N570" s="190">
        <f t="shared" si="85"/>
        <v>0</v>
      </c>
      <c r="O570" s="190">
        <f t="shared" si="86"/>
        <v>0</v>
      </c>
      <c r="P570" s="30"/>
    </row>
    <row r="571" spans="1:16" s="3" customFormat="1" ht="64.5" customHeight="1" outlineLevel="1" x14ac:dyDescent="0.25">
      <c r="A571" s="31" t="s">
        <v>8</v>
      </c>
      <c r="B571" s="19" t="s">
        <v>166</v>
      </c>
      <c r="C571" s="27"/>
      <c r="D571" s="80"/>
      <c r="E571" s="80"/>
      <c r="F571" s="173"/>
      <c r="G571" s="19" t="s">
        <v>166</v>
      </c>
      <c r="H571" s="27"/>
      <c r="I571" s="80"/>
      <c r="J571" s="80"/>
      <c r="K571" s="173"/>
      <c r="L571" s="190">
        <f t="shared" si="83"/>
        <v>0</v>
      </c>
      <c r="M571" s="190">
        <f t="shared" si="84"/>
        <v>0</v>
      </c>
      <c r="N571" s="190">
        <f t="shared" si="85"/>
        <v>0</v>
      </c>
      <c r="O571" s="190">
        <f t="shared" si="86"/>
        <v>0</v>
      </c>
      <c r="P571" s="30"/>
    </row>
    <row r="572" spans="1:16" s="3" customFormat="1" ht="21" customHeight="1" outlineLevel="1" x14ac:dyDescent="0.25">
      <c r="A572" s="27">
        <v>1</v>
      </c>
      <c r="B572" s="28" t="s">
        <v>4</v>
      </c>
      <c r="C572" s="27">
        <v>1</v>
      </c>
      <c r="D572" s="10">
        <v>387600</v>
      </c>
      <c r="E572" s="10"/>
      <c r="F572" s="55">
        <f>D572*C572</f>
        <v>387600</v>
      </c>
      <c r="G572" s="28" t="s">
        <v>4</v>
      </c>
      <c r="H572" s="27">
        <v>1</v>
      </c>
      <c r="I572" s="10">
        <v>387600</v>
      </c>
      <c r="J572" s="10"/>
      <c r="K572" s="55">
        <f>I572*H572</f>
        <v>387600</v>
      </c>
      <c r="L572" s="190">
        <f t="shared" si="83"/>
        <v>0</v>
      </c>
      <c r="M572" s="190">
        <f t="shared" si="84"/>
        <v>0</v>
      </c>
      <c r="N572" s="190">
        <f t="shared" si="85"/>
        <v>0</v>
      </c>
      <c r="O572" s="190">
        <f t="shared" si="86"/>
        <v>0</v>
      </c>
      <c r="P572" s="30"/>
    </row>
    <row r="573" spans="1:16" s="3" customFormat="1" ht="21" customHeight="1" outlineLevel="1" x14ac:dyDescent="0.25">
      <c r="A573" s="27">
        <v>2</v>
      </c>
      <c r="B573" s="28" t="s">
        <v>147</v>
      </c>
      <c r="C573" s="27">
        <v>1</v>
      </c>
      <c r="D573" s="10">
        <v>326400</v>
      </c>
      <c r="E573" s="10"/>
      <c r="F573" s="55">
        <f>D573*C573</f>
        <v>326400</v>
      </c>
      <c r="G573" s="28" t="s">
        <v>147</v>
      </c>
      <c r="H573" s="27">
        <v>1</v>
      </c>
      <c r="I573" s="10">
        <v>326400</v>
      </c>
      <c r="J573" s="10"/>
      <c r="K573" s="55">
        <f>I573*H573</f>
        <v>326400</v>
      </c>
      <c r="L573" s="190">
        <f t="shared" si="83"/>
        <v>0</v>
      </c>
      <c r="M573" s="190">
        <f t="shared" si="84"/>
        <v>0</v>
      </c>
      <c r="N573" s="190">
        <f t="shared" si="85"/>
        <v>0</v>
      </c>
      <c r="O573" s="190">
        <f t="shared" si="86"/>
        <v>0</v>
      </c>
      <c r="P573" s="30"/>
    </row>
    <row r="574" spans="1:16" s="3" customFormat="1" ht="21" customHeight="1" outlineLevel="1" x14ac:dyDescent="0.25">
      <c r="A574" s="27">
        <v>3</v>
      </c>
      <c r="B574" s="28" t="s">
        <v>9</v>
      </c>
      <c r="C574" s="27">
        <v>4</v>
      </c>
      <c r="D574" s="10">
        <v>289000</v>
      </c>
      <c r="E574" s="10"/>
      <c r="F574" s="55">
        <f>D574*C574</f>
        <v>1156000</v>
      </c>
      <c r="G574" s="28" t="s">
        <v>9</v>
      </c>
      <c r="H574" s="27">
        <v>4</v>
      </c>
      <c r="I574" s="10">
        <v>289000</v>
      </c>
      <c r="J574" s="10"/>
      <c r="K574" s="55">
        <f>I574*H574</f>
        <v>1156000</v>
      </c>
      <c r="L574" s="190">
        <f t="shared" si="83"/>
        <v>0</v>
      </c>
      <c r="M574" s="190">
        <f t="shared" si="84"/>
        <v>0</v>
      </c>
      <c r="N574" s="190">
        <f t="shared" si="85"/>
        <v>0</v>
      </c>
      <c r="O574" s="190">
        <f t="shared" si="86"/>
        <v>0</v>
      </c>
      <c r="P574" s="30"/>
    </row>
    <row r="575" spans="1:16" s="3" customFormat="1" ht="21" customHeight="1" outlineLevel="1" x14ac:dyDescent="0.25">
      <c r="A575" s="27">
        <v>4</v>
      </c>
      <c r="B575" s="28" t="s">
        <v>10</v>
      </c>
      <c r="C575" s="27">
        <v>6</v>
      </c>
      <c r="D575" s="10">
        <v>282200</v>
      </c>
      <c r="E575" s="10"/>
      <c r="F575" s="55">
        <f>D575*C575</f>
        <v>1693200</v>
      </c>
      <c r="G575" s="28" t="s">
        <v>10</v>
      </c>
      <c r="H575" s="27">
        <v>6</v>
      </c>
      <c r="I575" s="10">
        <v>282200</v>
      </c>
      <c r="J575" s="10"/>
      <c r="K575" s="55">
        <f>I575*H575</f>
        <v>1693200</v>
      </c>
      <c r="L575" s="190">
        <f t="shared" si="83"/>
        <v>0</v>
      </c>
      <c r="M575" s="190">
        <f t="shared" si="84"/>
        <v>0</v>
      </c>
      <c r="N575" s="190">
        <f t="shared" si="85"/>
        <v>0</v>
      </c>
      <c r="O575" s="190">
        <f t="shared" si="86"/>
        <v>0</v>
      </c>
      <c r="P575" s="30"/>
    </row>
    <row r="576" spans="1:16" s="3" customFormat="1" ht="21" customHeight="1" outlineLevel="1" x14ac:dyDescent="0.25">
      <c r="A576" s="27">
        <v>5</v>
      </c>
      <c r="B576" s="28" t="s">
        <v>5</v>
      </c>
      <c r="C576" s="27">
        <v>6</v>
      </c>
      <c r="D576" s="10">
        <v>272000</v>
      </c>
      <c r="E576" s="10"/>
      <c r="F576" s="55">
        <f>D576*C576</f>
        <v>1632000</v>
      </c>
      <c r="G576" s="28" t="s">
        <v>5</v>
      </c>
      <c r="H576" s="27">
        <v>6</v>
      </c>
      <c r="I576" s="10">
        <v>272000</v>
      </c>
      <c r="J576" s="10"/>
      <c r="K576" s="55">
        <f>I576*H576</f>
        <v>1632000</v>
      </c>
      <c r="L576" s="190">
        <f t="shared" si="83"/>
        <v>0</v>
      </c>
      <c r="M576" s="190">
        <f t="shared" si="84"/>
        <v>0</v>
      </c>
      <c r="N576" s="190">
        <f t="shared" si="85"/>
        <v>0</v>
      </c>
      <c r="O576" s="190">
        <f t="shared" si="86"/>
        <v>0</v>
      </c>
      <c r="P576" s="30"/>
    </row>
    <row r="577" spans="1:16" s="3" customFormat="1" ht="21" customHeight="1" outlineLevel="1" x14ac:dyDescent="0.25">
      <c r="A577" s="27"/>
      <c r="B577" s="31" t="s">
        <v>6</v>
      </c>
      <c r="C577" s="62">
        <f>SUM(C572:C576)</f>
        <v>18</v>
      </c>
      <c r="D577" s="43"/>
      <c r="E577" s="43"/>
      <c r="F577" s="172">
        <f>SUM(F572:F576)</f>
        <v>5195200</v>
      </c>
      <c r="G577" s="31" t="s">
        <v>6</v>
      </c>
      <c r="H577" s="62">
        <f>SUM(H572:H576)</f>
        <v>18</v>
      </c>
      <c r="I577" s="43"/>
      <c r="J577" s="43"/>
      <c r="K577" s="172">
        <f>SUM(K572:K576)</f>
        <v>5195200</v>
      </c>
      <c r="L577" s="190">
        <f t="shared" si="83"/>
        <v>0</v>
      </c>
      <c r="M577" s="190">
        <f t="shared" si="84"/>
        <v>0</v>
      </c>
      <c r="N577" s="190">
        <f t="shared" si="85"/>
        <v>0</v>
      </c>
      <c r="O577" s="190">
        <f t="shared" si="86"/>
        <v>0</v>
      </c>
      <c r="P577" s="30"/>
    </row>
    <row r="578" spans="1:16" ht="42" customHeight="1" outlineLevel="1" x14ac:dyDescent="0.25">
      <c r="A578" s="31" t="s">
        <v>8</v>
      </c>
      <c r="B578" s="19" t="s">
        <v>167</v>
      </c>
      <c r="C578" s="27"/>
      <c r="D578" s="80"/>
      <c r="E578" s="80"/>
      <c r="F578" s="173"/>
      <c r="G578" s="19" t="s">
        <v>167</v>
      </c>
      <c r="H578" s="27"/>
      <c r="I578" s="80"/>
      <c r="J578" s="80"/>
      <c r="K578" s="173"/>
      <c r="L578" s="190">
        <f t="shared" si="83"/>
        <v>0</v>
      </c>
      <c r="M578" s="190">
        <f t="shared" si="84"/>
        <v>0</v>
      </c>
      <c r="N578" s="190">
        <f t="shared" si="85"/>
        <v>0</v>
      </c>
      <c r="O578" s="190">
        <f t="shared" si="86"/>
        <v>0</v>
      </c>
      <c r="P578" s="15"/>
    </row>
    <row r="579" spans="1:16" ht="21" customHeight="1" outlineLevel="1" x14ac:dyDescent="0.25">
      <c r="A579" s="27">
        <v>1</v>
      </c>
      <c r="B579" s="28" t="s">
        <v>4</v>
      </c>
      <c r="C579" s="27">
        <v>1</v>
      </c>
      <c r="D579" s="10">
        <v>387600</v>
      </c>
      <c r="E579" s="10"/>
      <c r="F579" s="55">
        <f>D579*C579</f>
        <v>387600</v>
      </c>
      <c r="G579" s="28" t="s">
        <v>4</v>
      </c>
      <c r="H579" s="27">
        <v>1</v>
      </c>
      <c r="I579" s="10">
        <v>387600</v>
      </c>
      <c r="J579" s="10"/>
      <c r="K579" s="55">
        <f>I579*H579</f>
        <v>387600</v>
      </c>
      <c r="L579" s="190">
        <f t="shared" si="83"/>
        <v>0</v>
      </c>
      <c r="M579" s="190">
        <f t="shared" si="84"/>
        <v>0</v>
      </c>
      <c r="N579" s="190">
        <f t="shared" si="85"/>
        <v>0</v>
      </c>
      <c r="O579" s="190">
        <f t="shared" si="86"/>
        <v>0</v>
      </c>
      <c r="P579" s="15"/>
    </row>
    <row r="580" spans="1:16" ht="21" customHeight="1" outlineLevel="1" x14ac:dyDescent="0.25">
      <c r="A580" s="27">
        <v>2</v>
      </c>
      <c r="B580" s="28" t="s">
        <v>9</v>
      </c>
      <c r="C580" s="27">
        <v>2</v>
      </c>
      <c r="D580" s="10">
        <v>289000</v>
      </c>
      <c r="E580" s="10"/>
      <c r="F580" s="55">
        <f>D580*C580</f>
        <v>578000</v>
      </c>
      <c r="G580" s="28" t="s">
        <v>9</v>
      </c>
      <c r="H580" s="27">
        <v>2</v>
      </c>
      <c r="I580" s="10">
        <v>289000</v>
      </c>
      <c r="J580" s="10"/>
      <c r="K580" s="55">
        <f>I580*H580</f>
        <v>578000</v>
      </c>
      <c r="L580" s="190">
        <f t="shared" si="83"/>
        <v>0</v>
      </c>
      <c r="M580" s="190">
        <f t="shared" si="84"/>
        <v>0</v>
      </c>
      <c r="N580" s="190">
        <f t="shared" si="85"/>
        <v>0</v>
      </c>
      <c r="O580" s="190">
        <f t="shared" si="86"/>
        <v>0</v>
      </c>
      <c r="P580" s="15"/>
    </row>
    <row r="581" spans="1:16" ht="21" customHeight="1" outlineLevel="1" x14ac:dyDescent="0.25">
      <c r="A581" s="27">
        <v>3</v>
      </c>
      <c r="B581" s="28" t="s">
        <v>10</v>
      </c>
      <c r="C581" s="27">
        <v>2</v>
      </c>
      <c r="D581" s="10">
        <v>282200</v>
      </c>
      <c r="E581" s="10"/>
      <c r="F581" s="55">
        <f>D581*C581</f>
        <v>564400</v>
      </c>
      <c r="G581" s="28" t="s">
        <v>10</v>
      </c>
      <c r="H581" s="27">
        <v>2</v>
      </c>
      <c r="I581" s="10">
        <v>282200</v>
      </c>
      <c r="J581" s="10"/>
      <c r="K581" s="55">
        <f>I581*H581</f>
        <v>564400</v>
      </c>
      <c r="L581" s="190">
        <f t="shared" si="83"/>
        <v>0</v>
      </c>
      <c r="M581" s="190">
        <f t="shared" si="84"/>
        <v>0</v>
      </c>
      <c r="N581" s="190">
        <f t="shared" si="85"/>
        <v>0</v>
      </c>
      <c r="O581" s="190">
        <f t="shared" si="86"/>
        <v>0</v>
      </c>
      <c r="P581" s="15"/>
    </row>
    <row r="582" spans="1:16" ht="21" customHeight="1" outlineLevel="1" x14ac:dyDescent="0.25">
      <c r="A582" s="27">
        <v>4</v>
      </c>
      <c r="B582" s="28" t="s">
        <v>5</v>
      </c>
      <c r="C582" s="27">
        <v>1</v>
      </c>
      <c r="D582" s="10">
        <v>272000</v>
      </c>
      <c r="E582" s="10"/>
      <c r="F582" s="55">
        <f>D582*C582</f>
        <v>272000</v>
      </c>
      <c r="G582" s="28" t="s">
        <v>5</v>
      </c>
      <c r="H582" s="27">
        <v>1</v>
      </c>
      <c r="I582" s="10">
        <v>272000</v>
      </c>
      <c r="J582" s="10"/>
      <c r="K582" s="55">
        <f>I582*H582</f>
        <v>272000</v>
      </c>
      <c r="L582" s="190">
        <f t="shared" si="83"/>
        <v>0</v>
      </c>
      <c r="M582" s="190">
        <f t="shared" si="84"/>
        <v>0</v>
      </c>
      <c r="N582" s="190">
        <f t="shared" si="85"/>
        <v>0</v>
      </c>
      <c r="O582" s="190">
        <f t="shared" si="86"/>
        <v>0</v>
      </c>
      <c r="P582" s="15"/>
    </row>
    <row r="583" spans="1:16" ht="21" customHeight="1" outlineLevel="1" x14ac:dyDescent="0.25">
      <c r="A583" s="27"/>
      <c r="B583" s="31" t="s">
        <v>6</v>
      </c>
      <c r="C583" s="62">
        <f>SUM(C579:C582)</f>
        <v>6</v>
      </c>
      <c r="D583" s="43"/>
      <c r="E583" s="43"/>
      <c r="F583" s="172">
        <f>SUM(F579:F582)</f>
        <v>1802000</v>
      </c>
      <c r="G583" s="31" t="s">
        <v>6</v>
      </c>
      <c r="H583" s="62">
        <f>SUM(H579:H582)</f>
        <v>6</v>
      </c>
      <c r="I583" s="43"/>
      <c r="J583" s="43"/>
      <c r="K583" s="172">
        <f>SUM(K579:K582)</f>
        <v>1802000</v>
      </c>
      <c r="L583" s="190">
        <f t="shared" si="83"/>
        <v>0</v>
      </c>
      <c r="M583" s="190">
        <f t="shared" si="84"/>
        <v>0</v>
      </c>
      <c r="N583" s="190">
        <f t="shared" si="85"/>
        <v>0</v>
      </c>
      <c r="O583" s="190">
        <f t="shared" si="86"/>
        <v>0</v>
      </c>
      <c r="P583" s="15"/>
    </row>
    <row r="584" spans="1:16" ht="35.25" customHeight="1" outlineLevel="1" x14ac:dyDescent="0.25">
      <c r="A584" s="31" t="s">
        <v>8</v>
      </c>
      <c r="B584" s="19" t="s">
        <v>168</v>
      </c>
      <c r="C584" s="27"/>
      <c r="D584" s="80"/>
      <c r="E584" s="80"/>
      <c r="F584" s="173"/>
      <c r="G584" s="19" t="s">
        <v>168</v>
      </c>
      <c r="H584" s="27"/>
      <c r="I584" s="80"/>
      <c r="J584" s="80"/>
      <c r="K584" s="173"/>
      <c r="L584" s="190">
        <f t="shared" si="83"/>
        <v>0</v>
      </c>
      <c r="M584" s="190">
        <f t="shared" si="84"/>
        <v>0</v>
      </c>
      <c r="N584" s="190">
        <f t="shared" si="85"/>
        <v>0</v>
      </c>
      <c r="O584" s="190">
        <f t="shared" si="86"/>
        <v>0</v>
      </c>
      <c r="P584" s="15"/>
    </row>
    <row r="585" spans="1:16" ht="21" customHeight="1" outlineLevel="1" x14ac:dyDescent="0.25">
      <c r="A585" s="27">
        <v>1</v>
      </c>
      <c r="B585" s="28" t="s">
        <v>169</v>
      </c>
      <c r="C585" s="27">
        <v>1</v>
      </c>
      <c r="D585" s="10">
        <v>370600</v>
      </c>
      <c r="E585" s="10"/>
      <c r="F585" s="55">
        <f t="shared" ref="F585:F594" si="87">D585*C585</f>
        <v>370600</v>
      </c>
      <c r="G585" s="28" t="s">
        <v>169</v>
      </c>
      <c r="H585" s="27">
        <v>1</v>
      </c>
      <c r="I585" s="10">
        <v>370600</v>
      </c>
      <c r="J585" s="10"/>
      <c r="K585" s="55">
        <f t="shared" ref="K585:K594" si="88">I585*H585</f>
        <v>370600</v>
      </c>
      <c r="L585" s="190">
        <f t="shared" si="83"/>
        <v>0</v>
      </c>
      <c r="M585" s="190">
        <f t="shared" si="84"/>
        <v>0</v>
      </c>
      <c r="N585" s="190">
        <f t="shared" si="85"/>
        <v>0</v>
      </c>
      <c r="O585" s="190">
        <f t="shared" si="86"/>
        <v>0</v>
      </c>
      <c r="P585" s="15"/>
    </row>
    <row r="586" spans="1:16" ht="21" customHeight="1" outlineLevel="1" x14ac:dyDescent="0.25">
      <c r="A586" s="27">
        <v>2</v>
      </c>
      <c r="B586" s="28" t="s">
        <v>180</v>
      </c>
      <c r="C586" s="27">
        <v>1</v>
      </c>
      <c r="D586" s="10">
        <v>241400</v>
      </c>
      <c r="E586" s="10"/>
      <c r="F586" s="55">
        <f t="shared" si="87"/>
        <v>241400</v>
      </c>
      <c r="G586" s="28" t="s">
        <v>180</v>
      </c>
      <c r="H586" s="27">
        <v>1</v>
      </c>
      <c r="I586" s="10">
        <v>241400</v>
      </c>
      <c r="J586" s="10"/>
      <c r="K586" s="55">
        <f t="shared" si="88"/>
        <v>241400</v>
      </c>
      <c r="L586" s="190">
        <f t="shared" si="83"/>
        <v>0</v>
      </c>
      <c r="M586" s="190">
        <f t="shared" si="84"/>
        <v>0</v>
      </c>
      <c r="N586" s="190">
        <f t="shared" si="85"/>
        <v>0</v>
      </c>
      <c r="O586" s="190">
        <f t="shared" si="86"/>
        <v>0</v>
      </c>
      <c r="P586" s="15"/>
    </row>
    <row r="587" spans="1:16" ht="39.75" customHeight="1" outlineLevel="1" x14ac:dyDescent="0.25">
      <c r="A587" s="27">
        <v>3</v>
      </c>
      <c r="B587" s="28" t="s">
        <v>170</v>
      </c>
      <c r="C587" s="42">
        <v>1</v>
      </c>
      <c r="D587" s="10">
        <v>258400</v>
      </c>
      <c r="E587" s="10"/>
      <c r="F587" s="55">
        <f t="shared" si="87"/>
        <v>258400</v>
      </c>
      <c r="G587" s="28" t="s">
        <v>170</v>
      </c>
      <c r="H587" s="42">
        <v>1</v>
      </c>
      <c r="I587" s="10">
        <v>258400</v>
      </c>
      <c r="J587" s="10"/>
      <c r="K587" s="55">
        <f t="shared" si="88"/>
        <v>258400</v>
      </c>
      <c r="L587" s="190">
        <f t="shared" si="83"/>
        <v>0</v>
      </c>
      <c r="M587" s="190">
        <f t="shared" si="84"/>
        <v>0</v>
      </c>
      <c r="N587" s="190">
        <f t="shared" si="85"/>
        <v>0</v>
      </c>
      <c r="O587" s="190">
        <f t="shared" si="86"/>
        <v>0</v>
      </c>
      <c r="P587" s="15"/>
    </row>
    <row r="588" spans="1:16" ht="39.75" customHeight="1" outlineLevel="1" x14ac:dyDescent="0.25">
      <c r="A588" s="27">
        <v>4</v>
      </c>
      <c r="B588" s="28" t="s">
        <v>170</v>
      </c>
      <c r="C588" s="42">
        <v>3</v>
      </c>
      <c r="D588" s="10">
        <v>210800</v>
      </c>
      <c r="E588" s="10"/>
      <c r="F588" s="55">
        <f t="shared" si="87"/>
        <v>632400</v>
      </c>
      <c r="G588" s="28" t="s">
        <v>170</v>
      </c>
      <c r="H588" s="42">
        <v>3</v>
      </c>
      <c r="I588" s="10">
        <v>210800</v>
      </c>
      <c r="J588" s="10"/>
      <c r="K588" s="55">
        <f t="shared" si="88"/>
        <v>632400</v>
      </c>
      <c r="L588" s="190">
        <f t="shared" si="83"/>
        <v>0</v>
      </c>
      <c r="M588" s="190">
        <f t="shared" si="84"/>
        <v>0</v>
      </c>
      <c r="N588" s="190">
        <f t="shared" si="85"/>
        <v>0</v>
      </c>
      <c r="O588" s="190">
        <f t="shared" si="86"/>
        <v>0</v>
      </c>
      <c r="P588" s="15"/>
    </row>
    <row r="589" spans="1:16" ht="39.75" customHeight="1" outlineLevel="1" x14ac:dyDescent="0.25">
      <c r="A589" s="27">
        <v>5</v>
      </c>
      <c r="B589" s="28" t="s">
        <v>171</v>
      </c>
      <c r="C589" s="42">
        <v>1</v>
      </c>
      <c r="D589" s="10">
        <v>210800</v>
      </c>
      <c r="E589" s="10"/>
      <c r="F589" s="55">
        <f t="shared" si="87"/>
        <v>210800</v>
      </c>
      <c r="G589" s="28" t="s">
        <v>171</v>
      </c>
      <c r="H589" s="42">
        <v>1</v>
      </c>
      <c r="I589" s="10">
        <v>210800</v>
      </c>
      <c r="J589" s="10"/>
      <c r="K589" s="55">
        <f t="shared" si="88"/>
        <v>210800</v>
      </c>
      <c r="L589" s="190">
        <f t="shared" si="83"/>
        <v>0</v>
      </c>
      <c r="M589" s="190">
        <f t="shared" si="84"/>
        <v>0</v>
      </c>
      <c r="N589" s="190">
        <f t="shared" si="85"/>
        <v>0</v>
      </c>
      <c r="O589" s="190">
        <f t="shared" si="86"/>
        <v>0</v>
      </c>
      <c r="P589" s="15"/>
    </row>
    <row r="590" spans="1:16" ht="21" customHeight="1" outlineLevel="1" x14ac:dyDescent="0.25">
      <c r="A590" s="27">
        <v>6</v>
      </c>
      <c r="B590" s="28" t="s">
        <v>139</v>
      </c>
      <c r="C590" s="42">
        <v>1</v>
      </c>
      <c r="D590" s="10">
        <v>265200</v>
      </c>
      <c r="E590" s="10"/>
      <c r="F590" s="55">
        <f t="shared" si="87"/>
        <v>265200</v>
      </c>
      <c r="G590" s="28" t="s">
        <v>139</v>
      </c>
      <c r="H590" s="42">
        <v>1</v>
      </c>
      <c r="I590" s="10">
        <v>265200</v>
      </c>
      <c r="J590" s="10"/>
      <c r="K590" s="55">
        <f t="shared" si="88"/>
        <v>265200</v>
      </c>
      <c r="L590" s="190">
        <f t="shared" si="83"/>
        <v>0</v>
      </c>
      <c r="M590" s="190">
        <f t="shared" si="84"/>
        <v>0</v>
      </c>
      <c r="N590" s="190">
        <f t="shared" si="85"/>
        <v>0</v>
      </c>
      <c r="O590" s="190">
        <f t="shared" si="86"/>
        <v>0</v>
      </c>
      <c r="P590" s="15"/>
    </row>
    <row r="591" spans="1:16" ht="21" customHeight="1" outlineLevel="1" x14ac:dyDescent="0.25">
      <c r="A591" s="27">
        <v>7</v>
      </c>
      <c r="B591" s="28" t="s">
        <v>139</v>
      </c>
      <c r="C591" s="42">
        <v>2</v>
      </c>
      <c r="D591" s="10">
        <v>255000</v>
      </c>
      <c r="E591" s="10"/>
      <c r="F591" s="55">
        <f t="shared" si="87"/>
        <v>510000</v>
      </c>
      <c r="G591" s="28" t="s">
        <v>139</v>
      </c>
      <c r="H591" s="42">
        <v>2</v>
      </c>
      <c r="I591" s="10">
        <v>255000</v>
      </c>
      <c r="J591" s="10"/>
      <c r="K591" s="55">
        <f t="shared" si="88"/>
        <v>510000</v>
      </c>
      <c r="L591" s="190">
        <f t="shared" si="83"/>
        <v>0</v>
      </c>
      <c r="M591" s="190">
        <f t="shared" si="84"/>
        <v>0</v>
      </c>
      <c r="N591" s="190">
        <f t="shared" si="85"/>
        <v>0</v>
      </c>
      <c r="O591" s="190">
        <f t="shared" si="86"/>
        <v>0</v>
      </c>
      <c r="P591" s="15"/>
    </row>
    <row r="592" spans="1:16" ht="21" customHeight="1" outlineLevel="1" x14ac:dyDescent="0.25">
      <c r="A592" s="27">
        <v>8</v>
      </c>
      <c r="B592" s="28" t="s">
        <v>172</v>
      </c>
      <c r="C592" s="42">
        <v>4</v>
      </c>
      <c r="D592" s="10">
        <v>176800</v>
      </c>
      <c r="E592" s="10"/>
      <c r="F592" s="55">
        <f t="shared" si="87"/>
        <v>707200</v>
      </c>
      <c r="G592" s="28" t="s">
        <v>172</v>
      </c>
      <c r="H592" s="42">
        <v>4</v>
      </c>
      <c r="I592" s="10">
        <v>176800</v>
      </c>
      <c r="J592" s="10"/>
      <c r="K592" s="55">
        <f t="shared" si="88"/>
        <v>707200</v>
      </c>
      <c r="L592" s="190">
        <f t="shared" si="83"/>
        <v>0</v>
      </c>
      <c r="M592" s="190">
        <f t="shared" si="84"/>
        <v>0</v>
      </c>
      <c r="N592" s="190">
        <f t="shared" si="85"/>
        <v>0</v>
      </c>
      <c r="O592" s="190">
        <f t="shared" si="86"/>
        <v>0</v>
      </c>
      <c r="P592" s="15"/>
    </row>
    <row r="593" spans="1:16" ht="21" customHeight="1" outlineLevel="1" x14ac:dyDescent="0.25">
      <c r="A593" s="27">
        <v>9</v>
      </c>
      <c r="B593" s="28" t="s">
        <v>141</v>
      </c>
      <c r="C593" s="42">
        <v>2</v>
      </c>
      <c r="D593" s="10">
        <v>176800</v>
      </c>
      <c r="E593" s="10"/>
      <c r="F593" s="55">
        <f t="shared" si="87"/>
        <v>353600</v>
      </c>
      <c r="G593" s="28" t="s">
        <v>141</v>
      </c>
      <c r="H593" s="42">
        <v>2</v>
      </c>
      <c r="I593" s="10">
        <v>176800</v>
      </c>
      <c r="J593" s="10"/>
      <c r="K593" s="55">
        <f t="shared" si="88"/>
        <v>353600</v>
      </c>
      <c r="L593" s="190">
        <f t="shared" si="83"/>
        <v>0</v>
      </c>
      <c r="M593" s="190">
        <f t="shared" si="84"/>
        <v>0</v>
      </c>
      <c r="N593" s="190">
        <f t="shared" si="85"/>
        <v>0</v>
      </c>
      <c r="O593" s="190">
        <f t="shared" si="86"/>
        <v>0</v>
      </c>
      <c r="P593" s="15"/>
    </row>
    <row r="594" spans="1:16" s="3" customFormat="1" ht="21" customHeight="1" outlineLevel="1" x14ac:dyDescent="0.25">
      <c r="A594" s="27">
        <v>10</v>
      </c>
      <c r="B594" s="28" t="s">
        <v>173</v>
      </c>
      <c r="C594" s="42">
        <v>3</v>
      </c>
      <c r="D594" s="10">
        <v>176800</v>
      </c>
      <c r="E594" s="10"/>
      <c r="F594" s="55">
        <f t="shared" si="87"/>
        <v>530400</v>
      </c>
      <c r="G594" s="28" t="s">
        <v>173</v>
      </c>
      <c r="H594" s="42">
        <v>3</v>
      </c>
      <c r="I594" s="10">
        <v>176800</v>
      </c>
      <c r="J594" s="10"/>
      <c r="K594" s="55">
        <f t="shared" si="88"/>
        <v>530400</v>
      </c>
      <c r="L594" s="190">
        <f t="shared" si="83"/>
        <v>0</v>
      </c>
      <c r="M594" s="190">
        <f t="shared" si="84"/>
        <v>0</v>
      </c>
      <c r="N594" s="190">
        <f t="shared" si="85"/>
        <v>0</v>
      </c>
      <c r="O594" s="190">
        <f t="shared" si="86"/>
        <v>0</v>
      </c>
      <c r="P594" s="30"/>
    </row>
    <row r="595" spans="1:16" s="3" customFormat="1" ht="21" customHeight="1" outlineLevel="1" x14ac:dyDescent="0.25">
      <c r="A595" s="27"/>
      <c r="B595" s="31" t="s">
        <v>6</v>
      </c>
      <c r="C595" s="134">
        <f>SUM(C585:C594)</f>
        <v>19</v>
      </c>
      <c r="D595" s="43"/>
      <c r="E595" s="43"/>
      <c r="F595" s="174">
        <f>SUM(F585:F594)</f>
        <v>4080000</v>
      </c>
      <c r="G595" s="31" t="s">
        <v>6</v>
      </c>
      <c r="H595" s="134">
        <f>SUM(H585:H594)</f>
        <v>19</v>
      </c>
      <c r="I595" s="43"/>
      <c r="J595" s="43"/>
      <c r="K595" s="174">
        <f>SUM(K585:K594)</f>
        <v>4080000</v>
      </c>
      <c r="L595" s="190">
        <f t="shared" si="83"/>
        <v>0</v>
      </c>
      <c r="M595" s="190">
        <f t="shared" si="84"/>
        <v>0</v>
      </c>
      <c r="N595" s="190">
        <f t="shared" si="85"/>
        <v>0</v>
      </c>
      <c r="O595" s="190">
        <f t="shared" si="86"/>
        <v>0</v>
      </c>
      <c r="P595" s="30"/>
    </row>
    <row r="596" spans="1:16" s="3" customFormat="1" ht="42" customHeight="1" outlineLevel="1" x14ac:dyDescent="0.25">
      <c r="A596" s="31" t="s">
        <v>8</v>
      </c>
      <c r="B596" s="19" t="s">
        <v>177</v>
      </c>
      <c r="C596" s="27"/>
      <c r="D596" s="80"/>
      <c r="E596" s="80"/>
      <c r="F596" s="173"/>
      <c r="G596" s="19" t="s">
        <v>177</v>
      </c>
      <c r="H596" s="27"/>
      <c r="I596" s="80"/>
      <c r="J596" s="80"/>
      <c r="K596" s="173"/>
      <c r="L596" s="190">
        <f t="shared" si="83"/>
        <v>0</v>
      </c>
      <c r="M596" s="190">
        <f t="shared" si="84"/>
        <v>0</v>
      </c>
      <c r="N596" s="190">
        <f t="shared" si="85"/>
        <v>0</v>
      </c>
      <c r="O596" s="190">
        <f t="shared" si="86"/>
        <v>0</v>
      </c>
      <c r="P596" s="30"/>
    </row>
    <row r="597" spans="1:16" s="3" customFormat="1" ht="21" customHeight="1" outlineLevel="1" x14ac:dyDescent="0.25">
      <c r="A597" s="27">
        <v>1</v>
      </c>
      <c r="B597" s="28" t="s">
        <v>4</v>
      </c>
      <c r="C597" s="27">
        <v>1</v>
      </c>
      <c r="D597" s="10">
        <v>387600</v>
      </c>
      <c r="E597" s="10"/>
      <c r="F597" s="55">
        <f>D597*C597</f>
        <v>387600</v>
      </c>
      <c r="G597" s="28" t="s">
        <v>4</v>
      </c>
      <c r="H597" s="27">
        <v>1</v>
      </c>
      <c r="I597" s="10">
        <v>387600</v>
      </c>
      <c r="J597" s="10"/>
      <c r="K597" s="55">
        <f>I597*H597</f>
        <v>387600</v>
      </c>
      <c r="L597" s="190">
        <f t="shared" si="83"/>
        <v>0</v>
      </c>
      <c r="M597" s="190">
        <f t="shared" si="84"/>
        <v>0</v>
      </c>
      <c r="N597" s="190">
        <f t="shared" si="85"/>
        <v>0</v>
      </c>
      <c r="O597" s="190">
        <f t="shared" si="86"/>
        <v>0</v>
      </c>
      <c r="P597" s="30"/>
    </row>
    <row r="598" spans="1:16" s="3" customFormat="1" ht="21" customHeight="1" outlineLevel="1" x14ac:dyDescent="0.25">
      <c r="A598" s="27">
        <v>2</v>
      </c>
      <c r="B598" s="28" t="s">
        <v>9</v>
      </c>
      <c r="C598" s="27">
        <v>1</v>
      </c>
      <c r="D598" s="10">
        <v>289000</v>
      </c>
      <c r="E598" s="10"/>
      <c r="F598" s="55">
        <f>D598*C598</f>
        <v>289000</v>
      </c>
      <c r="G598" s="28" t="s">
        <v>9</v>
      </c>
      <c r="H598" s="27">
        <v>1</v>
      </c>
      <c r="I598" s="10">
        <v>289000</v>
      </c>
      <c r="J598" s="10"/>
      <c r="K598" s="55">
        <f>I598*H598</f>
        <v>289000</v>
      </c>
      <c r="L598" s="190">
        <f t="shared" ref="L598:L608" si="89">+H598-C598</f>
        <v>0</v>
      </c>
      <c r="M598" s="190">
        <f t="shared" ref="M598:M608" si="90">+I598-D598</f>
        <v>0</v>
      </c>
      <c r="N598" s="190">
        <f t="shared" ref="N598:N608" si="91">+J598-E598</f>
        <v>0</v>
      </c>
      <c r="O598" s="190">
        <f t="shared" ref="O598:O608" si="92">+K598-F598</f>
        <v>0</v>
      </c>
      <c r="P598" s="30"/>
    </row>
    <row r="599" spans="1:16" s="3" customFormat="1" ht="21" customHeight="1" outlineLevel="1" x14ac:dyDescent="0.25">
      <c r="A599" s="27">
        <v>3</v>
      </c>
      <c r="B599" s="28" t="s">
        <v>10</v>
      </c>
      <c r="C599" s="27">
        <v>3</v>
      </c>
      <c r="D599" s="10">
        <v>282200</v>
      </c>
      <c r="E599" s="10"/>
      <c r="F599" s="55">
        <f>D599*C599</f>
        <v>846600</v>
      </c>
      <c r="G599" s="28" t="s">
        <v>10</v>
      </c>
      <c r="H599" s="27">
        <v>3</v>
      </c>
      <c r="I599" s="10">
        <v>282200</v>
      </c>
      <c r="J599" s="10"/>
      <c r="K599" s="55">
        <f>I599*H599</f>
        <v>846600</v>
      </c>
      <c r="L599" s="190">
        <f t="shared" si="89"/>
        <v>0</v>
      </c>
      <c r="M599" s="190">
        <f t="shared" si="90"/>
        <v>0</v>
      </c>
      <c r="N599" s="190">
        <f t="shared" si="91"/>
        <v>0</v>
      </c>
      <c r="O599" s="190">
        <f t="shared" si="92"/>
        <v>0</v>
      </c>
      <c r="P599" s="30"/>
    </row>
    <row r="600" spans="1:16" s="3" customFormat="1" ht="21" customHeight="1" outlineLevel="1" x14ac:dyDescent="0.25">
      <c r="A600" s="27">
        <v>4</v>
      </c>
      <c r="B600" s="28" t="s">
        <v>5</v>
      </c>
      <c r="C600" s="27">
        <f>2</f>
        <v>2</v>
      </c>
      <c r="D600" s="10">
        <v>272000</v>
      </c>
      <c r="E600" s="10"/>
      <c r="F600" s="55">
        <f>D600*C600</f>
        <v>544000</v>
      </c>
      <c r="G600" s="28" t="s">
        <v>5</v>
      </c>
      <c r="H600" s="27">
        <f>2</f>
        <v>2</v>
      </c>
      <c r="I600" s="10">
        <v>272000</v>
      </c>
      <c r="J600" s="10"/>
      <c r="K600" s="55">
        <f>I600*H600</f>
        <v>544000</v>
      </c>
      <c r="L600" s="190">
        <f t="shared" si="89"/>
        <v>0</v>
      </c>
      <c r="M600" s="190">
        <f t="shared" si="90"/>
        <v>0</v>
      </c>
      <c r="N600" s="190">
        <f t="shared" si="91"/>
        <v>0</v>
      </c>
      <c r="O600" s="190">
        <f t="shared" si="92"/>
        <v>0</v>
      </c>
      <c r="P600" s="30"/>
    </row>
    <row r="601" spans="1:16" s="3" customFormat="1" ht="21" customHeight="1" outlineLevel="1" x14ac:dyDescent="0.25">
      <c r="A601" s="27"/>
      <c r="B601" s="31" t="s">
        <v>6</v>
      </c>
      <c r="C601" s="62">
        <f>SUM(C597:C600)</f>
        <v>7</v>
      </c>
      <c r="D601" s="43"/>
      <c r="E601" s="43"/>
      <c r="F601" s="172">
        <f>SUM(F597:F600)</f>
        <v>2067200</v>
      </c>
      <c r="G601" s="31" t="s">
        <v>6</v>
      </c>
      <c r="H601" s="62">
        <f>SUM(H597:H600)</f>
        <v>7</v>
      </c>
      <c r="I601" s="43"/>
      <c r="J601" s="43"/>
      <c r="K601" s="172">
        <f>SUM(K597:K600)</f>
        <v>2067200</v>
      </c>
      <c r="L601" s="190">
        <f t="shared" si="89"/>
        <v>0</v>
      </c>
      <c r="M601" s="190">
        <f t="shared" si="90"/>
        <v>0</v>
      </c>
      <c r="N601" s="190">
        <f t="shared" si="91"/>
        <v>0</v>
      </c>
      <c r="O601" s="190">
        <f t="shared" si="92"/>
        <v>0</v>
      </c>
      <c r="P601" s="30"/>
    </row>
    <row r="602" spans="1:16" s="3" customFormat="1" ht="21" customHeight="1" outlineLevel="1" x14ac:dyDescent="0.25">
      <c r="A602" s="31" t="s">
        <v>8</v>
      </c>
      <c r="B602" s="19" t="s">
        <v>178</v>
      </c>
      <c r="C602" s="27"/>
      <c r="D602" s="80"/>
      <c r="E602" s="80"/>
      <c r="F602" s="173"/>
      <c r="G602" s="19" t="s">
        <v>178</v>
      </c>
      <c r="H602" s="27"/>
      <c r="I602" s="80"/>
      <c r="J602" s="80"/>
      <c r="K602" s="173"/>
      <c r="L602" s="190">
        <f t="shared" si="89"/>
        <v>0</v>
      </c>
      <c r="M602" s="190">
        <f t="shared" si="90"/>
        <v>0</v>
      </c>
      <c r="N602" s="190">
        <f t="shared" si="91"/>
        <v>0</v>
      </c>
      <c r="O602" s="190">
        <f t="shared" si="92"/>
        <v>0</v>
      </c>
      <c r="P602" s="30"/>
    </row>
    <row r="603" spans="1:16" s="3" customFormat="1" ht="21" customHeight="1" outlineLevel="1" x14ac:dyDescent="0.25">
      <c r="A603" s="27">
        <v>1</v>
      </c>
      <c r="B603" s="28" t="s">
        <v>4</v>
      </c>
      <c r="C603" s="27">
        <v>1</v>
      </c>
      <c r="D603" s="10">
        <v>387600</v>
      </c>
      <c r="E603" s="10"/>
      <c r="F603" s="55">
        <f>D603*C603</f>
        <v>387600</v>
      </c>
      <c r="G603" s="28" t="s">
        <v>4</v>
      </c>
      <c r="H603" s="27">
        <v>1</v>
      </c>
      <c r="I603" s="10">
        <v>387600</v>
      </c>
      <c r="J603" s="10"/>
      <c r="K603" s="55">
        <f>I603*H603</f>
        <v>387600</v>
      </c>
      <c r="L603" s="190">
        <f t="shared" si="89"/>
        <v>0</v>
      </c>
      <c r="M603" s="190">
        <f t="shared" si="90"/>
        <v>0</v>
      </c>
      <c r="N603" s="190">
        <f t="shared" si="91"/>
        <v>0</v>
      </c>
      <c r="O603" s="190">
        <f t="shared" si="92"/>
        <v>0</v>
      </c>
      <c r="P603" s="30"/>
    </row>
    <row r="604" spans="1:16" s="3" customFormat="1" ht="21" customHeight="1" outlineLevel="1" x14ac:dyDescent="0.25">
      <c r="A604" s="27">
        <v>2</v>
      </c>
      <c r="B604" s="28" t="s">
        <v>9</v>
      </c>
      <c r="C604" s="27">
        <v>2</v>
      </c>
      <c r="D604" s="10">
        <v>289000</v>
      </c>
      <c r="E604" s="10"/>
      <c r="F604" s="55">
        <f>D604*C604</f>
        <v>578000</v>
      </c>
      <c r="G604" s="28" t="s">
        <v>9</v>
      </c>
      <c r="H604" s="27">
        <v>2</v>
      </c>
      <c r="I604" s="10">
        <v>289000</v>
      </c>
      <c r="J604" s="10"/>
      <c r="K604" s="55">
        <f>I604*H604</f>
        <v>578000</v>
      </c>
      <c r="L604" s="190">
        <f t="shared" si="89"/>
        <v>0</v>
      </c>
      <c r="M604" s="190">
        <f t="shared" si="90"/>
        <v>0</v>
      </c>
      <c r="N604" s="190">
        <f t="shared" si="91"/>
        <v>0</v>
      </c>
      <c r="O604" s="190">
        <f t="shared" si="92"/>
        <v>0</v>
      </c>
      <c r="P604" s="30"/>
    </row>
    <row r="605" spans="1:16" s="3" customFormat="1" ht="21" customHeight="1" outlineLevel="1" x14ac:dyDescent="0.25">
      <c r="A605" s="27">
        <v>3</v>
      </c>
      <c r="B605" s="28" t="s">
        <v>10</v>
      </c>
      <c r="C605" s="27">
        <v>3</v>
      </c>
      <c r="D605" s="10">
        <v>282200</v>
      </c>
      <c r="E605" s="10"/>
      <c r="F605" s="55">
        <f>D605*C605</f>
        <v>846600</v>
      </c>
      <c r="G605" s="28" t="s">
        <v>10</v>
      </c>
      <c r="H605" s="27">
        <v>3</v>
      </c>
      <c r="I605" s="10">
        <v>282200</v>
      </c>
      <c r="J605" s="10"/>
      <c r="K605" s="55">
        <f>I605*H605</f>
        <v>846600</v>
      </c>
      <c r="L605" s="190">
        <f t="shared" si="89"/>
        <v>0</v>
      </c>
      <c r="M605" s="190">
        <f t="shared" si="90"/>
        <v>0</v>
      </c>
      <c r="N605" s="190">
        <f t="shared" si="91"/>
        <v>0</v>
      </c>
      <c r="O605" s="190">
        <f t="shared" si="92"/>
        <v>0</v>
      </c>
      <c r="P605" s="30"/>
    </row>
    <row r="606" spans="1:16" s="3" customFormat="1" ht="21" customHeight="1" outlineLevel="1" x14ac:dyDescent="0.25">
      <c r="A606" s="27">
        <v>4</v>
      </c>
      <c r="B606" s="28" t="s">
        <v>5</v>
      </c>
      <c r="C606" s="27">
        <v>1</v>
      </c>
      <c r="D606" s="10">
        <v>272000</v>
      </c>
      <c r="E606" s="10"/>
      <c r="F606" s="55">
        <f>D606*C606</f>
        <v>272000</v>
      </c>
      <c r="G606" s="28" t="s">
        <v>5</v>
      </c>
      <c r="H606" s="27">
        <v>1</v>
      </c>
      <c r="I606" s="10">
        <v>272000</v>
      </c>
      <c r="J606" s="10"/>
      <c r="K606" s="55">
        <f>I606*H606</f>
        <v>272000</v>
      </c>
      <c r="L606" s="190">
        <f t="shared" si="89"/>
        <v>0</v>
      </c>
      <c r="M606" s="190">
        <f t="shared" si="90"/>
        <v>0</v>
      </c>
      <c r="N606" s="190">
        <f t="shared" si="91"/>
        <v>0</v>
      </c>
      <c r="O606" s="190">
        <f t="shared" si="92"/>
        <v>0</v>
      </c>
      <c r="P606" s="30"/>
    </row>
    <row r="607" spans="1:16" s="3" customFormat="1" ht="21" customHeight="1" outlineLevel="1" x14ac:dyDescent="0.25">
      <c r="A607" s="27"/>
      <c r="B607" s="31" t="s">
        <v>6</v>
      </c>
      <c r="C607" s="62">
        <f>SUM(C603:C606)</f>
        <v>7</v>
      </c>
      <c r="D607" s="43"/>
      <c r="E607" s="43"/>
      <c r="F607" s="172">
        <f>SUM(F603:F606)</f>
        <v>2084200</v>
      </c>
      <c r="G607" s="31" t="s">
        <v>6</v>
      </c>
      <c r="H607" s="62">
        <f>SUM(H603:H606)</f>
        <v>7</v>
      </c>
      <c r="I607" s="43"/>
      <c r="J607" s="43"/>
      <c r="K607" s="172">
        <f>SUM(K603:K606)</f>
        <v>2084200</v>
      </c>
      <c r="L607" s="190">
        <f t="shared" si="89"/>
        <v>0</v>
      </c>
      <c r="M607" s="190">
        <f t="shared" si="90"/>
        <v>0</v>
      </c>
      <c r="N607" s="190">
        <f t="shared" si="91"/>
        <v>0</v>
      </c>
      <c r="O607" s="190">
        <f t="shared" si="92"/>
        <v>0</v>
      </c>
      <c r="P607" s="30"/>
    </row>
    <row r="608" spans="1:16" s="3" customFormat="1" ht="21" customHeight="1" x14ac:dyDescent="0.25">
      <c r="A608" s="42"/>
      <c r="B608" s="31" t="s">
        <v>11</v>
      </c>
      <c r="C608" s="62">
        <f>C543+C570+C607+C577+C601+C550+C583+C557+C595+C564</f>
        <v>106</v>
      </c>
      <c r="D608" s="43"/>
      <c r="E608" s="43"/>
      <c r="F608" s="172">
        <f>F543+F570+F607+F577+F601+F550+F583+F557+F595+F564</f>
        <v>31521400</v>
      </c>
      <c r="G608" s="31" t="s">
        <v>11</v>
      </c>
      <c r="H608" s="62">
        <f>H543+H570+H607+H577+H601+H550+H583+H557+H595+H564</f>
        <v>106</v>
      </c>
      <c r="I608" s="43"/>
      <c r="J608" s="43"/>
      <c r="K608" s="172">
        <f>K543+K570+K607+K577+K601+K550+K583+K557+K595+K564</f>
        <v>31521400</v>
      </c>
      <c r="L608" s="190">
        <f t="shared" si="89"/>
        <v>0</v>
      </c>
      <c r="M608" s="190">
        <f t="shared" si="90"/>
        <v>0</v>
      </c>
      <c r="N608" s="190">
        <f t="shared" si="91"/>
        <v>0</v>
      </c>
      <c r="O608" s="190">
        <f t="shared" si="92"/>
        <v>0</v>
      </c>
      <c r="P608" s="30"/>
    </row>
    <row r="609" spans="1:16" s="3" customFormat="1" ht="51" customHeight="1" x14ac:dyDescent="0.25">
      <c r="A609" s="78" t="s">
        <v>280</v>
      </c>
      <c r="B609" s="31" t="s">
        <v>179</v>
      </c>
      <c r="C609" s="27"/>
      <c r="D609" s="80"/>
      <c r="E609" s="80"/>
      <c r="F609" s="173"/>
      <c r="G609" s="31" t="s">
        <v>179</v>
      </c>
      <c r="H609" s="27"/>
      <c r="I609" s="80"/>
      <c r="J609" s="80"/>
      <c r="K609" s="173"/>
      <c r="L609" s="190"/>
      <c r="M609" s="190"/>
      <c r="N609" s="190"/>
      <c r="O609" s="190"/>
      <c r="P609" s="30"/>
    </row>
    <row r="610" spans="1:16" s="3" customFormat="1" ht="21" customHeight="1" outlineLevel="1" x14ac:dyDescent="0.25">
      <c r="A610" s="27">
        <v>1</v>
      </c>
      <c r="B610" s="28" t="s">
        <v>159</v>
      </c>
      <c r="C610" s="27">
        <v>1</v>
      </c>
      <c r="D610" s="10">
        <v>850000</v>
      </c>
      <c r="E610" s="10"/>
      <c r="F610" s="55">
        <f t="shared" ref="F610:F617" si="93">D610*C610</f>
        <v>850000</v>
      </c>
      <c r="G610" s="28" t="s">
        <v>159</v>
      </c>
      <c r="H610" s="27">
        <v>1</v>
      </c>
      <c r="I610" s="10">
        <v>850000</v>
      </c>
      <c r="J610" s="10"/>
      <c r="K610" s="55">
        <f t="shared" ref="K610:K617" si="94">I610*H610</f>
        <v>850000</v>
      </c>
      <c r="L610" s="190">
        <f>+H610-C610</f>
        <v>0</v>
      </c>
      <c r="M610" s="190">
        <f>+I610-D610</f>
        <v>0</v>
      </c>
      <c r="N610" s="190">
        <f>+J610-E610</f>
        <v>0</v>
      </c>
      <c r="O610" s="190">
        <f>+K610-F610</f>
        <v>0</v>
      </c>
      <c r="P610" s="30"/>
    </row>
    <row r="611" spans="1:16" s="3" customFormat="1" ht="42" customHeight="1" outlineLevel="1" x14ac:dyDescent="0.25">
      <c r="A611" s="27">
        <v>2</v>
      </c>
      <c r="B611" s="28" t="s">
        <v>297</v>
      </c>
      <c r="C611" s="27">
        <v>1</v>
      </c>
      <c r="D611" s="10">
        <v>323000</v>
      </c>
      <c r="E611" s="10"/>
      <c r="F611" s="55">
        <f t="shared" si="93"/>
        <v>323000</v>
      </c>
      <c r="G611" s="28" t="s">
        <v>297</v>
      </c>
      <c r="H611" s="27">
        <v>1</v>
      </c>
      <c r="I611" s="10">
        <v>323000</v>
      </c>
      <c r="J611" s="10"/>
      <c r="K611" s="55">
        <f t="shared" si="94"/>
        <v>323000</v>
      </c>
      <c r="L611" s="190">
        <f t="shared" ref="L611:L674" si="95">+H611-C611</f>
        <v>0</v>
      </c>
      <c r="M611" s="190">
        <f t="shared" ref="M611:M674" si="96">+I611-D611</f>
        <v>0</v>
      </c>
      <c r="N611" s="190">
        <f t="shared" ref="N611:N674" si="97">+J611-E611</f>
        <v>0</v>
      </c>
      <c r="O611" s="190">
        <f t="shared" ref="O611:O674" si="98">+K611-F611</f>
        <v>0</v>
      </c>
      <c r="P611" s="30"/>
    </row>
    <row r="612" spans="1:16" s="3" customFormat="1" ht="42" customHeight="1" outlineLevel="1" x14ac:dyDescent="0.25">
      <c r="A612" s="27">
        <v>3</v>
      </c>
      <c r="B612" s="28" t="s">
        <v>160</v>
      </c>
      <c r="C612" s="27">
        <v>2</v>
      </c>
      <c r="D612" s="10">
        <v>714000</v>
      </c>
      <c r="E612" s="10"/>
      <c r="F612" s="55">
        <f t="shared" si="93"/>
        <v>1428000</v>
      </c>
      <c r="G612" s="28" t="s">
        <v>160</v>
      </c>
      <c r="H612" s="27">
        <v>2</v>
      </c>
      <c r="I612" s="10">
        <v>714000</v>
      </c>
      <c r="J612" s="10"/>
      <c r="K612" s="55">
        <f t="shared" si="94"/>
        <v>1428000</v>
      </c>
      <c r="L612" s="190">
        <f t="shared" si="95"/>
        <v>0</v>
      </c>
      <c r="M612" s="190">
        <f t="shared" si="96"/>
        <v>0</v>
      </c>
      <c r="N612" s="190">
        <f t="shared" si="97"/>
        <v>0</v>
      </c>
      <c r="O612" s="190">
        <f t="shared" si="98"/>
        <v>0</v>
      </c>
      <c r="P612" s="30"/>
    </row>
    <row r="613" spans="1:16" s="3" customFormat="1" ht="21" customHeight="1" outlineLevel="1" x14ac:dyDescent="0.25">
      <c r="A613" s="27">
        <v>4</v>
      </c>
      <c r="B613" s="28" t="s">
        <v>161</v>
      </c>
      <c r="C613" s="27">
        <v>1</v>
      </c>
      <c r="D613" s="10">
        <v>697000</v>
      </c>
      <c r="E613" s="10"/>
      <c r="F613" s="55">
        <f t="shared" si="93"/>
        <v>697000</v>
      </c>
      <c r="G613" s="28" t="s">
        <v>161</v>
      </c>
      <c r="H613" s="27">
        <v>1</v>
      </c>
      <c r="I613" s="10">
        <v>697000</v>
      </c>
      <c r="J613" s="10"/>
      <c r="K613" s="55">
        <f t="shared" si="94"/>
        <v>697000</v>
      </c>
      <c r="L613" s="190">
        <f t="shared" si="95"/>
        <v>0</v>
      </c>
      <c r="M613" s="190">
        <f t="shared" si="96"/>
        <v>0</v>
      </c>
      <c r="N613" s="190">
        <f t="shared" si="97"/>
        <v>0</v>
      </c>
      <c r="O613" s="190">
        <f t="shared" si="98"/>
        <v>0</v>
      </c>
      <c r="P613" s="30"/>
    </row>
    <row r="614" spans="1:16" s="61" customFormat="1" ht="21" customHeight="1" outlineLevel="1" x14ac:dyDescent="0.25">
      <c r="A614" s="27">
        <v>5</v>
      </c>
      <c r="B614" s="28" t="s">
        <v>162</v>
      </c>
      <c r="C614" s="27">
        <v>1</v>
      </c>
      <c r="D614" s="10">
        <v>323000</v>
      </c>
      <c r="E614" s="10"/>
      <c r="F614" s="55">
        <f t="shared" si="93"/>
        <v>323000</v>
      </c>
      <c r="G614" s="28" t="s">
        <v>162</v>
      </c>
      <c r="H614" s="27">
        <v>1</v>
      </c>
      <c r="I614" s="10">
        <v>323000</v>
      </c>
      <c r="J614" s="10"/>
      <c r="K614" s="55">
        <f t="shared" si="94"/>
        <v>323000</v>
      </c>
      <c r="L614" s="190">
        <f t="shared" si="95"/>
        <v>0</v>
      </c>
      <c r="M614" s="190">
        <f t="shared" si="96"/>
        <v>0</v>
      </c>
      <c r="N614" s="190">
        <f t="shared" si="97"/>
        <v>0</v>
      </c>
      <c r="O614" s="190">
        <f t="shared" si="98"/>
        <v>0</v>
      </c>
      <c r="P614" s="30"/>
    </row>
    <row r="615" spans="1:16" s="3" customFormat="1" ht="21" customHeight="1" outlineLevel="1" x14ac:dyDescent="0.25">
      <c r="A615" s="27">
        <v>6</v>
      </c>
      <c r="B615" s="44" t="s">
        <v>9</v>
      </c>
      <c r="C615" s="27">
        <v>1</v>
      </c>
      <c r="D615" s="10">
        <v>323000</v>
      </c>
      <c r="E615" s="10"/>
      <c r="F615" s="55">
        <f t="shared" si="93"/>
        <v>323000</v>
      </c>
      <c r="G615" s="44" t="s">
        <v>9</v>
      </c>
      <c r="H615" s="27">
        <v>1</v>
      </c>
      <c r="I615" s="10">
        <v>323000</v>
      </c>
      <c r="J615" s="10"/>
      <c r="K615" s="55">
        <f t="shared" si="94"/>
        <v>323000</v>
      </c>
      <c r="L615" s="190">
        <f t="shared" si="95"/>
        <v>0</v>
      </c>
      <c r="M615" s="190">
        <f t="shared" si="96"/>
        <v>0</v>
      </c>
      <c r="N615" s="190">
        <f t="shared" si="97"/>
        <v>0</v>
      </c>
      <c r="O615" s="190">
        <f t="shared" si="98"/>
        <v>0</v>
      </c>
      <c r="P615" s="30"/>
    </row>
    <row r="616" spans="1:16" s="3" customFormat="1" ht="45.75" customHeight="1" outlineLevel="1" x14ac:dyDescent="0.25">
      <c r="A616" s="27">
        <v>7</v>
      </c>
      <c r="B616" s="44" t="s">
        <v>298</v>
      </c>
      <c r="C616" s="27">
        <v>1</v>
      </c>
      <c r="D616" s="10">
        <v>289000</v>
      </c>
      <c r="E616" s="10"/>
      <c r="F616" s="55">
        <f t="shared" si="93"/>
        <v>289000</v>
      </c>
      <c r="G616" s="44" t="s">
        <v>298</v>
      </c>
      <c r="H616" s="27">
        <v>1</v>
      </c>
      <c r="I616" s="10">
        <v>289000</v>
      </c>
      <c r="J616" s="10"/>
      <c r="K616" s="55">
        <f t="shared" si="94"/>
        <v>289000</v>
      </c>
      <c r="L616" s="190">
        <f t="shared" si="95"/>
        <v>0</v>
      </c>
      <c r="M616" s="190">
        <f t="shared" si="96"/>
        <v>0</v>
      </c>
      <c r="N616" s="190">
        <f t="shared" si="97"/>
        <v>0</v>
      </c>
      <c r="O616" s="190">
        <f t="shared" si="98"/>
        <v>0</v>
      </c>
      <c r="P616" s="30"/>
    </row>
    <row r="617" spans="1:16" s="3" customFormat="1" ht="54" customHeight="1" outlineLevel="1" x14ac:dyDescent="0.25">
      <c r="A617" s="27">
        <v>8</v>
      </c>
      <c r="B617" s="44" t="s">
        <v>299</v>
      </c>
      <c r="C617" s="27">
        <v>1</v>
      </c>
      <c r="D617" s="10">
        <v>282200</v>
      </c>
      <c r="E617" s="10"/>
      <c r="F617" s="55">
        <f t="shared" si="93"/>
        <v>282200</v>
      </c>
      <c r="G617" s="44" t="s">
        <v>299</v>
      </c>
      <c r="H617" s="27">
        <v>1</v>
      </c>
      <c r="I617" s="10">
        <v>282200</v>
      </c>
      <c r="J617" s="10"/>
      <c r="K617" s="55">
        <f t="shared" si="94"/>
        <v>282200</v>
      </c>
      <c r="L617" s="190">
        <f t="shared" si="95"/>
        <v>0</v>
      </c>
      <c r="M617" s="190">
        <f t="shared" si="96"/>
        <v>0</v>
      </c>
      <c r="N617" s="190">
        <f t="shared" si="97"/>
        <v>0</v>
      </c>
      <c r="O617" s="190">
        <f t="shared" si="98"/>
        <v>0</v>
      </c>
      <c r="P617" s="30"/>
    </row>
    <row r="618" spans="1:16" s="3" customFormat="1" ht="21" customHeight="1" outlineLevel="1" x14ac:dyDescent="0.25">
      <c r="A618" s="27"/>
      <c r="B618" s="31" t="s">
        <v>6</v>
      </c>
      <c r="C618" s="62">
        <f>SUM(C610:C617)</f>
        <v>9</v>
      </c>
      <c r="D618" s="43"/>
      <c r="E618" s="43"/>
      <c r="F618" s="172">
        <f>SUM(F610:F617)</f>
        <v>4515200</v>
      </c>
      <c r="G618" s="31" t="s">
        <v>6</v>
      </c>
      <c r="H618" s="62">
        <f>SUM(H610:H617)</f>
        <v>9</v>
      </c>
      <c r="I618" s="43"/>
      <c r="J618" s="43"/>
      <c r="K618" s="172">
        <f>SUM(K610:K617)</f>
        <v>4515200</v>
      </c>
      <c r="L618" s="190">
        <f t="shared" si="95"/>
        <v>0</v>
      </c>
      <c r="M618" s="190">
        <f t="shared" si="96"/>
        <v>0</v>
      </c>
      <c r="N618" s="190">
        <f t="shared" si="97"/>
        <v>0</v>
      </c>
      <c r="O618" s="190">
        <f t="shared" si="98"/>
        <v>0</v>
      </c>
      <c r="P618" s="30"/>
    </row>
    <row r="619" spans="1:16" s="3" customFormat="1" ht="42" customHeight="1" outlineLevel="1" x14ac:dyDescent="0.25">
      <c r="A619" s="31" t="s">
        <v>8</v>
      </c>
      <c r="B619" s="19" t="s">
        <v>163</v>
      </c>
      <c r="C619" s="27"/>
      <c r="D619" s="80"/>
      <c r="E619" s="80"/>
      <c r="F619" s="173"/>
      <c r="G619" s="19" t="s">
        <v>163</v>
      </c>
      <c r="H619" s="27"/>
      <c r="I619" s="80"/>
      <c r="J619" s="80"/>
      <c r="K619" s="173"/>
      <c r="L619" s="190">
        <f t="shared" si="95"/>
        <v>0</v>
      </c>
      <c r="M619" s="190">
        <f t="shared" si="96"/>
        <v>0</v>
      </c>
      <c r="N619" s="190">
        <f t="shared" si="97"/>
        <v>0</v>
      </c>
      <c r="O619" s="190">
        <f t="shared" si="98"/>
        <v>0</v>
      </c>
      <c r="P619" s="30"/>
    </row>
    <row r="620" spans="1:16" s="3" customFormat="1" ht="21" customHeight="1" outlineLevel="1" x14ac:dyDescent="0.25">
      <c r="A620" s="27">
        <v>1</v>
      </c>
      <c r="B620" s="28" t="s">
        <v>4</v>
      </c>
      <c r="C620" s="27">
        <v>1</v>
      </c>
      <c r="D620" s="10">
        <v>387600</v>
      </c>
      <c r="E620" s="10"/>
      <c r="F620" s="55">
        <f>D620*C620</f>
        <v>387600</v>
      </c>
      <c r="G620" s="28" t="s">
        <v>4</v>
      </c>
      <c r="H620" s="27">
        <v>1</v>
      </c>
      <c r="I620" s="10">
        <v>387600</v>
      </c>
      <c r="J620" s="10"/>
      <c r="K620" s="55">
        <f>I620*H620</f>
        <v>387600</v>
      </c>
      <c r="L620" s="190">
        <f t="shared" si="95"/>
        <v>0</v>
      </c>
      <c r="M620" s="190">
        <f t="shared" si="96"/>
        <v>0</v>
      </c>
      <c r="N620" s="190">
        <f t="shared" si="97"/>
        <v>0</v>
      </c>
      <c r="O620" s="190">
        <f t="shared" si="98"/>
        <v>0</v>
      </c>
      <c r="P620" s="30"/>
    </row>
    <row r="621" spans="1:16" s="3" customFormat="1" ht="21" customHeight="1" outlineLevel="1" x14ac:dyDescent="0.25">
      <c r="A621" s="27">
        <v>2</v>
      </c>
      <c r="B621" s="28" t="s">
        <v>147</v>
      </c>
      <c r="C621" s="27">
        <v>1</v>
      </c>
      <c r="D621" s="10">
        <v>326400</v>
      </c>
      <c r="E621" s="10"/>
      <c r="F621" s="55">
        <f>D621*C621</f>
        <v>326400</v>
      </c>
      <c r="G621" s="28" t="s">
        <v>147</v>
      </c>
      <c r="H621" s="27">
        <v>1</v>
      </c>
      <c r="I621" s="10">
        <v>326400</v>
      </c>
      <c r="J621" s="10"/>
      <c r="K621" s="55">
        <f>I621*H621</f>
        <v>326400</v>
      </c>
      <c r="L621" s="190">
        <f t="shared" si="95"/>
        <v>0</v>
      </c>
      <c r="M621" s="190">
        <f t="shared" si="96"/>
        <v>0</v>
      </c>
      <c r="N621" s="190">
        <f t="shared" si="97"/>
        <v>0</v>
      </c>
      <c r="O621" s="190">
        <f t="shared" si="98"/>
        <v>0</v>
      </c>
      <c r="P621" s="30"/>
    </row>
    <row r="622" spans="1:16" s="3" customFormat="1" ht="21" customHeight="1" outlineLevel="1" x14ac:dyDescent="0.25">
      <c r="A622" s="27">
        <v>3</v>
      </c>
      <c r="B622" s="28" t="s">
        <v>9</v>
      </c>
      <c r="C622" s="27">
        <v>2</v>
      </c>
      <c r="D622" s="10">
        <v>289000</v>
      </c>
      <c r="E622" s="10"/>
      <c r="F622" s="55">
        <f>D622*C622</f>
        <v>578000</v>
      </c>
      <c r="G622" s="28" t="s">
        <v>9</v>
      </c>
      <c r="H622" s="27">
        <v>2</v>
      </c>
      <c r="I622" s="10">
        <v>289000</v>
      </c>
      <c r="J622" s="10"/>
      <c r="K622" s="55">
        <f>I622*H622</f>
        <v>578000</v>
      </c>
      <c r="L622" s="190">
        <f t="shared" si="95"/>
        <v>0</v>
      </c>
      <c r="M622" s="190">
        <f t="shared" si="96"/>
        <v>0</v>
      </c>
      <c r="N622" s="190">
        <f t="shared" si="97"/>
        <v>0</v>
      </c>
      <c r="O622" s="190">
        <f t="shared" si="98"/>
        <v>0</v>
      </c>
      <c r="P622" s="30"/>
    </row>
    <row r="623" spans="1:16" s="3" customFormat="1" ht="21" customHeight="1" outlineLevel="1" x14ac:dyDescent="0.25">
      <c r="A623" s="27">
        <v>4</v>
      </c>
      <c r="B623" s="28" t="s">
        <v>10</v>
      </c>
      <c r="C623" s="27">
        <v>2</v>
      </c>
      <c r="D623" s="10">
        <v>282200</v>
      </c>
      <c r="E623" s="10"/>
      <c r="F623" s="55">
        <f>D623*C623</f>
        <v>564400</v>
      </c>
      <c r="G623" s="28" t="s">
        <v>10</v>
      </c>
      <c r="H623" s="27">
        <v>2</v>
      </c>
      <c r="I623" s="10">
        <v>282200</v>
      </c>
      <c r="J623" s="10"/>
      <c r="K623" s="55">
        <f>I623*H623</f>
        <v>564400</v>
      </c>
      <c r="L623" s="190">
        <f t="shared" si="95"/>
        <v>0</v>
      </c>
      <c r="M623" s="190">
        <f t="shared" si="96"/>
        <v>0</v>
      </c>
      <c r="N623" s="190">
        <f t="shared" si="97"/>
        <v>0</v>
      </c>
      <c r="O623" s="190">
        <f t="shared" si="98"/>
        <v>0</v>
      </c>
      <c r="P623" s="30"/>
    </row>
    <row r="624" spans="1:16" s="3" customFormat="1" ht="21" customHeight="1" outlineLevel="1" x14ac:dyDescent="0.25">
      <c r="A624" s="27">
        <v>5</v>
      </c>
      <c r="B624" s="28" t="s">
        <v>5</v>
      </c>
      <c r="C624" s="27">
        <v>2</v>
      </c>
      <c r="D624" s="10">
        <v>272000</v>
      </c>
      <c r="E624" s="10"/>
      <c r="F624" s="55">
        <f>D624*C624</f>
        <v>544000</v>
      </c>
      <c r="G624" s="28" t="s">
        <v>5</v>
      </c>
      <c r="H624" s="27">
        <v>2</v>
      </c>
      <c r="I624" s="10">
        <v>272000</v>
      </c>
      <c r="J624" s="10"/>
      <c r="K624" s="55">
        <f>I624*H624</f>
        <v>544000</v>
      </c>
      <c r="L624" s="190">
        <f t="shared" si="95"/>
        <v>0</v>
      </c>
      <c r="M624" s="190">
        <f t="shared" si="96"/>
        <v>0</v>
      </c>
      <c r="N624" s="190">
        <f t="shared" si="97"/>
        <v>0</v>
      </c>
      <c r="O624" s="190">
        <f t="shared" si="98"/>
        <v>0</v>
      </c>
      <c r="P624" s="30"/>
    </row>
    <row r="625" spans="1:16" s="3" customFormat="1" ht="21" customHeight="1" outlineLevel="1" x14ac:dyDescent="0.25">
      <c r="A625" s="27"/>
      <c r="B625" s="31" t="s">
        <v>6</v>
      </c>
      <c r="C625" s="62">
        <f>SUM(C620:C624)</f>
        <v>8</v>
      </c>
      <c r="D625" s="43"/>
      <c r="E625" s="43"/>
      <c r="F625" s="172">
        <f>SUM(F620:F624)</f>
        <v>2400400</v>
      </c>
      <c r="G625" s="31" t="s">
        <v>6</v>
      </c>
      <c r="H625" s="62">
        <f>SUM(H620:H624)</f>
        <v>8</v>
      </c>
      <c r="I625" s="43"/>
      <c r="J625" s="43"/>
      <c r="K625" s="172">
        <f>SUM(K620:K624)</f>
        <v>2400400</v>
      </c>
      <c r="L625" s="190">
        <f t="shared" si="95"/>
        <v>0</v>
      </c>
      <c r="M625" s="190">
        <f t="shared" si="96"/>
        <v>0</v>
      </c>
      <c r="N625" s="190">
        <f t="shared" si="97"/>
        <v>0</v>
      </c>
      <c r="O625" s="190">
        <f t="shared" si="98"/>
        <v>0</v>
      </c>
      <c r="P625" s="30"/>
    </row>
    <row r="626" spans="1:16" s="3" customFormat="1" ht="42" customHeight="1" outlineLevel="1" x14ac:dyDescent="0.25">
      <c r="A626" s="31" t="s">
        <v>8</v>
      </c>
      <c r="B626" s="19" t="s">
        <v>164</v>
      </c>
      <c r="C626" s="27"/>
      <c r="D626" s="80"/>
      <c r="E626" s="80"/>
      <c r="F626" s="173"/>
      <c r="G626" s="19" t="s">
        <v>164</v>
      </c>
      <c r="H626" s="27"/>
      <c r="I626" s="80"/>
      <c r="J626" s="80"/>
      <c r="K626" s="173"/>
      <c r="L626" s="190">
        <f t="shared" si="95"/>
        <v>0</v>
      </c>
      <c r="M626" s="190">
        <f t="shared" si="96"/>
        <v>0</v>
      </c>
      <c r="N626" s="190">
        <f t="shared" si="97"/>
        <v>0</v>
      </c>
      <c r="O626" s="190">
        <f t="shared" si="98"/>
        <v>0</v>
      </c>
      <c r="P626" s="30"/>
    </row>
    <row r="627" spans="1:16" s="3" customFormat="1" ht="21" customHeight="1" outlineLevel="1" x14ac:dyDescent="0.25">
      <c r="A627" s="27">
        <v>1</v>
      </c>
      <c r="B627" s="28" t="s">
        <v>4</v>
      </c>
      <c r="C627" s="27">
        <v>1</v>
      </c>
      <c r="D627" s="10">
        <v>387600</v>
      </c>
      <c r="E627" s="10"/>
      <c r="F627" s="55">
        <f>D627*C627</f>
        <v>387600</v>
      </c>
      <c r="G627" s="28" t="s">
        <v>4</v>
      </c>
      <c r="H627" s="27">
        <v>1</v>
      </c>
      <c r="I627" s="10">
        <v>387600</v>
      </c>
      <c r="J627" s="10"/>
      <c r="K627" s="55">
        <f>I627*H627</f>
        <v>387600</v>
      </c>
      <c r="L627" s="190">
        <f t="shared" si="95"/>
        <v>0</v>
      </c>
      <c r="M627" s="190">
        <f t="shared" si="96"/>
        <v>0</v>
      </c>
      <c r="N627" s="190">
        <f t="shared" si="97"/>
        <v>0</v>
      </c>
      <c r="O627" s="190">
        <f t="shared" si="98"/>
        <v>0</v>
      </c>
      <c r="P627" s="30"/>
    </row>
    <row r="628" spans="1:16" s="3" customFormat="1" ht="21" customHeight="1" outlineLevel="1" x14ac:dyDescent="0.25">
      <c r="A628" s="27">
        <v>2</v>
      </c>
      <c r="B628" s="28" t="s">
        <v>147</v>
      </c>
      <c r="C628" s="27">
        <v>1</v>
      </c>
      <c r="D628" s="10">
        <v>326400</v>
      </c>
      <c r="E628" s="10"/>
      <c r="F628" s="55">
        <f>D628*C628</f>
        <v>326400</v>
      </c>
      <c r="G628" s="28" t="s">
        <v>147</v>
      </c>
      <c r="H628" s="27">
        <v>1</v>
      </c>
      <c r="I628" s="10">
        <v>326400</v>
      </c>
      <c r="J628" s="10"/>
      <c r="K628" s="55">
        <f>I628*H628</f>
        <v>326400</v>
      </c>
      <c r="L628" s="190">
        <f t="shared" si="95"/>
        <v>0</v>
      </c>
      <c r="M628" s="190">
        <f t="shared" si="96"/>
        <v>0</v>
      </c>
      <c r="N628" s="190">
        <f t="shared" si="97"/>
        <v>0</v>
      </c>
      <c r="O628" s="190">
        <f t="shared" si="98"/>
        <v>0</v>
      </c>
      <c r="P628" s="30"/>
    </row>
    <row r="629" spans="1:16" s="3" customFormat="1" ht="21" customHeight="1" outlineLevel="1" x14ac:dyDescent="0.25">
      <c r="A629" s="27">
        <v>3</v>
      </c>
      <c r="B629" s="28" t="s">
        <v>9</v>
      </c>
      <c r="C629" s="27">
        <v>2</v>
      </c>
      <c r="D629" s="10">
        <v>289000</v>
      </c>
      <c r="E629" s="10"/>
      <c r="F629" s="55">
        <f>D629*C629</f>
        <v>578000</v>
      </c>
      <c r="G629" s="28" t="s">
        <v>9</v>
      </c>
      <c r="H629" s="27">
        <v>2</v>
      </c>
      <c r="I629" s="10">
        <v>289000</v>
      </c>
      <c r="J629" s="10"/>
      <c r="K629" s="55">
        <f>I629*H629</f>
        <v>578000</v>
      </c>
      <c r="L629" s="190">
        <f t="shared" si="95"/>
        <v>0</v>
      </c>
      <c r="M629" s="190">
        <f t="shared" si="96"/>
        <v>0</v>
      </c>
      <c r="N629" s="190">
        <f t="shared" si="97"/>
        <v>0</v>
      </c>
      <c r="O629" s="190">
        <f t="shared" si="98"/>
        <v>0</v>
      </c>
      <c r="P629" s="30"/>
    </row>
    <row r="630" spans="1:16" s="3" customFormat="1" ht="21" customHeight="1" outlineLevel="1" x14ac:dyDescent="0.25">
      <c r="A630" s="27">
        <v>4</v>
      </c>
      <c r="B630" s="28" t="s">
        <v>10</v>
      </c>
      <c r="C630" s="27">
        <v>4</v>
      </c>
      <c r="D630" s="10">
        <v>282200</v>
      </c>
      <c r="E630" s="10"/>
      <c r="F630" s="55">
        <f>D630*C630</f>
        <v>1128800</v>
      </c>
      <c r="G630" s="28" t="s">
        <v>10</v>
      </c>
      <c r="H630" s="27">
        <v>4</v>
      </c>
      <c r="I630" s="10">
        <v>282200</v>
      </c>
      <c r="J630" s="10"/>
      <c r="K630" s="55">
        <f>I630*H630</f>
        <v>1128800</v>
      </c>
      <c r="L630" s="190">
        <f t="shared" si="95"/>
        <v>0</v>
      </c>
      <c r="M630" s="190">
        <f t="shared" si="96"/>
        <v>0</v>
      </c>
      <c r="N630" s="190">
        <f t="shared" si="97"/>
        <v>0</v>
      </c>
      <c r="O630" s="190">
        <f t="shared" si="98"/>
        <v>0</v>
      </c>
      <c r="P630" s="30"/>
    </row>
    <row r="631" spans="1:16" s="3" customFormat="1" ht="21" customHeight="1" outlineLevel="1" x14ac:dyDescent="0.25">
      <c r="A631" s="27">
        <v>5</v>
      </c>
      <c r="B631" s="28" t="s">
        <v>5</v>
      </c>
      <c r="C631" s="27">
        <v>3</v>
      </c>
      <c r="D631" s="10">
        <v>272000</v>
      </c>
      <c r="E631" s="10"/>
      <c r="F631" s="55">
        <f>D631*C631</f>
        <v>816000</v>
      </c>
      <c r="G631" s="28" t="s">
        <v>5</v>
      </c>
      <c r="H631" s="27">
        <v>3</v>
      </c>
      <c r="I631" s="10">
        <v>272000</v>
      </c>
      <c r="J631" s="10"/>
      <c r="K631" s="55">
        <f>I631*H631</f>
        <v>816000</v>
      </c>
      <c r="L631" s="190">
        <f t="shared" si="95"/>
        <v>0</v>
      </c>
      <c r="M631" s="190">
        <f t="shared" si="96"/>
        <v>0</v>
      </c>
      <c r="N631" s="190">
        <f t="shared" si="97"/>
        <v>0</v>
      </c>
      <c r="O631" s="190">
        <f t="shared" si="98"/>
        <v>0</v>
      </c>
      <c r="P631" s="30"/>
    </row>
    <row r="632" spans="1:16" s="3" customFormat="1" ht="21" customHeight="1" outlineLevel="1" x14ac:dyDescent="0.25">
      <c r="A632" s="27"/>
      <c r="B632" s="31" t="s">
        <v>6</v>
      </c>
      <c r="C632" s="62">
        <f>SUM(C627:C631)</f>
        <v>11</v>
      </c>
      <c r="D632" s="43"/>
      <c r="E632" s="43"/>
      <c r="F632" s="172">
        <f>SUM(F627:F631)</f>
        <v>3236800</v>
      </c>
      <c r="G632" s="31" t="s">
        <v>6</v>
      </c>
      <c r="H632" s="62">
        <f>SUM(H627:H631)</f>
        <v>11</v>
      </c>
      <c r="I632" s="43"/>
      <c r="J632" s="43"/>
      <c r="K632" s="172">
        <f>SUM(K627:K631)</f>
        <v>3236800</v>
      </c>
      <c r="L632" s="190">
        <f t="shared" si="95"/>
        <v>0</v>
      </c>
      <c r="M632" s="190">
        <f t="shared" si="96"/>
        <v>0</v>
      </c>
      <c r="N632" s="190">
        <f t="shared" si="97"/>
        <v>0</v>
      </c>
      <c r="O632" s="190">
        <f t="shared" si="98"/>
        <v>0</v>
      </c>
      <c r="P632" s="30"/>
    </row>
    <row r="633" spans="1:16" s="3" customFormat="1" ht="42" customHeight="1" outlineLevel="1" x14ac:dyDescent="0.25">
      <c r="A633" s="27"/>
      <c r="B633" s="19" t="s">
        <v>174</v>
      </c>
      <c r="C633" s="24"/>
      <c r="D633" s="43"/>
      <c r="E633" s="43"/>
      <c r="F633" s="172"/>
      <c r="G633" s="19" t="s">
        <v>174</v>
      </c>
      <c r="H633" s="24"/>
      <c r="I633" s="43"/>
      <c r="J633" s="43"/>
      <c r="K633" s="172"/>
      <c r="L633" s="190">
        <f t="shared" si="95"/>
        <v>0</v>
      </c>
      <c r="M633" s="190">
        <f t="shared" si="96"/>
        <v>0</v>
      </c>
      <c r="N633" s="190">
        <f t="shared" si="97"/>
        <v>0</v>
      </c>
      <c r="O633" s="190">
        <f t="shared" si="98"/>
        <v>0</v>
      </c>
      <c r="P633" s="30"/>
    </row>
    <row r="634" spans="1:16" s="3" customFormat="1" ht="21" customHeight="1" outlineLevel="1" x14ac:dyDescent="0.25">
      <c r="A634" s="27">
        <v>1</v>
      </c>
      <c r="B634" s="28" t="s">
        <v>4</v>
      </c>
      <c r="C634" s="27">
        <v>1</v>
      </c>
      <c r="D634" s="10">
        <v>387600</v>
      </c>
      <c r="E634" s="43"/>
      <c r="F634" s="55">
        <f t="shared" ref="F634:F638" si="99">D634*C634</f>
        <v>387600</v>
      </c>
      <c r="G634" s="28" t="s">
        <v>4</v>
      </c>
      <c r="H634" s="27">
        <v>1</v>
      </c>
      <c r="I634" s="10">
        <v>387600</v>
      </c>
      <c r="J634" s="43"/>
      <c r="K634" s="55">
        <f t="shared" ref="K634:K638" si="100">I634*H634</f>
        <v>387600</v>
      </c>
      <c r="L634" s="190">
        <f t="shared" si="95"/>
        <v>0</v>
      </c>
      <c r="M634" s="190">
        <f t="shared" si="96"/>
        <v>0</v>
      </c>
      <c r="N634" s="190">
        <f t="shared" si="97"/>
        <v>0</v>
      </c>
      <c r="O634" s="190">
        <f t="shared" si="98"/>
        <v>0</v>
      </c>
      <c r="P634" s="30"/>
    </row>
    <row r="635" spans="1:16" s="3" customFormat="1" ht="38.25" customHeight="1" outlineLevel="1" x14ac:dyDescent="0.25">
      <c r="A635" s="27">
        <v>2</v>
      </c>
      <c r="B635" s="28" t="s">
        <v>175</v>
      </c>
      <c r="C635" s="27">
        <v>1</v>
      </c>
      <c r="D635" s="10">
        <v>289000</v>
      </c>
      <c r="E635" s="43"/>
      <c r="F635" s="55">
        <f t="shared" si="99"/>
        <v>289000</v>
      </c>
      <c r="G635" s="28" t="s">
        <v>175</v>
      </c>
      <c r="H635" s="27">
        <v>1</v>
      </c>
      <c r="I635" s="10">
        <v>289000</v>
      </c>
      <c r="J635" s="43"/>
      <c r="K635" s="55">
        <f t="shared" si="100"/>
        <v>289000</v>
      </c>
      <c r="L635" s="190">
        <f t="shared" si="95"/>
        <v>0</v>
      </c>
      <c r="M635" s="190">
        <f t="shared" si="96"/>
        <v>0</v>
      </c>
      <c r="N635" s="190">
        <f t="shared" si="97"/>
        <v>0</v>
      </c>
      <c r="O635" s="190">
        <f t="shared" si="98"/>
        <v>0</v>
      </c>
      <c r="P635" s="30"/>
    </row>
    <row r="636" spans="1:16" s="3" customFormat="1" ht="21" customHeight="1" outlineLevel="1" x14ac:dyDescent="0.25">
      <c r="A636" s="27">
        <v>3</v>
      </c>
      <c r="B636" s="28" t="s">
        <v>176</v>
      </c>
      <c r="C636" s="27">
        <v>1</v>
      </c>
      <c r="D636" s="10">
        <v>289000</v>
      </c>
      <c r="E636" s="43"/>
      <c r="F636" s="55">
        <f t="shared" si="99"/>
        <v>289000</v>
      </c>
      <c r="G636" s="28" t="s">
        <v>176</v>
      </c>
      <c r="H636" s="27">
        <v>1</v>
      </c>
      <c r="I636" s="10">
        <v>289000</v>
      </c>
      <c r="J636" s="43"/>
      <c r="K636" s="55">
        <f t="shared" si="100"/>
        <v>289000</v>
      </c>
      <c r="L636" s="190">
        <f t="shared" si="95"/>
        <v>0</v>
      </c>
      <c r="M636" s="190">
        <f t="shared" si="96"/>
        <v>0</v>
      </c>
      <c r="N636" s="190">
        <f t="shared" si="97"/>
        <v>0</v>
      </c>
      <c r="O636" s="190">
        <f t="shared" si="98"/>
        <v>0</v>
      </c>
      <c r="P636" s="30"/>
    </row>
    <row r="637" spans="1:16" s="3" customFormat="1" ht="21" customHeight="1" outlineLevel="1" x14ac:dyDescent="0.25">
      <c r="A637" s="27">
        <v>4</v>
      </c>
      <c r="B637" s="28" t="s">
        <v>10</v>
      </c>
      <c r="C637" s="27">
        <v>1</v>
      </c>
      <c r="D637" s="10">
        <v>282200</v>
      </c>
      <c r="E637" s="43"/>
      <c r="F637" s="55">
        <f t="shared" si="99"/>
        <v>282200</v>
      </c>
      <c r="G637" s="28" t="s">
        <v>10</v>
      </c>
      <c r="H637" s="27">
        <v>1</v>
      </c>
      <c r="I637" s="10">
        <v>282200</v>
      </c>
      <c r="J637" s="43"/>
      <c r="K637" s="55">
        <f t="shared" si="100"/>
        <v>282200</v>
      </c>
      <c r="L637" s="190">
        <f t="shared" si="95"/>
        <v>0</v>
      </c>
      <c r="M637" s="190">
        <f t="shared" si="96"/>
        <v>0</v>
      </c>
      <c r="N637" s="190">
        <f t="shared" si="97"/>
        <v>0</v>
      </c>
      <c r="O637" s="190">
        <f t="shared" si="98"/>
        <v>0</v>
      </c>
      <c r="P637" s="30"/>
    </row>
    <row r="638" spans="1:16" s="3" customFormat="1" ht="21" customHeight="1" outlineLevel="1" x14ac:dyDescent="0.25">
      <c r="A638" s="27">
        <v>5</v>
      </c>
      <c r="B638" s="28" t="s">
        <v>5</v>
      </c>
      <c r="C638" s="27">
        <v>1</v>
      </c>
      <c r="D638" s="10">
        <v>272000</v>
      </c>
      <c r="E638" s="43"/>
      <c r="F638" s="55">
        <f t="shared" si="99"/>
        <v>272000</v>
      </c>
      <c r="G638" s="28" t="s">
        <v>5</v>
      </c>
      <c r="H638" s="27">
        <v>1</v>
      </c>
      <c r="I638" s="10">
        <v>272000</v>
      </c>
      <c r="J638" s="43"/>
      <c r="K638" s="55">
        <f t="shared" si="100"/>
        <v>272000</v>
      </c>
      <c r="L638" s="190">
        <f t="shared" si="95"/>
        <v>0</v>
      </c>
      <c r="M638" s="190">
        <f t="shared" si="96"/>
        <v>0</v>
      </c>
      <c r="N638" s="190">
        <f t="shared" si="97"/>
        <v>0</v>
      </c>
      <c r="O638" s="190">
        <f t="shared" si="98"/>
        <v>0</v>
      </c>
      <c r="P638" s="30"/>
    </row>
    <row r="639" spans="1:16" s="3" customFormat="1" ht="21" customHeight="1" outlineLevel="1" x14ac:dyDescent="0.25">
      <c r="A639" s="27"/>
      <c r="B639" s="31" t="s">
        <v>6</v>
      </c>
      <c r="C639" s="62">
        <f t="shared" ref="C639" si="101">SUM(C634:C638)</f>
        <v>5</v>
      </c>
      <c r="D639" s="43"/>
      <c r="E639" s="43"/>
      <c r="F639" s="172">
        <f>SUM(F634:F638)</f>
        <v>1519800</v>
      </c>
      <c r="G639" s="31" t="s">
        <v>6</v>
      </c>
      <c r="H639" s="62">
        <f t="shared" ref="H639" si="102">SUM(H634:H638)</f>
        <v>5</v>
      </c>
      <c r="I639" s="43"/>
      <c r="J639" s="43"/>
      <c r="K639" s="172">
        <f>SUM(K634:K638)</f>
        <v>1519800</v>
      </c>
      <c r="L639" s="190">
        <f t="shared" si="95"/>
        <v>0</v>
      </c>
      <c r="M639" s="190">
        <f t="shared" si="96"/>
        <v>0</v>
      </c>
      <c r="N639" s="190">
        <f t="shared" si="97"/>
        <v>0</v>
      </c>
      <c r="O639" s="190">
        <f t="shared" si="98"/>
        <v>0</v>
      </c>
      <c r="P639" s="30"/>
    </row>
    <row r="640" spans="1:16" s="3" customFormat="1" ht="42" customHeight="1" outlineLevel="1" x14ac:dyDescent="0.25">
      <c r="A640" s="31" t="s">
        <v>8</v>
      </c>
      <c r="B640" s="19" t="s">
        <v>165</v>
      </c>
      <c r="C640" s="27"/>
      <c r="D640" s="80"/>
      <c r="E640" s="80"/>
      <c r="F640" s="173"/>
      <c r="G640" s="19" t="s">
        <v>165</v>
      </c>
      <c r="H640" s="27"/>
      <c r="I640" s="80"/>
      <c r="J640" s="80"/>
      <c r="K640" s="173"/>
      <c r="L640" s="190">
        <f t="shared" si="95"/>
        <v>0</v>
      </c>
      <c r="M640" s="190">
        <f t="shared" si="96"/>
        <v>0</v>
      </c>
      <c r="N640" s="190">
        <f t="shared" si="97"/>
        <v>0</v>
      </c>
      <c r="O640" s="190">
        <f t="shared" si="98"/>
        <v>0</v>
      </c>
      <c r="P640" s="30"/>
    </row>
    <row r="641" spans="1:16" s="3" customFormat="1" ht="21" customHeight="1" outlineLevel="1" x14ac:dyDescent="0.25">
      <c r="A641" s="27">
        <v>1</v>
      </c>
      <c r="B641" s="28" t="s">
        <v>4</v>
      </c>
      <c r="C641" s="27">
        <v>1</v>
      </c>
      <c r="D641" s="10">
        <v>387600</v>
      </c>
      <c r="E641" s="10"/>
      <c r="F641" s="55">
        <f>D641*C641</f>
        <v>387600</v>
      </c>
      <c r="G641" s="28" t="s">
        <v>4</v>
      </c>
      <c r="H641" s="27">
        <v>1</v>
      </c>
      <c r="I641" s="10">
        <v>387600</v>
      </c>
      <c r="J641" s="10"/>
      <c r="K641" s="55">
        <f>I641*H641</f>
        <v>387600</v>
      </c>
      <c r="L641" s="190">
        <f t="shared" si="95"/>
        <v>0</v>
      </c>
      <c r="M641" s="190">
        <f t="shared" si="96"/>
        <v>0</v>
      </c>
      <c r="N641" s="190">
        <f t="shared" si="97"/>
        <v>0</v>
      </c>
      <c r="O641" s="190">
        <f t="shared" si="98"/>
        <v>0</v>
      </c>
      <c r="P641" s="30"/>
    </row>
    <row r="642" spans="1:16" s="3" customFormat="1" ht="21" customHeight="1" outlineLevel="1" x14ac:dyDescent="0.25">
      <c r="A642" s="27">
        <v>2</v>
      </c>
      <c r="B642" s="28" t="s">
        <v>9</v>
      </c>
      <c r="C642" s="27">
        <v>1</v>
      </c>
      <c r="D642" s="10">
        <v>289000</v>
      </c>
      <c r="E642" s="10"/>
      <c r="F642" s="55">
        <f>D642*C642</f>
        <v>289000</v>
      </c>
      <c r="G642" s="28" t="s">
        <v>9</v>
      </c>
      <c r="H642" s="27">
        <v>1</v>
      </c>
      <c r="I642" s="10">
        <v>289000</v>
      </c>
      <c r="J642" s="10"/>
      <c r="K642" s="55">
        <f>I642*H642</f>
        <v>289000</v>
      </c>
      <c r="L642" s="190">
        <f t="shared" si="95"/>
        <v>0</v>
      </c>
      <c r="M642" s="190">
        <f t="shared" si="96"/>
        <v>0</v>
      </c>
      <c r="N642" s="190">
        <f t="shared" si="97"/>
        <v>0</v>
      </c>
      <c r="O642" s="190">
        <f t="shared" si="98"/>
        <v>0</v>
      </c>
      <c r="P642" s="30"/>
    </row>
    <row r="643" spans="1:16" s="3" customFormat="1" ht="21" customHeight="1" outlineLevel="1" x14ac:dyDescent="0.25">
      <c r="A643" s="27">
        <v>3</v>
      </c>
      <c r="B643" s="28" t="s">
        <v>10</v>
      </c>
      <c r="C643" s="27">
        <v>2</v>
      </c>
      <c r="D643" s="10">
        <v>282200</v>
      </c>
      <c r="E643" s="10"/>
      <c r="F643" s="55">
        <f>D643*C643</f>
        <v>564400</v>
      </c>
      <c r="G643" s="28" t="s">
        <v>10</v>
      </c>
      <c r="H643" s="27">
        <v>2</v>
      </c>
      <c r="I643" s="10">
        <v>282200</v>
      </c>
      <c r="J643" s="10"/>
      <c r="K643" s="55">
        <f>I643*H643</f>
        <v>564400</v>
      </c>
      <c r="L643" s="190">
        <f t="shared" si="95"/>
        <v>0</v>
      </c>
      <c r="M643" s="190">
        <f t="shared" si="96"/>
        <v>0</v>
      </c>
      <c r="N643" s="190">
        <f t="shared" si="97"/>
        <v>0</v>
      </c>
      <c r="O643" s="190">
        <f t="shared" si="98"/>
        <v>0</v>
      </c>
      <c r="P643" s="30"/>
    </row>
    <row r="644" spans="1:16" s="3" customFormat="1" ht="21" customHeight="1" outlineLevel="1" x14ac:dyDescent="0.25">
      <c r="A644" s="27">
        <v>4</v>
      </c>
      <c r="B644" s="28" t="s">
        <v>5</v>
      </c>
      <c r="C644" s="27">
        <v>1</v>
      </c>
      <c r="D644" s="10">
        <v>272000</v>
      </c>
      <c r="E644" s="10"/>
      <c r="F644" s="55">
        <f>D644*C644</f>
        <v>272000</v>
      </c>
      <c r="G644" s="28" t="s">
        <v>5</v>
      </c>
      <c r="H644" s="27">
        <v>1</v>
      </c>
      <c r="I644" s="10">
        <v>272000</v>
      </c>
      <c r="J644" s="10"/>
      <c r="K644" s="55">
        <f>I644*H644</f>
        <v>272000</v>
      </c>
      <c r="L644" s="190">
        <f t="shared" si="95"/>
        <v>0</v>
      </c>
      <c r="M644" s="190">
        <f t="shared" si="96"/>
        <v>0</v>
      </c>
      <c r="N644" s="190">
        <f t="shared" si="97"/>
        <v>0</v>
      </c>
      <c r="O644" s="190">
        <f t="shared" si="98"/>
        <v>0</v>
      </c>
      <c r="P644" s="30"/>
    </row>
    <row r="645" spans="1:16" s="3" customFormat="1" ht="21" customHeight="1" outlineLevel="1" x14ac:dyDescent="0.25">
      <c r="A645" s="27"/>
      <c r="B645" s="31" t="s">
        <v>6</v>
      </c>
      <c r="C645" s="62">
        <f>SUM(C641:C644)</f>
        <v>5</v>
      </c>
      <c r="D645" s="43"/>
      <c r="E645" s="43"/>
      <c r="F645" s="172">
        <f>SUM(F641:F644)</f>
        <v>1513000</v>
      </c>
      <c r="G645" s="31" t="s">
        <v>6</v>
      </c>
      <c r="H645" s="62">
        <f>SUM(H641:H644)</f>
        <v>5</v>
      </c>
      <c r="I645" s="43"/>
      <c r="J645" s="43"/>
      <c r="K645" s="172">
        <f>SUM(K641:K644)</f>
        <v>1513000</v>
      </c>
      <c r="L645" s="190">
        <f t="shared" si="95"/>
        <v>0</v>
      </c>
      <c r="M645" s="190">
        <f t="shared" si="96"/>
        <v>0</v>
      </c>
      <c r="N645" s="190">
        <f t="shared" si="97"/>
        <v>0</v>
      </c>
      <c r="O645" s="190">
        <f t="shared" si="98"/>
        <v>0</v>
      </c>
      <c r="P645" s="30"/>
    </row>
    <row r="646" spans="1:16" s="3" customFormat="1" ht="74.25" customHeight="1" outlineLevel="1" x14ac:dyDescent="0.25">
      <c r="A646" s="31" t="s">
        <v>8</v>
      </c>
      <c r="B646" s="19" t="s">
        <v>166</v>
      </c>
      <c r="C646" s="27"/>
      <c r="D646" s="80"/>
      <c r="E646" s="80"/>
      <c r="F646" s="173"/>
      <c r="G646" s="19" t="s">
        <v>166</v>
      </c>
      <c r="H646" s="27"/>
      <c r="I646" s="80"/>
      <c r="J646" s="80"/>
      <c r="K646" s="173"/>
      <c r="L646" s="190">
        <f t="shared" si="95"/>
        <v>0</v>
      </c>
      <c r="M646" s="190">
        <f t="shared" si="96"/>
        <v>0</v>
      </c>
      <c r="N646" s="190">
        <f t="shared" si="97"/>
        <v>0</v>
      </c>
      <c r="O646" s="190">
        <f t="shared" si="98"/>
        <v>0</v>
      </c>
      <c r="P646" s="30"/>
    </row>
    <row r="647" spans="1:16" s="3" customFormat="1" ht="21" customHeight="1" outlineLevel="1" x14ac:dyDescent="0.25">
      <c r="A647" s="27">
        <v>1</v>
      </c>
      <c r="B647" s="28" t="s">
        <v>4</v>
      </c>
      <c r="C647" s="27">
        <v>1</v>
      </c>
      <c r="D647" s="10">
        <v>387600</v>
      </c>
      <c r="E647" s="10"/>
      <c r="F647" s="55">
        <f>D647*C647</f>
        <v>387600</v>
      </c>
      <c r="G647" s="28" t="s">
        <v>4</v>
      </c>
      <c r="H647" s="27">
        <v>1</v>
      </c>
      <c r="I647" s="10">
        <v>387600</v>
      </c>
      <c r="J647" s="10"/>
      <c r="K647" s="55">
        <f>I647*H647</f>
        <v>387600</v>
      </c>
      <c r="L647" s="190">
        <f t="shared" si="95"/>
        <v>0</v>
      </c>
      <c r="M647" s="190">
        <f t="shared" si="96"/>
        <v>0</v>
      </c>
      <c r="N647" s="190">
        <f t="shared" si="97"/>
        <v>0</v>
      </c>
      <c r="O647" s="190">
        <f t="shared" si="98"/>
        <v>0</v>
      </c>
      <c r="P647" s="30"/>
    </row>
    <row r="648" spans="1:16" s="3" customFormat="1" ht="21" customHeight="1" outlineLevel="1" x14ac:dyDescent="0.25">
      <c r="A648" s="27">
        <v>2</v>
      </c>
      <c r="B648" s="28" t="s">
        <v>147</v>
      </c>
      <c r="C648" s="27">
        <v>1</v>
      </c>
      <c r="D648" s="10">
        <v>326400</v>
      </c>
      <c r="E648" s="10"/>
      <c r="F648" s="55">
        <f>D648*C648</f>
        <v>326400</v>
      </c>
      <c r="G648" s="28" t="s">
        <v>147</v>
      </c>
      <c r="H648" s="27">
        <v>1</v>
      </c>
      <c r="I648" s="10">
        <v>326400</v>
      </c>
      <c r="J648" s="10"/>
      <c r="K648" s="55">
        <f>I648*H648</f>
        <v>326400</v>
      </c>
      <c r="L648" s="190">
        <f t="shared" si="95"/>
        <v>0</v>
      </c>
      <c r="M648" s="190">
        <f t="shared" si="96"/>
        <v>0</v>
      </c>
      <c r="N648" s="190">
        <f t="shared" si="97"/>
        <v>0</v>
      </c>
      <c r="O648" s="190">
        <f t="shared" si="98"/>
        <v>0</v>
      </c>
      <c r="P648" s="30"/>
    </row>
    <row r="649" spans="1:16" s="3" customFormat="1" ht="21" customHeight="1" outlineLevel="1" x14ac:dyDescent="0.25">
      <c r="A649" s="27">
        <v>3</v>
      </c>
      <c r="B649" s="28" t="s">
        <v>9</v>
      </c>
      <c r="C649" s="27">
        <v>2</v>
      </c>
      <c r="D649" s="10">
        <v>289000</v>
      </c>
      <c r="E649" s="10"/>
      <c r="F649" s="55">
        <f>D649*C649</f>
        <v>578000</v>
      </c>
      <c r="G649" s="28" t="s">
        <v>9</v>
      </c>
      <c r="H649" s="27">
        <v>2</v>
      </c>
      <c r="I649" s="10">
        <v>289000</v>
      </c>
      <c r="J649" s="10"/>
      <c r="K649" s="55">
        <f>I649*H649</f>
        <v>578000</v>
      </c>
      <c r="L649" s="190">
        <f t="shared" si="95"/>
        <v>0</v>
      </c>
      <c r="M649" s="190">
        <f t="shared" si="96"/>
        <v>0</v>
      </c>
      <c r="N649" s="190">
        <f t="shared" si="97"/>
        <v>0</v>
      </c>
      <c r="O649" s="190">
        <f t="shared" si="98"/>
        <v>0</v>
      </c>
      <c r="P649" s="30"/>
    </row>
    <row r="650" spans="1:16" s="3" customFormat="1" ht="21" customHeight="1" outlineLevel="1" x14ac:dyDescent="0.25">
      <c r="A650" s="27">
        <v>4</v>
      </c>
      <c r="B650" s="28" t="s">
        <v>10</v>
      </c>
      <c r="C650" s="27">
        <v>2</v>
      </c>
      <c r="D650" s="10">
        <v>282200</v>
      </c>
      <c r="E650" s="10"/>
      <c r="F650" s="55">
        <f>D650*C650</f>
        <v>564400</v>
      </c>
      <c r="G650" s="28" t="s">
        <v>10</v>
      </c>
      <c r="H650" s="27">
        <v>2</v>
      </c>
      <c r="I650" s="10">
        <v>282200</v>
      </c>
      <c r="J650" s="10"/>
      <c r="K650" s="55">
        <f>I650*H650</f>
        <v>564400</v>
      </c>
      <c r="L650" s="190">
        <f t="shared" si="95"/>
        <v>0</v>
      </c>
      <c r="M650" s="190">
        <f t="shared" si="96"/>
        <v>0</v>
      </c>
      <c r="N650" s="190">
        <f t="shared" si="97"/>
        <v>0</v>
      </c>
      <c r="O650" s="190">
        <f t="shared" si="98"/>
        <v>0</v>
      </c>
      <c r="P650" s="30"/>
    </row>
    <row r="651" spans="1:16" s="3" customFormat="1" ht="21" customHeight="1" outlineLevel="1" x14ac:dyDescent="0.25">
      <c r="A651" s="27">
        <v>5</v>
      </c>
      <c r="B651" s="28" t="s">
        <v>5</v>
      </c>
      <c r="C651" s="27">
        <v>3</v>
      </c>
      <c r="D651" s="10">
        <v>272000</v>
      </c>
      <c r="E651" s="10"/>
      <c r="F651" s="55">
        <f>D651*C651</f>
        <v>816000</v>
      </c>
      <c r="G651" s="28" t="s">
        <v>5</v>
      </c>
      <c r="H651" s="27">
        <v>3</v>
      </c>
      <c r="I651" s="10">
        <v>272000</v>
      </c>
      <c r="J651" s="10"/>
      <c r="K651" s="55">
        <f>I651*H651</f>
        <v>816000</v>
      </c>
      <c r="L651" s="190">
        <f t="shared" si="95"/>
        <v>0</v>
      </c>
      <c r="M651" s="190">
        <f t="shared" si="96"/>
        <v>0</v>
      </c>
      <c r="N651" s="190">
        <f t="shared" si="97"/>
        <v>0</v>
      </c>
      <c r="O651" s="190">
        <f t="shared" si="98"/>
        <v>0</v>
      </c>
      <c r="P651" s="30"/>
    </row>
    <row r="652" spans="1:16" s="3" customFormat="1" ht="21" customHeight="1" outlineLevel="1" x14ac:dyDescent="0.25">
      <c r="A652" s="27"/>
      <c r="B652" s="31" t="s">
        <v>6</v>
      </c>
      <c r="C652" s="62">
        <f>SUM(C647:C651)</f>
        <v>9</v>
      </c>
      <c r="D652" s="43"/>
      <c r="E652" s="43"/>
      <c r="F652" s="172">
        <f>SUM(F647:F651)</f>
        <v>2672400</v>
      </c>
      <c r="G652" s="31" t="s">
        <v>6</v>
      </c>
      <c r="H652" s="62">
        <f>SUM(H647:H651)</f>
        <v>9</v>
      </c>
      <c r="I652" s="43"/>
      <c r="J652" s="43"/>
      <c r="K652" s="172">
        <f>SUM(K647:K651)</f>
        <v>2672400</v>
      </c>
      <c r="L652" s="190">
        <f t="shared" si="95"/>
        <v>0</v>
      </c>
      <c r="M652" s="190">
        <f t="shared" si="96"/>
        <v>0</v>
      </c>
      <c r="N652" s="190">
        <f t="shared" si="97"/>
        <v>0</v>
      </c>
      <c r="O652" s="190">
        <f t="shared" si="98"/>
        <v>0</v>
      </c>
      <c r="P652" s="30"/>
    </row>
    <row r="653" spans="1:16" s="3" customFormat="1" ht="41.25" customHeight="1" outlineLevel="1" x14ac:dyDescent="0.25">
      <c r="A653" s="31" t="s">
        <v>8</v>
      </c>
      <c r="B653" s="19" t="s">
        <v>167</v>
      </c>
      <c r="C653" s="27"/>
      <c r="D653" s="80"/>
      <c r="E653" s="80"/>
      <c r="F653" s="173"/>
      <c r="G653" s="19" t="s">
        <v>167</v>
      </c>
      <c r="H653" s="27"/>
      <c r="I653" s="80"/>
      <c r="J653" s="80"/>
      <c r="K653" s="173"/>
      <c r="L653" s="190">
        <f t="shared" si="95"/>
        <v>0</v>
      </c>
      <c r="M653" s="190">
        <f t="shared" si="96"/>
        <v>0</v>
      </c>
      <c r="N653" s="190">
        <f t="shared" si="97"/>
        <v>0</v>
      </c>
      <c r="O653" s="190">
        <f t="shared" si="98"/>
        <v>0</v>
      </c>
      <c r="P653" s="30"/>
    </row>
    <row r="654" spans="1:16" s="3" customFormat="1" ht="21" customHeight="1" outlineLevel="1" x14ac:dyDescent="0.25">
      <c r="A654" s="27">
        <v>1</v>
      </c>
      <c r="B654" s="28" t="s">
        <v>4</v>
      </c>
      <c r="C654" s="27">
        <v>1</v>
      </c>
      <c r="D654" s="10">
        <v>387600</v>
      </c>
      <c r="E654" s="10"/>
      <c r="F654" s="55">
        <f>D654*C654</f>
        <v>387600</v>
      </c>
      <c r="G654" s="28" t="s">
        <v>4</v>
      </c>
      <c r="H654" s="27">
        <v>1</v>
      </c>
      <c r="I654" s="10">
        <v>387600</v>
      </c>
      <c r="J654" s="10"/>
      <c r="K654" s="55">
        <f>I654*H654</f>
        <v>387600</v>
      </c>
      <c r="L654" s="190">
        <f t="shared" si="95"/>
        <v>0</v>
      </c>
      <c r="M654" s="190">
        <f t="shared" si="96"/>
        <v>0</v>
      </c>
      <c r="N654" s="190">
        <f t="shared" si="97"/>
        <v>0</v>
      </c>
      <c r="O654" s="190">
        <f t="shared" si="98"/>
        <v>0</v>
      </c>
      <c r="P654" s="30"/>
    </row>
    <row r="655" spans="1:16" s="3" customFormat="1" ht="21" customHeight="1" outlineLevel="1" x14ac:dyDescent="0.25">
      <c r="A655" s="27">
        <v>2</v>
      </c>
      <c r="B655" s="28" t="s">
        <v>9</v>
      </c>
      <c r="C655" s="27">
        <v>1</v>
      </c>
      <c r="D655" s="10">
        <v>289000</v>
      </c>
      <c r="E655" s="10"/>
      <c r="F655" s="55">
        <f>D655*C655</f>
        <v>289000</v>
      </c>
      <c r="G655" s="28" t="s">
        <v>9</v>
      </c>
      <c r="H655" s="27">
        <v>1</v>
      </c>
      <c r="I655" s="10">
        <v>289000</v>
      </c>
      <c r="J655" s="10"/>
      <c r="K655" s="55">
        <f>I655*H655</f>
        <v>289000</v>
      </c>
      <c r="L655" s="190">
        <f t="shared" si="95"/>
        <v>0</v>
      </c>
      <c r="M655" s="190">
        <f t="shared" si="96"/>
        <v>0</v>
      </c>
      <c r="N655" s="190">
        <f t="shared" si="97"/>
        <v>0</v>
      </c>
      <c r="O655" s="190">
        <f t="shared" si="98"/>
        <v>0</v>
      </c>
      <c r="P655" s="30"/>
    </row>
    <row r="656" spans="1:16" s="3" customFormat="1" ht="21" customHeight="1" outlineLevel="1" x14ac:dyDescent="0.25">
      <c r="A656" s="27">
        <v>3</v>
      </c>
      <c r="B656" s="28" t="s">
        <v>5</v>
      </c>
      <c r="C656" s="27">
        <v>1</v>
      </c>
      <c r="D656" s="10">
        <v>272000</v>
      </c>
      <c r="E656" s="10"/>
      <c r="F656" s="55">
        <f>D656*C656</f>
        <v>272000</v>
      </c>
      <c r="G656" s="28" t="s">
        <v>5</v>
      </c>
      <c r="H656" s="27">
        <v>1</v>
      </c>
      <c r="I656" s="10">
        <v>272000</v>
      </c>
      <c r="J656" s="10"/>
      <c r="K656" s="55">
        <f>I656*H656</f>
        <v>272000</v>
      </c>
      <c r="L656" s="190">
        <f t="shared" si="95"/>
        <v>0</v>
      </c>
      <c r="M656" s="190">
        <f t="shared" si="96"/>
        <v>0</v>
      </c>
      <c r="N656" s="190">
        <f t="shared" si="97"/>
        <v>0</v>
      </c>
      <c r="O656" s="190">
        <f t="shared" si="98"/>
        <v>0</v>
      </c>
      <c r="P656" s="30"/>
    </row>
    <row r="657" spans="1:16" s="3" customFormat="1" ht="21" customHeight="1" outlineLevel="1" x14ac:dyDescent="0.25">
      <c r="A657" s="27"/>
      <c r="B657" s="31" t="s">
        <v>6</v>
      </c>
      <c r="C657" s="62">
        <f>SUM(C654:C656)</f>
        <v>3</v>
      </c>
      <c r="D657" s="43"/>
      <c r="E657" s="43"/>
      <c r="F657" s="172">
        <f>SUM(F654:F656)</f>
        <v>948600</v>
      </c>
      <c r="G657" s="31" t="s">
        <v>6</v>
      </c>
      <c r="H657" s="62">
        <f>SUM(H654:H656)</f>
        <v>3</v>
      </c>
      <c r="I657" s="43"/>
      <c r="J657" s="43"/>
      <c r="K657" s="172">
        <f>SUM(K654:K656)</f>
        <v>948600</v>
      </c>
      <c r="L657" s="190">
        <f t="shared" si="95"/>
        <v>0</v>
      </c>
      <c r="M657" s="190">
        <f t="shared" si="96"/>
        <v>0</v>
      </c>
      <c r="N657" s="190">
        <f t="shared" si="97"/>
        <v>0</v>
      </c>
      <c r="O657" s="190">
        <f t="shared" si="98"/>
        <v>0</v>
      </c>
      <c r="P657" s="30"/>
    </row>
    <row r="658" spans="1:16" s="3" customFormat="1" ht="32.25" customHeight="1" outlineLevel="1" x14ac:dyDescent="0.25">
      <c r="A658" s="31" t="s">
        <v>8</v>
      </c>
      <c r="B658" s="19" t="s">
        <v>168</v>
      </c>
      <c r="C658" s="27"/>
      <c r="D658" s="80"/>
      <c r="E658" s="80"/>
      <c r="F658" s="173"/>
      <c r="G658" s="19" t="s">
        <v>168</v>
      </c>
      <c r="H658" s="27"/>
      <c r="I658" s="80"/>
      <c r="J658" s="80"/>
      <c r="K658" s="173"/>
      <c r="L658" s="190">
        <f t="shared" si="95"/>
        <v>0</v>
      </c>
      <c r="M658" s="190">
        <f t="shared" si="96"/>
        <v>0</v>
      </c>
      <c r="N658" s="190">
        <f t="shared" si="97"/>
        <v>0</v>
      </c>
      <c r="O658" s="190">
        <f t="shared" si="98"/>
        <v>0</v>
      </c>
      <c r="P658" s="30"/>
    </row>
    <row r="659" spans="1:16" s="3" customFormat="1" ht="21" customHeight="1" outlineLevel="1" x14ac:dyDescent="0.25">
      <c r="A659" s="27">
        <v>1</v>
      </c>
      <c r="B659" s="28" t="s">
        <v>169</v>
      </c>
      <c r="C659" s="27">
        <v>1</v>
      </c>
      <c r="D659" s="10">
        <v>370600</v>
      </c>
      <c r="E659" s="10"/>
      <c r="F659" s="55">
        <f t="shared" ref="F659:F668" si="103">D659*C659</f>
        <v>370600</v>
      </c>
      <c r="G659" s="28" t="s">
        <v>169</v>
      </c>
      <c r="H659" s="27">
        <v>1</v>
      </c>
      <c r="I659" s="10">
        <v>370600</v>
      </c>
      <c r="J659" s="10"/>
      <c r="K659" s="55">
        <f t="shared" ref="K659:K668" si="104">I659*H659</f>
        <v>370600</v>
      </c>
      <c r="L659" s="190">
        <f t="shared" si="95"/>
        <v>0</v>
      </c>
      <c r="M659" s="190">
        <f t="shared" si="96"/>
        <v>0</v>
      </c>
      <c r="N659" s="190">
        <f t="shared" si="97"/>
        <v>0</v>
      </c>
      <c r="O659" s="190">
        <f t="shared" si="98"/>
        <v>0</v>
      </c>
      <c r="P659" s="30"/>
    </row>
    <row r="660" spans="1:16" s="3" customFormat="1" ht="21" customHeight="1" outlineLevel="1" x14ac:dyDescent="0.25">
      <c r="A660" s="42">
        <v>2</v>
      </c>
      <c r="B660" s="28" t="s">
        <v>180</v>
      </c>
      <c r="C660" s="42">
        <v>1</v>
      </c>
      <c r="D660" s="10">
        <v>241400</v>
      </c>
      <c r="E660" s="10"/>
      <c r="F660" s="55">
        <f t="shared" si="103"/>
        <v>241400</v>
      </c>
      <c r="G660" s="28" t="s">
        <v>180</v>
      </c>
      <c r="H660" s="42">
        <v>1</v>
      </c>
      <c r="I660" s="10">
        <v>241400</v>
      </c>
      <c r="J660" s="10"/>
      <c r="K660" s="55">
        <f t="shared" si="104"/>
        <v>241400</v>
      </c>
      <c r="L660" s="190">
        <f t="shared" si="95"/>
        <v>0</v>
      </c>
      <c r="M660" s="190">
        <f t="shared" si="96"/>
        <v>0</v>
      </c>
      <c r="N660" s="190">
        <f t="shared" si="97"/>
        <v>0</v>
      </c>
      <c r="O660" s="190">
        <f t="shared" si="98"/>
        <v>0</v>
      </c>
      <c r="P660" s="30"/>
    </row>
    <row r="661" spans="1:16" s="3" customFormat="1" ht="42" customHeight="1" outlineLevel="1" x14ac:dyDescent="0.25">
      <c r="A661" s="27">
        <v>3</v>
      </c>
      <c r="B661" s="28" t="s">
        <v>170</v>
      </c>
      <c r="C661" s="42">
        <v>1</v>
      </c>
      <c r="D661" s="10">
        <v>258400</v>
      </c>
      <c r="E661" s="10"/>
      <c r="F661" s="55">
        <f t="shared" si="103"/>
        <v>258400</v>
      </c>
      <c r="G661" s="28" t="s">
        <v>170</v>
      </c>
      <c r="H661" s="42">
        <v>1</v>
      </c>
      <c r="I661" s="10">
        <v>258400</v>
      </c>
      <c r="J661" s="10"/>
      <c r="K661" s="55">
        <f t="shared" si="104"/>
        <v>258400</v>
      </c>
      <c r="L661" s="190">
        <f t="shared" si="95"/>
        <v>0</v>
      </c>
      <c r="M661" s="190">
        <f t="shared" si="96"/>
        <v>0</v>
      </c>
      <c r="N661" s="190">
        <f t="shared" si="97"/>
        <v>0</v>
      </c>
      <c r="O661" s="190">
        <f t="shared" si="98"/>
        <v>0</v>
      </c>
      <c r="P661" s="30"/>
    </row>
    <row r="662" spans="1:16" s="3" customFormat="1" ht="42" customHeight="1" outlineLevel="1" x14ac:dyDescent="0.25">
      <c r="A662" s="42">
        <v>4</v>
      </c>
      <c r="B662" s="28" t="s">
        <v>170</v>
      </c>
      <c r="C662" s="42">
        <v>3</v>
      </c>
      <c r="D662" s="10">
        <v>210800</v>
      </c>
      <c r="E662" s="10"/>
      <c r="F662" s="55">
        <f t="shared" si="103"/>
        <v>632400</v>
      </c>
      <c r="G662" s="28" t="s">
        <v>170</v>
      </c>
      <c r="H662" s="42">
        <v>3</v>
      </c>
      <c r="I662" s="10">
        <v>210800</v>
      </c>
      <c r="J662" s="10"/>
      <c r="K662" s="55">
        <f t="shared" si="104"/>
        <v>632400</v>
      </c>
      <c r="L662" s="190">
        <f t="shared" si="95"/>
        <v>0</v>
      </c>
      <c r="M662" s="190">
        <f t="shared" si="96"/>
        <v>0</v>
      </c>
      <c r="N662" s="190">
        <f t="shared" si="97"/>
        <v>0</v>
      </c>
      <c r="O662" s="190">
        <f t="shared" si="98"/>
        <v>0</v>
      </c>
      <c r="P662" s="30"/>
    </row>
    <row r="663" spans="1:16" s="3" customFormat="1" ht="42" customHeight="1" outlineLevel="1" x14ac:dyDescent="0.25">
      <c r="A663" s="27">
        <v>5</v>
      </c>
      <c r="B663" s="28" t="s">
        <v>171</v>
      </c>
      <c r="C663" s="42">
        <v>1</v>
      </c>
      <c r="D663" s="10">
        <v>210800</v>
      </c>
      <c r="E663" s="10"/>
      <c r="F663" s="55">
        <f t="shared" si="103"/>
        <v>210800</v>
      </c>
      <c r="G663" s="28" t="s">
        <v>171</v>
      </c>
      <c r="H663" s="42">
        <v>1</v>
      </c>
      <c r="I663" s="10">
        <v>210800</v>
      </c>
      <c r="J663" s="10"/>
      <c r="K663" s="55">
        <f t="shared" si="104"/>
        <v>210800</v>
      </c>
      <c r="L663" s="190">
        <f t="shared" si="95"/>
        <v>0</v>
      </c>
      <c r="M663" s="190">
        <f t="shared" si="96"/>
        <v>0</v>
      </c>
      <c r="N663" s="190">
        <f t="shared" si="97"/>
        <v>0</v>
      </c>
      <c r="O663" s="190">
        <f t="shared" si="98"/>
        <v>0</v>
      </c>
      <c r="P663" s="30"/>
    </row>
    <row r="664" spans="1:16" s="3" customFormat="1" ht="21" customHeight="1" outlineLevel="1" x14ac:dyDescent="0.25">
      <c r="A664" s="42">
        <v>6</v>
      </c>
      <c r="B664" s="28" t="s">
        <v>139</v>
      </c>
      <c r="C664" s="42">
        <v>1</v>
      </c>
      <c r="D664" s="10">
        <v>265200</v>
      </c>
      <c r="E664" s="10"/>
      <c r="F664" s="55">
        <f t="shared" si="103"/>
        <v>265200</v>
      </c>
      <c r="G664" s="28" t="s">
        <v>139</v>
      </c>
      <c r="H664" s="42">
        <v>1</v>
      </c>
      <c r="I664" s="10">
        <v>265200</v>
      </c>
      <c r="J664" s="10"/>
      <c r="K664" s="55">
        <f t="shared" si="104"/>
        <v>265200</v>
      </c>
      <c r="L664" s="190">
        <f t="shared" si="95"/>
        <v>0</v>
      </c>
      <c r="M664" s="190">
        <f t="shared" si="96"/>
        <v>0</v>
      </c>
      <c r="N664" s="190">
        <f t="shared" si="97"/>
        <v>0</v>
      </c>
      <c r="O664" s="190">
        <f t="shared" si="98"/>
        <v>0</v>
      </c>
      <c r="P664" s="30"/>
    </row>
    <row r="665" spans="1:16" s="3" customFormat="1" ht="21" customHeight="1" outlineLevel="1" x14ac:dyDescent="0.25">
      <c r="A665" s="27">
        <v>7</v>
      </c>
      <c r="B665" s="28" t="s">
        <v>139</v>
      </c>
      <c r="C665" s="42">
        <v>2</v>
      </c>
      <c r="D665" s="10">
        <v>255000</v>
      </c>
      <c r="E665" s="10"/>
      <c r="F665" s="55">
        <f t="shared" si="103"/>
        <v>510000</v>
      </c>
      <c r="G665" s="28" t="s">
        <v>139</v>
      </c>
      <c r="H665" s="42">
        <v>2</v>
      </c>
      <c r="I665" s="10">
        <v>255000</v>
      </c>
      <c r="J665" s="10"/>
      <c r="K665" s="55">
        <f t="shared" si="104"/>
        <v>510000</v>
      </c>
      <c r="L665" s="190">
        <f t="shared" si="95"/>
        <v>0</v>
      </c>
      <c r="M665" s="190">
        <f t="shared" si="96"/>
        <v>0</v>
      </c>
      <c r="N665" s="190">
        <f t="shared" si="97"/>
        <v>0</v>
      </c>
      <c r="O665" s="190">
        <f t="shared" si="98"/>
        <v>0</v>
      </c>
      <c r="P665" s="30"/>
    </row>
    <row r="666" spans="1:16" s="3" customFormat="1" ht="21" customHeight="1" outlineLevel="1" x14ac:dyDescent="0.25">
      <c r="A666" s="42">
        <v>8</v>
      </c>
      <c r="B666" s="28" t="s">
        <v>172</v>
      </c>
      <c r="C666" s="42">
        <v>4</v>
      </c>
      <c r="D666" s="10">
        <v>176800</v>
      </c>
      <c r="E666" s="10"/>
      <c r="F666" s="55">
        <f t="shared" si="103"/>
        <v>707200</v>
      </c>
      <c r="G666" s="28" t="s">
        <v>172</v>
      </c>
      <c r="H666" s="42">
        <v>4</v>
      </c>
      <c r="I666" s="10">
        <v>176800</v>
      </c>
      <c r="J666" s="10"/>
      <c r="K666" s="55">
        <f t="shared" si="104"/>
        <v>707200</v>
      </c>
      <c r="L666" s="190">
        <f t="shared" si="95"/>
        <v>0</v>
      </c>
      <c r="M666" s="190">
        <f t="shared" si="96"/>
        <v>0</v>
      </c>
      <c r="N666" s="190">
        <f t="shared" si="97"/>
        <v>0</v>
      </c>
      <c r="O666" s="190">
        <f t="shared" si="98"/>
        <v>0</v>
      </c>
      <c r="P666" s="30"/>
    </row>
    <row r="667" spans="1:16" s="3" customFormat="1" ht="21" customHeight="1" outlineLevel="1" x14ac:dyDescent="0.25">
      <c r="A667" s="27">
        <v>9</v>
      </c>
      <c r="B667" s="28" t="s">
        <v>141</v>
      </c>
      <c r="C667" s="42">
        <v>2</v>
      </c>
      <c r="D667" s="10">
        <v>176800</v>
      </c>
      <c r="E667" s="10"/>
      <c r="F667" s="55">
        <f t="shared" si="103"/>
        <v>353600</v>
      </c>
      <c r="G667" s="28" t="s">
        <v>141</v>
      </c>
      <c r="H667" s="42">
        <v>2</v>
      </c>
      <c r="I667" s="10">
        <v>176800</v>
      </c>
      <c r="J667" s="10"/>
      <c r="K667" s="55">
        <f t="shared" si="104"/>
        <v>353600</v>
      </c>
      <c r="L667" s="190">
        <f t="shared" si="95"/>
        <v>0</v>
      </c>
      <c r="M667" s="190">
        <f t="shared" si="96"/>
        <v>0</v>
      </c>
      <c r="N667" s="190">
        <f t="shared" si="97"/>
        <v>0</v>
      </c>
      <c r="O667" s="190">
        <f t="shared" si="98"/>
        <v>0</v>
      </c>
      <c r="P667" s="30"/>
    </row>
    <row r="668" spans="1:16" s="3" customFormat="1" ht="21" customHeight="1" outlineLevel="1" x14ac:dyDescent="0.25">
      <c r="A668" s="42">
        <v>10</v>
      </c>
      <c r="B668" s="28" t="s">
        <v>173</v>
      </c>
      <c r="C668" s="42">
        <v>2</v>
      </c>
      <c r="D668" s="10">
        <v>176800</v>
      </c>
      <c r="E668" s="10"/>
      <c r="F668" s="55">
        <f t="shared" si="103"/>
        <v>353600</v>
      </c>
      <c r="G668" s="28" t="s">
        <v>173</v>
      </c>
      <c r="H668" s="42">
        <v>2</v>
      </c>
      <c r="I668" s="10">
        <v>176800</v>
      </c>
      <c r="J668" s="10"/>
      <c r="K668" s="55">
        <f t="shared" si="104"/>
        <v>353600</v>
      </c>
      <c r="L668" s="190">
        <f t="shared" si="95"/>
        <v>0</v>
      </c>
      <c r="M668" s="190">
        <f t="shared" si="96"/>
        <v>0</v>
      </c>
      <c r="N668" s="190">
        <f t="shared" si="97"/>
        <v>0</v>
      </c>
      <c r="O668" s="190">
        <f t="shared" si="98"/>
        <v>0</v>
      </c>
      <c r="P668" s="30"/>
    </row>
    <row r="669" spans="1:16" s="3" customFormat="1" ht="21" customHeight="1" outlineLevel="1" x14ac:dyDescent="0.25">
      <c r="A669" s="27"/>
      <c r="B669" s="31" t="s">
        <v>6</v>
      </c>
      <c r="C669" s="62">
        <f>SUM(C659:C668)</f>
        <v>18</v>
      </c>
      <c r="D669" s="43"/>
      <c r="E669" s="43"/>
      <c r="F669" s="172">
        <f>SUM(F659:F668)</f>
        <v>3903200</v>
      </c>
      <c r="G669" s="31" t="s">
        <v>6</v>
      </c>
      <c r="H669" s="62">
        <f>SUM(H659:H668)</f>
        <v>18</v>
      </c>
      <c r="I669" s="43"/>
      <c r="J669" s="43"/>
      <c r="K669" s="172">
        <f>SUM(K659:K668)</f>
        <v>3903200</v>
      </c>
      <c r="L669" s="190">
        <f t="shared" si="95"/>
        <v>0</v>
      </c>
      <c r="M669" s="190">
        <f t="shared" si="96"/>
        <v>0</v>
      </c>
      <c r="N669" s="190">
        <f t="shared" si="97"/>
        <v>0</v>
      </c>
      <c r="O669" s="190">
        <f t="shared" si="98"/>
        <v>0</v>
      </c>
      <c r="P669" s="30"/>
    </row>
    <row r="670" spans="1:16" s="3" customFormat="1" ht="42" customHeight="1" outlineLevel="1" x14ac:dyDescent="0.25">
      <c r="A670" s="31" t="s">
        <v>8</v>
      </c>
      <c r="B670" s="19" t="s">
        <v>177</v>
      </c>
      <c r="C670" s="27"/>
      <c r="D670" s="80"/>
      <c r="E670" s="80"/>
      <c r="F670" s="173"/>
      <c r="G670" s="19" t="s">
        <v>177</v>
      </c>
      <c r="H670" s="27"/>
      <c r="I670" s="80"/>
      <c r="J670" s="80"/>
      <c r="K670" s="173"/>
      <c r="L670" s="190">
        <f t="shared" si="95"/>
        <v>0</v>
      </c>
      <c r="M670" s="190">
        <f t="shared" si="96"/>
        <v>0</v>
      </c>
      <c r="N670" s="190">
        <f t="shared" si="97"/>
        <v>0</v>
      </c>
      <c r="O670" s="190">
        <f t="shared" si="98"/>
        <v>0</v>
      </c>
      <c r="P670" s="30"/>
    </row>
    <row r="671" spans="1:16" s="3" customFormat="1" ht="21" customHeight="1" outlineLevel="1" x14ac:dyDescent="0.25">
      <c r="A671" s="27">
        <v>1</v>
      </c>
      <c r="B671" s="28" t="s">
        <v>4</v>
      </c>
      <c r="C671" s="27">
        <v>1</v>
      </c>
      <c r="D671" s="10">
        <v>387600</v>
      </c>
      <c r="E671" s="10"/>
      <c r="F671" s="55">
        <f>D671*C671</f>
        <v>387600</v>
      </c>
      <c r="G671" s="28" t="s">
        <v>4</v>
      </c>
      <c r="H671" s="27">
        <v>1</v>
      </c>
      <c r="I671" s="10">
        <v>387600</v>
      </c>
      <c r="J671" s="10"/>
      <c r="K671" s="55">
        <f>I671*H671</f>
        <v>387600</v>
      </c>
      <c r="L671" s="190">
        <f t="shared" si="95"/>
        <v>0</v>
      </c>
      <c r="M671" s="190">
        <f t="shared" si="96"/>
        <v>0</v>
      </c>
      <c r="N671" s="190">
        <f t="shared" si="97"/>
        <v>0</v>
      </c>
      <c r="O671" s="190">
        <f t="shared" si="98"/>
        <v>0</v>
      </c>
      <c r="P671" s="30"/>
    </row>
    <row r="672" spans="1:16" s="3" customFormat="1" ht="21" customHeight="1" outlineLevel="1" x14ac:dyDescent="0.25">
      <c r="A672" s="27">
        <v>2</v>
      </c>
      <c r="B672" s="28" t="s">
        <v>9</v>
      </c>
      <c r="C672" s="27">
        <v>1</v>
      </c>
      <c r="D672" s="10">
        <v>289000</v>
      </c>
      <c r="E672" s="10"/>
      <c r="F672" s="55">
        <f>D672*C672</f>
        <v>289000</v>
      </c>
      <c r="G672" s="28" t="s">
        <v>9</v>
      </c>
      <c r="H672" s="27">
        <v>1</v>
      </c>
      <c r="I672" s="10">
        <v>289000</v>
      </c>
      <c r="J672" s="10"/>
      <c r="K672" s="55">
        <f>I672*H672</f>
        <v>289000</v>
      </c>
      <c r="L672" s="190">
        <f t="shared" si="95"/>
        <v>0</v>
      </c>
      <c r="M672" s="190">
        <f t="shared" si="96"/>
        <v>0</v>
      </c>
      <c r="N672" s="190">
        <f t="shared" si="97"/>
        <v>0</v>
      </c>
      <c r="O672" s="190">
        <f t="shared" si="98"/>
        <v>0</v>
      </c>
      <c r="P672" s="30"/>
    </row>
    <row r="673" spans="1:16" s="3" customFormat="1" ht="21" customHeight="1" outlineLevel="1" x14ac:dyDescent="0.25">
      <c r="A673" s="27">
        <v>3</v>
      </c>
      <c r="B673" s="28" t="s">
        <v>10</v>
      </c>
      <c r="C673" s="27">
        <v>2</v>
      </c>
      <c r="D673" s="10">
        <v>282200</v>
      </c>
      <c r="E673" s="10"/>
      <c r="F673" s="55">
        <f>D673*C673</f>
        <v>564400</v>
      </c>
      <c r="G673" s="28" t="s">
        <v>10</v>
      </c>
      <c r="H673" s="27">
        <v>2</v>
      </c>
      <c r="I673" s="10">
        <v>282200</v>
      </c>
      <c r="J673" s="10"/>
      <c r="K673" s="55">
        <f>I673*H673</f>
        <v>564400</v>
      </c>
      <c r="L673" s="190">
        <f t="shared" si="95"/>
        <v>0</v>
      </c>
      <c r="M673" s="190">
        <f t="shared" si="96"/>
        <v>0</v>
      </c>
      <c r="N673" s="190">
        <f t="shared" si="97"/>
        <v>0</v>
      </c>
      <c r="O673" s="190">
        <f t="shared" si="98"/>
        <v>0</v>
      </c>
      <c r="P673" s="30"/>
    </row>
    <row r="674" spans="1:16" s="3" customFormat="1" ht="21" customHeight="1" outlineLevel="1" x14ac:dyDescent="0.25">
      <c r="A674" s="27">
        <v>4</v>
      </c>
      <c r="B674" s="28" t="s">
        <v>5</v>
      </c>
      <c r="C674" s="27">
        <v>2</v>
      </c>
      <c r="D674" s="10">
        <v>272000</v>
      </c>
      <c r="E674" s="10"/>
      <c r="F674" s="55">
        <f>D674*C674</f>
        <v>544000</v>
      </c>
      <c r="G674" s="28" t="s">
        <v>5</v>
      </c>
      <c r="H674" s="27">
        <v>2</v>
      </c>
      <c r="I674" s="10">
        <v>272000</v>
      </c>
      <c r="J674" s="10"/>
      <c r="K674" s="55">
        <f>I674*H674</f>
        <v>544000</v>
      </c>
      <c r="L674" s="190">
        <f t="shared" si="95"/>
        <v>0</v>
      </c>
      <c r="M674" s="190">
        <f t="shared" si="96"/>
        <v>0</v>
      </c>
      <c r="N674" s="190">
        <f t="shared" si="97"/>
        <v>0</v>
      </c>
      <c r="O674" s="190">
        <f t="shared" si="98"/>
        <v>0</v>
      </c>
      <c r="P674" s="30"/>
    </row>
    <row r="675" spans="1:16" s="3" customFormat="1" ht="21" customHeight="1" outlineLevel="1" x14ac:dyDescent="0.25">
      <c r="A675" s="27"/>
      <c r="B675" s="31" t="s">
        <v>6</v>
      </c>
      <c r="C675" s="62">
        <f>SUM(C671:C674)</f>
        <v>6</v>
      </c>
      <c r="D675" s="43"/>
      <c r="E675" s="43"/>
      <c r="F675" s="172">
        <f>SUM(F671:F674)</f>
        <v>1785000</v>
      </c>
      <c r="G675" s="31" t="s">
        <v>6</v>
      </c>
      <c r="H675" s="62">
        <f>SUM(H671:H674)</f>
        <v>6</v>
      </c>
      <c r="I675" s="43"/>
      <c r="J675" s="43"/>
      <c r="K675" s="172">
        <f>SUM(K671:K674)</f>
        <v>1785000</v>
      </c>
      <c r="L675" s="190">
        <f t="shared" ref="L675:O682" si="105">+H675-C675</f>
        <v>0</v>
      </c>
      <c r="M675" s="190">
        <f t="shared" si="105"/>
        <v>0</v>
      </c>
      <c r="N675" s="190">
        <f t="shared" si="105"/>
        <v>0</v>
      </c>
      <c r="O675" s="190">
        <f t="shared" si="105"/>
        <v>0</v>
      </c>
      <c r="P675" s="30"/>
    </row>
    <row r="676" spans="1:16" s="3" customFormat="1" ht="42" customHeight="1" outlineLevel="1" x14ac:dyDescent="0.25">
      <c r="A676" s="31" t="s">
        <v>8</v>
      </c>
      <c r="B676" s="19" t="s">
        <v>178</v>
      </c>
      <c r="C676" s="27"/>
      <c r="D676" s="80"/>
      <c r="E676" s="80"/>
      <c r="F676" s="173"/>
      <c r="G676" s="19" t="s">
        <v>178</v>
      </c>
      <c r="H676" s="27"/>
      <c r="I676" s="80"/>
      <c r="J676" s="80"/>
      <c r="K676" s="173"/>
      <c r="L676" s="190">
        <f t="shared" si="105"/>
        <v>0</v>
      </c>
      <c r="M676" s="190">
        <f t="shared" si="105"/>
        <v>0</v>
      </c>
      <c r="N676" s="190">
        <f t="shared" si="105"/>
        <v>0</v>
      </c>
      <c r="O676" s="190">
        <f t="shared" si="105"/>
        <v>0</v>
      </c>
      <c r="P676" s="30"/>
    </row>
    <row r="677" spans="1:16" s="3" customFormat="1" ht="21" customHeight="1" outlineLevel="1" x14ac:dyDescent="0.25">
      <c r="A677" s="27">
        <v>1</v>
      </c>
      <c r="B677" s="28" t="s">
        <v>4</v>
      </c>
      <c r="C677" s="27">
        <v>1</v>
      </c>
      <c r="D677" s="10">
        <v>387600</v>
      </c>
      <c r="E677" s="10"/>
      <c r="F677" s="55">
        <f>D677*C677</f>
        <v>387600</v>
      </c>
      <c r="G677" s="28" t="s">
        <v>4</v>
      </c>
      <c r="H677" s="27">
        <v>1</v>
      </c>
      <c r="I677" s="10">
        <v>387600</v>
      </c>
      <c r="J677" s="10"/>
      <c r="K677" s="55">
        <f>I677*H677</f>
        <v>387600</v>
      </c>
      <c r="L677" s="190">
        <f t="shared" si="105"/>
        <v>0</v>
      </c>
      <c r="M677" s="190">
        <f t="shared" si="105"/>
        <v>0</v>
      </c>
      <c r="N677" s="190">
        <f t="shared" si="105"/>
        <v>0</v>
      </c>
      <c r="O677" s="190">
        <f t="shared" si="105"/>
        <v>0</v>
      </c>
      <c r="P677" s="30"/>
    </row>
    <row r="678" spans="1:16" s="3" customFormat="1" ht="21" customHeight="1" outlineLevel="1" x14ac:dyDescent="0.25">
      <c r="A678" s="27">
        <v>2</v>
      </c>
      <c r="B678" s="28" t="s">
        <v>9</v>
      </c>
      <c r="C678" s="27">
        <v>2</v>
      </c>
      <c r="D678" s="10">
        <v>289000</v>
      </c>
      <c r="E678" s="10"/>
      <c r="F678" s="55">
        <f>D678*C678</f>
        <v>578000</v>
      </c>
      <c r="G678" s="28" t="s">
        <v>9</v>
      </c>
      <c r="H678" s="27">
        <v>2</v>
      </c>
      <c r="I678" s="10">
        <v>289000</v>
      </c>
      <c r="J678" s="10"/>
      <c r="K678" s="55">
        <f>I678*H678</f>
        <v>578000</v>
      </c>
      <c r="L678" s="190">
        <f t="shared" si="105"/>
        <v>0</v>
      </c>
      <c r="M678" s="190">
        <f t="shared" si="105"/>
        <v>0</v>
      </c>
      <c r="N678" s="190">
        <f t="shared" si="105"/>
        <v>0</v>
      </c>
      <c r="O678" s="190">
        <f t="shared" si="105"/>
        <v>0</v>
      </c>
      <c r="P678" s="30"/>
    </row>
    <row r="679" spans="1:16" s="3" customFormat="1" ht="21" customHeight="1" outlineLevel="1" x14ac:dyDescent="0.25">
      <c r="A679" s="27">
        <v>3</v>
      </c>
      <c r="B679" s="28" t="s">
        <v>10</v>
      </c>
      <c r="C679" s="27">
        <v>1</v>
      </c>
      <c r="D679" s="10">
        <v>282200</v>
      </c>
      <c r="E679" s="10"/>
      <c r="F679" s="55">
        <f>D679*C679</f>
        <v>282200</v>
      </c>
      <c r="G679" s="28" t="s">
        <v>10</v>
      </c>
      <c r="H679" s="27">
        <v>1</v>
      </c>
      <c r="I679" s="10">
        <v>282200</v>
      </c>
      <c r="J679" s="10"/>
      <c r="K679" s="55">
        <f>I679*H679</f>
        <v>282200</v>
      </c>
      <c r="L679" s="190">
        <f t="shared" si="105"/>
        <v>0</v>
      </c>
      <c r="M679" s="190">
        <f t="shared" si="105"/>
        <v>0</v>
      </c>
      <c r="N679" s="190">
        <f t="shared" si="105"/>
        <v>0</v>
      </c>
      <c r="O679" s="190">
        <f t="shared" si="105"/>
        <v>0</v>
      </c>
      <c r="P679" s="30"/>
    </row>
    <row r="680" spans="1:16" s="3" customFormat="1" ht="21" customHeight="1" outlineLevel="1" x14ac:dyDescent="0.25">
      <c r="A680" s="27">
        <v>4</v>
      </c>
      <c r="B680" s="28" t="s">
        <v>5</v>
      </c>
      <c r="C680" s="27">
        <v>1</v>
      </c>
      <c r="D680" s="10">
        <v>272000</v>
      </c>
      <c r="E680" s="10"/>
      <c r="F680" s="55">
        <f>D680*C680</f>
        <v>272000</v>
      </c>
      <c r="G680" s="28" t="s">
        <v>5</v>
      </c>
      <c r="H680" s="27">
        <v>1</v>
      </c>
      <c r="I680" s="10">
        <v>272000</v>
      </c>
      <c r="J680" s="10"/>
      <c r="K680" s="55">
        <f>I680*H680</f>
        <v>272000</v>
      </c>
      <c r="L680" s="190">
        <f t="shared" si="105"/>
        <v>0</v>
      </c>
      <c r="M680" s="190">
        <f t="shared" si="105"/>
        <v>0</v>
      </c>
      <c r="N680" s="190">
        <f t="shared" si="105"/>
        <v>0</v>
      </c>
      <c r="O680" s="190">
        <f t="shared" si="105"/>
        <v>0</v>
      </c>
      <c r="P680" s="30"/>
    </row>
    <row r="681" spans="1:16" s="3" customFormat="1" ht="21" customHeight="1" outlineLevel="1" x14ac:dyDescent="0.25">
      <c r="A681" s="27"/>
      <c r="B681" s="31" t="s">
        <v>6</v>
      </c>
      <c r="C681" s="62">
        <f>SUM(C677:C680)</f>
        <v>5</v>
      </c>
      <c r="D681" s="43"/>
      <c r="E681" s="43"/>
      <c r="F681" s="172">
        <f>SUM(F677:F680)</f>
        <v>1519800</v>
      </c>
      <c r="G681" s="31" t="s">
        <v>6</v>
      </c>
      <c r="H681" s="62">
        <f>SUM(H677:H680)</f>
        <v>5</v>
      </c>
      <c r="I681" s="43"/>
      <c r="J681" s="43"/>
      <c r="K681" s="172">
        <f>SUM(K677:K680)</f>
        <v>1519800</v>
      </c>
      <c r="L681" s="190">
        <f t="shared" si="105"/>
        <v>0</v>
      </c>
      <c r="M681" s="190">
        <f t="shared" si="105"/>
        <v>0</v>
      </c>
      <c r="N681" s="190">
        <f t="shared" si="105"/>
        <v>0</v>
      </c>
      <c r="O681" s="190">
        <f t="shared" si="105"/>
        <v>0</v>
      </c>
      <c r="P681" s="30"/>
    </row>
    <row r="682" spans="1:16" s="3" customFormat="1" ht="21" customHeight="1" x14ac:dyDescent="0.25">
      <c r="A682" s="42"/>
      <c r="B682" s="31" t="s">
        <v>11</v>
      </c>
      <c r="C682" s="62">
        <f>C618+C645+C681+C652+C675+C625+C632+C669+C657+C639</f>
        <v>79</v>
      </c>
      <c r="D682" s="43"/>
      <c r="E682" s="43"/>
      <c r="F682" s="172">
        <f>F618+F645+F681+F652+F675+F625+F632+F669+F657+F639</f>
        <v>24014200</v>
      </c>
      <c r="G682" s="31" t="s">
        <v>11</v>
      </c>
      <c r="H682" s="62">
        <f>H618+H645+H681+H652+H675+H625+H632+H669+H657+H639</f>
        <v>79</v>
      </c>
      <c r="I682" s="43"/>
      <c r="J682" s="43"/>
      <c r="K682" s="172">
        <f>K618+K645+K681+K652+K675+K625+K632+K669+K657+K639</f>
        <v>24014200</v>
      </c>
      <c r="L682" s="190">
        <f t="shared" si="105"/>
        <v>0</v>
      </c>
      <c r="M682" s="190">
        <f t="shared" si="105"/>
        <v>0</v>
      </c>
      <c r="N682" s="190">
        <f t="shared" si="105"/>
        <v>0</v>
      </c>
      <c r="O682" s="190">
        <f t="shared" si="105"/>
        <v>0</v>
      </c>
      <c r="P682" s="30"/>
    </row>
    <row r="683" spans="1:16" s="3" customFormat="1" ht="51" customHeight="1" x14ac:dyDescent="0.25">
      <c r="A683" s="78" t="s">
        <v>281</v>
      </c>
      <c r="B683" s="31" t="s">
        <v>181</v>
      </c>
      <c r="C683" s="27"/>
      <c r="D683" s="80"/>
      <c r="E683" s="80"/>
      <c r="F683" s="173"/>
      <c r="G683" s="31" t="s">
        <v>181</v>
      </c>
      <c r="H683" s="27"/>
      <c r="I683" s="80"/>
      <c r="J683" s="80"/>
      <c r="K683" s="173"/>
      <c r="L683" s="190"/>
      <c r="M683" s="190"/>
      <c r="N683" s="190"/>
      <c r="O683" s="190"/>
      <c r="P683" s="30"/>
    </row>
    <row r="684" spans="1:16" s="3" customFormat="1" ht="21" customHeight="1" outlineLevel="1" x14ac:dyDescent="0.25">
      <c r="A684" s="27">
        <v>1</v>
      </c>
      <c r="B684" s="28" t="s">
        <v>159</v>
      </c>
      <c r="C684" s="27">
        <v>1</v>
      </c>
      <c r="D684" s="10">
        <v>850000</v>
      </c>
      <c r="E684" s="10"/>
      <c r="F684" s="55">
        <f t="shared" ref="F684:F692" si="106">D684*C684</f>
        <v>850000</v>
      </c>
      <c r="G684" s="28" t="s">
        <v>159</v>
      </c>
      <c r="H684" s="27">
        <v>1</v>
      </c>
      <c r="I684" s="10">
        <v>850000</v>
      </c>
      <c r="J684" s="10"/>
      <c r="K684" s="55">
        <f t="shared" ref="K684:K692" si="107">I684*H684</f>
        <v>850000</v>
      </c>
      <c r="L684" s="190">
        <f t="shared" ref="L684:L715" si="108">+H684-C684</f>
        <v>0</v>
      </c>
      <c r="M684" s="190">
        <f t="shared" ref="M684:M715" si="109">+I684-D684</f>
        <v>0</v>
      </c>
      <c r="N684" s="190">
        <f t="shared" ref="N684:N715" si="110">+J684-E684</f>
        <v>0</v>
      </c>
      <c r="O684" s="190">
        <f t="shared" ref="O684:O715" si="111">+K684-F684</f>
        <v>0</v>
      </c>
      <c r="P684" s="30"/>
    </row>
    <row r="685" spans="1:16" s="3" customFormat="1" ht="43.5" customHeight="1" outlineLevel="1" x14ac:dyDescent="0.25">
      <c r="A685" s="27">
        <v>2</v>
      </c>
      <c r="B685" s="28" t="s">
        <v>297</v>
      </c>
      <c r="C685" s="27">
        <v>1</v>
      </c>
      <c r="D685" s="10">
        <v>323000</v>
      </c>
      <c r="E685" s="10"/>
      <c r="F685" s="55">
        <f t="shared" si="106"/>
        <v>323000</v>
      </c>
      <c r="G685" s="28" t="s">
        <v>297</v>
      </c>
      <c r="H685" s="27">
        <v>1</v>
      </c>
      <c r="I685" s="10">
        <v>323000</v>
      </c>
      <c r="J685" s="10"/>
      <c r="K685" s="55">
        <f t="shared" si="107"/>
        <v>323000</v>
      </c>
      <c r="L685" s="190">
        <f t="shared" si="108"/>
        <v>0</v>
      </c>
      <c r="M685" s="190">
        <f t="shared" si="109"/>
        <v>0</v>
      </c>
      <c r="N685" s="190">
        <f t="shared" si="110"/>
        <v>0</v>
      </c>
      <c r="O685" s="190">
        <f t="shared" si="111"/>
        <v>0</v>
      </c>
      <c r="P685" s="30"/>
    </row>
    <row r="686" spans="1:16" s="3" customFormat="1" ht="42" customHeight="1" outlineLevel="1" x14ac:dyDescent="0.25">
      <c r="A686" s="27">
        <v>3</v>
      </c>
      <c r="B686" s="28" t="s">
        <v>160</v>
      </c>
      <c r="C686" s="27">
        <v>2</v>
      </c>
      <c r="D686" s="10">
        <v>714000</v>
      </c>
      <c r="E686" s="10"/>
      <c r="F686" s="55">
        <f t="shared" si="106"/>
        <v>1428000</v>
      </c>
      <c r="G686" s="28" t="s">
        <v>160</v>
      </c>
      <c r="H686" s="27">
        <v>2</v>
      </c>
      <c r="I686" s="10">
        <v>714000</v>
      </c>
      <c r="J686" s="10"/>
      <c r="K686" s="55">
        <f t="shared" si="107"/>
        <v>1428000</v>
      </c>
      <c r="L686" s="190">
        <f t="shared" si="108"/>
        <v>0</v>
      </c>
      <c r="M686" s="190">
        <f t="shared" si="109"/>
        <v>0</v>
      </c>
      <c r="N686" s="190">
        <f t="shared" si="110"/>
        <v>0</v>
      </c>
      <c r="O686" s="190">
        <f t="shared" si="111"/>
        <v>0</v>
      </c>
      <c r="P686" s="30"/>
    </row>
    <row r="687" spans="1:16" s="3" customFormat="1" ht="21" customHeight="1" outlineLevel="1" x14ac:dyDescent="0.25">
      <c r="A687" s="27">
        <v>4</v>
      </c>
      <c r="B687" s="28" t="s">
        <v>161</v>
      </c>
      <c r="C687" s="27">
        <v>1</v>
      </c>
      <c r="D687" s="10">
        <v>697000</v>
      </c>
      <c r="E687" s="10"/>
      <c r="F687" s="55">
        <f t="shared" si="106"/>
        <v>697000</v>
      </c>
      <c r="G687" s="28" t="s">
        <v>161</v>
      </c>
      <c r="H687" s="27">
        <v>1</v>
      </c>
      <c r="I687" s="10">
        <v>697000</v>
      </c>
      <c r="J687" s="10"/>
      <c r="K687" s="55">
        <f t="shared" si="107"/>
        <v>697000</v>
      </c>
      <c r="L687" s="190">
        <f t="shared" si="108"/>
        <v>0</v>
      </c>
      <c r="M687" s="190">
        <f t="shared" si="109"/>
        <v>0</v>
      </c>
      <c r="N687" s="190">
        <f t="shared" si="110"/>
        <v>0</v>
      </c>
      <c r="O687" s="190">
        <f t="shared" si="111"/>
        <v>0</v>
      </c>
      <c r="P687" s="30"/>
    </row>
    <row r="688" spans="1:16" s="61" customFormat="1" ht="21" customHeight="1" outlineLevel="1" x14ac:dyDescent="0.25">
      <c r="A688" s="27">
        <v>5</v>
      </c>
      <c r="B688" s="28" t="s">
        <v>162</v>
      </c>
      <c r="C688" s="27">
        <v>1</v>
      </c>
      <c r="D688" s="10">
        <v>323000</v>
      </c>
      <c r="E688" s="10"/>
      <c r="F688" s="55">
        <f t="shared" si="106"/>
        <v>323000</v>
      </c>
      <c r="G688" s="28" t="s">
        <v>162</v>
      </c>
      <c r="H688" s="27">
        <v>1</v>
      </c>
      <c r="I688" s="10">
        <v>323000</v>
      </c>
      <c r="J688" s="10"/>
      <c r="K688" s="55">
        <f t="shared" si="107"/>
        <v>323000</v>
      </c>
      <c r="L688" s="190">
        <f t="shared" si="108"/>
        <v>0</v>
      </c>
      <c r="M688" s="190">
        <f t="shared" si="109"/>
        <v>0</v>
      </c>
      <c r="N688" s="190">
        <f t="shared" si="110"/>
        <v>0</v>
      </c>
      <c r="O688" s="190">
        <f t="shared" si="111"/>
        <v>0</v>
      </c>
      <c r="P688" s="30"/>
    </row>
    <row r="689" spans="1:16" s="3" customFormat="1" ht="21" customHeight="1" outlineLevel="1" x14ac:dyDescent="0.25">
      <c r="A689" s="27">
        <v>6</v>
      </c>
      <c r="B689" s="28" t="s">
        <v>9</v>
      </c>
      <c r="C689" s="27">
        <v>1</v>
      </c>
      <c r="D689" s="10">
        <v>323000</v>
      </c>
      <c r="E689" s="10"/>
      <c r="F689" s="55">
        <f t="shared" si="106"/>
        <v>323000</v>
      </c>
      <c r="G689" s="28" t="s">
        <v>9</v>
      </c>
      <c r="H689" s="27">
        <v>1</v>
      </c>
      <c r="I689" s="10">
        <v>323000</v>
      </c>
      <c r="J689" s="10"/>
      <c r="K689" s="55">
        <f t="shared" si="107"/>
        <v>323000</v>
      </c>
      <c r="L689" s="190">
        <f t="shared" si="108"/>
        <v>0</v>
      </c>
      <c r="M689" s="190">
        <f t="shared" si="109"/>
        <v>0</v>
      </c>
      <c r="N689" s="190">
        <f t="shared" si="110"/>
        <v>0</v>
      </c>
      <c r="O689" s="190">
        <f t="shared" si="111"/>
        <v>0</v>
      </c>
      <c r="P689" s="30"/>
    </row>
    <row r="690" spans="1:16" s="3" customFormat="1" ht="40.5" customHeight="1" outlineLevel="1" x14ac:dyDescent="0.25">
      <c r="A690" s="27">
        <v>7</v>
      </c>
      <c r="B690" s="28" t="s">
        <v>298</v>
      </c>
      <c r="C690" s="27">
        <v>1</v>
      </c>
      <c r="D690" s="10">
        <v>289000</v>
      </c>
      <c r="E690" s="10"/>
      <c r="F690" s="55">
        <f t="shared" si="106"/>
        <v>289000</v>
      </c>
      <c r="G690" s="28" t="s">
        <v>298</v>
      </c>
      <c r="H690" s="27">
        <v>1</v>
      </c>
      <c r="I690" s="10">
        <v>289000</v>
      </c>
      <c r="J690" s="10"/>
      <c r="K690" s="55">
        <f t="shared" si="107"/>
        <v>289000</v>
      </c>
      <c r="L690" s="190">
        <f t="shared" si="108"/>
        <v>0</v>
      </c>
      <c r="M690" s="190">
        <f t="shared" si="109"/>
        <v>0</v>
      </c>
      <c r="N690" s="190">
        <f t="shared" si="110"/>
        <v>0</v>
      </c>
      <c r="O690" s="190">
        <f t="shared" si="111"/>
        <v>0</v>
      </c>
      <c r="P690" s="30"/>
    </row>
    <row r="691" spans="1:16" s="3" customFormat="1" ht="21" customHeight="1" outlineLevel="1" x14ac:dyDescent="0.25">
      <c r="A691" s="27">
        <v>8</v>
      </c>
      <c r="B691" s="28" t="s">
        <v>10</v>
      </c>
      <c r="C691" s="27">
        <v>1</v>
      </c>
      <c r="D691" s="10">
        <v>289000</v>
      </c>
      <c r="E691" s="10"/>
      <c r="F691" s="55">
        <f t="shared" si="106"/>
        <v>289000</v>
      </c>
      <c r="G691" s="28" t="s">
        <v>10</v>
      </c>
      <c r="H691" s="27">
        <v>1</v>
      </c>
      <c r="I691" s="10">
        <v>289000</v>
      </c>
      <c r="J691" s="10"/>
      <c r="K691" s="55">
        <f t="shared" si="107"/>
        <v>289000</v>
      </c>
      <c r="L691" s="190">
        <f t="shared" si="108"/>
        <v>0</v>
      </c>
      <c r="M691" s="190">
        <f t="shared" si="109"/>
        <v>0</v>
      </c>
      <c r="N691" s="190">
        <f t="shared" si="110"/>
        <v>0</v>
      </c>
      <c r="O691" s="190">
        <f t="shared" si="111"/>
        <v>0</v>
      </c>
      <c r="P691" s="30"/>
    </row>
    <row r="692" spans="1:16" s="3" customFormat="1" ht="60" customHeight="1" outlineLevel="1" x14ac:dyDescent="0.25">
      <c r="A692" s="27">
        <v>9</v>
      </c>
      <c r="B692" s="28" t="s">
        <v>299</v>
      </c>
      <c r="C692" s="27">
        <v>1</v>
      </c>
      <c r="D692" s="10">
        <v>282200</v>
      </c>
      <c r="E692" s="10"/>
      <c r="F692" s="55">
        <f t="shared" si="106"/>
        <v>282200</v>
      </c>
      <c r="G692" s="28" t="s">
        <v>299</v>
      </c>
      <c r="H692" s="27">
        <v>1</v>
      </c>
      <c r="I692" s="10">
        <v>282200</v>
      </c>
      <c r="J692" s="10"/>
      <c r="K692" s="55">
        <f t="shared" si="107"/>
        <v>282200</v>
      </c>
      <c r="L692" s="190">
        <f t="shared" si="108"/>
        <v>0</v>
      </c>
      <c r="M692" s="190">
        <f t="shared" si="109"/>
        <v>0</v>
      </c>
      <c r="N692" s="190">
        <f t="shared" si="110"/>
        <v>0</v>
      </c>
      <c r="O692" s="190">
        <f t="shared" si="111"/>
        <v>0</v>
      </c>
      <c r="P692" s="30"/>
    </row>
    <row r="693" spans="1:16" s="3" customFormat="1" ht="21" customHeight="1" outlineLevel="1" x14ac:dyDescent="0.25">
      <c r="A693" s="27"/>
      <c r="B693" s="31" t="s">
        <v>6</v>
      </c>
      <c r="C693" s="62">
        <f>SUM(C684:C692)</f>
        <v>10</v>
      </c>
      <c r="D693" s="43"/>
      <c r="E693" s="43"/>
      <c r="F693" s="172">
        <f>SUM(F684:F692)</f>
        <v>4804200</v>
      </c>
      <c r="G693" s="31" t="s">
        <v>6</v>
      </c>
      <c r="H693" s="62">
        <f>SUM(H684:H692)</f>
        <v>10</v>
      </c>
      <c r="I693" s="43"/>
      <c r="J693" s="43"/>
      <c r="K693" s="172">
        <f>SUM(K684:K692)</f>
        <v>4804200</v>
      </c>
      <c r="L693" s="190">
        <f t="shared" si="108"/>
        <v>0</v>
      </c>
      <c r="M693" s="190">
        <f t="shared" si="109"/>
        <v>0</v>
      </c>
      <c r="N693" s="190">
        <f t="shared" si="110"/>
        <v>0</v>
      </c>
      <c r="O693" s="190">
        <f t="shared" si="111"/>
        <v>0</v>
      </c>
      <c r="P693" s="30"/>
    </row>
    <row r="694" spans="1:16" s="5" customFormat="1" ht="35.25" customHeight="1" outlineLevel="1" x14ac:dyDescent="0.25">
      <c r="A694" s="19" t="s">
        <v>8</v>
      </c>
      <c r="B694" s="19" t="s">
        <v>163</v>
      </c>
      <c r="C694" s="24"/>
      <c r="D694" s="86"/>
      <c r="E694" s="86"/>
      <c r="F694" s="175"/>
      <c r="G694" s="19" t="s">
        <v>163</v>
      </c>
      <c r="H694" s="24"/>
      <c r="I694" s="86"/>
      <c r="J694" s="86"/>
      <c r="K694" s="175"/>
      <c r="L694" s="190">
        <f t="shared" si="108"/>
        <v>0</v>
      </c>
      <c r="M694" s="190">
        <f t="shared" si="109"/>
        <v>0</v>
      </c>
      <c r="N694" s="190">
        <f t="shared" si="110"/>
        <v>0</v>
      </c>
      <c r="O694" s="190">
        <f t="shared" si="111"/>
        <v>0</v>
      </c>
      <c r="P694" s="77"/>
    </row>
    <row r="695" spans="1:16" s="3" customFormat="1" ht="21" customHeight="1" outlineLevel="1" x14ac:dyDescent="0.25">
      <c r="A695" s="27">
        <v>1</v>
      </c>
      <c r="B695" s="28" t="s">
        <v>4</v>
      </c>
      <c r="C695" s="27">
        <v>1</v>
      </c>
      <c r="D695" s="10">
        <v>387600</v>
      </c>
      <c r="E695" s="10"/>
      <c r="F695" s="55">
        <f t="shared" ref="F695:F699" si="112">D695*C695</f>
        <v>387600</v>
      </c>
      <c r="G695" s="28" t="s">
        <v>4</v>
      </c>
      <c r="H695" s="27">
        <v>1</v>
      </c>
      <c r="I695" s="10">
        <v>387600</v>
      </c>
      <c r="J695" s="10"/>
      <c r="K695" s="55">
        <f t="shared" ref="K695:K699" si="113">I695*H695</f>
        <v>387600</v>
      </c>
      <c r="L695" s="190">
        <f t="shared" si="108"/>
        <v>0</v>
      </c>
      <c r="M695" s="190">
        <f t="shared" si="109"/>
        <v>0</v>
      </c>
      <c r="N695" s="190">
        <f t="shared" si="110"/>
        <v>0</v>
      </c>
      <c r="O695" s="190">
        <f t="shared" si="111"/>
        <v>0</v>
      </c>
      <c r="P695" s="30"/>
    </row>
    <row r="696" spans="1:16" s="3" customFormat="1" ht="21" customHeight="1" outlineLevel="1" x14ac:dyDescent="0.25">
      <c r="A696" s="27">
        <v>2</v>
      </c>
      <c r="B696" s="28" t="s">
        <v>147</v>
      </c>
      <c r="C696" s="27">
        <v>1</v>
      </c>
      <c r="D696" s="10">
        <v>326400</v>
      </c>
      <c r="E696" s="10"/>
      <c r="F696" s="55">
        <f t="shared" si="112"/>
        <v>326400</v>
      </c>
      <c r="G696" s="28" t="s">
        <v>147</v>
      </c>
      <c r="H696" s="27">
        <v>1</v>
      </c>
      <c r="I696" s="10">
        <v>326400</v>
      </c>
      <c r="J696" s="10"/>
      <c r="K696" s="55">
        <f t="shared" si="113"/>
        <v>326400</v>
      </c>
      <c r="L696" s="190">
        <f t="shared" si="108"/>
        <v>0</v>
      </c>
      <c r="M696" s="190">
        <f t="shared" si="109"/>
        <v>0</v>
      </c>
      <c r="N696" s="190">
        <f t="shared" si="110"/>
        <v>0</v>
      </c>
      <c r="O696" s="190">
        <f t="shared" si="111"/>
        <v>0</v>
      </c>
      <c r="P696" s="30"/>
    </row>
    <row r="697" spans="1:16" s="3" customFormat="1" ht="21" customHeight="1" outlineLevel="1" x14ac:dyDescent="0.25">
      <c r="A697" s="27">
        <v>3</v>
      </c>
      <c r="B697" s="28" t="s">
        <v>9</v>
      </c>
      <c r="C697" s="27">
        <v>3</v>
      </c>
      <c r="D697" s="10">
        <v>289000</v>
      </c>
      <c r="E697" s="10"/>
      <c r="F697" s="55">
        <f t="shared" si="112"/>
        <v>867000</v>
      </c>
      <c r="G697" s="28" t="s">
        <v>9</v>
      </c>
      <c r="H697" s="27">
        <v>3</v>
      </c>
      <c r="I697" s="10">
        <v>289000</v>
      </c>
      <c r="J697" s="10"/>
      <c r="K697" s="55">
        <f t="shared" si="113"/>
        <v>867000</v>
      </c>
      <c r="L697" s="190">
        <f t="shared" si="108"/>
        <v>0</v>
      </c>
      <c r="M697" s="190">
        <f t="shared" si="109"/>
        <v>0</v>
      </c>
      <c r="N697" s="190">
        <f t="shared" si="110"/>
        <v>0</v>
      </c>
      <c r="O697" s="190">
        <f t="shared" si="111"/>
        <v>0</v>
      </c>
      <c r="P697" s="30"/>
    </row>
    <row r="698" spans="1:16" s="3" customFormat="1" ht="21" customHeight="1" outlineLevel="1" x14ac:dyDescent="0.25">
      <c r="A698" s="27">
        <v>4</v>
      </c>
      <c r="B698" s="28" t="s">
        <v>10</v>
      </c>
      <c r="C698" s="27">
        <v>4</v>
      </c>
      <c r="D698" s="10">
        <v>282200</v>
      </c>
      <c r="E698" s="10"/>
      <c r="F698" s="55">
        <f t="shared" si="112"/>
        <v>1128800</v>
      </c>
      <c r="G698" s="28" t="s">
        <v>10</v>
      </c>
      <c r="H698" s="27">
        <v>4</v>
      </c>
      <c r="I698" s="10">
        <v>282200</v>
      </c>
      <c r="J698" s="10"/>
      <c r="K698" s="55">
        <f t="shared" si="113"/>
        <v>1128800</v>
      </c>
      <c r="L698" s="190">
        <f t="shared" si="108"/>
        <v>0</v>
      </c>
      <c r="M698" s="190">
        <f t="shared" si="109"/>
        <v>0</v>
      </c>
      <c r="N698" s="190">
        <f t="shared" si="110"/>
        <v>0</v>
      </c>
      <c r="O698" s="190">
        <f t="shared" si="111"/>
        <v>0</v>
      </c>
      <c r="P698" s="30"/>
    </row>
    <row r="699" spans="1:16" s="3" customFormat="1" ht="21" customHeight="1" outlineLevel="1" x14ac:dyDescent="0.25">
      <c r="A699" s="27">
        <v>5</v>
      </c>
      <c r="B699" s="28" t="s">
        <v>5</v>
      </c>
      <c r="C699" s="27">
        <v>11</v>
      </c>
      <c r="D699" s="10">
        <v>272000</v>
      </c>
      <c r="E699" s="10"/>
      <c r="F699" s="55">
        <f t="shared" si="112"/>
        <v>2992000</v>
      </c>
      <c r="G699" s="28" t="s">
        <v>5</v>
      </c>
      <c r="H699" s="27">
        <v>11</v>
      </c>
      <c r="I699" s="10">
        <v>272000</v>
      </c>
      <c r="J699" s="10"/>
      <c r="K699" s="55">
        <f t="shared" si="113"/>
        <v>2992000</v>
      </c>
      <c r="L699" s="190">
        <f t="shared" si="108"/>
        <v>0</v>
      </c>
      <c r="M699" s="190">
        <f t="shared" si="109"/>
        <v>0</v>
      </c>
      <c r="N699" s="190">
        <f t="shared" si="110"/>
        <v>0</v>
      </c>
      <c r="O699" s="190">
        <f t="shared" si="111"/>
        <v>0</v>
      </c>
      <c r="P699" s="30"/>
    </row>
    <row r="700" spans="1:16" s="3" customFormat="1" ht="21" customHeight="1" outlineLevel="1" x14ac:dyDescent="0.25">
      <c r="A700" s="27"/>
      <c r="B700" s="31" t="s">
        <v>6</v>
      </c>
      <c r="C700" s="62">
        <f>SUM(C695:C699)</f>
        <v>20</v>
      </c>
      <c r="D700" s="43"/>
      <c r="E700" s="43"/>
      <c r="F700" s="172">
        <f>SUM(F695:F699)</f>
        <v>5701800</v>
      </c>
      <c r="G700" s="31" t="s">
        <v>6</v>
      </c>
      <c r="H700" s="62">
        <f>SUM(H695:H699)</f>
        <v>20</v>
      </c>
      <c r="I700" s="43"/>
      <c r="J700" s="43"/>
      <c r="K700" s="172">
        <f>SUM(K695:K699)</f>
        <v>5701800</v>
      </c>
      <c r="L700" s="190">
        <f t="shared" si="108"/>
        <v>0</v>
      </c>
      <c r="M700" s="190">
        <f t="shared" si="109"/>
        <v>0</v>
      </c>
      <c r="N700" s="190">
        <f t="shared" si="110"/>
        <v>0</v>
      </c>
      <c r="O700" s="190">
        <f t="shared" si="111"/>
        <v>0</v>
      </c>
      <c r="P700" s="30"/>
    </row>
    <row r="701" spans="1:16" s="5" customFormat="1" ht="40.5" customHeight="1" outlineLevel="1" x14ac:dyDescent="0.25">
      <c r="A701" s="19" t="s">
        <v>8</v>
      </c>
      <c r="B701" s="19" t="s">
        <v>164</v>
      </c>
      <c r="C701" s="24"/>
      <c r="D701" s="86"/>
      <c r="E701" s="86"/>
      <c r="F701" s="175"/>
      <c r="G701" s="19" t="s">
        <v>164</v>
      </c>
      <c r="H701" s="24"/>
      <c r="I701" s="86"/>
      <c r="J701" s="86"/>
      <c r="K701" s="175"/>
      <c r="L701" s="190">
        <f t="shared" si="108"/>
        <v>0</v>
      </c>
      <c r="M701" s="190">
        <f t="shared" si="109"/>
        <v>0</v>
      </c>
      <c r="N701" s="190">
        <f t="shared" si="110"/>
        <v>0</v>
      </c>
      <c r="O701" s="190">
        <f t="shared" si="111"/>
        <v>0</v>
      </c>
      <c r="P701" s="77"/>
    </row>
    <row r="702" spans="1:16" s="3" customFormat="1" ht="21" customHeight="1" outlineLevel="1" x14ac:dyDescent="0.25">
      <c r="A702" s="27">
        <v>1</v>
      </c>
      <c r="B702" s="28" t="s">
        <v>4</v>
      </c>
      <c r="C702" s="27">
        <v>1</v>
      </c>
      <c r="D702" s="10">
        <v>387600</v>
      </c>
      <c r="E702" s="10"/>
      <c r="F702" s="55">
        <f t="shared" ref="F702:F706" si="114">D702*C702</f>
        <v>387600</v>
      </c>
      <c r="G702" s="28" t="s">
        <v>4</v>
      </c>
      <c r="H702" s="27">
        <v>1</v>
      </c>
      <c r="I702" s="10">
        <v>387600</v>
      </c>
      <c r="J702" s="10"/>
      <c r="K702" s="55">
        <f t="shared" ref="K702:K706" si="115">I702*H702</f>
        <v>387600</v>
      </c>
      <c r="L702" s="190">
        <f t="shared" si="108"/>
        <v>0</v>
      </c>
      <c r="M702" s="190">
        <f t="shared" si="109"/>
        <v>0</v>
      </c>
      <c r="N702" s="190">
        <f t="shared" si="110"/>
        <v>0</v>
      </c>
      <c r="O702" s="190">
        <f t="shared" si="111"/>
        <v>0</v>
      </c>
      <c r="P702" s="30"/>
    </row>
    <row r="703" spans="1:16" s="3" customFormat="1" ht="21" customHeight="1" outlineLevel="1" x14ac:dyDescent="0.25">
      <c r="A703" s="27">
        <v>2</v>
      </c>
      <c r="B703" s="28" t="s">
        <v>147</v>
      </c>
      <c r="C703" s="27">
        <v>1</v>
      </c>
      <c r="D703" s="10">
        <v>326400</v>
      </c>
      <c r="E703" s="10"/>
      <c r="F703" s="55">
        <f t="shared" si="114"/>
        <v>326400</v>
      </c>
      <c r="G703" s="28" t="s">
        <v>147</v>
      </c>
      <c r="H703" s="27">
        <v>1</v>
      </c>
      <c r="I703" s="10">
        <v>326400</v>
      </c>
      <c r="J703" s="10"/>
      <c r="K703" s="55">
        <f t="shared" si="115"/>
        <v>326400</v>
      </c>
      <c r="L703" s="190">
        <f t="shared" si="108"/>
        <v>0</v>
      </c>
      <c r="M703" s="190">
        <f t="shared" si="109"/>
        <v>0</v>
      </c>
      <c r="N703" s="190">
        <f t="shared" si="110"/>
        <v>0</v>
      </c>
      <c r="O703" s="190">
        <f t="shared" si="111"/>
        <v>0</v>
      </c>
      <c r="P703" s="30"/>
    </row>
    <row r="704" spans="1:16" s="3" customFormat="1" ht="21" customHeight="1" outlineLevel="1" x14ac:dyDescent="0.25">
      <c r="A704" s="27">
        <v>3</v>
      </c>
      <c r="B704" s="28" t="s">
        <v>9</v>
      </c>
      <c r="C704" s="27">
        <v>4</v>
      </c>
      <c r="D704" s="10">
        <v>289000</v>
      </c>
      <c r="E704" s="10"/>
      <c r="F704" s="55">
        <f t="shared" si="114"/>
        <v>1156000</v>
      </c>
      <c r="G704" s="28" t="s">
        <v>9</v>
      </c>
      <c r="H704" s="27">
        <v>4</v>
      </c>
      <c r="I704" s="10">
        <v>289000</v>
      </c>
      <c r="J704" s="10"/>
      <c r="K704" s="55">
        <f t="shared" si="115"/>
        <v>1156000</v>
      </c>
      <c r="L704" s="190">
        <f t="shared" si="108"/>
        <v>0</v>
      </c>
      <c r="M704" s="190">
        <f t="shared" si="109"/>
        <v>0</v>
      </c>
      <c r="N704" s="190">
        <f t="shared" si="110"/>
        <v>0</v>
      </c>
      <c r="O704" s="190">
        <f t="shared" si="111"/>
        <v>0</v>
      </c>
      <c r="P704" s="30"/>
    </row>
    <row r="705" spans="1:16" s="3" customFormat="1" ht="21" customHeight="1" outlineLevel="1" x14ac:dyDescent="0.25">
      <c r="A705" s="27">
        <v>4</v>
      </c>
      <c r="B705" s="28" t="s">
        <v>10</v>
      </c>
      <c r="C705" s="27">
        <v>13</v>
      </c>
      <c r="D705" s="10">
        <v>282200</v>
      </c>
      <c r="E705" s="10"/>
      <c r="F705" s="55">
        <f t="shared" si="114"/>
        <v>3668600</v>
      </c>
      <c r="G705" s="28" t="s">
        <v>10</v>
      </c>
      <c r="H705" s="27">
        <v>13</v>
      </c>
      <c r="I705" s="10">
        <v>282200</v>
      </c>
      <c r="J705" s="10"/>
      <c r="K705" s="55">
        <f t="shared" si="115"/>
        <v>3668600</v>
      </c>
      <c r="L705" s="190">
        <f t="shared" si="108"/>
        <v>0</v>
      </c>
      <c r="M705" s="190">
        <f t="shared" si="109"/>
        <v>0</v>
      </c>
      <c r="N705" s="190">
        <f t="shared" si="110"/>
        <v>0</v>
      </c>
      <c r="O705" s="190">
        <f t="shared" si="111"/>
        <v>0</v>
      </c>
      <c r="P705" s="30"/>
    </row>
    <row r="706" spans="1:16" s="3" customFormat="1" ht="21" customHeight="1" outlineLevel="1" x14ac:dyDescent="0.25">
      <c r="A706" s="27">
        <v>5</v>
      </c>
      <c r="B706" s="28" t="s">
        <v>5</v>
      </c>
      <c r="C706" s="27">
        <v>5</v>
      </c>
      <c r="D706" s="10">
        <v>272000</v>
      </c>
      <c r="E706" s="10"/>
      <c r="F706" s="55">
        <f t="shared" si="114"/>
        <v>1360000</v>
      </c>
      <c r="G706" s="28" t="s">
        <v>5</v>
      </c>
      <c r="H706" s="27">
        <v>5</v>
      </c>
      <c r="I706" s="10">
        <v>272000</v>
      </c>
      <c r="J706" s="10"/>
      <c r="K706" s="55">
        <f t="shared" si="115"/>
        <v>1360000</v>
      </c>
      <c r="L706" s="190">
        <f t="shared" si="108"/>
        <v>0</v>
      </c>
      <c r="M706" s="190">
        <f t="shared" si="109"/>
        <v>0</v>
      </c>
      <c r="N706" s="190">
        <f t="shared" si="110"/>
        <v>0</v>
      </c>
      <c r="O706" s="190">
        <f t="shared" si="111"/>
        <v>0</v>
      </c>
      <c r="P706" s="30"/>
    </row>
    <row r="707" spans="1:16" s="3" customFormat="1" ht="21" customHeight="1" outlineLevel="1" x14ac:dyDescent="0.25">
      <c r="A707" s="27"/>
      <c r="B707" s="31" t="s">
        <v>6</v>
      </c>
      <c r="C707" s="62">
        <f>SUM(C702:C706)</f>
        <v>24</v>
      </c>
      <c r="D707" s="43"/>
      <c r="E707" s="43"/>
      <c r="F707" s="172">
        <f>SUM(F702:F706)</f>
        <v>6898600</v>
      </c>
      <c r="G707" s="31" t="s">
        <v>6</v>
      </c>
      <c r="H707" s="62">
        <f>SUM(H702:H706)</f>
        <v>24</v>
      </c>
      <c r="I707" s="43"/>
      <c r="J707" s="43"/>
      <c r="K707" s="172">
        <f>SUM(K702:K706)</f>
        <v>6898600</v>
      </c>
      <c r="L707" s="190">
        <f t="shared" si="108"/>
        <v>0</v>
      </c>
      <c r="M707" s="190">
        <f t="shared" si="109"/>
        <v>0</v>
      </c>
      <c r="N707" s="190">
        <f t="shared" si="110"/>
        <v>0</v>
      </c>
      <c r="O707" s="190">
        <f t="shared" si="111"/>
        <v>0</v>
      </c>
      <c r="P707" s="30"/>
    </row>
    <row r="708" spans="1:16" s="3" customFormat="1" ht="42" customHeight="1" outlineLevel="1" x14ac:dyDescent="0.25">
      <c r="A708" s="31" t="s">
        <v>8</v>
      </c>
      <c r="B708" s="19" t="s">
        <v>174</v>
      </c>
      <c r="C708" s="27"/>
      <c r="D708" s="80"/>
      <c r="E708" s="80"/>
      <c r="F708" s="173"/>
      <c r="G708" s="19" t="s">
        <v>174</v>
      </c>
      <c r="H708" s="27"/>
      <c r="I708" s="80"/>
      <c r="J708" s="80"/>
      <c r="K708" s="173"/>
      <c r="L708" s="190">
        <f t="shared" si="108"/>
        <v>0</v>
      </c>
      <c r="M708" s="190">
        <f t="shared" si="109"/>
        <v>0</v>
      </c>
      <c r="N708" s="190">
        <f t="shared" si="110"/>
        <v>0</v>
      </c>
      <c r="O708" s="190">
        <f t="shared" si="111"/>
        <v>0</v>
      </c>
      <c r="P708" s="30"/>
    </row>
    <row r="709" spans="1:16" s="3" customFormat="1" ht="21" customHeight="1" outlineLevel="1" x14ac:dyDescent="0.25">
      <c r="A709" s="27">
        <v>1</v>
      </c>
      <c r="B709" s="28" t="s">
        <v>4</v>
      </c>
      <c r="C709" s="42">
        <v>1</v>
      </c>
      <c r="D709" s="10">
        <v>387600</v>
      </c>
      <c r="E709" s="10"/>
      <c r="F709" s="55">
        <f>D709*C709</f>
        <v>387600</v>
      </c>
      <c r="G709" s="28" t="s">
        <v>4</v>
      </c>
      <c r="H709" s="42">
        <v>1</v>
      </c>
      <c r="I709" s="10">
        <v>387600</v>
      </c>
      <c r="J709" s="10"/>
      <c r="K709" s="55">
        <f>I709*H709</f>
        <v>387600</v>
      </c>
      <c r="L709" s="190">
        <f t="shared" si="108"/>
        <v>0</v>
      </c>
      <c r="M709" s="190">
        <f t="shared" si="109"/>
        <v>0</v>
      </c>
      <c r="N709" s="190">
        <f t="shared" si="110"/>
        <v>0</v>
      </c>
      <c r="O709" s="190">
        <f t="shared" si="111"/>
        <v>0</v>
      </c>
      <c r="P709" s="30"/>
    </row>
    <row r="710" spans="1:16" s="3" customFormat="1" ht="36" customHeight="1" outlineLevel="1" x14ac:dyDescent="0.25">
      <c r="A710" s="27">
        <v>2</v>
      </c>
      <c r="B710" s="28" t="s">
        <v>175</v>
      </c>
      <c r="C710" s="42">
        <v>3</v>
      </c>
      <c r="D710" s="10">
        <v>289000</v>
      </c>
      <c r="E710" s="10"/>
      <c r="F710" s="55">
        <f>D710*C710</f>
        <v>867000</v>
      </c>
      <c r="G710" s="28" t="s">
        <v>175</v>
      </c>
      <c r="H710" s="42">
        <v>3</v>
      </c>
      <c r="I710" s="10">
        <v>289000</v>
      </c>
      <c r="J710" s="10"/>
      <c r="K710" s="55">
        <f>I710*H710</f>
        <v>867000</v>
      </c>
      <c r="L710" s="190">
        <f t="shared" si="108"/>
        <v>0</v>
      </c>
      <c r="M710" s="190">
        <f t="shared" si="109"/>
        <v>0</v>
      </c>
      <c r="N710" s="190">
        <f t="shared" si="110"/>
        <v>0</v>
      </c>
      <c r="O710" s="190">
        <f t="shared" si="111"/>
        <v>0</v>
      </c>
      <c r="P710" s="30"/>
    </row>
    <row r="711" spans="1:16" s="3" customFormat="1" ht="21" customHeight="1" outlineLevel="1" x14ac:dyDescent="0.25">
      <c r="A711" s="27">
        <v>3</v>
      </c>
      <c r="B711" s="28" t="s">
        <v>176</v>
      </c>
      <c r="C711" s="42">
        <v>1</v>
      </c>
      <c r="D711" s="10">
        <v>289000</v>
      </c>
      <c r="E711" s="10"/>
      <c r="F711" s="55">
        <f>D711*C711</f>
        <v>289000</v>
      </c>
      <c r="G711" s="28" t="s">
        <v>176</v>
      </c>
      <c r="H711" s="42">
        <v>1</v>
      </c>
      <c r="I711" s="10">
        <v>289000</v>
      </c>
      <c r="J711" s="10"/>
      <c r="K711" s="55">
        <f>I711*H711</f>
        <v>289000</v>
      </c>
      <c r="L711" s="190">
        <f t="shared" si="108"/>
        <v>0</v>
      </c>
      <c r="M711" s="190">
        <f t="shared" si="109"/>
        <v>0</v>
      </c>
      <c r="N711" s="190">
        <f t="shared" si="110"/>
        <v>0</v>
      </c>
      <c r="O711" s="190">
        <f t="shared" si="111"/>
        <v>0</v>
      </c>
      <c r="P711" s="30"/>
    </row>
    <row r="712" spans="1:16" s="3" customFormat="1" ht="21" customHeight="1" outlineLevel="1" x14ac:dyDescent="0.25">
      <c r="A712" s="27">
        <v>4</v>
      </c>
      <c r="B712" s="28" t="s">
        <v>10</v>
      </c>
      <c r="C712" s="42">
        <v>1</v>
      </c>
      <c r="D712" s="10">
        <v>282200</v>
      </c>
      <c r="E712" s="10"/>
      <c r="F712" s="55">
        <f>D712*C712</f>
        <v>282200</v>
      </c>
      <c r="G712" s="28" t="s">
        <v>10</v>
      </c>
      <c r="H712" s="42">
        <v>1</v>
      </c>
      <c r="I712" s="10">
        <v>282200</v>
      </c>
      <c r="J712" s="10"/>
      <c r="K712" s="55">
        <f>I712*H712</f>
        <v>282200</v>
      </c>
      <c r="L712" s="190">
        <f t="shared" si="108"/>
        <v>0</v>
      </c>
      <c r="M712" s="190">
        <f t="shared" si="109"/>
        <v>0</v>
      </c>
      <c r="N712" s="190">
        <f t="shared" si="110"/>
        <v>0</v>
      </c>
      <c r="O712" s="190">
        <f t="shared" si="111"/>
        <v>0</v>
      </c>
      <c r="P712" s="30"/>
    </row>
    <row r="713" spans="1:16" s="3" customFormat="1" ht="21" customHeight="1" outlineLevel="1" x14ac:dyDescent="0.25">
      <c r="A713" s="27">
        <v>5</v>
      </c>
      <c r="B713" s="28" t="s">
        <v>5</v>
      </c>
      <c r="C713" s="42">
        <v>1</v>
      </c>
      <c r="D713" s="10">
        <v>272000</v>
      </c>
      <c r="E713" s="10"/>
      <c r="F713" s="55">
        <f>D713*C713</f>
        <v>272000</v>
      </c>
      <c r="G713" s="28" t="s">
        <v>5</v>
      </c>
      <c r="H713" s="42">
        <v>1</v>
      </c>
      <c r="I713" s="10">
        <v>272000</v>
      </c>
      <c r="J713" s="10"/>
      <c r="K713" s="55">
        <f>I713*H713</f>
        <v>272000</v>
      </c>
      <c r="L713" s="190">
        <f t="shared" si="108"/>
        <v>0</v>
      </c>
      <c r="M713" s="190">
        <f t="shared" si="109"/>
        <v>0</v>
      </c>
      <c r="N713" s="190">
        <f t="shared" si="110"/>
        <v>0</v>
      </c>
      <c r="O713" s="190">
        <f t="shared" si="111"/>
        <v>0</v>
      </c>
      <c r="P713" s="30"/>
    </row>
    <row r="714" spans="1:16" s="3" customFormat="1" ht="21" customHeight="1" outlineLevel="1" x14ac:dyDescent="0.25">
      <c r="A714" s="27"/>
      <c r="B714" s="31" t="s">
        <v>6</v>
      </c>
      <c r="C714" s="62">
        <f>SUM(C709:C713)</f>
        <v>7</v>
      </c>
      <c r="D714" s="43"/>
      <c r="E714" s="43"/>
      <c r="F714" s="172">
        <f>SUM(F709:F713)</f>
        <v>2097800</v>
      </c>
      <c r="G714" s="31" t="s">
        <v>6</v>
      </c>
      <c r="H714" s="62">
        <f>SUM(H709:H713)</f>
        <v>7</v>
      </c>
      <c r="I714" s="43"/>
      <c r="J714" s="43"/>
      <c r="K714" s="172">
        <f>SUM(K709:K713)</f>
        <v>2097800</v>
      </c>
      <c r="L714" s="190">
        <f t="shared" si="108"/>
        <v>0</v>
      </c>
      <c r="M714" s="190">
        <f t="shared" si="109"/>
        <v>0</v>
      </c>
      <c r="N714" s="190">
        <f t="shared" si="110"/>
        <v>0</v>
      </c>
      <c r="O714" s="190">
        <f t="shared" si="111"/>
        <v>0</v>
      </c>
      <c r="P714" s="30"/>
    </row>
    <row r="715" spans="1:16" s="5" customFormat="1" ht="28.5" customHeight="1" outlineLevel="1" x14ac:dyDescent="0.25">
      <c r="A715" s="19" t="s">
        <v>8</v>
      </c>
      <c r="B715" s="19" t="s">
        <v>165</v>
      </c>
      <c r="C715" s="24"/>
      <c r="D715" s="86"/>
      <c r="E715" s="86"/>
      <c r="F715" s="175"/>
      <c r="G715" s="19" t="s">
        <v>165</v>
      </c>
      <c r="H715" s="24"/>
      <c r="I715" s="86"/>
      <c r="J715" s="86"/>
      <c r="K715" s="175"/>
      <c r="L715" s="190">
        <f t="shared" si="108"/>
        <v>0</v>
      </c>
      <c r="M715" s="190">
        <f t="shared" si="109"/>
        <v>0</v>
      </c>
      <c r="N715" s="190">
        <f t="shared" si="110"/>
        <v>0</v>
      </c>
      <c r="O715" s="190">
        <f t="shared" si="111"/>
        <v>0</v>
      </c>
      <c r="P715" s="77"/>
    </row>
    <row r="716" spans="1:16" s="3" customFormat="1" ht="21" customHeight="1" outlineLevel="1" x14ac:dyDescent="0.25">
      <c r="A716" s="27">
        <v>1</v>
      </c>
      <c r="B716" s="28" t="s">
        <v>4</v>
      </c>
      <c r="C716" s="27">
        <v>1</v>
      </c>
      <c r="D716" s="10">
        <v>387600</v>
      </c>
      <c r="E716" s="10"/>
      <c r="F716" s="55">
        <f>D716*C716</f>
        <v>387600</v>
      </c>
      <c r="G716" s="28" t="s">
        <v>4</v>
      </c>
      <c r="H716" s="27">
        <v>1</v>
      </c>
      <c r="I716" s="10">
        <v>387600</v>
      </c>
      <c r="J716" s="10"/>
      <c r="K716" s="55">
        <f>I716*H716</f>
        <v>387600</v>
      </c>
      <c r="L716" s="190">
        <f t="shared" ref="L716:L747" si="116">+H716-C716</f>
        <v>0</v>
      </c>
      <c r="M716" s="190">
        <f t="shared" ref="M716:M747" si="117">+I716-D716</f>
        <v>0</v>
      </c>
      <c r="N716" s="190">
        <f t="shared" ref="N716:N747" si="118">+J716-E716</f>
        <v>0</v>
      </c>
      <c r="O716" s="190">
        <f t="shared" ref="O716:O747" si="119">+K716-F716</f>
        <v>0</v>
      </c>
      <c r="P716" s="30"/>
    </row>
    <row r="717" spans="1:16" s="3" customFormat="1" ht="21" customHeight="1" outlineLevel="1" x14ac:dyDescent="0.25">
      <c r="A717" s="27">
        <v>2</v>
      </c>
      <c r="B717" s="28" t="s">
        <v>9</v>
      </c>
      <c r="C717" s="27">
        <v>1</v>
      </c>
      <c r="D717" s="10">
        <v>289000</v>
      </c>
      <c r="E717" s="10"/>
      <c r="F717" s="55">
        <f>D717*C717</f>
        <v>289000</v>
      </c>
      <c r="G717" s="28" t="s">
        <v>9</v>
      </c>
      <c r="H717" s="27">
        <v>1</v>
      </c>
      <c r="I717" s="10">
        <v>289000</v>
      </c>
      <c r="J717" s="10"/>
      <c r="K717" s="55">
        <f>I717*H717</f>
        <v>289000</v>
      </c>
      <c r="L717" s="190">
        <f t="shared" si="116"/>
        <v>0</v>
      </c>
      <c r="M717" s="190">
        <f t="shared" si="117"/>
        <v>0</v>
      </c>
      <c r="N717" s="190">
        <f t="shared" si="118"/>
        <v>0</v>
      </c>
      <c r="O717" s="190">
        <f t="shared" si="119"/>
        <v>0</v>
      </c>
      <c r="P717" s="30"/>
    </row>
    <row r="718" spans="1:16" s="3" customFormat="1" ht="21" customHeight="1" outlineLevel="1" x14ac:dyDescent="0.25">
      <c r="A718" s="27">
        <v>3</v>
      </c>
      <c r="B718" s="28" t="s">
        <v>10</v>
      </c>
      <c r="C718" s="27">
        <v>3</v>
      </c>
      <c r="D718" s="10">
        <v>282200</v>
      </c>
      <c r="E718" s="10"/>
      <c r="F718" s="55">
        <f>D718*C718</f>
        <v>846600</v>
      </c>
      <c r="G718" s="28" t="s">
        <v>10</v>
      </c>
      <c r="H718" s="27">
        <v>3</v>
      </c>
      <c r="I718" s="10">
        <v>282200</v>
      </c>
      <c r="J718" s="10"/>
      <c r="K718" s="55">
        <f>I718*H718</f>
        <v>846600</v>
      </c>
      <c r="L718" s="190">
        <f t="shared" si="116"/>
        <v>0</v>
      </c>
      <c r="M718" s="190">
        <f t="shared" si="117"/>
        <v>0</v>
      </c>
      <c r="N718" s="190">
        <f t="shared" si="118"/>
        <v>0</v>
      </c>
      <c r="O718" s="190">
        <f t="shared" si="119"/>
        <v>0</v>
      </c>
      <c r="P718" s="30"/>
    </row>
    <row r="719" spans="1:16" s="3" customFormat="1" ht="21" customHeight="1" outlineLevel="1" x14ac:dyDescent="0.25">
      <c r="A719" s="27">
        <v>4</v>
      </c>
      <c r="B719" s="28" t="s">
        <v>5</v>
      </c>
      <c r="C719" s="27">
        <v>2</v>
      </c>
      <c r="D719" s="10">
        <v>272000</v>
      </c>
      <c r="E719" s="10"/>
      <c r="F719" s="55">
        <f>D719*C719</f>
        <v>544000</v>
      </c>
      <c r="G719" s="28" t="s">
        <v>5</v>
      </c>
      <c r="H719" s="27">
        <v>2</v>
      </c>
      <c r="I719" s="10">
        <v>272000</v>
      </c>
      <c r="J719" s="10"/>
      <c r="K719" s="55">
        <f>I719*H719</f>
        <v>544000</v>
      </c>
      <c r="L719" s="190">
        <f t="shared" si="116"/>
        <v>0</v>
      </c>
      <c r="M719" s="190">
        <f t="shared" si="117"/>
        <v>0</v>
      </c>
      <c r="N719" s="190">
        <f t="shared" si="118"/>
        <v>0</v>
      </c>
      <c r="O719" s="190">
        <f t="shared" si="119"/>
        <v>0</v>
      </c>
      <c r="P719" s="30"/>
    </row>
    <row r="720" spans="1:16" s="3" customFormat="1" ht="21" customHeight="1" outlineLevel="1" x14ac:dyDescent="0.25">
      <c r="A720" s="27"/>
      <c r="B720" s="31" t="s">
        <v>6</v>
      </c>
      <c r="C720" s="62">
        <f>SUM(C716:C719)</f>
        <v>7</v>
      </c>
      <c r="D720" s="43"/>
      <c r="E720" s="43"/>
      <c r="F720" s="172">
        <f>SUM(F716:F719)</f>
        <v>2067200</v>
      </c>
      <c r="G720" s="31" t="s">
        <v>6</v>
      </c>
      <c r="H720" s="62">
        <f>SUM(H716:H719)</f>
        <v>7</v>
      </c>
      <c r="I720" s="43"/>
      <c r="J720" s="43"/>
      <c r="K720" s="172">
        <f>SUM(K716:K719)</f>
        <v>2067200</v>
      </c>
      <c r="L720" s="190">
        <f t="shared" si="116"/>
        <v>0</v>
      </c>
      <c r="M720" s="190">
        <f t="shared" si="117"/>
        <v>0</v>
      </c>
      <c r="N720" s="190">
        <f t="shared" si="118"/>
        <v>0</v>
      </c>
      <c r="O720" s="190">
        <f t="shared" si="119"/>
        <v>0</v>
      </c>
      <c r="P720" s="30"/>
    </row>
    <row r="721" spans="1:16" s="3" customFormat="1" ht="84.75" customHeight="1" outlineLevel="1" x14ac:dyDescent="0.25">
      <c r="A721" s="31" t="s">
        <v>8</v>
      </c>
      <c r="B721" s="19" t="s">
        <v>166</v>
      </c>
      <c r="C721" s="27"/>
      <c r="D721" s="80"/>
      <c r="E721" s="80"/>
      <c r="F721" s="173"/>
      <c r="G721" s="19" t="s">
        <v>166</v>
      </c>
      <c r="H721" s="27"/>
      <c r="I721" s="80"/>
      <c r="J721" s="80"/>
      <c r="K721" s="173"/>
      <c r="L721" s="190">
        <f t="shared" si="116"/>
        <v>0</v>
      </c>
      <c r="M721" s="190">
        <f t="shared" si="117"/>
        <v>0</v>
      </c>
      <c r="N721" s="190">
        <f t="shared" si="118"/>
        <v>0</v>
      </c>
      <c r="O721" s="190">
        <f t="shared" si="119"/>
        <v>0</v>
      </c>
      <c r="P721" s="30"/>
    </row>
    <row r="722" spans="1:16" s="3" customFormat="1" ht="24" customHeight="1" outlineLevel="1" x14ac:dyDescent="0.25">
      <c r="A722" s="27">
        <v>1</v>
      </c>
      <c r="B722" s="28" t="s">
        <v>4</v>
      </c>
      <c r="C722" s="27">
        <v>1</v>
      </c>
      <c r="D722" s="10">
        <v>387600</v>
      </c>
      <c r="E722" s="10"/>
      <c r="F722" s="55">
        <f>D722*C722</f>
        <v>387600</v>
      </c>
      <c r="G722" s="28" t="s">
        <v>4</v>
      </c>
      <c r="H722" s="27">
        <v>1</v>
      </c>
      <c r="I722" s="10">
        <v>387600</v>
      </c>
      <c r="J722" s="10"/>
      <c r="K722" s="55">
        <f>I722*H722</f>
        <v>387600</v>
      </c>
      <c r="L722" s="190">
        <f t="shared" si="116"/>
        <v>0</v>
      </c>
      <c r="M722" s="190">
        <f t="shared" si="117"/>
        <v>0</v>
      </c>
      <c r="N722" s="190">
        <f t="shared" si="118"/>
        <v>0</v>
      </c>
      <c r="O722" s="190">
        <f t="shared" si="119"/>
        <v>0</v>
      </c>
      <c r="P722" s="30"/>
    </row>
    <row r="723" spans="1:16" s="3" customFormat="1" ht="24" customHeight="1" outlineLevel="1" x14ac:dyDescent="0.25">
      <c r="A723" s="27">
        <v>2</v>
      </c>
      <c r="B723" s="28" t="s">
        <v>147</v>
      </c>
      <c r="C723" s="27">
        <v>1</v>
      </c>
      <c r="D723" s="10">
        <v>326400</v>
      </c>
      <c r="E723" s="10"/>
      <c r="F723" s="55">
        <f>D723*C723</f>
        <v>326400</v>
      </c>
      <c r="G723" s="28" t="s">
        <v>147</v>
      </c>
      <c r="H723" s="27">
        <v>1</v>
      </c>
      <c r="I723" s="10">
        <v>326400</v>
      </c>
      <c r="J723" s="10"/>
      <c r="K723" s="55">
        <f>I723*H723</f>
        <v>326400</v>
      </c>
      <c r="L723" s="190">
        <f t="shared" si="116"/>
        <v>0</v>
      </c>
      <c r="M723" s="190">
        <f t="shared" si="117"/>
        <v>0</v>
      </c>
      <c r="N723" s="190">
        <f t="shared" si="118"/>
        <v>0</v>
      </c>
      <c r="O723" s="190">
        <f t="shared" si="119"/>
        <v>0</v>
      </c>
      <c r="P723" s="30"/>
    </row>
    <row r="724" spans="1:16" s="3" customFormat="1" ht="24" customHeight="1" outlineLevel="1" x14ac:dyDescent="0.25">
      <c r="A724" s="27">
        <v>3</v>
      </c>
      <c r="B724" s="28" t="s">
        <v>9</v>
      </c>
      <c r="C724" s="27">
        <v>4</v>
      </c>
      <c r="D724" s="10">
        <v>289000</v>
      </c>
      <c r="E724" s="10"/>
      <c r="F724" s="55">
        <f>D724*C724</f>
        <v>1156000</v>
      </c>
      <c r="G724" s="28" t="s">
        <v>9</v>
      </c>
      <c r="H724" s="27">
        <v>4</v>
      </c>
      <c r="I724" s="10">
        <v>289000</v>
      </c>
      <c r="J724" s="10"/>
      <c r="K724" s="55">
        <f>I724*H724</f>
        <v>1156000</v>
      </c>
      <c r="L724" s="190">
        <f t="shared" si="116"/>
        <v>0</v>
      </c>
      <c r="M724" s="190">
        <f t="shared" si="117"/>
        <v>0</v>
      </c>
      <c r="N724" s="190">
        <f t="shared" si="118"/>
        <v>0</v>
      </c>
      <c r="O724" s="190">
        <f t="shared" si="119"/>
        <v>0</v>
      </c>
      <c r="P724" s="30"/>
    </row>
    <row r="725" spans="1:16" s="3" customFormat="1" ht="24" customHeight="1" outlineLevel="1" x14ac:dyDescent="0.25">
      <c r="A725" s="27">
        <v>4</v>
      </c>
      <c r="B725" s="28" t="s">
        <v>10</v>
      </c>
      <c r="C725" s="27">
        <v>6</v>
      </c>
      <c r="D725" s="10">
        <v>282200</v>
      </c>
      <c r="E725" s="10"/>
      <c r="F725" s="55">
        <f>D725*C725</f>
        <v>1693200</v>
      </c>
      <c r="G725" s="28" t="s">
        <v>10</v>
      </c>
      <c r="H725" s="27">
        <v>6</v>
      </c>
      <c r="I725" s="10">
        <v>282200</v>
      </c>
      <c r="J725" s="10"/>
      <c r="K725" s="55">
        <f>I725*H725</f>
        <v>1693200</v>
      </c>
      <c r="L725" s="190">
        <f t="shared" si="116"/>
        <v>0</v>
      </c>
      <c r="M725" s="190">
        <f t="shared" si="117"/>
        <v>0</v>
      </c>
      <c r="N725" s="190">
        <f t="shared" si="118"/>
        <v>0</v>
      </c>
      <c r="O725" s="190">
        <f t="shared" si="119"/>
        <v>0</v>
      </c>
      <c r="P725" s="30"/>
    </row>
    <row r="726" spans="1:16" s="3" customFormat="1" ht="24" customHeight="1" outlineLevel="1" x14ac:dyDescent="0.25">
      <c r="A726" s="27">
        <v>5</v>
      </c>
      <c r="B726" s="28" t="s">
        <v>5</v>
      </c>
      <c r="C726" s="27">
        <v>8</v>
      </c>
      <c r="D726" s="10">
        <v>272000</v>
      </c>
      <c r="E726" s="10"/>
      <c r="F726" s="55">
        <f>D726*C726</f>
        <v>2176000</v>
      </c>
      <c r="G726" s="28" t="s">
        <v>5</v>
      </c>
      <c r="H726" s="27">
        <v>8</v>
      </c>
      <c r="I726" s="10">
        <v>272000</v>
      </c>
      <c r="J726" s="10"/>
      <c r="K726" s="55">
        <f>I726*H726</f>
        <v>2176000</v>
      </c>
      <c r="L726" s="190">
        <f t="shared" si="116"/>
        <v>0</v>
      </c>
      <c r="M726" s="190">
        <f t="shared" si="117"/>
        <v>0</v>
      </c>
      <c r="N726" s="190">
        <f t="shared" si="118"/>
        <v>0</v>
      </c>
      <c r="O726" s="190">
        <f t="shared" si="119"/>
        <v>0</v>
      </c>
      <c r="P726" s="30"/>
    </row>
    <row r="727" spans="1:16" s="3" customFormat="1" ht="24" customHeight="1" outlineLevel="1" x14ac:dyDescent="0.25">
      <c r="A727" s="27"/>
      <c r="B727" s="31" t="s">
        <v>6</v>
      </c>
      <c r="C727" s="62">
        <f>SUM(C722:C726)</f>
        <v>20</v>
      </c>
      <c r="D727" s="43"/>
      <c r="E727" s="43"/>
      <c r="F727" s="172">
        <f>SUM(F722:F726)</f>
        <v>5739200</v>
      </c>
      <c r="G727" s="31" t="s">
        <v>6</v>
      </c>
      <c r="H727" s="62">
        <f>SUM(H722:H726)</f>
        <v>20</v>
      </c>
      <c r="I727" s="43"/>
      <c r="J727" s="43"/>
      <c r="K727" s="172">
        <f>SUM(K722:K726)</f>
        <v>5739200</v>
      </c>
      <c r="L727" s="190">
        <f t="shared" si="116"/>
        <v>0</v>
      </c>
      <c r="M727" s="190">
        <f t="shared" si="117"/>
        <v>0</v>
      </c>
      <c r="N727" s="190">
        <f t="shared" si="118"/>
        <v>0</v>
      </c>
      <c r="O727" s="190">
        <f t="shared" si="119"/>
        <v>0</v>
      </c>
      <c r="P727" s="30"/>
    </row>
    <row r="728" spans="1:16" s="3" customFormat="1" ht="35.25" customHeight="1" outlineLevel="1" x14ac:dyDescent="0.25">
      <c r="A728" s="31" t="s">
        <v>8</v>
      </c>
      <c r="B728" s="19" t="s">
        <v>167</v>
      </c>
      <c r="C728" s="35"/>
      <c r="D728" s="43"/>
      <c r="E728" s="43"/>
      <c r="F728" s="172"/>
      <c r="G728" s="19" t="s">
        <v>167</v>
      </c>
      <c r="H728" s="35"/>
      <c r="I728" s="43"/>
      <c r="J728" s="43"/>
      <c r="K728" s="172"/>
      <c r="L728" s="190">
        <f t="shared" si="116"/>
        <v>0</v>
      </c>
      <c r="M728" s="190">
        <f t="shared" si="117"/>
        <v>0</v>
      </c>
      <c r="N728" s="190">
        <f t="shared" si="118"/>
        <v>0</v>
      </c>
      <c r="O728" s="190">
        <f t="shared" si="119"/>
        <v>0</v>
      </c>
      <c r="P728" s="30"/>
    </row>
    <row r="729" spans="1:16" s="3" customFormat="1" ht="24" customHeight="1" outlineLevel="1" x14ac:dyDescent="0.25">
      <c r="A729" s="27">
        <v>1</v>
      </c>
      <c r="B729" s="28" t="s">
        <v>4</v>
      </c>
      <c r="C729" s="27">
        <v>1</v>
      </c>
      <c r="D729" s="10">
        <v>387600</v>
      </c>
      <c r="E729" s="10"/>
      <c r="F729" s="55">
        <f>D729*C729</f>
        <v>387600</v>
      </c>
      <c r="G729" s="28" t="s">
        <v>4</v>
      </c>
      <c r="H729" s="27">
        <v>1</v>
      </c>
      <c r="I729" s="10">
        <v>387600</v>
      </c>
      <c r="J729" s="10"/>
      <c r="K729" s="55">
        <f>I729*H729</f>
        <v>387600</v>
      </c>
      <c r="L729" s="190">
        <f t="shared" si="116"/>
        <v>0</v>
      </c>
      <c r="M729" s="190">
        <f t="shared" si="117"/>
        <v>0</v>
      </c>
      <c r="N729" s="190">
        <f t="shared" si="118"/>
        <v>0</v>
      </c>
      <c r="O729" s="190">
        <f t="shared" si="119"/>
        <v>0</v>
      </c>
      <c r="P729" s="30"/>
    </row>
    <row r="730" spans="1:16" s="3" customFormat="1" ht="24" customHeight="1" outlineLevel="1" x14ac:dyDescent="0.25">
      <c r="A730" s="27">
        <v>2</v>
      </c>
      <c r="B730" s="28" t="s">
        <v>9</v>
      </c>
      <c r="C730" s="27">
        <v>2</v>
      </c>
      <c r="D730" s="10">
        <v>289000</v>
      </c>
      <c r="E730" s="10"/>
      <c r="F730" s="55">
        <f t="shared" ref="F730:F732" si="120">D730*C730</f>
        <v>578000</v>
      </c>
      <c r="G730" s="28" t="s">
        <v>9</v>
      </c>
      <c r="H730" s="27">
        <v>2</v>
      </c>
      <c r="I730" s="10">
        <v>289000</v>
      </c>
      <c r="J730" s="10"/>
      <c r="K730" s="55">
        <f t="shared" ref="K730:K732" si="121">I730*H730</f>
        <v>578000</v>
      </c>
      <c r="L730" s="190">
        <f t="shared" si="116"/>
        <v>0</v>
      </c>
      <c r="M730" s="190">
        <f t="shared" si="117"/>
        <v>0</v>
      </c>
      <c r="N730" s="190">
        <f t="shared" si="118"/>
        <v>0</v>
      </c>
      <c r="O730" s="190">
        <f t="shared" si="119"/>
        <v>0</v>
      </c>
      <c r="P730" s="30"/>
    </row>
    <row r="731" spans="1:16" s="3" customFormat="1" ht="24" customHeight="1" outlineLevel="1" x14ac:dyDescent="0.25">
      <c r="A731" s="27">
        <v>3</v>
      </c>
      <c r="B731" s="28" t="s">
        <v>10</v>
      </c>
      <c r="C731" s="27">
        <v>2</v>
      </c>
      <c r="D731" s="10">
        <v>282200</v>
      </c>
      <c r="E731" s="10"/>
      <c r="F731" s="55">
        <f t="shared" si="120"/>
        <v>564400</v>
      </c>
      <c r="G731" s="28" t="s">
        <v>10</v>
      </c>
      <c r="H731" s="27">
        <v>2</v>
      </c>
      <c r="I731" s="10">
        <v>282200</v>
      </c>
      <c r="J731" s="10"/>
      <c r="K731" s="55">
        <f t="shared" si="121"/>
        <v>564400</v>
      </c>
      <c r="L731" s="190">
        <f t="shared" si="116"/>
        <v>0</v>
      </c>
      <c r="M731" s="190">
        <f t="shared" si="117"/>
        <v>0</v>
      </c>
      <c r="N731" s="190">
        <f t="shared" si="118"/>
        <v>0</v>
      </c>
      <c r="O731" s="190">
        <f t="shared" si="119"/>
        <v>0</v>
      </c>
      <c r="P731" s="30"/>
    </row>
    <row r="732" spans="1:16" s="3" customFormat="1" ht="24" customHeight="1" outlineLevel="1" x14ac:dyDescent="0.25">
      <c r="A732" s="27">
        <v>4</v>
      </c>
      <c r="B732" s="28" t="s">
        <v>5</v>
      </c>
      <c r="C732" s="27">
        <v>2</v>
      </c>
      <c r="D732" s="10">
        <v>272000</v>
      </c>
      <c r="E732" s="10"/>
      <c r="F732" s="55">
        <f t="shared" si="120"/>
        <v>544000</v>
      </c>
      <c r="G732" s="28" t="s">
        <v>5</v>
      </c>
      <c r="H732" s="27">
        <v>2</v>
      </c>
      <c r="I732" s="10">
        <v>272000</v>
      </c>
      <c r="J732" s="10"/>
      <c r="K732" s="55">
        <f t="shared" si="121"/>
        <v>544000</v>
      </c>
      <c r="L732" s="190">
        <f t="shared" si="116"/>
        <v>0</v>
      </c>
      <c r="M732" s="190">
        <f t="shared" si="117"/>
        <v>0</v>
      </c>
      <c r="N732" s="190">
        <f t="shared" si="118"/>
        <v>0</v>
      </c>
      <c r="O732" s="190">
        <f t="shared" si="119"/>
        <v>0</v>
      </c>
      <c r="P732" s="30"/>
    </row>
    <row r="733" spans="1:16" s="3" customFormat="1" ht="24" customHeight="1" outlineLevel="1" x14ac:dyDescent="0.25">
      <c r="A733" s="27"/>
      <c r="B733" s="19" t="s">
        <v>6</v>
      </c>
      <c r="C733" s="62">
        <f>SUM(C729:C732)</f>
        <v>7</v>
      </c>
      <c r="D733" s="43"/>
      <c r="E733" s="43"/>
      <c r="F733" s="172">
        <f>SUM(F729:F732)</f>
        <v>2074000</v>
      </c>
      <c r="G733" s="19" t="s">
        <v>6</v>
      </c>
      <c r="H733" s="62">
        <f>SUM(H729:H732)</f>
        <v>7</v>
      </c>
      <c r="I733" s="43"/>
      <c r="J733" s="43"/>
      <c r="K733" s="172">
        <f>SUM(K729:K732)</f>
        <v>2074000</v>
      </c>
      <c r="L733" s="190">
        <f t="shared" si="116"/>
        <v>0</v>
      </c>
      <c r="M733" s="190">
        <f t="shared" si="117"/>
        <v>0</v>
      </c>
      <c r="N733" s="190">
        <f t="shared" si="118"/>
        <v>0</v>
      </c>
      <c r="O733" s="190">
        <f t="shared" si="119"/>
        <v>0</v>
      </c>
      <c r="P733" s="30"/>
    </row>
    <row r="734" spans="1:16" s="3" customFormat="1" ht="43.5" customHeight="1" outlineLevel="1" x14ac:dyDescent="0.25">
      <c r="A734" s="31" t="s">
        <v>8</v>
      </c>
      <c r="B734" s="19" t="s">
        <v>168</v>
      </c>
      <c r="C734" s="27"/>
      <c r="D734" s="80"/>
      <c r="E734" s="80"/>
      <c r="F734" s="173"/>
      <c r="G734" s="19" t="s">
        <v>168</v>
      </c>
      <c r="H734" s="27"/>
      <c r="I734" s="80"/>
      <c r="J734" s="80"/>
      <c r="K734" s="173"/>
      <c r="L734" s="190">
        <f t="shared" si="116"/>
        <v>0</v>
      </c>
      <c r="M734" s="190">
        <f t="shared" si="117"/>
        <v>0</v>
      </c>
      <c r="N734" s="190">
        <f t="shared" si="118"/>
        <v>0</v>
      </c>
      <c r="O734" s="190">
        <f t="shared" si="119"/>
        <v>0</v>
      </c>
      <c r="P734" s="30"/>
    </row>
    <row r="735" spans="1:16" s="3" customFormat="1" ht="21" customHeight="1" outlineLevel="1" x14ac:dyDescent="0.25">
      <c r="A735" s="27">
        <v>1</v>
      </c>
      <c r="B735" s="28" t="s">
        <v>169</v>
      </c>
      <c r="C735" s="27">
        <v>1</v>
      </c>
      <c r="D735" s="10">
        <v>370600</v>
      </c>
      <c r="E735" s="10"/>
      <c r="F735" s="55">
        <f t="shared" ref="F735:F744" si="122">D735*C735</f>
        <v>370600</v>
      </c>
      <c r="G735" s="28" t="s">
        <v>169</v>
      </c>
      <c r="H735" s="27">
        <v>1</v>
      </c>
      <c r="I735" s="10">
        <v>370600</v>
      </c>
      <c r="J735" s="10"/>
      <c r="K735" s="55">
        <f t="shared" ref="K735:K744" si="123">I735*H735</f>
        <v>370600</v>
      </c>
      <c r="L735" s="190">
        <f t="shared" si="116"/>
        <v>0</v>
      </c>
      <c r="M735" s="190">
        <f t="shared" si="117"/>
        <v>0</v>
      </c>
      <c r="N735" s="190">
        <f t="shared" si="118"/>
        <v>0</v>
      </c>
      <c r="O735" s="190">
        <f t="shared" si="119"/>
        <v>0</v>
      </c>
      <c r="P735" s="30"/>
    </row>
    <row r="736" spans="1:16" s="3" customFormat="1" ht="21" customHeight="1" outlineLevel="1" x14ac:dyDescent="0.25">
      <c r="A736" s="27">
        <v>2</v>
      </c>
      <c r="B736" s="28" t="s">
        <v>180</v>
      </c>
      <c r="C736" s="42">
        <v>1</v>
      </c>
      <c r="D736" s="10">
        <v>241400</v>
      </c>
      <c r="E736" s="10"/>
      <c r="F736" s="55">
        <f t="shared" si="122"/>
        <v>241400</v>
      </c>
      <c r="G736" s="28" t="s">
        <v>180</v>
      </c>
      <c r="H736" s="42">
        <v>1</v>
      </c>
      <c r="I736" s="10">
        <v>241400</v>
      </c>
      <c r="J736" s="10"/>
      <c r="K736" s="55">
        <f t="shared" si="123"/>
        <v>241400</v>
      </c>
      <c r="L736" s="190">
        <f t="shared" si="116"/>
        <v>0</v>
      </c>
      <c r="M736" s="190">
        <f t="shared" si="117"/>
        <v>0</v>
      </c>
      <c r="N736" s="190">
        <f t="shared" si="118"/>
        <v>0</v>
      </c>
      <c r="O736" s="190">
        <f t="shared" si="119"/>
        <v>0</v>
      </c>
      <c r="P736" s="30"/>
    </row>
    <row r="737" spans="1:16" s="3" customFormat="1" ht="42" customHeight="1" outlineLevel="1" x14ac:dyDescent="0.25">
      <c r="A737" s="27">
        <v>3</v>
      </c>
      <c r="B737" s="28" t="s">
        <v>170</v>
      </c>
      <c r="C737" s="42">
        <v>1</v>
      </c>
      <c r="D737" s="10">
        <v>258400</v>
      </c>
      <c r="E737" s="10"/>
      <c r="F737" s="55">
        <f t="shared" si="122"/>
        <v>258400</v>
      </c>
      <c r="G737" s="28" t="s">
        <v>170</v>
      </c>
      <c r="H737" s="42">
        <v>1</v>
      </c>
      <c r="I737" s="10">
        <v>258400</v>
      </c>
      <c r="J737" s="10"/>
      <c r="K737" s="55">
        <f t="shared" si="123"/>
        <v>258400</v>
      </c>
      <c r="L737" s="190">
        <f t="shared" si="116"/>
        <v>0</v>
      </c>
      <c r="M737" s="190">
        <f t="shared" si="117"/>
        <v>0</v>
      </c>
      <c r="N737" s="190">
        <f t="shared" si="118"/>
        <v>0</v>
      </c>
      <c r="O737" s="190">
        <f t="shared" si="119"/>
        <v>0</v>
      </c>
      <c r="P737" s="30"/>
    </row>
    <row r="738" spans="1:16" s="3" customFormat="1" ht="42" customHeight="1" outlineLevel="1" x14ac:dyDescent="0.25">
      <c r="A738" s="27">
        <v>4</v>
      </c>
      <c r="B738" s="28" t="s">
        <v>170</v>
      </c>
      <c r="C738" s="42">
        <v>3</v>
      </c>
      <c r="D738" s="10">
        <v>210800</v>
      </c>
      <c r="E738" s="10"/>
      <c r="F738" s="55">
        <f t="shared" si="122"/>
        <v>632400</v>
      </c>
      <c r="G738" s="28" t="s">
        <v>170</v>
      </c>
      <c r="H738" s="42">
        <v>3</v>
      </c>
      <c r="I738" s="10">
        <v>210800</v>
      </c>
      <c r="J738" s="10"/>
      <c r="K738" s="55">
        <f t="shared" si="123"/>
        <v>632400</v>
      </c>
      <c r="L738" s="190">
        <f t="shared" si="116"/>
        <v>0</v>
      </c>
      <c r="M738" s="190">
        <f t="shared" si="117"/>
        <v>0</v>
      </c>
      <c r="N738" s="190">
        <f t="shared" si="118"/>
        <v>0</v>
      </c>
      <c r="O738" s="190">
        <f t="shared" si="119"/>
        <v>0</v>
      </c>
      <c r="P738" s="30"/>
    </row>
    <row r="739" spans="1:16" s="3" customFormat="1" ht="42" customHeight="1" outlineLevel="1" x14ac:dyDescent="0.25">
      <c r="A739" s="27">
        <v>5</v>
      </c>
      <c r="B739" s="28" t="s">
        <v>171</v>
      </c>
      <c r="C739" s="42">
        <v>1</v>
      </c>
      <c r="D739" s="10">
        <v>210800</v>
      </c>
      <c r="E739" s="10"/>
      <c r="F739" s="55">
        <f t="shared" si="122"/>
        <v>210800</v>
      </c>
      <c r="G739" s="28" t="s">
        <v>171</v>
      </c>
      <c r="H739" s="42">
        <v>1</v>
      </c>
      <c r="I739" s="10">
        <v>210800</v>
      </c>
      <c r="J739" s="10"/>
      <c r="K739" s="55">
        <f t="shared" si="123"/>
        <v>210800</v>
      </c>
      <c r="L739" s="190">
        <f t="shared" si="116"/>
        <v>0</v>
      </c>
      <c r="M739" s="190">
        <f t="shared" si="117"/>
        <v>0</v>
      </c>
      <c r="N739" s="190">
        <f t="shared" si="118"/>
        <v>0</v>
      </c>
      <c r="O739" s="190">
        <f t="shared" si="119"/>
        <v>0</v>
      </c>
      <c r="P739" s="30"/>
    </row>
    <row r="740" spans="1:16" s="3" customFormat="1" ht="21" customHeight="1" outlineLevel="1" x14ac:dyDescent="0.25">
      <c r="A740" s="27">
        <v>6</v>
      </c>
      <c r="B740" s="28" t="s">
        <v>139</v>
      </c>
      <c r="C740" s="42">
        <v>1</v>
      </c>
      <c r="D740" s="10">
        <v>265200</v>
      </c>
      <c r="E740" s="10"/>
      <c r="F740" s="55">
        <f t="shared" si="122"/>
        <v>265200</v>
      </c>
      <c r="G740" s="28" t="s">
        <v>139</v>
      </c>
      <c r="H740" s="42">
        <v>1</v>
      </c>
      <c r="I740" s="10">
        <v>265200</v>
      </c>
      <c r="J740" s="10"/>
      <c r="K740" s="55">
        <f t="shared" si="123"/>
        <v>265200</v>
      </c>
      <c r="L740" s="190">
        <f t="shared" si="116"/>
        <v>0</v>
      </c>
      <c r="M740" s="190">
        <f t="shared" si="117"/>
        <v>0</v>
      </c>
      <c r="N740" s="190">
        <f t="shared" si="118"/>
        <v>0</v>
      </c>
      <c r="O740" s="190">
        <f t="shared" si="119"/>
        <v>0</v>
      </c>
      <c r="P740" s="30"/>
    </row>
    <row r="741" spans="1:16" s="3" customFormat="1" ht="21" customHeight="1" outlineLevel="1" x14ac:dyDescent="0.25">
      <c r="A741" s="27">
        <v>7</v>
      </c>
      <c r="B741" s="28" t="s">
        <v>139</v>
      </c>
      <c r="C741" s="42">
        <v>2</v>
      </c>
      <c r="D741" s="10">
        <v>255000</v>
      </c>
      <c r="E741" s="10"/>
      <c r="F741" s="55">
        <f t="shared" si="122"/>
        <v>510000</v>
      </c>
      <c r="G741" s="28" t="s">
        <v>139</v>
      </c>
      <c r="H741" s="42">
        <v>2</v>
      </c>
      <c r="I741" s="10">
        <v>255000</v>
      </c>
      <c r="J741" s="10"/>
      <c r="K741" s="55">
        <f t="shared" si="123"/>
        <v>510000</v>
      </c>
      <c r="L741" s="190">
        <f t="shared" si="116"/>
        <v>0</v>
      </c>
      <c r="M741" s="190">
        <f t="shared" si="117"/>
        <v>0</v>
      </c>
      <c r="N741" s="190">
        <f t="shared" si="118"/>
        <v>0</v>
      </c>
      <c r="O741" s="190">
        <f t="shared" si="119"/>
        <v>0</v>
      </c>
      <c r="P741" s="30"/>
    </row>
    <row r="742" spans="1:16" s="3" customFormat="1" ht="21" customHeight="1" outlineLevel="1" x14ac:dyDescent="0.25">
      <c r="A742" s="27">
        <v>8</v>
      </c>
      <c r="B742" s="28" t="s">
        <v>172</v>
      </c>
      <c r="C742" s="42">
        <v>4</v>
      </c>
      <c r="D742" s="10">
        <v>176800</v>
      </c>
      <c r="E742" s="10"/>
      <c r="F742" s="55">
        <f t="shared" si="122"/>
        <v>707200</v>
      </c>
      <c r="G742" s="28" t="s">
        <v>172</v>
      </c>
      <c r="H742" s="42">
        <v>4</v>
      </c>
      <c r="I742" s="10">
        <v>176800</v>
      </c>
      <c r="J742" s="10"/>
      <c r="K742" s="55">
        <f t="shared" si="123"/>
        <v>707200</v>
      </c>
      <c r="L742" s="190">
        <f t="shared" si="116"/>
        <v>0</v>
      </c>
      <c r="M742" s="190">
        <f t="shared" si="117"/>
        <v>0</v>
      </c>
      <c r="N742" s="190">
        <f t="shared" si="118"/>
        <v>0</v>
      </c>
      <c r="O742" s="190">
        <f t="shared" si="119"/>
        <v>0</v>
      </c>
      <c r="P742" s="30"/>
    </row>
    <row r="743" spans="1:16" s="3" customFormat="1" ht="21" customHeight="1" outlineLevel="1" x14ac:dyDescent="0.25">
      <c r="A743" s="27">
        <v>9</v>
      </c>
      <c r="B743" s="28" t="s">
        <v>141</v>
      </c>
      <c r="C743" s="42">
        <v>2</v>
      </c>
      <c r="D743" s="10">
        <v>176800</v>
      </c>
      <c r="E743" s="10"/>
      <c r="F743" s="55">
        <f t="shared" si="122"/>
        <v>353600</v>
      </c>
      <c r="G743" s="28" t="s">
        <v>141</v>
      </c>
      <c r="H743" s="42">
        <v>2</v>
      </c>
      <c r="I743" s="10">
        <v>176800</v>
      </c>
      <c r="J743" s="10"/>
      <c r="K743" s="55">
        <f t="shared" si="123"/>
        <v>353600</v>
      </c>
      <c r="L743" s="190">
        <f t="shared" si="116"/>
        <v>0</v>
      </c>
      <c r="M743" s="190">
        <f t="shared" si="117"/>
        <v>0</v>
      </c>
      <c r="N743" s="190">
        <f t="shared" si="118"/>
        <v>0</v>
      </c>
      <c r="O743" s="190">
        <f t="shared" si="119"/>
        <v>0</v>
      </c>
      <c r="P743" s="30"/>
    </row>
    <row r="744" spans="1:16" s="3" customFormat="1" ht="21" customHeight="1" outlineLevel="1" x14ac:dyDescent="0.25">
      <c r="A744" s="27">
        <v>10</v>
      </c>
      <c r="B744" s="28" t="s">
        <v>173</v>
      </c>
      <c r="C744" s="42">
        <v>5</v>
      </c>
      <c r="D744" s="10">
        <v>176800</v>
      </c>
      <c r="E744" s="10"/>
      <c r="F744" s="55">
        <f t="shared" si="122"/>
        <v>884000</v>
      </c>
      <c r="G744" s="28" t="s">
        <v>173</v>
      </c>
      <c r="H744" s="42">
        <v>5</v>
      </c>
      <c r="I744" s="10">
        <v>176800</v>
      </c>
      <c r="J744" s="10"/>
      <c r="K744" s="55">
        <f t="shared" si="123"/>
        <v>884000</v>
      </c>
      <c r="L744" s="190">
        <f t="shared" si="116"/>
        <v>0</v>
      </c>
      <c r="M744" s="190">
        <f t="shared" si="117"/>
        <v>0</v>
      </c>
      <c r="N744" s="190">
        <f t="shared" si="118"/>
        <v>0</v>
      </c>
      <c r="O744" s="190">
        <f t="shared" si="119"/>
        <v>0</v>
      </c>
      <c r="P744" s="30"/>
    </row>
    <row r="745" spans="1:16" s="3" customFormat="1" ht="30" customHeight="1" outlineLevel="1" x14ac:dyDescent="0.25">
      <c r="A745" s="27"/>
      <c r="B745" s="31" t="s">
        <v>6</v>
      </c>
      <c r="C745" s="62">
        <f>SUM(C735:C744)</f>
        <v>21</v>
      </c>
      <c r="D745" s="43"/>
      <c r="E745" s="43"/>
      <c r="F745" s="172">
        <f>SUM(F735:F744)</f>
        <v>4433600</v>
      </c>
      <c r="G745" s="31" t="s">
        <v>6</v>
      </c>
      <c r="H745" s="62">
        <f>SUM(H735:H744)</f>
        <v>21</v>
      </c>
      <c r="I745" s="43"/>
      <c r="J745" s="43"/>
      <c r="K745" s="172">
        <f>SUM(K735:K744)</f>
        <v>4433600</v>
      </c>
      <c r="L745" s="190">
        <f t="shared" si="116"/>
        <v>0</v>
      </c>
      <c r="M745" s="190">
        <f t="shared" si="117"/>
        <v>0</v>
      </c>
      <c r="N745" s="190">
        <f t="shared" si="118"/>
        <v>0</v>
      </c>
      <c r="O745" s="190">
        <f t="shared" si="119"/>
        <v>0</v>
      </c>
      <c r="P745" s="30"/>
    </row>
    <row r="746" spans="1:16" s="3" customFormat="1" ht="42" customHeight="1" outlineLevel="1" x14ac:dyDescent="0.25">
      <c r="A746" s="31" t="s">
        <v>8</v>
      </c>
      <c r="B746" s="19" t="s">
        <v>177</v>
      </c>
      <c r="C746" s="27"/>
      <c r="D746" s="80"/>
      <c r="E746" s="80"/>
      <c r="F746" s="173"/>
      <c r="G746" s="19" t="s">
        <v>177</v>
      </c>
      <c r="H746" s="27"/>
      <c r="I746" s="80"/>
      <c r="J746" s="80"/>
      <c r="K746" s="173"/>
      <c r="L746" s="190">
        <f t="shared" si="116"/>
        <v>0</v>
      </c>
      <c r="M746" s="190">
        <f t="shared" si="117"/>
        <v>0</v>
      </c>
      <c r="N746" s="190">
        <f t="shared" si="118"/>
        <v>0</v>
      </c>
      <c r="O746" s="190">
        <f t="shared" si="119"/>
        <v>0</v>
      </c>
      <c r="P746" s="30"/>
    </row>
    <row r="747" spans="1:16" s="3" customFormat="1" ht="21" customHeight="1" outlineLevel="1" x14ac:dyDescent="0.25">
      <c r="A747" s="27">
        <v>1</v>
      </c>
      <c r="B747" s="28" t="s">
        <v>4</v>
      </c>
      <c r="C747" s="27">
        <v>1</v>
      </c>
      <c r="D747" s="10">
        <v>387600</v>
      </c>
      <c r="E747" s="10"/>
      <c r="F747" s="55">
        <f>D747*C747</f>
        <v>387600</v>
      </c>
      <c r="G747" s="28" t="s">
        <v>4</v>
      </c>
      <c r="H747" s="27">
        <v>1</v>
      </c>
      <c r="I747" s="10">
        <v>387600</v>
      </c>
      <c r="J747" s="10"/>
      <c r="K747" s="55">
        <f>I747*H747</f>
        <v>387600</v>
      </c>
      <c r="L747" s="190">
        <f t="shared" si="116"/>
        <v>0</v>
      </c>
      <c r="M747" s="190">
        <f t="shared" si="117"/>
        <v>0</v>
      </c>
      <c r="N747" s="190">
        <f t="shared" si="118"/>
        <v>0</v>
      </c>
      <c r="O747" s="190">
        <f t="shared" si="119"/>
        <v>0</v>
      </c>
      <c r="P747" s="30"/>
    </row>
    <row r="748" spans="1:16" s="3" customFormat="1" ht="21" customHeight="1" outlineLevel="1" x14ac:dyDescent="0.25">
      <c r="A748" s="27">
        <v>2</v>
      </c>
      <c r="B748" s="28" t="s">
        <v>9</v>
      </c>
      <c r="C748" s="27">
        <v>2</v>
      </c>
      <c r="D748" s="10">
        <v>289000</v>
      </c>
      <c r="E748" s="10"/>
      <c r="F748" s="55">
        <f>D748*C748</f>
        <v>578000</v>
      </c>
      <c r="G748" s="28" t="s">
        <v>9</v>
      </c>
      <c r="H748" s="27">
        <v>2</v>
      </c>
      <c r="I748" s="10">
        <v>289000</v>
      </c>
      <c r="J748" s="10"/>
      <c r="K748" s="55">
        <f>I748*H748</f>
        <v>578000</v>
      </c>
      <c r="L748" s="190">
        <f t="shared" ref="L748:L758" si="124">+H748-C748</f>
        <v>0</v>
      </c>
      <c r="M748" s="190">
        <f t="shared" ref="M748:M758" si="125">+I748-D748</f>
        <v>0</v>
      </c>
      <c r="N748" s="190">
        <f t="shared" ref="N748:N758" si="126">+J748-E748</f>
        <v>0</v>
      </c>
      <c r="O748" s="190">
        <f t="shared" ref="O748:O758" si="127">+K748-F748</f>
        <v>0</v>
      </c>
      <c r="P748" s="30"/>
    </row>
    <row r="749" spans="1:16" s="3" customFormat="1" ht="21" customHeight="1" outlineLevel="1" x14ac:dyDescent="0.25">
      <c r="A749" s="27">
        <v>3</v>
      </c>
      <c r="B749" s="28" t="s">
        <v>10</v>
      </c>
      <c r="C749" s="27">
        <v>3</v>
      </c>
      <c r="D749" s="10">
        <v>282200</v>
      </c>
      <c r="E749" s="10"/>
      <c r="F749" s="55">
        <f>D749*C749</f>
        <v>846600</v>
      </c>
      <c r="G749" s="28" t="s">
        <v>10</v>
      </c>
      <c r="H749" s="27">
        <v>3</v>
      </c>
      <c r="I749" s="10">
        <v>282200</v>
      </c>
      <c r="J749" s="10"/>
      <c r="K749" s="55">
        <f>I749*H749</f>
        <v>846600</v>
      </c>
      <c r="L749" s="190">
        <f t="shared" si="124"/>
        <v>0</v>
      </c>
      <c r="M749" s="190">
        <f t="shared" si="125"/>
        <v>0</v>
      </c>
      <c r="N749" s="190">
        <f t="shared" si="126"/>
        <v>0</v>
      </c>
      <c r="O749" s="190">
        <f t="shared" si="127"/>
        <v>0</v>
      </c>
      <c r="P749" s="30"/>
    </row>
    <row r="750" spans="1:16" s="3" customFormat="1" ht="21" customHeight="1" outlineLevel="1" x14ac:dyDescent="0.25">
      <c r="A750" s="27">
        <v>4</v>
      </c>
      <c r="B750" s="28" t="s">
        <v>5</v>
      </c>
      <c r="C750" s="27">
        <v>2</v>
      </c>
      <c r="D750" s="10">
        <v>272000</v>
      </c>
      <c r="E750" s="10"/>
      <c r="F750" s="55">
        <f>D750*C750</f>
        <v>544000</v>
      </c>
      <c r="G750" s="28" t="s">
        <v>5</v>
      </c>
      <c r="H750" s="27">
        <v>2</v>
      </c>
      <c r="I750" s="10">
        <v>272000</v>
      </c>
      <c r="J750" s="10"/>
      <c r="K750" s="55">
        <f>I750*H750</f>
        <v>544000</v>
      </c>
      <c r="L750" s="190">
        <f t="shared" si="124"/>
        <v>0</v>
      </c>
      <c r="M750" s="190">
        <f t="shared" si="125"/>
        <v>0</v>
      </c>
      <c r="N750" s="190">
        <f t="shared" si="126"/>
        <v>0</v>
      </c>
      <c r="O750" s="190">
        <f t="shared" si="127"/>
        <v>0</v>
      </c>
      <c r="P750" s="30"/>
    </row>
    <row r="751" spans="1:16" s="3" customFormat="1" ht="21" customHeight="1" outlineLevel="1" x14ac:dyDescent="0.25">
      <c r="A751" s="27"/>
      <c r="B751" s="31" t="s">
        <v>6</v>
      </c>
      <c r="C751" s="62">
        <f>SUM(C747:C750)</f>
        <v>8</v>
      </c>
      <c r="D751" s="43"/>
      <c r="E751" s="43"/>
      <c r="F751" s="172">
        <f>SUM(F747:F750)</f>
        <v>2356200</v>
      </c>
      <c r="G751" s="31" t="s">
        <v>6</v>
      </c>
      <c r="H751" s="62">
        <f>SUM(H747:H750)</f>
        <v>8</v>
      </c>
      <c r="I751" s="43"/>
      <c r="J751" s="43"/>
      <c r="K751" s="172">
        <f>SUM(K747:K750)</f>
        <v>2356200</v>
      </c>
      <c r="L751" s="190">
        <f t="shared" si="124"/>
        <v>0</v>
      </c>
      <c r="M751" s="190">
        <f t="shared" si="125"/>
        <v>0</v>
      </c>
      <c r="N751" s="190">
        <f t="shared" si="126"/>
        <v>0</v>
      </c>
      <c r="O751" s="190">
        <f t="shared" si="127"/>
        <v>0</v>
      </c>
      <c r="P751" s="30"/>
    </row>
    <row r="752" spans="1:16" s="3" customFormat="1" ht="30.75" customHeight="1" outlineLevel="1" x14ac:dyDescent="0.25">
      <c r="A752" s="31" t="s">
        <v>8</v>
      </c>
      <c r="B752" s="19" t="s">
        <v>178</v>
      </c>
      <c r="C752" s="27"/>
      <c r="D752" s="80"/>
      <c r="E752" s="80"/>
      <c r="F752" s="173"/>
      <c r="G752" s="19" t="s">
        <v>178</v>
      </c>
      <c r="H752" s="27"/>
      <c r="I752" s="80"/>
      <c r="J752" s="80"/>
      <c r="K752" s="173"/>
      <c r="L752" s="190">
        <f t="shared" si="124"/>
        <v>0</v>
      </c>
      <c r="M752" s="190">
        <f t="shared" si="125"/>
        <v>0</v>
      </c>
      <c r="N752" s="190">
        <f t="shared" si="126"/>
        <v>0</v>
      </c>
      <c r="O752" s="190">
        <f t="shared" si="127"/>
        <v>0</v>
      </c>
      <c r="P752" s="30"/>
    </row>
    <row r="753" spans="1:16" s="3" customFormat="1" ht="21" customHeight="1" outlineLevel="1" x14ac:dyDescent="0.25">
      <c r="A753" s="27">
        <v>1</v>
      </c>
      <c r="B753" s="28" t="s">
        <v>4</v>
      </c>
      <c r="C753" s="27">
        <v>1</v>
      </c>
      <c r="D753" s="10">
        <v>387600</v>
      </c>
      <c r="E753" s="10"/>
      <c r="F753" s="55">
        <f>D753*C753</f>
        <v>387600</v>
      </c>
      <c r="G753" s="28" t="s">
        <v>4</v>
      </c>
      <c r="H753" s="27">
        <v>1</v>
      </c>
      <c r="I753" s="10">
        <v>387600</v>
      </c>
      <c r="J753" s="10"/>
      <c r="K753" s="55">
        <f>I753*H753</f>
        <v>387600</v>
      </c>
      <c r="L753" s="190">
        <f t="shared" si="124"/>
        <v>0</v>
      </c>
      <c r="M753" s="190">
        <f t="shared" si="125"/>
        <v>0</v>
      </c>
      <c r="N753" s="190">
        <f t="shared" si="126"/>
        <v>0</v>
      </c>
      <c r="O753" s="190">
        <f t="shared" si="127"/>
        <v>0</v>
      </c>
      <c r="P753" s="30"/>
    </row>
    <row r="754" spans="1:16" s="3" customFormat="1" ht="21" customHeight="1" outlineLevel="1" x14ac:dyDescent="0.25">
      <c r="A754" s="27">
        <v>2</v>
      </c>
      <c r="B754" s="28" t="s">
        <v>9</v>
      </c>
      <c r="C754" s="27">
        <v>2</v>
      </c>
      <c r="D754" s="10">
        <v>289000</v>
      </c>
      <c r="E754" s="10"/>
      <c r="F754" s="55">
        <f>D754*C754</f>
        <v>578000</v>
      </c>
      <c r="G754" s="28" t="s">
        <v>9</v>
      </c>
      <c r="H754" s="27">
        <v>2</v>
      </c>
      <c r="I754" s="10">
        <v>289000</v>
      </c>
      <c r="J754" s="10"/>
      <c r="K754" s="55">
        <f>I754*H754</f>
        <v>578000</v>
      </c>
      <c r="L754" s="190">
        <f t="shared" si="124"/>
        <v>0</v>
      </c>
      <c r="M754" s="190">
        <f t="shared" si="125"/>
        <v>0</v>
      </c>
      <c r="N754" s="190">
        <f t="shared" si="126"/>
        <v>0</v>
      </c>
      <c r="O754" s="190">
        <f t="shared" si="127"/>
        <v>0</v>
      </c>
      <c r="P754" s="30"/>
    </row>
    <row r="755" spans="1:16" s="3" customFormat="1" ht="21" customHeight="1" outlineLevel="1" x14ac:dyDescent="0.25">
      <c r="A755" s="27">
        <v>3</v>
      </c>
      <c r="B755" s="28" t="s">
        <v>10</v>
      </c>
      <c r="C755" s="27">
        <v>2</v>
      </c>
      <c r="D755" s="10">
        <v>282200</v>
      </c>
      <c r="E755" s="10"/>
      <c r="F755" s="55">
        <f>D755*C755</f>
        <v>564400</v>
      </c>
      <c r="G755" s="28" t="s">
        <v>10</v>
      </c>
      <c r="H755" s="27">
        <v>2</v>
      </c>
      <c r="I755" s="10">
        <v>282200</v>
      </c>
      <c r="J755" s="10"/>
      <c r="K755" s="55">
        <f>I755*H755</f>
        <v>564400</v>
      </c>
      <c r="L755" s="190">
        <f t="shared" si="124"/>
        <v>0</v>
      </c>
      <c r="M755" s="190">
        <f t="shared" si="125"/>
        <v>0</v>
      </c>
      <c r="N755" s="190">
        <f t="shared" si="126"/>
        <v>0</v>
      </c>
      <c r="O755" s="190">
        <f t="shared" si="127"/>
        <v>0</v>
      </c>
      <c r="P755" s="30"/>
    </row>
    <row r="756" spans="1:16" s="3" customFormat="1" ht="21" customHeight="1" outlineLevel="1" x14ac:dyDescent="0.25">
      <c r="A756" s="27">
        <v>4</v>
      </c>
      <c r="B756" s="28" t="s">
        <v>5</v>
      </c>
      <c r="C756" s="27">
        <v>2</v>
      </c>
      <c r="D756" s="10">
        <v>272000</v>
      </c>
      <c r="E756" s="10"/>
      <c r="F756" s="55">
        <f>D756*C756</f>
        <v>544000</v>
      </c>
      <c r="G756" s="28" t="s">
        <v>5</v>
      </c>
      <c r="H756" s="27">
        <v>2</v>
      </c>
      <c r="I756" s="10">
        <v>272000</v>
      </c>
      <c r="J756" s="10"/>
      <c r="K756" s="55">
        <f>I756*H756</f>
        <v>544000</v>
      </c>
      <c r="L756" s="190">
        <f t="shared" si="124"/>
        <v>0</v>
      </c>
      <c r="M756" s="190">
        <f t="shared" si="125"/>
        <v>0</v>
      </c>
      <c r="N756" s="190">
        <f t="shared" si="126"/>
        <v>0</v>
      </c>
      <c r="O756" s="190">
        <f t="shared" si="127"/>
        <v>0</v>
      </c>
      <c r="P756" s="30"/>
    </row>
    <row r="757" spans="1:16" s="3" customFormat="1" ht="21" customHeight="1" outlineLevel="1" x14ac:dyDescent="0.25">
      <c r="A757" s="27"/>
      <c r="B757" s="31" t="s">
        <v>6</v>
      </c>
      <c r="C757" s="62">
        <f>SUM(C753:C756)</f>
        <v>7</v>
      </c>
      <c r="D757" s="43"/>
      <c r="E757" s="43"/>
      <c r="F757" s="172">
        <f>SUM(F753:F756)</f>
        <v>2074000</v>
      </c>
      <c r="G757" s="31" t="s">
        <v>6</v>
      </c>
      <c r="H757" s="62">
        <f>SUM(H753:H756)</f>
        <v>7</v>
      </c>
      <c r="I757" s="43"/>
      <c r="J757" s="43"/>
      <c r="K757" s="172">
        <f>SUM(K753:K756)</f>
        <v>2074000</v>
      </c>
      <c r="L757" s="190">
        <f t="shared" si="124"/>
        <v>0</v>
      </c>
      <c r="M757" s="190">
        <f t="shared" si="125"/>
        <v>0</v>
      </c>
      <c r="N757" s="190">
        <f t="shared" si="126"/>
        <v>0</v>
      </c>
      <c r="O757" s="190">
        <f t="shared" si="127"/>
        <v>0</v>
      </c>
      <c r="P757" s="30"/>
    </row>
    <row r="758" spans="1:16" s="3" customFormat="1" ht="21" customHeight="1" x14ac:dyDescent="0.25">
      <c r="A758" s="42"/>
      <c r="B758" s="31" t="s">
        <v>11</v>
      </c>
      <c r="C758" s="62">
        <f>C693+C720+C757+C727+C733+C751+C700+C714+C707+C745</f>
        <v>131</v>
      </c>
      <c r="D758" s="43"/>
      <c r="E758" s="43"/>
      <c r="F758" s="172">
        <f>F693+F720+F757+F727+F733+F751+F700+F714+F707+F745</f>
        <v>38246600</v>
      </c>
      <c r="G758" s="31" t="s">
        <v>11</v>
      </c>
      <c r="H758" s="62">
        <f>H693+H720+H757+H727+H733+H751+H700+H714+H707+H745</f>
        <v>131</v>
      </c>
      <c r="I758" s="43"/>
      <c r="J758" s="43"/>
      <c r="K758" s="172">
        <f>K693+K720+K757+K727+K733+K751+K700+K714+K707+K745</f>
        <v>38246600</v>
      </c>
      <c r="L758" s="190">
        <f t="shared" si="124"/>
        <v>0</v>
      </c>
      <c r="M758" s="190">
        <f t="shared" si="125"/>
        <v>0</v>
      </c>
      <c r="N758" s="190">
        <f t="shared" si="126"/>
        <v>0</v>
      </c>
      <c r="O758" s="190">
        <f t="shared" si="127"/>
        <v>0</v>
      </c>
      <c r="P758" s="30"/>
    </row>
    <row r="759" spans="1:16" s="3" customFormat="1" ht="51" customHeight="1" x14ac:dyDescent="0.25">
      <c r="A759" s="78" t="s">
        <v>282</v>
      </c>
      <c r="B759" s="31" t="s">
        <v>182</v>
      </c>
      <c r="C759" s="27"/>
      <c r="D759" s="80"/>
      <c r="E759" s="80"/>
      <c r="F759" s="173"/>
      <c r="G759" s="31" t="s">
        <v>182</v>
      </c>
      <c r="H759" s="27"/>
      <c r="I759" s="80"/>
      <c r="J759" s="80"/>
      <c r="K759" s="173"/>
      <c r="L759" s="190"/>
      <c r="M759" s="190"/>
      <c r="N759" s="190"/>
      <c r="O759" s="190"/>
      <c r="P759" s="30"/>
    </row>
    <row r="760" spans="1:16" s="3" customFormat="1" ht="21" customHeight="1" outlineLevel="1" x14ac:dyDescent="0.25">
      <c r="A760" s="27">
        <v>1</v>
      </c>
      <c r="B760" s="28" t="s">
        <v>159</v>
      </c>
      <c r="C760" s="27">
        <v>1</v>
      </c>
      <c r="D760" s="10">
        <v>850000</v>
      </c>
      <c r="E760" s="10"/>
      <c r="F760" s="55">
        <f t="shared" ref="F760:F767" si="128">D760*C760</f>
        <v>850000</v>
      </c>
      <c r="G760" s="28" t="s">
        <v>159</v>
      </c>
      <c r="H760" s="27">
        <v>1</v>
      </c>
      <c r="I760" s="10">
        <v>850000</v>
      </c>
      <c r="J760" s="10"/>
      <c r="K760" s="55">
        <f t="shared" ref="K760:K767" si="129">I760*H760</f>
        <v>850000</v>
      </c>
      <c r="L760" s="190">
        <f t="shared" ref="L760:L791" si="130">+H760-C760</f>
        <v>0</v>
      </c>
      <c r="M760" s="190">
        <f t="shared" ref="M760:M791" si="131">+I760-D760</f>
        <v>0</v>
      </c>
      <c r="N760" s="190">
        <f t="shared" ref="N760:N791" si="132">+J760-E760</f>
        <v>0</v>
      </c>
      <c r="O760" s="190">
        <f t="shared" ref="O760:O791" si="133">+K760-F760</f>
        <v>0</v>
      </c>
      <c r="P760" s="30"/>
    </row>
    <row r="761" spans="1:16" s="3" customFormat="1" ht="42" customHeight="1" outlineLevel="1" x14ac:dyDescent="0.25">
      <c r="A761" s="27">
        <v>2</v>
      </c>
      <c r="B761" s="28" t="s">
        <v>297</v>
      </c>
      <c r="C761" s="27">
        <v>1</v>
      </c>
      <c r="D761" s="10">
        <v>323000</v>
      </c>
      <c r="E761" s="10"/>
      <c r="F761" s="55">
        <f t="shared" si="128"/>
        <v>323000</v>
      </c>
      <c r="G761" s="28" t="s">
        <v>297</v>
      </c>
      <c r="H761" s="27">
        <v>1</v>
      </c>
      <c r="I761" s="10">
        <v>323000</v>
      </c>
      <c r="J761" s="10"/>
      <c r="K761" s="55">
        <f t="shared" si="129"/>
        <v>323000</v>
      </c>
      <c r="L761" s="190">
        <f t="shared" si="130"/>
        <v>0</v>
      </c>
      <c r="M761" s="190">
        <f t="shared" si="131"/>
        <v>0</v>
      </c>
      <c r="N761" s="190">
        <f t="shared" si="132"/>
        <v>0</v>
      </c>
      <c r="O761" s="190">
        <f t="shared" si="133"/>
        <v>0</v>
      </c>
      <c r="P761" s="30"/>
    </row>
    <row r="762" spans="1:16" s="3" customFormat="1" ht="42" customHeight="1" outlineLevel="1" x14ac:dyDescent="0.25">
      <c r="A762" s="27">
        <v>3</v>
      </c>
      <c r="B762" s="28" t="s">
        <v>160</v>
      </c>
      <c r="C762" s="27">
        <v>1</v>
      </c>
      <c r="D762" s="10">
        <v>714000</v>
      </c>
      <c r="E762" s="10"/>
      <c r="F762" s="55">
        <f t="shared" si="128"/>
        <v>714000</v>
      </c>
      <c r="G762" s="28" t="s">
        <v>160</v>
      </c>
      <c r="H762" s="27">
        <v>1</v>
      </c>
      <c r="I762" s="10">
        <v>714000</v>
      </c>
      <c r="J762" s="10"/>
      <c r="K762" s="55">
        <f t="shared" si="129"/>
        <v>714000</v>
      </c>
      <c r="L762" s="190">
        <f t="shared" si="130"/>
        <v>0</v>
      </c>
      <c r="M762" s="190">
        <f t="shared" si="131"/>
        <v>0</v>
      </c>
      <c r="N762" s="190">
        <f t="shared" si="132"/>
        <v>0</v>
      </c>
      <c r="O762" s="190">
        <f t="shared" si="133"/>
        <v>0</v>
      </c>
      <c r="P762" s="30"/>
    </row>
    <row r="763" spans="1:16" s="3" customFormat="1" ht="21" customHeight="1" outlineLevel="1" x14ac:dyDescent="0.25">
      <c r="A763" s="27">
        <v>4</v>
      </c>
      <c r="B763" s="28" t="s">
        <v>161</v>
      </c>
      <c r="C763" s="27">
        <v>1</v>
      </c>
      <c r="D763" s="10">
        <v>697000</v>
      </c>
      <c r="E763" s="10"/>
      <c r="F763" s="55">
        <f t="shared" si="128"/>
        <v>697000</v>
      </c>
      <c r="G763" s="28" t="s">
        <v>161</v>
      </c>
      <c r="H763" s="27">
        <v>1</v>
      </c>
      <c r="I763" s="10">
        <v>697000</v>
      </c>
      <c r="J763" s="10"/>
      <c r="K763" s="55">
        <f t="shared" si="129"/>
        <v>697000</v>
      </c>
      <c r="L763" s="190">
        <f t="shared" si="130"/>
        <v>0</v>
      </c>
      <c r="M763" s="190">
        <f t="shared" si="131"/>
        <v>0</v>
      </c>
      <c r="N763" s="190">
        <f t="shared" si="132"/>
        <v>0</v>
      </c>
      <c r="O763" s="190">
        <f t="shared" si="133"/>
        <v>0</v>
      </c>
      <c r="P763" s="30"/>
    </row>
    <row r="764" spans="1:16" s="61" customFormat="1" ht="21" customHeight="1" outlineLevel="1" x14ac:dyDescent="0.25">
      <c r="A764" s="27">
        <v>5</v>
      </c>
      <c r="B764" s="44" t="s">
        <v>162</v>
      </c>
      <c r="C764" s="27">
        <v>1</v>
      </c>
      <c r="D764" s="10">
        <v>323000</v>
      </c>
      <c r="E764" s="10"/>
      <c r="F764" s="55">
        <f t="shared" si="128"/>
        <v>323000</v>
      </c>
      <c r="G764" s="44" t="s">
        <v>162</v>
      </c>
      <c r="H764" s="27">
        <v>1</v>
      </c>
      <c r="I764" s="10">
        <v>323000</v>
      </c>
      <c r="J764" s="10"/>
      <c r="K764" s="55">
        <f t="shared" si="129"/>
        <v>323000</v>
      </c>
      <c r="L764" s="190">
        <f t="shared" si="130"/>
        <v>0</v>
      </c>
      <c r="M764" s="190">
        <f t="shared" si="131"/>
        <v>0</v>
      </c>
      <c r="N764" s="190">
        <f t="shared" si="132"/>
        <v>0</v>
      </c>
      <c r="O764" s="190">
        <f t="shared" si="133"/>
        <v>0</v>
      </c>
      <c r="P764" s="30"/>
    </row>
    <row r="765" spans="1:16" s="3" customFormat="1" ht="21" customHeight="1" outlineLevel="1" x14ac:dyDescent="0.25">
      <c r="A765" s="27">
        <v>6</v>
      </c>
      <c r="B765" s="44" t="s">
        <v>9</v>
      </c>
      <c r="C765" s="27">
        <v>1</v>
      </c>
      <c r="D765" s="10">
        <v>323000</v>
      </c>
      <c r="E765" s="10"/>
      <c r="F765" s="55">
        <f t="shared" si="128"/>
        <v>323000</v>
      </c>
      <c r="G765" s="44" t="s">
        <v>9</v>
      </c>
      <c r="H765" s="27">
        <v>1</v>
      </c>
      <c r="I765" s="10">
        <v>323000</v>
      </c>
      <c r="J765" s="10"/>
      <c r="K765" s="55">
        <f t="shared" si="129"/>
        <v>323000</v>
      </c>
      <c r="L765" s="190">
        <f t="shared" si="130"/>
        <v>0</v>
      </c>
      <c r="M765" s="190">
        <f t="shared" si="131"/>
        <v>0</v>
      </c>
      <c r="N765" s="190">
        <f t="shared" si="132"/>
        <v>0</v>
      </c>
      <c r="O765" s="190">
        <f t="shared" si="133"/>
        <v>0</v>
      </c>
      <c r="P765" s="30"/>
    </row>
    <row r="766" spans="1:16" s="3" customFormat="1" ht="52.5" customHeight="1" outlineLevel="1" x14ac:dyDescent="0.25">
      <c r="A766" s="27">
        <v>7</v>
      </c>
      <c r="B766" s="44" t="s">
        <v>298</v>
      </c>
      <c r="C766" s="27">
        <v>1</v>
      </c>
      <c r="D766" s="10">
        <v>289000</v>
      </c>
      <c r="E766" s="10"/>
      <c r="F766" s="55">
        <f t="shared" si="128"/>
        <v>289000</v>
      </c>
      <c r="G766" s="44" t="s">
        <v>298</v>
      </c>
      <c r="H766" s="27">
        <v>1</v>
      </c>
      <c r="I766" s="10">
        <v>289000</v>
      </c>
      <c r="J766" s="10"/>
      <c r="K766" s="55">
        <f t="shared" si="129"/>
        <v>289000</v>
      </c>
      <c r="L766" s="190">
        <f t="shared" si="130"/>
        <v>0</v>
      </c>
      <c r="M766" s="190">
        <f t="shared" si="131"/>
        <v>0</v>
      </c>
      <c r="N766" s="190">
        <f t="shared" si="132"/>
        <v>0</v>
      </c>
      <c r="O766" s="190">
        <f t="shared" si="133"/>
        <v>0</v>
      </c>
      <c r="P766" s="30"/>
    </row>
    <row r="767" spans="1:16" s="3" customFormat="1" ht="63" customHeight="1" outlineLevel="1" x14ac:dyDescent="0.25">
      <c r="A767" s="27">
        <v>8</v>
      </c>
      <c r="B767" s="44" t="s">
        <v>299</v>
      </c>
      <c r="C767" s="27">
        <v>1</v>
      </c>
      <c r="D767" s="10">
        <v>282200</v>
      </c>
      <c r="E767" s="10"/>
      <c r="F767" s="55">
        <f t="shared" si="128"/>
        <v>282200</v>
      </c>
      <c r="G767" s="44" t="s">
        <v>299</v>
      </c>
      <c r="H767" s="27">
        <v>1</v>
      </c>
      <c r="I767" s="10">
        <v>282200</v>
      </c>
      <c r="J767" s="10"/>
      <c r="K767" s="55">
        <f t="shared" si="129"/>
        <v>282200</v>
      </c>
      <c r="L767" s="190">
        <f t="shared" si="130"/>
        <v>0</v>
      </c>
      <c r="M767" s="190">
        <f t="shared" si="131"/>
        <v>0</v>
      </c>
      <c r="N767" s="190">
        <f t="shared" si="132"/>
        <v>0</v>
      </c>
      <c r="O767" s="190">
        <f t="shared" si="133"/>
        <v>0</v>
      </c>
      <c r="P767" s="30"/>
    </row>
    <row r="768" spans="1:16" s="3" customFormat="1" ht="32.25" customHeight="1" outlineLevel="1" x14ac:dyDescent="0.25">
      <c r="A768" s="27"/>
      <c r="B768" s="31" t="s">
        <v>6</v>
      </c>
      <c r="C768" s="62">
        <f>SUM(C760:C767)</f>
        <v>8</v>
      </c>
      <c r="D768" s="43"/>
      <c r="E768" s="43"/>
      <c r="F768" s="172">
        <f>SUM(F760:F767)</f>
        <v>3801200</v>
      </c>
      <c r="G768" s="31" t="s">
        <v>6</v>
      </c>
      <c r="H768" s="62">
        <f>SUM(H760:H767)</f>
        <v>8</v>
      </c>
      <c r="I768" s="43"/>
      <c r="J768" s="43"/>
      <c r="K768" s="172">
        <f>SUM(K760:K767)</f>
        <v>3801200</v>
      </c>
      <c r="L768" s="190">
        <f t="shared" si="130"/>
        <v>0</v>
      </c>
      <c r="M768" s="190">
        <f t="shared" si="131"/>
        <v>0</v>
      </c>
      <c r="N768" s="190">
        <f t="shared" si="132"/>
        <v>0</v>
      </c>
      <c r="O768" s="190">
        <f t="shared" si="133"/>
        <v>0</v>
      </c>
      <c r="P768" s="30"/>
    </row>
    <row r="769" spans="1:16" s="5" customFormat="1" ht="36.75" customHeight="1" outlineLevel="1" x14ac:dyDescent="0.25">
      <c r="A769" s="19" t="s">
        <v>8</v>
      </c>
      <c r="B769" s="19" t="s">
        <v>163</v>
      </c>
      <c r="C769" s="24"/>
      <c r="D769" s="86"/>
      <c r="E769" s="86"/>
      <c r="F769" s="175"/>
      <c r="G769" s="19" t="s">
        <v>163</v>
      </c>
      <c r="H769" s="24"/>
      <c r="I769" s="86"/>
      <c r="J769" s="86"/>
      <c r="K769" s="175"/>
      <c r="L769" s="190">
        <f t="shared" si="130"/>
        <v>0</v>
      </c>
      <c r="M769" s="190">
        <f t="shared" si="131"/>
        <v>0</v>
      </c>
      <c r="N769" s="190">
        <f t="shared" si="132"/>
        <v>0</v>
      </c>
      <c r="O769" s="190">
        <f t="shared" si="133"/>
        <v>0</v>
      </c>
      <c r="P769" s="77"/>
    </row>
    <row r="770" spans="1:16" s="3" customFormat="1" ht="21" customHeight="1" outlineLevel="1" x14ac:dyDescent="0.25">
      <c r="A770" s="27">
        <v>1</v>
      </c>
      <c r="B770" s="28" t="s">
        <v>4</v>
      </c>
      <c r="C770" s="27">
        <v>1</v>
      </c>
      <c r="D770" s="10">
        <v>387600</v>
      </c>
      <c r="E770" s="10"/>
      <c r="F770" s="55">
        <f>D770*C770</f>
        <v>387600</v>
      </c>
      <c r="G770" s="28" t="s">
        <v>4</v>
      </c>
      <c r="H770" s="27">
        <v>1</v>
      </c>
      <c r="I770" s="10">
        <v>387600</v>
      </c>
      <c r="J770" s="10"/>
      <c r="K770" s="55">
        <f>I770*H770</f>
        <v>387600</v>
      </c>
      <c r="L770" s="190">
        <f t="shared" si="130"/>
        <v>0</v>
      </c>
      <c r="M770" s="190">
        <f t="shared" si="131"/>
        <v>0</v>
      </c>
      <c r="N770" s="190">
        <f t="shared" si="132"/>
        <v>0</v>
      </c>
      <c r="O770" s="190">
        <f t="shared" si="133"/>
        <v>0</v>
      </c>
      <c r="P770" s="30"/>
    </row>
    <row r="771" spans="1:16" s="3" customFormat="1" ht="21" customHeight="1" outlineLevel="1" x14ac:dyDescent="0.25">
      <c r="A771" s="27">
        <v>2</v>
      </c>
      <c r="B771" s="28" t="s">
        <v>9</v>
      </c>
      <c r="C771" s="27">
        <v>1</v>
      </c>
      <c r="D771" s="10">
        <v>289000</v>
      </c>
      <c r="E771" s="10"/>
      <c r="F771" s="55">
        <f>D771*C771</f>
        <v>289000</v>
      </c>
      <c r="G771" s="28" t="s">
        <v>9</v>
      </c>
      <c r="H771" s="27">
        <v>1</v>
      </c>
      <c r="I771" s="10">
        <v>289000</v>
      </c>
      <c r="J771" s="10"/>
      <c r="K771" s="55">
        <f>I771*H771</f>
        <v>289000</v>
      </c>
      <c r="L771" s="190">
        <f t="shared" si="130"/>
        <v>0</v>
      </c>
      <c r="M771" s="190">
        <f t="shared" si="131"/>
        <v>0</v>
      </c>
      <c r="N771" s="190">
        <f t="shared" si="132"/>
        <v>0</v>
      </c>
      <c r="O771" s="190">
        <f t="shared" si="133"/>
        <v>0</v>
      </c>
      <c r="P771" s="30"/>
    </row>
    <row r="772" spans="1:16" s="3" customFormat="1" ht="21" customHeight="1" outlineLevel="1" x14ac:dyDescent="0.25">
      <c r="A772" s="27">
        <v>3</v>
      </c>
      <c r="B772" s="28" t="s">
        <v>10</v>
      </c>
      <c r="C772" s="27">
        <v>1</v>
      </c>
      <c r="D772" s="10">
        <v>282200</v>
      </c>
      <c r="E772" s="10"/>
      <c r="F772" s="55">
        <f>D772*C772</f>
        <v>282200</v>
      </c>
      <c r="G772" s="28" t="s">
        <v>10</v>
      </c>
      <c r="H772" s="27">
        <v>1</v>
      </c>
      <c r="I772" s="10">
        <v>282200</v>
      </c>
      <c r="J772" s="10"/>
      <c r="K772" s="55">
        <f>I772*H772</f>
        <v>282200</v>
      </c>
      <c r="L772" s="190">
        <f t="shared" si="130"/>
        <v>0</v>
      </c>
      <c r="M772" s="190">
        <f t="shared" si="131"/>
        <v>0</v>
      </c>
      <c r="N772" s="190">
        <f t="shared" si="132"/>
        <v>0</v>
      </c>
      <c r="O772" s="190">
        <f t="shared" si="133"/>
        <v>0</v>
      </c>
      <c r="P772" s="30"/>
    </row>
    <row r="773" spans="1:16" s="3" customFormat="1" ht="21" customHeight="1" outlineLevel="1" x14ac:dyDescent="0.25">
      <c r="A773" s="27">
        <v>4</v>
      </c>
      <c r="B773" s="28" t="s">
        <v>5</v>
      </c>
      <c r="C773" s="27">
        <v>3</v>
      </c>
      <c r="D773" s="10">
        <v>272000</v>
      </c>
      <c r="E773" s="10"/>
      <c r="F773" s="55">
        <f>D773*C773</f>
        <v>816000</v>
      </c>
      <c r="G773" s="28" t="s">
        <v>5</v>
      </c>
      <c r="H773" s="27">
        <v>3</v>
      </c>
      <c r="I773" s="10">
        <v>272000</v>
      </c>
      <c r="J773" s="10"/>
      <c r="K773" s="55">
        <f>I773*H773</f>
        <v>816000</v>
      </c>
      <c r="L773" s="190">
        <f t="shared" si="130"/>
        <v>0</v>
      </c>
      <c r="M773" s="190">
        <f t="shared" si="131"/>
        <v>0</v>
      </c>
      <c r="N773" s="190">
        <f t="shared" si="132"/>
        <v>0</v>
      </c>
      <c r="O773" s="190">
        <f t="shared" si="133"/>
        <v>0</v>
      </c>
      <c r="P773" s="30"/>
    </row>
    <row r="774" spans="1:16" s="3" customFormat="1" ht="21" customHeight="1" outlineLevel="1" x14ac:dyDescent="0.25">
      <c r="A774" s="27"/>
      <c r="B774" s="31" t="s">
        <v>6</v>
      </c>
      <c r="C774" s="62">
        <f>SUM(C770:C773)</f>
        <v>6</v>
      </c>
      <c r="D774" s="43"/>
      <c r="E774" s="43"/>
      <c r="F774" s="172">
        <f>SUM(F770:F773)</f>
        <v>1774800</v>
      </c>
      <c r="G774" s="31" t="s">
        <v>6</v>
      </c>
      <c r="H774" s="62">
        <f>SUM(H770:H773)</f>
        <v>6</v>
      </c>
      <c r="I774" s="43"/>
      <c r="J774" s="43"/>
      <c r="K774" s="172">
        <f>SUM(K770:K773)</f>
        <v>1774800</v>
      </c>
      <c r="L774" s="190">
        <f t="shared" si="130"/>
        <v>0</v>
      </c>
      <c r="M774" s="190">
        <f t="shared" si="131"/>
        <v>0</v>
      </c>
      <c r="N774" s="190">
        <f t="shared" si="132"/>
        <v>0</v>
      </c>
      <c r="O774" s="190">
        <f t="shared" si="133"/>
        <v>0</v>
      </c>
      <c r="P774" s="30"/>
    </row>
    <row r="775" spans="1:16" s="5" customFormat="1" ht="37.5" customHeight="1" outlineLevel="1" x14ac:dyDescent="0.25">
      <c r="A775" s="19" t="s">
        <v>8</v>
      </c>
      <c r="B775" s="19" t="s">
        <v>164</v>
      </c>
      <c r="C775" s="24"/>
      <c r="D775" s="86"/>
      <c r="E775" s="86"/>
      <c r="F775" s="175"/>
      <c r="G775" s="19" t="s">
        <v>164</v>
      </c>
      <c r="H775" s="24"/>
      <c r="I775" s="86"/>
      <c r="J775" s="86"/>
      <c r="K775" s="175"/>
      <c r="L775" s="190">
        <f t="shared" si="130"/>
        <v>0</v>
      </c>
      <c r="M775" s="190">
        <f t="shared" si="131"/>
        <v>0</v>
      </c>
      <c r="N775" s="190">
        <f t="shared" si="132"/>
        <v>0</v>
      </c>
      <c r="O775" s="190">
        <f t="shared" si="133"/>
        <v>0</v>
      </c>
      <c r="P775" s="77"/>
    </row>
    <row r="776" spans="1:16" s="3" customFormat="1" ht="21" customHeight="1" outlineLevel="1" x14ac:dyDescent="0.25">
      <c r="A776" s="27">
        <v>1</v>
      </c>
      <c r="B776" s="28" t="s">
        <v>4</v>
      </c>
      <c r="C776" s="27">
        <v>1</v>
      </c>
      <c r="D776" s="10">
        <v>387600</v>
      </c>
      <c r="E776" s="10"/>
      <c r="F776" s="55">
        <f>D776*C776</f>
        <v>387600</v>
      </c>
      <c r="G776" s="28" t="s">
        <v>4</v>
      </c>
      <c r="H776" s="27">
        <v>1</v>
      </c>
      <c r="I776" s="10">
        <v>387600</v>
      </c>
      <c r="J776" s="10"/>
      <c r="K776" s="55">
        <f>I776*H776</f>
        <v>387600</v>
      </c>
      <c r="L776" s="190">
        <f t="shared" si="130"/>
        <v>0</v>
      </c>
      <c r="M776" s="190">
        <f t="shared" si="131"/>
        <v>0</v>
      </c>
      <c r="N776" s="190">
        <f t="shared" si="132"/>
        <v>0</v>
      </c>
      <c r="O776" s="190">
        <f t="shared" si="133"/>
        <v>0</v>
      </c>
      <c r="P776" s="30"/>
    </row>
    <row r="777" spans="1:16" s="3" customFormat="1" ht="21" customHeight="1" outlineLevel="1" x14ac:dyDescent="0.25">
      <c r="A777" s="27">
        <v>2</v>
      </c>
      <c r="B777" s="28" t="s">
        <v>9</v>
      </c>
      <c r="C777" s="27">
        <v>2</v>
      </c>
      <c r="D777" s="10">
        <v>289000</v>
      </c>
      <c r="E777" s="10"/>
      <c r="F777" s="55">
        <f>D777*C777</f>
        <v>578000</v>
      </c>
      <c r="G777" s="28" t="s">
        <v>9</v>
      </c>
      <c r="H777" s="27">
        <v>2</v>
      </c>
      <c r="I777" s="10">
        <v>289000</v>
      </c>
      <c r="J777" s="10"/>
      <c r="K777" s="55">
        <f>I777*H777</f>
        <v>578000</v>
      </c>
      <c r="L777" s="190">
        <f t="shared" si="130"/>
        <v>0</v>
      </c>
      <c r="M777" s="190">
        <f t="shared" si="131"/>
        <v>0</v>
      </c>
      <c r="N777" s="190">
        <f t="shared" si="132"/>
        <v>0</v>
      </c>
      <c r="O777" s="190">
        <f t="shared" si="133"/>
        <v>0</v>
      </c>
      <c r="P777" s="30"/>
    </row>
    <row r="778" spans="1:16" s="3" customFormat="1" ht="21" customHeight="1" outlineLevel="1" x14ac:dyDescent="0.25">
      <c r="A778" s="27">
        <v>3</v>
      </c>
      <c r="B778" s="28" t="s">
        <v>10</v>
      </c>
      <c r="C778" s="27">
        <v>2</v>
      </c>
      <c r="D778" s="10">
        <v>282200</v>
      </c>
      <c r="E778" s="10"/>
      <c r="F778" s="55">
        <f>D778*C778</f>
        <v>564400</v>
      </c>
      <c r="G778" s="28" t="s">
        <v>10</v>
      </c>
      <c r="H778" s="27">
        <v>2</v>
      </c>
      <c r="I778" s="10">
        <v>282200</v>
      </c>
      <c r="J778" s="10"/>
      <c r="K778" s="55">
        <f>I778*H778</f>
        <v>564400</v>
      </c>
      <c r="L778" s="190">
        <f t="shared" si="130"/>
        <v>0</v>
      </c>
      <c r="M778" s="190">
        <f t="shared" si="131"/>
        <v>0</v>
      </c>
      <c r="N778" s="190">
        <f t="shared" si="132"/>
        <v>0</v>
      </c>
      <c r="O778" s="190">
        <f t="shared" si="133"/>
        <v>0</v>
      </c>
      <c r="P778" s="30"/>
    </row>
    <row r="779" spans="1:16" s="3" customFormat="1" ht="21" customHeight="1" outlineLevel="1" x14ac:dyDescent="0.25">
      <c r="A779" s="27">
        <v>4</v>
      </c>
      <c r="B779" s="28" t="s">
        <v>5</v>
      </c>
      <c r="C779" s="27">
        <v>3</v>
      </c>
      <c r="D779" s="10">
        <v>272000</v>
      </c>
      <c r="E779" s="10"/>
      <c r="F779" s="55">
        <f>D779*C779</f>
        <v>816000</v>
      </c>
      <c r="G779" s="28" t="s">
        <v>5</v>
      </c>
      <c r="H779" s="27">
        <v>3</v>
      </c>
      <c r="I779" s="10">
        <v>272000</v>
      </c>
      <c r="J779" s="10"/>
      <c r="K779" s="55">
        <f>I779*H779</f>
        <v>816000</v>
      </c>
      <c r="L779" s="190">
        <f t="shared" si="130"/>
        <v>0</v>
      </c>
      <c r="M779" s="190">
        <f t="shared" si="131"/>
        <v>0</v>
      </c>
      <c r="N779" s="190">
        <f t="shared" si="132"/>
        <v>0</v>
      </c>
      <c r="O779" s="190">
        <f t="shared" si="133"/>
        <v>0</v>
      </c>
      <c r="P779" s="30"/>
    </row>
    <row r="780" spans="1:16" s="3" customFormat="1" ht="24" customHeight="1" outlineLevel="1" x14ac:dyDescent="0.25">
      <c r="A780" s="27"/>
      <c r="B780" s="31" t="s">
        <v>6</v>
      </c>
      <c r="C780" s="62">
        <f>SUM(C776:C779)</f>
        <v>8</v>
      </c>
      <c r="D780" s="43"/>
      <c r="E780" s="43"/>
      <c r="F780" s="172">
        <f>SUM(F776:F779)</f>
        <v>2346000</v>
      </c>
      <c r="G780" s="31" t="s">
        <v>6</v>
      </c>
      <c r="H780" s="62">
        <f>SUM(H776:H779)</f>
        <v>8</v>
      </c>
      <c r="I780" s="43"/>
      <c r="J780" s="43"/>
      <c r="K780" s="172">
        <f>SUM(K776:K779)</f>
        <v>2346000</v>
      </c>
      <c r="L780" s="190">
        <f t="shared" si="130"/>
        <v>0</v>
      </c>
      <c r="M780" s="190">
        <f t="shared" si="131"/>
        <v>0</v>
      </c>
      <c r="N780" s="190">
        <f t="shared" si="132"/>
        <v>0</v>
      </c>
      <c r="O780" s="190">
        <f t="shared" si="133"/>
        <v>0</v>
      </c>
      <c r="P780" s="30"/>
    </row>
    <row r="781" spans="1:16" s="5" customFormat="1" ht="51" customHeight="1" outlineLevel="1" x14ac:dyDescent="0.25">
      <c r="A781" s="19" t="s">
        <v>8</v>
      </c>
      <c r="B781" s="19" t="s">
        <v>174</v>
      </c>
      <c r="C781" s="24"/>
      <c r="D781" s="86"/>
      <c r="E781" s="86"/>
      <c r="F781" s="175"/>
      <c r="G781" s="19" t="s">
        <v>174</v>
      </c>
      <c r="H781" s="24"/>
      <c r="I781" s="86"/>
      <c r="J781" s="86"/>
      <c r="K781" s="175"/>
      <c r="L781" s="190">
        <f t="shared" si="130"/>
        <v>0</v>
      </c>
      <c r="M781" s="190">
        <f t="shared" si="131"/>
        <v>0</v>
      </c>
      <c r="N781" s="190">
        <f t="shared" si="132"/>
        <v>0</v>
      </c>
      <c r="O781" s="190">
        <f t="shared" si="133"/>
        <v>0</v>
      </c>
      <c r="P781" s="77"/>
    </row>
    <row r="782" spans="1:16" s="3" customFormat="1" ht="21" customHeight="1" outlineLevel="1" x14ac:dyDescent="0.25">
      <c r="A782" s="27">
        <v>1</v>
      </c>
      <c r="B782" s="28" t="s">
        <v>4</v>
      </c>
      <c r="C782" s="27">
        <v>1</v>
      </c>
      <c r="D782" s="10">
        <v>387600</v>
      </c>
      <c r="E782" s="10"/>
      <c r="F782" s="55">
        <f>D782*C782</f>
        <v>387600</v>
      </c>
      <c r="G782" s="28" t="s">
        <v>4</v>
      </c>
      <c r="H782" s="27">
        <v>1</v>
      </c>
      <c r="I782" s="10">
        <v>387600</v>
      </c>
      <c r="J782" s="10"/>
      <c r="K782" s="55">
        <f>I782*H782</f>
        <v>387600</v>
      </c>
      <c r="L782" s="190">
        <f t="shared" si="130"/>
        <v>0</v>
      </c>
      <c r="M782" s="190">
        <f t="shared" si="131"/>
        <v>0</v>
      </c>
      <c r="N782" s="190">
        <f t="shared" si="132"/>
        <v>0</v>
      </c>
      <c r="O782" s="190">
        <f t="shared" si="133"/>
        <v>0</v>
      </c>
      <c r="P782" s="30"/>
    </row>
    <row r="783" spans="1:16" s="3" customFormat="1" ht="39" customHeight="1" outlineLevel="1" x14ac:dyDescent="0.25">
      <c r="A783" s="27">
        <v>2</v>
      </c>
      <c r="B783" s="28" t="s">
        <v>175</v>
      </c>
      <c r="C783" s="27">
        <v>2</v>
      </c>
      <c r="D783" s="10">
        <v>289000</v>
      </c>
      <c r="E783" s="10"/>
      <c r="F783" s="55">
        <f>D783*C783</f>
        <v>578000</v>
      </c>
      <c r="G783" s="28" t="s">
        <v>175</v>
      </c>
      <c r="H783" s="27">
        <v>2</v>
      </c>
      <c r="I783" s="10">
        <v>289000</v>
      </c>
      <c r="J783" s="10"/>
      <c r="K783" s="55">
        <f>I783*H783</f>
        <v>578000</v>
      </c>
      <c r="L783" s="190">
        <f t="shared" si="130"/>
        <v>0</v>
      </c>
      <c r="M783" s="190">
        <f t="shared" si="131"/>
        <v>0</v>
      </c>
      <c r="N783" s="190">
        <f t="shared" si="132"/>
        <v>0</v>
      </c>
      <c r="O783" s="190">
        <f t="shared" si="133"/>
        <v>0</v>
      </c>
      <c r="P783" s="30"/>
    </row>
    <row r="784" spans="1:16" s="3" customFormat="1" ht="21" customHeight="1" outlineLevel="1" x14ac:dyDescent="0.25">
      <c r="A784" s="27">
        <v>3</v>
      </c>
      <c r="B784" s="28" t="s">
        <v>176</v>
      </c>
      <c r="C784" s="27">
        <v>1</v>
      </c>
      <c r="D784" s="10">
        <v>289000</v>
      </c>
      <c r="E784" s="10"/>
      <c r="F784" s="55">
        <f>D784*C784</f>
        <v>289000</v>
      </c>
      <c r="G784" s="28" t="s">
        <v>176</v>
      </c>
      <c r="H784" s="27">
        <v>1</v>
      </c>
      <c r="I784" s="10">
        <v>289000</v>
      </c>
      <c r="J784" s="10"/>
      <c r="K784" s="55">
        <f>I784*H784</f>
        <v>289000</v>
      </c>
      <c r="L784" s="190">
        <f t="shared" si="130"/>
        <v>0</v>
      </c>
      <c r="M784" s="190">
        <f t="shared" si="131"/>
        <v>0</v>
      </c>
      <c r="N784" s="190">
        <f t="shared" si="132"/>
        <v>0</v>
      </c>
      <c r="O784" s="190">
        <f t="shared" si="133"/>
        <v>0</v>
      </c>
      <c r="P784" s="30"/>
    </row>
    <row r="785" spans="1:16" s="3" customFormat="1" ht="21" customHeight="1" outlineLevel="1" x14ac:dyDescent="0.25">
      <c r="A785" s="27">
        <v>4</v>
      </c>
      <c r="B785" s="28" t="s">
        <v>10</v>
      </c>
      <c r="C785" s="27">
        <v>1</v>
      </c>
      <c r="D785" s="10">
        <v>282200</v>
      </c>
      <c r="E785" s="10"/>
      <c r="F785" s="55">
        <f>D785*C785</f>
        <v>282200</v>
      </c>
      <c r="G785" s="28" t="s">
        <v>10</v>
      </c>
      <c r="H785" s="27">
        <v>1</v>
      </c>
      <c r="I785" s="10">
        <v>282200</v>
      </c>
      <c r="J785" s="10"/>
      <c r="K785" s="55">
        <f>I785*H785</f>
        <v>282200</v>
      </c>
      <c r="L785" s="190">
        <f t="shared" si="130"/>
        <v>0</v>
      </c>
      <c r="M785" s="190">
        <f t="shared" si="131"/>
        <v>0</v>
      </c>
      <c r="N785" s="190">
        <f t="shared" si="132"/>
        <v>0</v>
      </c>
      <c r="O785" s="190">
        <f t="shared" si="133"/>
        <v>0</v>
      </c>
      <c r="P785" s="30"/>
    </row>
    <row r="786" spans="1:16" s="3" customFormat="1" ht="21" customHeight="1" outlineLevel="1" x14ac:dyDescent="0.25">
      <c r="A786" s="27"/>
      <c r="B786" s="31" t="s">
        <v>6</v>
      </c>
      <c r="C786" s="62">
        <f>SUM(C782:C785)</f>
        <v>5</v>
      </c>
      <c r="D786" s="43"/>
      <c r="E786" s="43"/>
      <c r="F786" s="172">
        <f>SUM(F782:F785)</f>
        <v>1536800</v>
      </c>
      <c r="G786" s="31" t="s">
        <v>6</v>
      </c>
      <c r="H786" s="62">
        <f>SUM(H782:H785)</f>
        <v>5</v>
      </c>
      <c r="I786" s="43"/>
      <c r="J786" s="43"/>
      <c r="K786" s="172">
        <f>SUM(K782:K785)</f>
        <v>1536800</v>
      </c>
      <c r="L786" s="190">
        <f t="shared" si="130"/>
        <v>0</v>
      </c>
      <c r="M786" s="190">
        <f t="shared" si="131"/>
        <v>0</v>
      </c>
      <c r="N786" s="190">
        <f t="shared" si="132"/>
        <v>0</v>
      </c>
      <c r="O786" s="190">
        <f t="shared" si="133"/>
        <v>0</v>
      </c>
      <c r="P786" s="30"/>
    </row>
    <row r="787" spans="1:16" s="5" customFormat="1" ht="30.75" customHeight="1" outlineLevel="1" x14ac:dyDescent="0.25">
      <c r="A787" s="19" t="s">
        <v>8</v>
      </c>
      <c r="B787" s="19" t="s">
        <v>165</v>
      </c>
      <c r="C787" s="24"/>
      <c r="D787" s="86"/>
      <c r="E787" s="86"/>
      <c r="F787" s="175"/>
      <c r="G787" s="19" t="s">
        <v>165</v>
      </c>
      <c r="H787" s="24"/>
      <c r="I787" s="86"/>
      <c r="J787" s="86"/>
      <c r="K787" s="175"/>
      <c r="L787" s="190">
        <f t="shared" si="130"/>
        <v>0</v>
      </c>
      <c r="M787" s="190">
        <f t="shared" si="131"/>
        <v>0</v>
      </c>
      <c r="N787" s="190">
        <f t="shared" si="132"/>
        <v>0</v>
      </c>
      <c r="O787" s="190">
        <f t="shared" si="133"/>
        <v>0</v>
      </c>
      <c r="P787" s="77"/>
    </row>
    <row r="788" spans="1:16" s="3" customFormat="1" ht="21" customHeight="1" outlineLevel="1" x14ac:dyDescent="0.25">
      <c r="A788" s="27">
        <v>1</v>
      </c>
      <c r="B788" s="28" t="s">
        <v>4</v>
      </c>
      <c r="C788" s="27">
        <v>1</v>
      </c>
      <c r="D788" s="10">
        <v>387600</v>
      </c>
      <c r="E788" s="10"/>
      <c r="F788" s="55">
        <f>D788*C788</f>
        <v>387600</v>
      </c>
      <c r="G788" s="28" t="s">
        <v>4</v>
      </c>
      <c r="H788" s="27">
        <v>1</v>
      </c>
      <c r="I788" s="10">
        <v>387600</v>
      </c>
      <c r="J788" s="10"/>
      <c r="K788" s="55">
        <f>I788*H788</f>
        <v>387600</v>
      </c>
      <c r="L788" s="190">
        <f t="shared" si="130"/>
        <v>0</v>
      </c>
      <c r="M788" s="190">
        <f t="shared" si="131"/>
        <v>0</v>
      </c>
      <c r="N788" s="190">
        <f t="shared" si="132"/>
        <v>0</v>
      </c>
      <c r="O788" s="190">
        <f t="shared" si="133"/>
        <v>0</v>
      </c>
      <c r="P788" s="30"/>
    </row>
    <row r="789" spans="1:16" s="3" customFormat="1" ht="21" customHeight="1" outlineLevel="1" x14ac:dyDescent="0.25">
      <c r="A789" s="27">
        <v>2</v>
      </c>
      <c r="B789" s="28" t="s">
        <v>9</v>
      </c>
      <c r="C789" s="27">
        <v>1</v>
      </c>
      <c r="D789" s="10">
        <v>289000</v>
      </c>
      <c r="E789" s="10"/>
      <c r="F789" s="55">
        <f>D789*C789</f>
        <v>289000</v>
      </c>
      <c r="G789" s="28" t="s">
        <v>9</v>
      </c>
      <c r="H789" s="27">
        <v>1</v>
      </c>
      <c r="I789" s="10">
        <v>289000</v>
      </c>
      <c r="J789" s="10"/>
      <c r="K789" s="55">
        <f>I789*H789</f>
        <v>289000</v>
      </c>
      <c r="L789" s="190">
        <f t="shared" si="130"/>
        <v>0</v>
      </c>
      <c r="M789" s="190">
        <f t="shared" si="131"/>
        <v>0</v>
      </c>
      <c r="N789" s="190">
        <f t="shared" si="132"/>
        <v>0</v>
      </c>
      <c r="O789" s="190">
        <f t="shared" si="133"/>
        <v>0</v>
      </c>
      <c r="P789" s="30"/>
    </row>
    <row r="790" spans="1:16" s="3" customFormat="1" ht="21" customHeight="1" outlineLevel="1" x14ac:dyDescent="0.25">
      <c r="A790" s="27">
        <v>3</v>
      </c>
      <c r="B790" s="28" t="s">
        <v>10</v>
      </c>
      <c r="C790" s="27">
        <v>1</v>
      </c>
      <c r="D790" s="10">
        <v>282200</v>
      </c>
      <c r="E790" s="10"/>
      <c r="F790" s="55">
        <f>D790*C790</f>
        <v>282200</v>
      </c>
      <c r="G790" s="28" t="s">
        <v>10</v>
      </c>
      <c r="H790" s="27">
        <v>1</v>
      </c>
      <c r="I790" s="10">
        <v>282200</v>
      </c>
      <c r="J790" s="10"/>
      <c r="K790" s="55">
        <f>I790*H790</f>
        <v>282200</v>
      </c>
      <c r="L790" s="190">
        <f t="shared" si="130"/>
        <v>0</v>
      </c>
      <c r="M790" s="190">
        <f t="shared" si="131"/>
        <v>0</v>
      </c>
      <c r="N790" s="190">
        <f t="shared" si="132"/>
        <v>0</v>
      </c>
      <c r="O790" s="190">
        <f t="shared" si="133"/>
        <v>0</v>
      </c>
      <c r="P790" s="30"/>
    </row>
    <row r="791" spans="1:16" s="3" customFormat="1" ht="21" customHeight="1" outlineLevel="1" x14ac:dyDescent="0.25">
      <c r="A791" s="27">
        <v>4</v>
      </c>
      <c r="B791" s="28" t="s">
        <v>5</v>
      </c>
      <c r="C791" s="27">
        <v>1</v>
      </c>
      <c r="D791" s="10">
        <v>272000</v>
      </c>
      <c r="E791" s="10"/>
      <c r="F791" s="55">
        <f>D791*C791</f>
        <v>272000</v>
      </c>
      <c r="G791" s="28" t="s">
        <v>5</v>
      </c>
      <c r="H791" s="27">
        <v>1</v>
      </c>
      <c r="I791" s="10">
        <v>272000</v>
      </c>
      <c r="J791" s="10"/>
      <c r="K791" s="55">
        <f>I791*H791</f>
        <v>272000</v>
      </c>
      <c r="L791" s="190">
        <f t="shared" si="130"/>
        <v>0</v>
      </c>
      <c r="M791" s="190">
        <f t="shared" si="131"/>
        <v>0</v>
      </c>
      <c r="N791" s="190">
        <f t="shared" si="132"/>
        <v>0</v>
      </c>
      <c r="O791" s="190">
        <f t="shared" si="133"/>
        <v>0</v>
      </c>
      <c r="P791" s="30"/>
    </row>
    <row r="792" spans="1:16" s="3" customFormat="1" ht="24" customHeight="1" outlineLevel="1" x14ac:dyDescent="0.25">
      <c r="A792" s="27"/>
      <c r="B792" s="31" t="s">
        <v>6</v>
      </c>
      <c r="C792" s="62">
        <f>SUM(C788:C791)</f>
        <v>4</v>
      </c>
      <c r="D792" s="43"/>
      <c r="E792" s="43"/>
      <c r="F792" s="172">
        <f>SUM(F788:F791)</f>
        <v>1230800</v>
      </c>
      <c r="G792" s="31" t="s">
        <v>6</v>
      </c>
      <c r="H792" s="62">
        <f>SUM(H788:H791)</f>
        <v>4</v>
      </c>
      <c r="I792" s="43"/>
      <c r="J792" s="43"/>
      <c r="K792" s="172">
        <f>SUM(K788:K791)</f>
        <v>1230800</v>
      </c>
      <c r="L792" s="190">
        <f t="shared" ref="L792:L823" si="134">+H792-C792</f>
        <v>0</v>
      </c>
      <c r="M792" s="190">
        <f t="shared" ref="M792:M823" si="135">+I792-D792</f>
        <v>0</v>
      </c>
      <c r="N792" s="190">
        <f t="shared" ref="N792:N823" si="136">+J792-E792</f>
        <v>0</v>
      </c>
      <c r="O792" s="190">
        <f t="shared" ref="O792:O823" si="137">+K792-F792</f>
        <v>0</v>
      </c>
      <c r="P792" s="30"/>
    </row>
    <row r="793" spans="1:16" s="5" customFormat="1" ht="69.75" customHeight="1" outlineLevel="1" x14ac:dyDescent="0.25">
      <c r="A793" s="19" t="s">
        <v>8</v>
      </c>
      <c r="B793" s="19" t="s">
        <v>166</v>
      </c>
      <c r="C793" s="24"/>
      <c r="D793" s="86"/>
      <c r="E793" s="86"/>
      <c r="F793" s="175"/>
      <c r="G793" s="19" t="s">
        <v>166</v>
      </c>
      <c r="H793" s="24"/>
      <c r="I793" s="86"/>
      <c r="J793" s="86"/>
      <c r="K793" s="175"/>
      <c r="L793" s="190">
        <f t="shared" si="134"/>
        <v>0</v>
      </c>
      <c r="M793" s="190">
        <f t="shared" si="135"/>
        <v>0</v>
      </c>
      <c r="N793" s="190">
        <f t="shared" si="136"/>
        <v>0</v>
      </c>
      <c r="O793" s="190">
        <f t="shared" si="137"/>
        <v>0</v>
      </c>
      <c r="P793" s="77"/>
    </row>
    <row r="794" spans="1:16" s="3" customFormat="1" ht="21" customHeight="1" outlineLevel="1" x14ac:dyDescent="0.25">
      <c r="A794" s="27">
        <v>1</v>
      </c>
      <c r="B794" s="28" t="s">
        <v>4</v>
      </c>
      <c r="C794" s="27">
        <v>1</v>
      </c>
      <c r="D794" s="10">
        <v>387600</v>
      </c>
      <c r="E794" s="10"/>
      <c r="F794" s="55">
        <f>D794*C794</f>
        <v>387600</v>
      </c>
      <c r="G794" s="28" t="s">
        <v>4</v>
      </c>
      <c r="H794" s="27">
        <v>1</v>
      </c>
      <c r="I794" s="10">
        <v>387600</v>
      </c>
      <c r="J794" s="10"/>
      <c r="K794" s="55">
        <f>I794*H794</f>
        <v>387600</v>
      </c>
      <c r="L794" s="190">
        <f t="shared" si="134"/>
        <v>0</v>
      </c>
      <c r="M794" s="190">
        <f t="shared" si="135"/>
        <v>0</v>
      </c>
      <c r="N794" s="190">
        <f t="shared" si="136"/>
        <v>0</v>
      </c>
      <c r="O794" s="190">
        <f t="shared" si="137"/>
        <v>0</v>
      </c>
      <c r="P794" s="30"/>
    </row>
    <row r="795" spans="1:16" s="3" customFormat="1" ht="21" customHeight="1" outlineLevel="1" x14ac:dyDescent="0.25">
      <c r="A795" s="27">
        <v>2</v>
      </c>
      <c r="B795" s="28" t="s">
        <v>9</v>
      </c>
      <c r="C795" s="27">
        <v>2</v>
      </c>
      <c r="D795" s="10">
        <v>289000</v>
      </c>
      <c r="E795" s="10"/>
      <c r="F795" s="55">
        <f>D795*C795</f>
        <v>578000</v>
      </c>
      <c r="G795" s="28" t="s">
        <v>9</v>
      </c>
      <c r="H795" s="27">
        <v>2</v>
      </c>
      <c r="I795" s="10">
        <v>289000</v>
      </c>
      <c r="J795" s="10"/>
      <c r="K795" s="55">
        <f>I795*H795</f>
        <v>578000</v>
      </c>
      <c r="L795" s="190">
        <f t="shared" si="134"/>
        <v>0</v>
      </c>
      <c r="M795" s="190">
        <f t="shared" si="135"/>
        <v>0</v>
      </c>
      <c r="N795" s="190">
        <f t="shared" si="136"/>
        <v>0</v>
      </c>
      <c r="O795" s="190">
        <f t="shared" si="137"/>
        <v>0</v>
      </c>
      <c r="P795" s="30"/>
    </row>
    <row r="796" spans="1:16" s="3" customFormat="1" ht="21" customHeight="1" outlineLevel="1" x14ac:dyDescent="0.25">
      <c r="A796" s="27">
        <v>3</v>
      </c>
      <c r="B796" s="28" t="s">
        <v>10</v>
      </c>
      <c r="C796" s="27">
        <v>2</v>
      </c>
      <c r="D796" s="10">
        <v>282200</v>
      </c>
      <c r="E796" s="10"/>
      <c r="F796" s="55">
        <f>D796*C796</f>
        <v>564400</v>
      </c>
      <c r="G796" s="28" t="s">
        <v>10</v>
      </c>
      <c r="H796" s="27">
        <v>2</v>
      </c>
      <c r="I796" s="10">
        <v>282200</v>
      </c>
      <c r="J796" s="10"/>
      <c r="K796" s="55">
        <f>I796*H796</f>
        <v>564400</v>
      </c>
      <c r="L796" s="190">
        <f t="shared" si="134"/>
        <v>0</v>
      </c>
      <c r="M796" s="190">
        <f t="shared" si="135"/>
        <v>0</v>
      </c>
      <c r="N796" s="190">
        <f t="shared" si="136"/>
        <v>0</v>
      </c>
      <c r="O796" s="190">
        <f t="shared" si="137"/>
        <v>0</v>
      </c>
      <c r="P796" s="30"/>
    </row>
    <row r="797" spans="1:16" s="3" customFormat="1" ht="21" customHeight="1" outlineLevel="1" x14ac:dyDescent="0.25">
      <c r="A797" s="27">
        <v>4</v>
      </c>
      <c r="B797" s="28" t="s">
        <v>5</v>
      </c>
      <c r="C797" s="27">
        <v>2</v>
      </c>
      <c r="D797" s="10">
        <v>272000</v>
      </c>
      <c r="E797" s="10"/>
      <c r="F797" s="55">
        <f>D797*C797</f>
        <v>544000</v>
      </c>
      <c r="G797" s="28" t="s">
        <v>5</v>
      </c>
      <c r="H797" s="27">
        <v>2</v>
      </c>
      <c r="I797" s="10">
        <v>272000</v>
      </c>
      <c r="J797" s="10"/>
      <c r="K797" s="55">
        <f>I797*H797</f>
        <v>544000</v>
      </c>
      <c r="L797" s="190">
        <f t="shared" si="134"/>
        <v>0</v>
      </c>
      <c r="M797" s="190">
        <f t="shared" si="135"/>
        <v>0</v>
      </c>
      <c r="N797" s="190">
        <f t="shared" si="136"/>
        <v>0</v>
      </c>
      <c r="O797" s="190">
        <f t="shared" si="137"/>
        <v>0</v>
      </c>
      <c r="P797" s="30"/>
    </row>
    <row r="798" spans="1:16" s="3" customFormat="1" ht="24" customHeight="1" outlineLevel="1" x14ac:dyDescent="0.25">
      <c r="A798" s="27"/>
      <c r="B798" s="31" t="s">
        <v>6</v>
      </c>
      <c r="C798" s="62">
        <f>SUM(C794:C797)</f>
        <v>7</v>
      </c>
      <c r="D798" s="43"/>
      <c r="E798" s="43"/>
      <c r="F798" s="172">
        <f>SUM(F794:F797)</f>
        <v>2074000</v>
      </c>
      <c r="G798" s="31" t="s">
        <v>6</v>
      </c>
      <c r="H798" s="62">
        <f>SUM(H794:H797)</f>
        <v>7</v>
      </c>
      <c r="I798" s="43"/>
      <c r="J798" s="43"/>
      <c r="K798" s="172">
        <f>SUM(K794:K797)</f>
        <v>2074000</v>
      </c>
      <c r="L798" s="190">
        <f t="shared" si="134"/>
        <v>0</v>
      </c>
      <c r="M798" s="190">
        <f t="shared" si="135"/>
        <v>0</v>
      </c>
      <c r="N798" s="190">
        <f t="shared" si="136"/>
        <v>0</v>
      </c>
      <c r="O798" s="190">
        <f t="shared" si="137"/>
        <v>0</v>
      </c>
      <c r="P798" s="30"/>
    </row>
    <row r="799" spans="1:16" s="5" customFormat="1" ht="37.5" customHeight="1" outlineLevel="1" x14ac:dyDescent="0.25">
      <c r="A799" s="19" t="s">
        <v>8</v>
      </c>
      <c r="B799" s="19" t="s">
        <v>167</v>
      </c>
      <c r="C799" s="24"/>
      <c r="D799" s="86"/>
      <c r="E799" s="86"/>
      <c r="F799" s="175"/>
      <c r="G799" s="19" t="s">
        <v>167</v>
      </c>
      <c r="H799" s="24"/>
      <c r="I799" s="86"/>
      <c r="J799" s="86"/>
      <c r="K799" s="175"/>
      <c r="L799" s="190">
        <f t="shared" si="134"/>
        <v>0</v>
      </c>
      <c r="M799" s="190">
        <f t="shared" si="135"/>
        <v>0</v>
      </c>
      <c r="N799" s="190">
        <f t="shared" si="136"/>
        <v>0</v>
      </c>
      <c r="O799" s="190">
        <f t="shared" si="137"/>
        <v>0</v>
      </c>
      <c r="P799" s="77"/>
    </row>
    <row r="800" spans="1:16" s="3" customFormat="1" ht="21" customHeight="1" outlineLevel="1" x14ac:dyDescent="0.25">
      <c r="A800" s="27">
        <v>1</v>
      </c>
      <c r="B800" s="28" t="s">
        <v>4</v>
      </c>
      <c r="C800" s="27">
        <v>1</v>
      </c>
      <c r="D800" s="10">
        <v>387600</v>
      </c>
      <c r="E800" s="10"/>
      <c r="F800" s="55">
        <f>D800*C800</f>
        <v>387600</v>
      </c>
      <c r="G800" s="28" t="s">
        <v>4</v>
      </c>
      <c r="H800" s="27">
        <v>1</v>
      </c>
      <c r="I800" s="10">
        <v>387600</v>
      </c>
      <c r="J800" s="10"/>
      <c r="K800" s="55">
        <f>I800*H800</f>
        <v>387600</v>
      </c>
      <c r="L800" s="190">
        <f t="shared" si="134"/>
        <v>0</v>
      </c>
      <c r="M800" s="190">
        <f t="shared" si="135"/>
        <v>0</v>
      </c>
      <c r="N800" s="190">
        <f t="shared" si="136"/>
        <v>0</v>
      </c>
      <c r="O800" s="190">
        <f t="shared" si="137"/>
        <v>0</v>
      </c>
      <c r="P800" s="30"/>
    </row>
    <row r="801" spans="1:16" s="3" customFormat="1" ht="21" customHeight="1" outlineLevel="1" x14ac:dyDescent="0.25">
      <c r="A801" s="27">
        <v>2</v>
      </c>
      <c r="B801" s="28" t="s">
        <v>9</v>
      </c>
      <c r="C801" s="27">
        <v>1</v>
      </c>
      <c r="D801" s="10">
        <v>289000</v>
      </c>
      <c r="E801" s="10"/>
      <c r="F801" s="55">
        <f>D801*C801</f>
        <v>289000</v>
      </c>
      <c r="G801" s="28" t="s">
        <v>9</v>
      </c>
      <c r="H801" s="27">
        <v>1</v>
      </c>
      <c r="I801" s="10">
        <v>289000</v>
      </c>
      <c r="J801" s="10"/>
      <c r="K801" s="55">
        <f>I801*H801</f>
        <v>289000</v>
      </c>
      <c r="L801" s="190">
        <f t="shared" si="134"/>
        <v>0</v>
      </c>
      <c r="M801" s="190">
        <f t="shared" si="135"/>
        <v>0</v>
      </c>
      <c r="N801" s="190">
        <f t="shared" si="136"/>
        <v>0</v>
      </c>
      <c r="O801" s="190">
        <f t="shared" si="137"/>
        <v>0</v>
      </c>
      <c r="P801" s="30"/>
    </row>
    <row r="802" spans="1:16" s="3" customFormat="1" ht="21" customHeight="1" outlineLevel="1" x14ac:dyDescent="0.25">
      <c r="A802" s="27">
        <v>3</v>
      </c>
      <c r="B802" s="28" t="s">
        <v>10</v>
      </c>
      <c r="C802" s="27">
        <v>1</v>
      </c>
      <c r="D802" s="10">
        <v>282200</v>
      </c>
      <c r="E802" s="10"/>
      <c r="F802" s="55">
        <f>D802*C802</f>
        <v>282200</v>
      </c>
      <c r="G802" s="28" t="s">
        <v>10</v>
      </c>
      <c r="H802" s="27">
        <v>1</v>
      </c>
      <c r="I802" s="10">
        <v>282200</v>
      </c>
      <c r="J802" s="10"/>
      <c r="K802" s="55">
        <f>I802*H802</f>
        <v>282200</v>
      </c>
      <c r="L802" s="190">
        <f t="shared" si="134"/>
        <v>0</v>
      </c>
      <c r="M802" s="190">
        <f t="shared" si="135"/>
        <v>0</v>
      </c>
      <c r="N802" s="190">
        <f t="shared" si="136"/>
        <v>0</v>
      </c>
      <c r="O802" s="190">
        <f t="shared" si="137"/>
        <v>0</v>
      </c>
      <c r="P802" s="30"/>
    </row>
    <row r="803" spans="1:16" s="3" customFormat="1" ht="21" customHeight="1" outlineLevel="1" x14ac:dyDescent="0.25">
      <c r="A803" s="27">
        <v>4</v>
      </c>
      <c r="B803" s="28" t="s">
        <v>5</v>
      </c>
      <c r="C803" s="27">
        <v>1</v>
      </c>
      <c r="D803" s="10">
        <v>272000</v>
      </c>
      <c r="E803" s="10"/>
      <c r="F803" s="55">
        <f>D803*C803</f>
        <v>272000</v>
      </c>
      <c r="G803" s="28" t="s">
        <v>5</v>
      </c>
      <c r="H803" s="27">
        <v>1</v>
      </c>
      <c r="I803" s="10">
        <v>272000</v>
      </c>
      <c r="J803" s="10"/>
      <c r="K803" s="55">
        <f>I803*H803</f>
        <v>272000</v>
      </c>
      <c r="L803" s="190">
        <f t="shared" si="134"/>
        <v>0</v>
      </c>
      <c r="M803" s="190">
        <f t="shared" si="135"/>
        <v>0</v>
      </c>
      <c r="N803" s="190">
        <f t="shared" si="136"/>
        <v>0</v>
      </c>
      <c r="O803" s="190">
        <f t="shared" si="137"/>
        <v>0</v>
      </c>
      <c r="P803" s="30"/>
    </row>
    <row r="804" spans="1:16" s="3" customFormat="1" ht="24" customHeight="1" outlineLevel="1" x14ac:dyDescent="0.25">
      <c r="A804" s="27"/>
      <c r="B804" s="31" t="s">
        <v>6</v>
      </c>
      <c r="C804" s="62">
        <f>SUM(C800:C803)</f>
        <v>4</v>
      </c>
      <c r="D804" s="43"/>
      <c r="E804" s="43"/>
      <c r="F804" s="172">
        <f>SUM(F800:F803)</f>
        <v>1230800</v>
      </c>
      <c r="G804" s="31" t="s">
        <v>6</v>
      </c>
      <c r="H804" s="62">
        <f>SUM(H800:H803)</f>
        <v>4</v>
      </c>
      <c r="I804" s="43"/>
      <c r="J804" s="43"/>
      <c r="K804" s="172">
        <f>SUM(K800:K803)</f>
        <v>1230800</v>
      </c>
      <c r="L804" s="190">
        <f t="shared" si="134"/>
        <v>0</v>
      </c>
      <c r="M804" s="190">
        <f t="shared" si="135"/>
        <v>0</v>
      </c>
      <c r="N804" s="190">
        <f t="shared" si="136"/>
        <v>0</v>
      </c>
      <c r="O804" s="190">
        <f t="shared" si="137"/>
        <v>0</v>
      </c>
      <c r="P804" s="30"/>
    </row>
    <row r="805" spans="1:16" s="5" customFormat="1" ht="42" customHeight="1" outlineLevel="1" x14ac:dyDescent="0.25">
      <c r="A805" s="19" t="s">
        <v>8</v>
      </c>
      <c r="B805" s="19" t="s">
        <v>168</v>
      </c>
      <c r="C805" s="24"/>
      <c r="D805" s="86"/>
      <c r="E805" s="86"/>
      <c r="F805" s="175"/>
      <c r="G805" s="19" t="s">
        <v>168</v>
      </c>
      <c r="H805" s="24"/>
      <c r="I805" s="86"/>
      <c r="J805" s="86"/>
      <c r="K805" s="175"/>
      <c r="L805" s="190">
        <f t="shared" si="134"/>
        <v>0</v>
      </c>
      <c r="M805" s="190">
        <f t="shared" si="135"/>
        <v>0</v>
      </c>
      <c r="N805" s="190">
        <f t="shared" si="136"/>
        <v>0</v>
      </c>
      <c r="O805" s="190">
        <f t="shared" si="137"/>
        <v>0</v>
      </c>
      <c r="P805" s="77"/>
    </row>
    <row r="806" spans="1:16" s="3" customFormat="1" ht="21" customHeight="1" outlineLevel="1" x14ac:dyDescent="0.25">
      <c r="A806" s="27">
        <v>1</v>
      </c>
      <c r="B806" s="28" t="s">
        <v>169</v>
      </c>
      <c r="C806" s="27">
        <v>1</v>
      </c>
      <c r="D806" s="10">
        <v>370600</v>
      </c>
      <c r="E806" s="10"/>
      <c r="F806" s="55">
        <f t="shared" ref="F806:F815" si="138">D806*C806</f>
        <v>370600</v>
      </c>
      <c r="G806" s="28" t="s">
        <v>169</v>
      </c>
      <c r="H806" s="27">
        <v>1</v>
      </c>
      <c r="I806" s="10">
        <v>370600</v>
      </c>
      <c r="J806" s="10"/>
      <c r="K806" s="55">
        <f t="shared" ref="K806:K815" si="139">I806*H806</f>
        <v>370600</v>
      </c>
      <c r="L806" s="190">
        <f t="shared" si="134"/>
        <v>0</v>
      </c>
      <c r="M806" s="190">
        <f t="shared" si="135"/>
        <v>0</v>
      </c>
      <c r="N806" s="190">
        <f t="shared" si="136"/>
        <v>0</v>
      </c>
      <c r="O806" s="190">
        <f t="shared" si="137"/>
        <v>0</v>
      </c>
      <c r="P806" s="30"/>
    </row>
    <row r="807" spans="1:16" s="3" customFormat="1" ht="21" customHeight="1" outlineLevel="1" x14ac:dyDescent="0.25">
      <c r="A807" s="42">
        <v>2</v>
      </c>
      <c r="B807" s="28" t="s">
        <v>180</v>
      </c>
      <c r="C807" s="42">
        <v>1</v>
      </c>
      <c r="D807" s="10">
        <v>241400</v>
      </c>
      <c r="E807" s="10"/>
      <c r="F807" s="55">
        <f t="shared" si="138"/>
        <v>241400</v>
      </c>
      <c r="G807" s="28" t="s">
        <v>180</v>
      </c>
      <c r="H807" s="42">
        <v>1</v>
      </c>
      <c r="I807" s="10">
        <v>241400</v>
      </c>
      <c r="J807" s="10"/>
      <c r="K807" s="55">
        <f t="shared" si="139"/>
        <v>241400</v>
      </c>
      <c r="L807" s="190">
        <f t="shared" si="134"/>
        <v>0</v>
      </c>
      <c r="M807" s="190">
        <f t="shared" si="135"/>
        <v>0</v>
      </c>
      <c r="N807" s="190">
        <f t="shared" si="136"/>
        <v>0</v>
      </c>
      <c r="O807" s="190">
        <f t="shared" si="137"/>
        <v>0</v>
      </c>
      <c r="P807" s="30"/>
    </row>
    <row r="808" spans="1:16" s="3" customFormat="1" ht="39.75" customHeight="1" outlineLevel="1" x14ac:dyDescent="0.25">
      <c r="A808" s="27">
        <v>3</v>
      </c>
      <c r="B808" s="28" t="s">
        <v>170</v>
      </c>
      <c r="C808" s="42">
        <v>1</v>
      </c>
      <c r="D808" s="10">
        <v>258400</v>
      </c>
      <c r="E808" s="10"/>
      <c r="F808" s="55">
        <f t="shared" si="138"/>
        <v>258400</v>
      </c>
      <c r="G808" s="28" t="s">
        <v>170</v>
      </c>
      <c r="H808" s="42">
        <v>1</v>
      </c>
      <c r="I808" s="10">
        <v>258400</v>
      </c>
      <c r="J808" s="10"/>
      <c r="K808" s="55">
        <f t="shared" si="139"/>
        <v>258400</v>
      </c>
      <c r="L808" s="190">
        <f t="shared" si="134"/>
        <v>0</v>
      </c>
      <c r="M808" s="190">
        <f t="shared" si="135"/>
        <v>0</v>
      </c>
      <c r="N808" s="190">
        <f t="shared" si="136"/>
        <v>0</v>
      </c>
      <c r="O808" s="190">
        <f t="shared" si="137"/>
        <v>0</v>
      </c>
      <c r="P808" s="30"/>
    </row>
    <row r="809" spans="1:16" s="3" customFormat="1" ht="39.75" customHeight="1" outlineLevel="1" x14ac:dyDescent="0.25">
      <c r="A809" s="42">
        <v>4</v>
      </c>
      <c r="B809" s="28" t="s">
        <v>170</v>
      </c>
      <c r="C809" s="42">
        <v>2</v>
      </c>
      <c r="D809" s="10">
        <v>210800</v>
      </c>
      <c r="E809" s="10"/>
      <c r="F809" s="55">
        <f t="shared" si="138"/>
        <v>421600</v>
      </c>
      <c r="G809" s="28" t="s">
        <v>170</v>
      </c>
      <c r="H809" s="42">
        <v>2</v>
      </c>
      <c r="I809" s="10">
        <v>210800</v>
      </c>
      <c r="J809" s="10"/>
      <c r="K809" s="55">
        <f t="shared" si="139"/>
        <v>421600</v>
      </c>
      <c r="L809" s="190">
        <f t="shared" si="134"/>
        <v>0</v>
      </c>
      <c r="M809" s="190">
        <f t="shared" si="135"/>
        <v>0</v>
      </c>
      <c r="N809" s="190">
        <f t="shared" si="136"/>
        <v>0</v>
      </c>
      <c r="O809" s="190">
        <f t="shared" si="137"/>
        <v>0</v>
      </c>
      <c r="P809" s="30"/>
    </row>
    <row r="810" spans="1:16" s="3" customFormat="1" ht="39.75" customHeight="1" outlineLevel="1" x14ac:dyDescent="0.25">
      <c r="A810" s="27">
        <v>5</v>
      </c>
      <c r="B810" s="28" t="s">
        <v>171</v>
      </c>
      <c r="C810" s="42">
        <v>1</v>
      </c>
      <c r="D810" s="10">
        <v>210800</v>
      </c>
      <c r="E810" s="10"/>
      <c r="F810" s="55">
        <f t="shared" si="138"/>
        <v>210800</v>
      </c>
      <c r="G810" s="28" t="s">
        <v>171</v>
      </c>
      <c r="H810" s="42">
        <v>1</v>
      </c>
      <c r="I810" s="10">
        <v>210800</v>
      </c>
      <c r="J810" s="10"/>
      <c r="K810" s="55">
        <f t="shared" si="139"/>
        <v>210800</v>
      </c>
      <c r="L810" s="190">
        <f t="shared" si="134"/>
        <v>0</v>
      </c>
      <c r="M810" s="190">
        <f t="shared" si="135"/>
        <v>0</v>
      </c>
      <c r="N810" s="190">
        <f t="shared" si="136"/>
        <v>0</v>
      </c>
      <c r="O810" s="190">
        <f t="shared" si="137"/>
        <v>0</v>
      </c>
      <c r="P810" s="30"/>
    </row>
    <row r="811" spans="1:16" s="3" customFormat="1" ht="21" customHeight="1" outlineLevel="1" x14ac:dyDescent="0.25">
      <c r="A811" s="42">
        <v>6</v>
      </c>
      <c r="B811" s="28" t="s">
        <v>139</v>
      </c>
      <c r="C811" s="42">
        <v>1</v>
      </c>
      <c r="D811" s="10">
        <v>265200</v>
      </c>
      <c r="E811" s="10"/>
      <c r="F811" s="55">
        <f t="shared" si="138"/>
        <v>265200</v>
      </c>
      <c r="G811" s="28" t="s">
        <v>139</v>
      </c>
      <c r="H811" s="42">
        <v>1</v>
      </c>
      <c r="I811" s="10">
        <v>265200</v>
      </c>
      <c r="J811" s="10"/>
      <c r="K811" s="55">
        <f t="shared" si="139"/>
        <v>265200</v>
      </c>
      <c r="L811" s="190">
        <f t="shared" si="134"/>
        <v>0</v>
      </c>
      <c r="M811" s="190">
        <f t="shared" si="135"/>
        <v>0</v>
      </c>
      <c r="N811" s="190">
        <f t="shared" si="136"/>
        <v>0</v>
      </c>
      <c r="O811" s="190">
        <f t="shared" si="137"/>
        <v>0</v>
      </c>
      <c r="P811" s="30"/>
    </row>
    <row r="812" spans="1:16" s="3" customFormat="1" ht="21" customHeight="1" outlineLevel="1" x14ac:dyDescent="0.25">
      <c r="A812" s="27">
        <v>7</v>
      </c>
      <c r="B812" s="28" t="s">
        <v>139</v>
      </c>
      <c r="C812" s="42">
        <v>1</v>
      </c>
      <c r="D812" s="10">
        <v>255000</v>
      </c>
      <c r="E812" s="10"/>
      <c r="F812" s="55">
        <f t="shared" si="138"/>
        <v>255000</v>
      </c>
      <c r="G812" s="28" t="s">
        <v>139</v>
      </c>
      <c r="H812" s="42">
        <v>1</v>
      </c>
      <c r="I812" s="10">
        <v>255000</v>
      </c>
      <c r="J812" s="10"/>
      <c r="K812" s="55">
        <f t="shared" si="139"/>
        <v>255000</v>
      </c>
      <c r="L812" s="190">
        <f t="shared" si="134"/>
        <v>0</v>
      </c>
      <c r="M812" s="190">
        <f t="shared" si="135"/>
        <v>0</v>
      </c>
      <c r="N812" s="190">
        <f t="shared" si="136"/>
        <v>0</v>
      </c>
      <c r="O812" s="190">
        <f t="shared" si="137"/>
        <v>0</v>
      </c>
      <c r="P812" s="30"/>
    </row>
    <row r="813" spans="1:16" s="3" customFormat="1" ht="21" customHeight="1" outlineLevel="1" x14ac:dyDescent="0.25">
      <c r="A813" s="42">
        <v>8</v>
      </c>
      <c r="B813" s="28" t="s">
        <v>141</v>
      </c>
      <c r="C813" s="42">
        <v>1</v>
      </c>
      <c r="D813" s="10">
        <v>176800</v>
      </c>
      <c r="E813" s="10"/>
      <c r="F813" s="55">
        <f t="shared" si="138"/>
        <v>176800</v>
      </c>
      <c r="G813" s="28" t="s">
        <v>141</v>
      </c>
      <c r="H813" s="42">
        <v>1</v>
      </c>
      <c r="I813" s="10">
        <v>176800</v>
      </c>
      <c r="J813" s="10"/>
      <c r="K813" s="55">
        <f t="shared" si="139"/>
        <v>176800</v>
      </c>
      <c r="L813" s="190">
        <f t="shared" si="134"/>
        <v>0</v>
      </c>
      <c r="M813" s="190">
        <f t="shared" si="135"/>
        <v>0</v>
      </c>
      <c r="N813" s="190">
        <f t="shared" si="136"/>
        <v>0</v>
      </c>
      <c r="O813" s="190">
        <f t="shared" si="137"/>
        <v>0</v>
      </c>
      <c r="P813" s="30"/>
    </row>
    <row r="814" spans="1:16" s="3" customFormat="1" ht="21" customHeight="1" outlineLevel="1" x14ac:dyDescent="0.25">
      <c r="A814" s="27">
        <v>9</v>
      </c>
      <c r="B814" s="28" t="s">
        <v>172</v>
      </c>
      <c r="C814" s="42">
        <v>4</v>
      </c>
      <c r="D814" s="10">
        <v>176800</v>
      </c>
      <c r="E814" s="10"/>
      <c r="F814" s="55">
        <f t="shared" si="138"/>
        <v>707200</v>
      </c>
      <c r="G814" s="28" t="s">
        <v>172</v>
      </c>
      <c r="H814" s="42">
        <v>4</v>
      </c>
      <c r="I814" s="10">
        <v>176800</v>
      </c>
      <c r="J814" s="10"/>
      <c r="K814" s="55">
        <f t="shared" si="139"/>
        <v>707200</v>
      </c>
      <c r="L814" s="190">
        <f t="shared" si="134"/>
        <v>0</v>
      </c>
      <c r="M814" s="190">
        <f t="shared" si="135"/>
        <v>0</v>
      </c>
      <c r="N814" s="190">
        <f t="shared" si="136"/>
        <v>0</v>
      </c>
      <c r="O814" s="190">
        <f t="shared" si="137"/>
        <v>0</v>
      </c>
      <c r="P814" s="30"/>
    </row>
    <row r="815" spans="1:16" s="3" customFormat="1" ht="21" customHeight="1" outlineLevel="1" x14ac:dyDescent="0.25">
      <c r="A815" s="42">
        <v>10</v>
      </c>
      <c r="B815" s="28" t="s">
        <v>173</v>
      </c>
      <c r="C815" s="42">
        <v>2</v>
      </c>
      <c r="D815" s="10">
        <v>176800</v>
      </c>
      <c r="E815" s="10"/>
      <c r="F815" s="55">
        <f t="shared" si="138"/>
        <v>353600</v>
      </c>
      <c r="G815" s="28" t="s">
        <v>173</v>
      </c>
      <c r="H815" s="42">
        <v>2</v>
      </c>
      <c r="I815" s="10">
        <v>176800</v>
      </c>
      <c r="J815" s="10"/>
      <c r="K815" s="55">
        <f t="shared" si="139"/>
        <v>353600</v>
      </c>
      <c r="L815" s="190">
        <f t="shared" si="134"/>
        <v>0</v>
      </c>
      <c r="M815" s="190">
        <f t="shared" si="135"/>
        <v>0</v>
      </c>
      <c r="N815" s="190">
        <f t="shared" si="136"/>
        <v>0</v>
      </c>
      <c r="O815" s="190">
        <f t="shared" si="137"/>
        <v>0</v>
      </c>
      <c r="P815" s="30"/>
    </row>
    <row r="816" spans="1:16" s="3" customFormat="1" ht="21" customHeight="1" outlineLevel="1" x14ac:dyDescent="0.25">
      <c r="A816" s="27"/>
      <c r="B816" s="31" t="s">
        <v>6</v>
      </c>
      <c r="C816" s="62">
        <f>SUM(C806:C815)</f>
        <v>15</v>
      </c>
      <c r="D816" s="43"/>
      <c r="E816" s="43"/>
      <c r="F816" s="172">
        <f>SUM(F806:F815)</f>
        <v>3260600</v>
      </c>
      <c r="G816" s="31" t="s">
        <v>6</v>
      </c>
      <c r="H816" s="62">
        <f>SUM(H806:H815)</f>
        <v>15</v>
      </c>
      <c r="I816" s="43"/>
      <c r="J816" s="43"/>
      <c r="K816" s="172">
        <f>SUM(K806:K815)</f>
        <v>3260600</v>
      </c>
      <c r="L816" s="190">
        <f t="shared" si="134"/>
        <v>0</v>
      </c>
      <c r="M816" s="190">
        <f t="shared" si="135"/>
        <v>0</v>
      </c>
      <c r="N816" s="190">
        <f t="shared" si="136"/>
        <v>0</v>
      </c>
      <c r="O816" s="190">
        <f t="shared" si="137"/>
        <v>0</v>
      </c>
      <c r="P816" s="30"/>
    </row>
    <row r="817" spans="1:16" s="5" customFormat="1" ht="42" customHeight="1" outlineLevel="1" x14ac:dyDescent="0.25">
      <c r="A817" s="19" t="s">
        <v>8</v>
      </c>
      <c r="B817" s="19" t="s">
        <v>177</v>
      </c>
      <c r="C817" s="24"/>
      <c r="D817" s="86"/>
      <c r="E817" s="86"/>
      <c r="F817" s="175"/>
      <c r="G817" s="19" t="s">
        <v>177</v>
      </c>
      <c r="H817" s="24"/>
      <c r="I817" s="86"/>
      <c r="J817" s="86"/>
      <c r="K817" s="175"/>
      <c r="L817" s="190">
        <f t="shared" si="134"/>
        <v>0</v>
      </c>
      <c r="M817" s="190">
        <f t="shared" si="135"/>
        <v>0</v>
      </c>
      <c r="N817" s="190">
        <f t="shared" si="136"/>
        <v>0</v>
      </c>
      <c r="O817" s="190">
        <f t="shared" si="137"/>
        <v>0</v>
      </c>
      <c r="P817" s="77"/>
    </row>
    <row r="818" spans="1:16" s="3" customFormat="1" ht="29.25" customHeight="1" outlineLevel="1" x14ac:dyDescent="0.25">
      <c r="A818" s="27">
        <v>1</v>
      </c>
      <c r="B818" s="28" t="s">
        <v>4</v>
      </c>
      <c r="C818" s="27">
        <v>1</v>
      </c>
      <c r="D818" s="10">
        <v>387600</v>
      </c>
      <c r="E818" s="10"/>
      <c r="F818" s="55">
        <f>D818*C818</f>
        <v>387600</v>
      </c>
      <c r="G818" s="28" t="s">
        <v>4</v>
      </c>
      <c r="H818" s="27">
        <v>1</v>
      </c>
      <c r="I818" s="10">
        <v>387600</v>
      </c>
      <c r="J818" s="10"/>
      <c r="K818" s="55">
        <f>I818*H818</f>
        <v>387600</v>
      </c>
      <c r="L818" s="190">
        <f t="shared" si="134"/>
        <v>0</v>
      </c>
      <c r="M818" s="190">
        <f t="shared" si="135"/>
        <v>0</v>
      </c>
      <c r="N818" s="190">
        <f t="shared" si="136"/>
        <v>0</v>
      </c>
      <c r="O818" s="190">
        <f t="shared" si="137"/>
        <v>0</v>
      </c>
      <c r="P818" s="30"/>
    </row>
    <row r="819" spans="1:16" s="3" customFormat="1" ht="29.25" customHeight="1" outlineLevel="1" x14ac:dyDescent="0.25">
      <c r="A819" s="27">
        <v>2</v>
      </c>
      <c r="B819" s="28" t="s">
        <v>9</v>
      </c>
      <c r="C819" s="27">
        <v>1</v>
      </c>
      <c r="D819" s="10">
        <v>289000</v>
      </c>
      <c r="E819" s="10"/>
      <c r="F819" s="55">
        <f>D819*C819</f>
        <v>289000</v>
      </c>
      <c r="G819" s="28" t="s">
        <v>9</v>
      </c>
      <c r="H819" s="27">
        <v>1</v>
      </c>
      <c r="I819" s="10">
        <v>289000</v>
      </c>
      <c r="J819" s="10"/>
      <c r="K819" s="55">
        <f>I819*H819</f>
        <v>289000</v>
      </c>
      <c r="L819" s="190">
        <f t="shared" si="134"/>
        <v>0</v>
      </c>
      <c r="M819" s="190">
        <f t="shared" si="135"/>
        <v>0</v>
      </c>
      <c r="N819" s="190">
        <f t="shared" si="136"/>
        <v>0</v>
      </c>
      <c r="O819" s="190">
        <f t="shared" si="137"/>
        <v>0</v>
      </c>
      <c r="P819" s="30"/>
    </row>
    <row r="820" spans="1:16" s="3" customFormat="1" ht="29.25" customHeight="1" outlineLevel="1" x14ac:dyDescent="0.25">
      <c r="A820" s="27">
        <v>3</v>
      </c>
      <c r="B820" s="28" t="s">
        <v>10</v>
      </c>
      <c r="C820" s="27">
        <v>1</v>
      </c>
      <c r="D820" s="10">
        <v>282200</v>
      </c>
      <c r="E820" s="10"/>
      <c r="F820" s="55">
        <f>D820*C820</f>
        <v>282200</v>
      </c>
      <c r="G820" s="28" t="s">
        <v>10</v>
      </c>
      <c r="H820" s="27">
        <v>1</v>
      </c>
      <c r="I820" s="10">
        <v>282200</v>
      </c>
      <c r="J820" s="10"/>
      <c r="K820" s="55">
        <f>I820*H820</f>
        <v>282200</v>
      </c>
      <c r="L820" s="190">
        <f t="shared" si="134"/>
        <v>0</v>
      </c>
      <c r="M820" s="190">
        <f t="shared" si="135"/>
        <v>0</v>
      </c>
      <c r="N820" s="190">
        <f t="shared" si="136"/>
        <v>0</v>
      </c>
      <c r="O820" s="190">
        <f t="shared" si="137"/>
        <v>0</v>
      </c>
      <c r="P820" s="30"/>
    </row>
    <row r="821" spans="1:16" s="3" customFormat="1" ht="29.25" customHeight="1" outlineLevel="1" x14ac:dyDescent="0.25">
      <c r="A821" s="27">
        <v>4</v>
      </c>
      <c r="B821" s="28" t="s">
        <v>5</v>
      </c>
      <c r="C821" s="27">
        <f>1</f>
        <v>1</v>
      </c>
      <c r="D821" s="10">
        <v>272000</v>
      </c>
      <c r="E821" s="10"/>
      <c r="F821" s="55">
        <f>D821*C821</f>
        <v>272000</v>
      </c>
      <c r="G821" s="28" t="s">
        <v>5</v>
      </c>
      <c r="H821" s="27">
        <f>1</f>
        <v>1</v>
      </c>
      <c r="I821" s="10">
        <v>272000</v>
      </c>
      <c r="J821" s="10"/>
      <c r="K821" s="55">
        <f>I821*H821</f>
        <v>272000</v>
      </c>
      <c r="L821" s="190">
        <f t="shared" si="134"/>
        <v>0</v>
      </c>
      <c r="M821" s="190">
        <f t="shared" si="135"/>
        <v>0</v>
      </c>
      <c r="N821" s="190">
        <f t="shared" si="136"/>
        <v>0</v>
      </c>
      <c r="O821" s="190">
        <f t="shared" si="137"/>
        <v>0</v>
      </c>
      <c r="P821" s="30"/>
    </row>
    <row r="822" spans="1:16" s="3" customFormat="1" ht="25.5" customHeight="1" outlineLevel="1" x14ac:dyDescent="0.25">
      <c r="A822" s="27"/>
      <c r="B822" s="31" t="s">
        <v>6</v>
      </c>
      <c r="C822" s="62">
        <f>SUM(C818:C821)</f>
        <v>4</v>
      </c>
      <c r="D822" s="43"/>
      <c r="E822" s="43"/>
      <c r="F822" s="172">
        <f>SUM(F818:F821)</f>
        <v>1230800</v>
      </c>
      <c r="G822" s="31" t="s">
        <v>6</v>
      </c>
      <c r="H822" s="62">
        <f>SUM(H818:H821)</f>
        <v>4</v>
      </c>
      <c r="I822" s="43"/>
      <c r="J822" s="43"/>
      <c r="K822" s="172">
        <f>SUM(K818:K821)</f>
        <v>1230800</v>
      </c>
      <c r="L822" s="190">
        <f t="shared" si="134"/>
        <v>0</v>
      </c>
      <c r="M822" s="190">
        <f t="shared" si="135"/>
        <v>0</v>
      </c>
      <c r="N822" s="190">
        <f t="shared" si="136"/>
        <v>0</v>
      </c>
      <c r="O822" s="190">
        <f t="shared" si="137"/>
        <v>0</v>
      </c>
      <c r="P822" s="30"/>
    </row>
    <row r="823" spans="1:16" s="5" customFormat="1" ht="27" customHeight="1" outlineLevel="1" x14ac:dyDescent="0.25">
      <c r="A823" s="19" t="s">
        <v>8</v>
      </c>
      <c r="B823" s="19" t="s">
        <v>178</v>
      </c>
      <c r="C823" s="24"/>
      <c r="D823" s="86"/>
      <c r="E823" s="86"/>
      <c r="F823" s="175"/>
      <c r="G823" s="19" t="s">
        <v>178</v>
      </c>
      <c r="H823" s="24"/>
      <c r="I823" s="86"/>
      <c r="J823" s="86"/>
      <c r="K823" s="175"/>
      <c r="L823" s="190">
        <f t="shared" si="134"/>
        <v>0</v>
      </c>
      <c r="M823" s="190">
        <f t="shared" si="135"/>
        <v>0</v>
      </c>
      <c r="N823" s="190">
        <f t="shared" si="136"/>
        <v>0</v>
      </c>
      <c r="O823" s="190">
        <f t="shared" si="137"/>
        <v>0</v>
      </c>
      <c r="P823" s="77"/>
    </row>
    <row r="824" spans="1:16" s="3" customFormat="1" ht="21" customHeight="1" outlineLevel="1" x14ac:dyDescent="0.25">
      <c r="A824" s="27">
        <v>1</v>
      </c>
      <c r="B824" s="28" t="s">
        <v>4</v>
      </c>
      <c r="C824" s="27">
        <v>1</v>
      </c>
      <c r="D824" s="10">
        <v>387600</v>
      </c>
      <c r="E824" s="10"/>
      <c r="F824" s="55">
        <f>D824*C824</f>
        <v>387600</v>
      </c>
      <c r="G824" s="28" t="s">
        <v>4</v>
      </c>
      <c r="H824" s="27">
        <v>1</v>
      </c>
      <c r="I824" s="10">
        <v>387600</v>
      </c>
      <c r="J824" s="10"/>
      <c r="K824" s="55">
        <f>I824*H824</f>
        <v>387600</v>
      </c>
      <c r="L824" s="190">
        <f t="shared" ref="L824:L829" si="140">+H824-C824</f>
        <v>0</v>
      </c>
      <c r="M824" s="190">
        <f t="shared" ref="M824:M829" si="141">+I824-D824</f>
        <v>0</v>
      </c>
      <c r="N824" s="190">
        <f t="shared" ref="N824:N829" si="142">+J824-E824</f>
        <v>0</v>
      </c>
      <c r="O824" s="190">
        <f t="shared" ref="O824:O829" si="143">+K824-F824</f>
        <v>0</v>
      </c>
      <c r="P824" s="30"/>
    </row>
    <row r="825" spans="1:16" s="3" customFormat="1" ht="21" customHeight="1" outlineLevel="1" x14ac:dyDescent="0.25">
      <c r="A825" s="27">
        <v>2</v>
      </c>
      <c r="B825" s="28" t="s">
        <v>9</v>
      </c>
      <c r="C825" s="27">
        <v>1</v>
      </c>
      <c r="D825" s="10">
        <v>289000</v>
      </c>
      <c r="E825" s="10"/>
      <c r="F825" s="55">
        <f>D825*C825</f>
        <v>289000</v>
      </c>
      <c r="G825" s="28" t="s">
        <v>9</v>
      </c>
      <c r="H825" s="27">
        <v>1</v>
      </c>
      <c r="I825" s="10">
        <v>289000</v>
      </c>
      <c r="J825" s="10"/>
      <c r="K825" s="55">
        <f>I825*H825</f>
        <v>289000</v>
      </c>
      <c r="L825" s="190">
        <f t="shared" si="140"/>
        <v>0</v>
      </c>
      <c r="M825" s="190">
        <f t="shared" si="141"/>
        <v>0</v>
      </c>
      <c r="N825" s="190">
        <f t="shared" si="142"/>
        <v>0</v>
      </c>
      <c r="O825" s="190">
        <f t="shared" si="143"/>
        <v>0</v>
      </c>
      <c r="P825" s="30"/>
    </row>
    <row r="826" spans="1:16" s="3" customFormat="1" ht="21" customHeight="1" outlineLevel="1" x14ac:dyDescent="0.25">
      <c r="A826" s="27">
        <v>3</v>
      </c>
      <c r="B826" s="28" t="s">
        <v>10</v>
      </c>
      <c r="C826" s="27">
        <v>1</v>
      </c>
      <c r="D826" s="10">
        <v>282200</v>
      </c>
      <c r="E826" s="10"/>
      <c r="F826" s="55">
        <f>D826*C826</f>
        <v>282200</v>
      </c>
      <c r="G826" s="28" t="s">
        <v>10</v>
      </c>
      <c r="H826" s="27">
        <v>1</v>
      </c>
      <c r="I826" s="10">
        <v>282200</v>
      </c>
      <c r="J826" s="10"/>
      <c r="K826" s="55">
        <f>I826*H826</f>
        <v>282200</v>
      </c>
      <c r="L826" s="190">
        <f t="shared" si="140"/>
        <v>0</v>
      </c>
      <c r="M826" s="190">
        <f t="shared" si="141"/>
        <v>0</v>
      </c>
      <c r="N826" s="190">
        <f t="shared" si="142"/>
        <v>0</v>
      </c>
      <c r="O826" s="190">
        <f t="shared" si="143"/>
        <v>0</v>
      </c>
      <c r="P826" s="30"/>
    </row>
    <row r="827" spans="1:16" s="3" customFormat="1" ht="21" customHeight="1" outlineLevel="1" x14ac:dyDescent="0.25">
      <c r="A827" s="27">
        <v>4</v>
      </c>
      <c r="B827" s="28" t="s">
        <v>5</v>
      </c>
      <c r="C827" s="27">
        <v>1</v>
      </c>
      <c r="D827" s="10">
        <v>272000</v>
      </c>
      <c r="E827" s="10"/>
      <c r="F827" s="55">
        <f>D827*C827</f>
        <v>272000</v>
      </c>
      <c r="G827" s="28" t="s">
        <v>5</v>
      </c>
      <c r="H827" s="27">
        <v>1</v>
      </c>
      <c r="I827" s="10">
        <v>272000</v>
      </c>
      <c r="J827" s="10"/>
      <c r="K827" s="55">
        <f>I827*H827</f>
        <v>272000</v>
      </c>
      <c r="L827" s="190">
        <f t="shared" si="140"/>
        <v>0</v>
      </c>
      <c r="M827" s="190">
        <f t="shared" si="141"/>
        <v>0</v>
      </c>
      <c r="N827" s="190">
        <f t="shared" si="142"/>
        <v>0</v>
      </c>
      <c r="O827" s="190">
        <f t="shared" si="143"/>
        <v>0</v>
      </c>
      <c r="P827" s="30"/>
    </row>
    <row r="828" spans="1:16" s="3" customFormat="1" ht="21" customHeight="1" outlineLevel="1" x14ac:dyDescent="0.25">
      <c r="A828" s="27"/>
      <c r="B828" s="31" t="s">
        <v>6</v>
      </c>
      <c r="C828" s="62">
        <f>SUM(C824:C827)</f>
        <v>4</v>
      </c>
      <c r="D828" s="43"/>
      <c r="E828" s="43"/>
      <c r="F828" s="172">
        <f>SUM(F824:F827)</f>
        <v>1230800</v>
      </c>
      <c r="G828" s="31" t="s">
        <v>6</v>
      </c>
      <c r="H828" s="62">
        <f>SUM(H824:H827)</f>
        <v>4</v>
      </c>
      <c r="I828" s="43"/>
      <c r="J828" s="43"/>
      <c r="K828" s="172">
        <f>SUM(K824:K827)</f>
        <v>1230800</v>
      </c>
      <c r="L828" s="190">
        <f t="shared" si="140"/>
        <v>0</v>
      </c>
      <c r="M828" s="190">
        <f t="shared" si="141"/>
        <v>0</v>
      </c>
      <c r="N828" s="190">
        <f t="shared" si="142"/>
        <v>0</v>
      </c>
      <c r="O828" s="190">
        <f t="shared" si="143"/>
        <v>0</v>
      </c>
      <c r="P828" s="30"/>
    </row>
    <row r="829" spans="1:16" s="3" customFormat="1" ht="21" customHeight="1" x14ac:dyDescent="0.25">
      <c r="A829" s="42"/>
      <c r="B829" s="31" t="s">
        <v>11</v>
      </c>
      <c r="C829" s="62">
        <f>C768+C792+C828+C798+C822+C774+C804+C786+C780+C816</f>
        <v>65</v>
      </c>
      <c r="D829" s="43"/>
      <c r="E829" s="43"/>
      <c r="F829" s="172">
        <f>F768+F792+F828+F798+F822+F774+F804+F786+F780+F816</f>
        <v>19716600</v>
      </c>
      <c r="G829" s="31" t="s">
        <v>11</v>
      </c>
      <c r="H829" s="62">
        <f>H768+H792+H828+H798+H822+H774+H804+H786+H780+H816</f>
        <v>65</v>
      </c>
      <c r="I829" s="43"/>
      <c r="J829" s="43"/>
      <c r="K829" s="172">
        <f>K768+K792+K828+K798+K822+K774+K804+K786+K780+K816</f>
        <v>19716600</v>
      </c>
      <c r="L829" s="190">
        <f t="shared" si="140"/>
        <v>0</v>
      </c>
      <c r="M829" s="190">
        <f t="shared" si="141"/>
        <v>0</v>
      </c>
      <c r="N829" s="190">
        <f t="shared" si="142"/>
        <v>0</v>
      </c>
      <c r="O829" s="190">
        <f t="shared" si="143"/>
        <v>0</v>
      </c>
      <c r="P829" s="30"/>
    </row>
    <row r="830" spans="1:16" s="3" customFormat="1" ht="50.25" customHeight="1" x14ac:dyDescent="0.25">
      <c r="A830" s="78" t="s">
        <v>283</v>
      </c>
      <c r="B830" s="31" t="s">
        <v>183</v>
      </c>
      <c r="C830" s="27"/>
      <c r="D830" s="80"/>
      <c r="E830" s="80"/>
      <c r="F830" s="173"/>
      <c r="G830" s="31" t="s">
        <v>183</v>
      </c>
      <c r="H830" s="27"/>
      <c r="I830" s="80"/>
      <c r="J830" s="80"/>
      <c r="K830" s="173"/>
      <c r="L830" s="190"/>
      <c r="M830" s="190"/>
      <c r="N830" s="190"/>
      <c r="O830" s="190"/>
      <c r="P830" s="30"/>
    </row>
    <row r="831" spans="1:16" s="3" customFormat="1" ht="21" customHeight="1" outlineLevel="1" x14ac:dyDescent="0.25">
      <c r="A831" s="27">
        <v>1</v>
      </c>
      <c r="B831" s="28" t="s">
        <v>159</v>
      </c>
      <c r="C831" s="27">
        <v>1</v>
      </c>
      <c r="D831" s="10">
        <v>850000</v>
      </c>
      <c r="E831" s="10"/>
      <c r="F831" s="55">
        <f t="shared" ref="F831:F839" si="144">D831*C831</f>
        <v>850000</v>
      </c>
      <c r="G831" s="28" t="s">
        <v>159</v>
      </c>
      <c r="H831" s="27">
        <v>1</v>
      </c>
      <c r="I831" s="10">
        <v>850000</v>
      </c>
      <c r="J831" s="10"/>
      <c r="K831" s="55">
        <f t="shared" ref="K831:K839" si="145">I831*H831</f>
        <v>850000</v>
      </c>
      <c r="L831" s="190">
        <f t="shared" ref="L831:L862" si="146">+H831-C831</f>
        <v>0</v>
      </c>
      <c r="M831" s="190">
        <f t="shared" ref="M831:M862" si="147">+I831-D831</f>
        <v>0</v>
      </c>
      <c r="N831" s="190">
        <f t="shared" ref="N831:N862" si="148">+J831-E831</f>
        <v>0</v>
      </c>
      <c r="O831" s="190">
        <f t="shared" ref="O831:O862" si="149">+K831-F831</f>
        <v>0</v>
      </c>
      <c r="P831" s="30"/>
    </row>
    <row r="832" spans="1:16" s="3" customFormat="1" ht="39" customHeight="1" outlineLevel="1" x14ac:dyDescent="0.25">
      <c r="A832" s="27">
        <v>2</v>
      </c>
      <c r="B832" s="28" t="s">
        <v>297</v>
      </c>
      <c r="C832" s="27">
        <v>1</v>
      </c>
      <c r="D832" s="10">
        <v>323000</v>
      </c>
      <c r="E832" s="10"/>
      <c r="F832" s="55">
        <f t="shared" si="144"/>
        <v>323000</v>
      </c>
      <c r="G832" s="28" t="s">
        <v>297</v>
      </c>
      <c r="H832" s="27">
        <v>1</v>
      </c>
      <c r="I832" s="10">
        <v>323000</v>
      </c>
      <c r="J832" s="10"/>
      <c r="K832" s="55">
        <f t="shared" si="145"/>
        <v>323000</v>
      </c>
      <c r="L832" s="190">
        <f t="shared" si="146"/>
        <v>0</v>
      </c>
      <c r="M832" s="190">
        <f t="shared" si="147"/>
        <v>0</v>
      </c>
      <c r="N832" s="190">
        <f t="shared" si="148"/>
        <v>0</v>
      </c>
      <c r="O832" s="190">
        <f t="shared" si="149"/>
        <v>0</v>
      </c>
      <c r="P832" s="30"/>
    </row>
    <row r="833" spans="1:16" s="3" customFormat="1" ht="39" customHeight="1" outlineLevel="1" x14ac:dyDescent="0.25">
      <c r="A833" s="27">
        <v>3</v>
      </c>
      <c r="B833" s="28" t="s">
        <v>160</v>
      </c>
      <c r="C833" s="27">
        <v>2</v>
      </c>
      <c r="D833" s="10">
        <v>714000</v>
      </c>
      <c r="E833" s="10"/>
      <c r="F833" s="55">
        <f t="shared" si="144"/>
        <v>1428000</v>
      </c>
      <c r="G833" s="28" t="s">
        <v>160</v>
      </c>
      <c r="H833" s="27">
        <v>2</v>
      </c>
      <c r="I833" s="10">
        <v>714000</v>
      </c>
      <c r="J833" s="10"/>
      <c r="K833" s="55">
        <f t="shared" si="145"/>
        <v>1428000</v>
      </c>
      <c r="L833" s="190">
        <f t="shared" si="146"/>
        <v>0</v>
      </c>
      <c r="M833" s="190">
        <f t="shared" si="147"/>
        <v>0</v>
      </c>
      <c r="N833" s="190">
        <f t="shared" si="148"/>
        <v>0</v>
      </c>
      <c r="O833" s="190">
        <f t="shared" si="149"/>
        <v>0</v>
      </c>
      <c r="P833" s="30"/>
    </row>
    <row r="834" spans="1:16" s="3" customFormat="1" ht="21" customHeight="1" outlineLevel="1" x14ac:dyDescent="0.25">
      <c r="A834" s="27">
        <v>4</v>
      </c>
      <c r="B834" s="28" t="s">
        <v>161</v>
      </c>
      <c r="C834" s="27">
        <v>1</v>
      </c>
      <c r="D834" s="10">
        <v>697000</v>
      </c>
      <c r="E834" s="10"/>
      <c r="F834" s="55">
        <f t="shared" si="144"/>
        <v>697000</v>
      </c>
      <c r="G834" s="28" t="s">
        <v>161</v>
      </c>
      <c r="H834" s="27">
        <v>1</v>
      </c>
      <c r="I834" s="10">
        <v>697000</v>
      </c>
      <c r="J834" s="10"/>
      <c r="K834" s="55">
        <f t="shared" si="145"/>
        <v>697000</v>
      </c>
      <c r="L834" s="190">
        <f t="shared" si="146"/>
        <v>0</v>
      </c>
      <c r="M834" s="190">
        <f t="shared" si="147"/>
        <v>0</v>
      </c>
      <c r="N834" s="190">
        <f t="shared" si="148"/>
        <v>0</v>
      </c>
      <c r="O834" s="190">
        <f t="shared" si="149"/>
        <v>0</v>
      </c>
      <c r="P834" s="30"/>
    </row>
    <row r="835" spans="1:16" s="61" customFormat="1" ht="21" customHeight="1" outlineLevel="1" x14ac:dyDescent="0.25">
      <c r="A835" s="27">
        <v>5</v>
      </c>
      <c r="B835" s="28" t="s">
        <v>162</v>
      </c>
      <c r="C835" s="27">
        <v>1</v>
      </c>
      <c r="D835" s="10">
        <v>323000</v>
      </c>
      <c r="E835" s="10"/>
      <c r="F835" s="55">
        <f t="shared" si="144"/>
        <v>323000</v>
      </c>
      <c r="G835" s="28" t="s">
        <v>162</v>
      </c>
      <c r="H835" s="27">
        <v>1</v>
      </c>
      <c r="I835" s="10">
        <v>323000</v>
      </c>
      <c r="J835" s="10"/>
      <c r="K835" s="55">
        <f t="shared" si="145"/>
        <v>323000</v>
      </c>
      <c r="L835" s="190">
        <f t="shared" si="146"/>
        <v>0</v>
      </c>
      <c r="M835" s="190">
        <f t="shared" si="147"/>
        <v>0</v>
      </c>
      <c r="N835" s="190">
        <f t="shared" si="148"/>
        <v>0</v>
      </c>
      <c r="O835" s="190">
        <f t="shared" si="149"/>
        <v>0</v>
      </c>
      <c r="P835" s="30"/>
    </row>
    <row r="836" spans="1:16" s="3" customFormat="1" ht="21" customHeight="1" outlineLevel="1" x14ac:dyDescent="0.25">
      <c r="A836" s="27">
        <v>6</v>
      </c>
      <c r="B836" s="28" t="s">
        <v>9</v>
      </c>
      <c r="C836" s="27">
        <v>1</v>
      </c>
      <c r="D836" s="10">
        <v>323000</v>
      </c>
      <c r="E836" s="10"/>
      <c r="F836" s="55">
        <f t="shared" si="144"/>
        <v>323000</v>
      </c>
      <c r="G836" s="28" t="s">
        <v>9</v>
      </c>
      <c r="H836" s="27">
        <v>1</v>
      </c>
      <c r="I836" s="10">
        <v>323000</v>
      </c>
      <c r="J836" s="10"/>
      <c r="K836" s="55">
        <f t="shared" si="145"/>
        <v>323000</v>
      </c>
      <c r="L836" s="190">
        <f t="shared" si="146"/>
        <v>0</v>
      </c>
      <c r="M836" s="190">
        <f t="shared" si="147"/>
        <v>0</v>
      </c>
      <c r="N836" s="190">
        <f t="shared" si="148"/>
        <v>0</v>
      </c>
      <c r="O836" s="190">
        <f t="shared" si="149"/>
        <v>0</v>
      </c>
      <c r="P836" s="30"/>
    </row>
    <row r="837" spans="1:16" s="3" customFormat="1" ht="41.25" customHeight="1" outlineLevel="1" x14ac:dyDescent="0.25">
      <c r="A837" s="27">
        <v>7</v>
      </c>
      <c r="B837" s="28" t="s">
        <v>298</v>
      </c>
      <c r="C837" s="27">
        <v>1</v>
      </c>
      <c r="D837" s="10">
        <v>289000</v>
      </c>
      <c r="E837" s="10"/>
      <c r="F837" s="55">
        <f t="shared" si="144"/>
        <v>289000</v>
      </c>
      <c r="G837" s="28" t="s">
        <v>298</v>
      </c>
      <c r="H837" s="27">
        <v>1</v>
      </c>
      <c r="I837" s="10">
        <v>289000</v>
      </c>
      <c r="J837" s="10"/>
      <c r="K837" s="55">
        <f t="shared" si="145"/>
        <v>289000</v>
      </c>
      <c r="L837" s="190">
        <f t="shared" si="146"/>
        <v>0</v>
      </c>
      <c r="M837" s="190">
        <f t="shared" si="147"/>
        <v>0</v>
      </c>
      <c r="N837" s="190">
        <f t="shared" si="148"/>
        <v>0</v>
      </c>
      <c r="O837" s="190">
        <f t="shared" si="149"/>
        <v>0</v>
      </c>
      <c r="P837" s="30"/>
    </row>
    <row r="838" spans="1:16" s="3" customFormat="1" ht="21" customHeight="1" outlineLevel="1" x14ac:dyDescent="0.25">
      <c r="A838" s="27">
        <v>8</v>
      </c>
      <c r="B838" s="28" t="s">
        <v>10</v>
      </c>
      <c r="C838" s="27">
        <v>1</v>
      </c>
      <c r="D838" s="10">
        <v>289000</v>
      </c>
      <c r="E838" s="10"/>
      <c r="F838" s="55">
        <f t="shared" si="144"/>
        <v>289000</v>
      </c>
      <c r="G838" s="28" t="s">
        <v>10</v>
      </c>
      <c r="H838" s="27">
        <v>1</v>
      </c>
      <c r="I838" s="10">
        <v>289000</v>
      </c>
      <c r="J838" s="10"/>
      <c r="K838" s="55">
        <f t="shared" si="145"/>
        <v>289000</v>
      </c>
      <c r="L838" s="190">
        <f t="shared" si="146"/>
        <v>0</v>
      </c>
      <c r="M838" s="190">
        <f t="shared" si="147"/>
        <v>0</v>
      </c>
      <c r="N838" s="190">
        <f t="shared" si="148"/>
        <v>0</v>
      </c>
      <c r="O838" s="190">
        <f t="shared" si="149"/>
        <v>0</v>
      </c>
      <c r="P838" s="30"/>
    </row>
    <row r="839" spans="1:16" s="3" customFormat="1" ht="60" customHeight="1" outlineLevel="1" x14ac:dyDescent="0.25">
      <c r="A839" s="27">
        <v>9</v>
      </c>
      <c r="B839" s="28" t="s">
        <v>299</v>
      </c>
      <c r="C839" s="27">
        <v>1</v>
      </c>
      <c r="D839" s="10">
        <v>282200</v>
      </c>
      <c r="E839" s="10"/>
      <c r="F839" s="55">
        <f t="shared" si="144"/>
        <v>282200</v>
      </c>
      <c r="G839" s="28" t="s">
        <v>299</v>
      </c>
      <c r="H839" s="27">
        <v>1</v>
      </c>
      <c r="I839" s="10">
        <v>282200</v>
      </c>
      <c r="J839" s="10"/>
      <c r="K839" s="55">
        <f t="shared" si="145"/>
        <v>282200</v>
      </c>
      <c r="L839" s="190">
        <f t="shared" si="146"/>
        <v>0</v>
      </c>
      <c r="M839" s="190">
        <f t="shared" si="147"/>
        <v>0</v>
      </c>
      <c r="N839" s="190">
        <f t="shared" si="148"/>
        <v>0</v>
      </c>
      <c r="O839" s="190">
        <f t="shared" si="149"/>
        <v>0</v>
      </c>
      <c r="P839" s="30"/>
    </row>
    <row r="840" spans="1:16" s="3" customFormat="1" ht="21" customHeight="1" outlineLevel="1" x14ac:dyDescent="0.25">
      <c r="A840" s="27"/>
      <c r="B840" s="31" t="s">
        <v>6</v>
      </c>
      <c r="C840" s="62">
        <f>SUM(C831:C839)</f>
        <v>10</v>
      </c>
      <c r="D840" s="43"/>
      <c r="E840" s="43"/>
      <c r="F840" s="172">
        <f>SUM(F831:F839)</f>
        <v>4804200</v>
      </c>
      <c r="G840" s="31" t="s">
        <v>6</v>
      </c>
      <c r="H840" s="62">
        <f>SUM(H831:H839)</f>
        <v>10</v>
      </c>
      <c r="I840" s="43"/>
      <c r="J840" s="43"/>
      <c r="K840" s="172">
        <f>SUM(K831:K839)</f>
        <v>4804200</v>
      </c>
      <c r="L840" s="190">
        <f t="shared" si="146"/>
        <v>0</v>
      </c>
      <c r="M840" s="190">
        <f t="shared" si="147"/>
        <v>0</v>
      </c>
      <c r="N840" s="190">
        <f t="shared" si="148"/>
        <v>0</v>
      </c>
      <c r="O840" s="190">
        <f t="shared" si="149"/>
        <v>0</v>
      </c>
      <c r="P840" s="30"/>
    </row>
    <row r="841" spans="1:16" s="5" customFormat="1" ht="38.25" customHeight="1" outlineLevel="1" x14ac:dyDescent="0.25">
      <c r="A841" s="19" t="s">
        <v>8</v>
      </c>
      <c r="B841" s="19" t="s">
        <v>163</v>
      </c>
      <c r="C841" s="24"/>
      <c r="D841" s="86"/>
      <c r="E841" s="86"/>
      <c r="F841" s="175"/>
      <c r="G841" s="19" t="s">
        <v>163</v>
      </c>
      <c r="H841" s="24"/>
      <c r="I841" s="86"/>
      <c r="J841" s="86"/>
      <c r="K841" s="175"/>
      <c r="L841" s="190">
        <f t="shared" si="146"/>
        <v>0</v>
      </c>
      <c r="M841" s="190">
        <f t="shared" si="147"/>
        <v>0</v>
      </c>
      <c r="N841" s="190">
        <f t="shared" si="148"/>
        <v>0</v>
      </c>
      <c r="O841" s="190">
        <f t="shared" si="149"/>
        <v>0</v>
      </c>
      <c r="P841" s="77"/>
    </row>
    <row r="842" spans="1:16" s="3" customFormat="1" ht="21" customHeight="1" outlineLevel="1" x14ac:dyDescent="0.25">
      <c r="A842" s="27">
        <v>1</v>
      </c>
      <c r="B842" s="28" t="s">
        <v>4</v>
      </c>
      <c r="C842" s="27">
        <v>1</v>
      </c>
      <c r="D842" s="10">
        <v>387600</v>
      </c>
      <c r="E842" s="10"/>
      <c r="F842" s="55">
        <f>D842*C842</f>
        <v>387600</v>
      </c>
      <c r="G842" s="28" t="s">
        <v>4</v>
      </c>
      <c r="H842" s="27">
        <v>1</v>
      </c>
      <c r="I842" s="10">
        <v>387600</v>
      </c>
      <c r="J842" s="10"/>
      <c r="K842" s="55">
        <f>I842*H842</f>
        <v>387600</v>
      </c>
      <c r="L842" s="190">
        <f t="shared" si="146"/>
        <v>0</v>
      </c>
      <c r="M842" s="190">
        <f t="shared" si="147"/>
        <v>0</v>
      </c>
      <c r="N842" s="190">
        <f t="shared" si="148"/>
        <v>0</v>
      </c>
      <c r="O842" s="190">
        <f t="shared" si="149"/>
        <v>0</v>
      </c>
      <c r="P842" s="30"/>
    </row>
    <row r="843" spans="1:16" s="3" customFormat="1" ht="21" customHeight="1" outlineLevel="1" x14ac:dyDescent="0.25">
      <c r="A843" s="27">
        <v>2</v>
      </c>
      <c r="B843" s="28" t="s">
        <v>147</v>
      </c>
      <c r="C843" s="27">
        <v>1</v>
      </c>
      <c r="D843" s="10">
        <v>326400</v>
      </c>
      <c r="E843" s="10"/>
      <c r="F843" s="55">
        <f>D843*C843</f>
        <v>326400</v>
      </c>
      <c r="G843" s="28" t="s">
        <v>147</v>
      </c>
      <c r="H843" s="27">
        <v>1</v>
      </c>
      <c r="I843" s="10">
        <v>326400</v>
      </c>
      <c r="J843" s="10"/>
      <c r="K843" s="55">
        <f>I843*H843</f>
        <v>326400</v>
      </c>
      <c r="L843" s="190">
        <f t="shared" si="146"/>
        <v>0</v>
      </c>
      <c r="M843" s="190">
        <f t="shared" si="147"/>
        <v>0</v>
      </c>
      <c r="N843" s="190">
        <f t="shared" si="148"/>
        <v>0</v>
      </c>
      <c r="O843" s="190">
        <f t="shared" si="149"/>
        <v>0</v>
      </c>
      <c r="P843" s="30"/>
    </row>
    <row r="844" spans="1:16" s="3" customFormat="1" ht="21" customHeight="1" outlineLevel="1" x14ac:dyDescent="0.25">
      <c r="A844" s="27">
        <v>3</v>
      </c>
      <c r="B844" s="28" t="s">
        <v>9</v>
      </c>
      <c r="C844" s="27">
        <v>1</v>
      </c>
      <c r="D844" s="10">
        <v>289000</v>
      </c>
      <c r="E844" s="10"/>
      <c r="F844" s="55">
        <f>D844*C844</f>
        <v>289000</v>
      </c>
      <c r="G844" s="28" t="s">
        <v>9</v>
      </c>
      <c r="H844" s="27">
        <v>1</v>
      </c>
      <c r="I844" s="10">
        <v>289000</v>
      </c>
      <c r="J844" s="10"/>
      <c r="K844" s="55">
        <f>I844*H844</f>
        <v>289000</v>
      </c>
      <c r="L844" s="190">
        <f t="shared" si="146"/>
        <v>0</v>
      </c>
      <c r="M844" s="190">
        <f t="shared" si="147"/>
        <v>0</v>
      </c>
      <c r="N844" s="190">
        <f t="shared" si="148"/>
        <v>0</v>
      </c>
      <c r="O844" s="190">
        <f t="shared" si="149"/>
        <v>0</v>
      </c>
      <c r="P844" s="30"/>
    </row>
    <row r="845" spans="1:16" s="3" customFormat="1" ht="21" customHeight="1" outlineLevel="1" x14ac:dyDescent="0.25">
      <c r="A845" s="27">
        <v>4</v>
      </c>
      <c r="B845" s="28" t="s">
        <v>10</v>
      </c>
      <c r="C845" s="27">
        <v>3</v>
      </c>
      <c r="D845" s="10">
        <v>282200</v>
      </c>
      <c r="E845" s="10"/>
      <c r="F845" s="55">
        <f>D845*C845</f>
        <v>846600</v>
      </c>
      <c r="G845" s="28" t="s">
        <v>10</v>
      </c>
      <c r="H845" s="27">
        <v>3</v>
      </c>
      <c r="I845" s="10">
        <v>282200</v>
      </c>
      <c r="J845" s="10"/>
      <c r="K845" s="55">
        <f>I845*H845</f>
        <v>846600</v>
      </c>
      <c r="L845" s="190">
        <f t="shared" si="146"/>
        <v>0</v>
      </c>
      <c r="M845" s="190">
        <f t="shared" si="147"/>
        <v>0</v>
      </c>
      <c r="N845" s="190">
        <f t="shared" si="148"/>
        <v>0</v>
      </c>
      <c r="O845" s="190">
        <f t="shared" si="149"/>
        <v>0</v>
      </c>
      <c r="P845" s="30"/>
    </row>
    <row r="846" spans="1:16" s="3" customFormat="1" ht="21" customHeight="1" outlineLevel="1" x14ac:dyDescent="0.25">
      <c r="A846" s="27">
        <v>5</v>
      </c>
      <c r="B846" s="28" t="s">
        <v>5</v>
      </c>
      <c r="C846" s="27">
        <v>6</v>
      </c>
      <c r="D846" s="10">
        <v>272000</v>
      </c>
      <c r="E846" s="10"/>
      <c r="F846" s="55">
        <f>D846*C846</f>
        <v>1632000</v>
      </c>
      <c r="G846" s="28" t="s">
        <v>5</v>
      </c>
      <c r="H846" s="27">
        <v>6</v>
      </c>
      <c r="I846" s="10">
        <v>272000</v>
      </c>
      <c r="J846" s="10"/>
      <c r="K846" s="55">
        <f>I846*H846</f>
        <v>1632000</v>
      </c>
      <c r="L846" s="190">
        <f t="shared" si="146"/>
        <v>0</v>
      </c>
      <c r="M846" s="190">
        <f t="shared" si="147"/>
        <v>0</v>
      </c>
      <c r="N846" s="190">
        <f t="shared" si="148"/>
        <v>0</v>
      </c>
      <c r="O846" s="190">
        <f t="shared" si="149"/>
        <v>0</v>
      </c>
      <c r="P846" s="30"/>
    </row>
    <row r="847" spans="1:16" s="3" customFormat="1" ht="21" customHeight="1" outlineLevel="1" x14ac:dyDescent="0.25">
      <c r="A847" s="27"/>
      <c r="B847" s="31" t="s">
        <v>6</v>
      </c>
      <c r="C847" s="62">
        <f>SUM(C842:C846)</f>
        <v>12</v>
      </c>
      <c r="D847" s="43"/>
      <c r="E847" s="43"/>
      <c r="F847" s="172">
        <f>SUM(F842:F846)</f>
        <v>3481600</v>
      </c>
      <c r="G847" s="31" t="s">
        <v>6</v>
      </c>
      <c r="H847" s="62">
        <f>SUM(H842:H846)</f>
        <v>12</v>
      </c>
      <c r="I847" s="43"/>
      <c r="J847" s="43"/>
      <c r="K847" s="172">
        <f>SUM(K842:K846)</f>
        <v>3481600</v>
      </c>
      <c r="L847" s="190">
        <f t="shared" si="146"/>
        <v>0</v>
      </c>
      <c r="M847" s="190">
        <f t="shared" si="147"/>
        <v>0</v>
      </c>
      <c r="N847" s="190">
        <f t="shared" si="148"/>
        <v>0</v>
      </c>
      <c r="O847" s="190">
        <f t="shared" si="149"/>
        <v>0</v>
      </c>
      <c r="P847" s="30"/>
    </row>
    <row r="848" spans="1:16" s="5" customFormat="1" ht="42" customHeight="1" outlineLevel="1" x14ac:dyDescent="0.25">
      <c r="A848" s="19" t="s">
        <v>8</v>
      </c>
      <c r="B848" s="19" t="s">
        <v>164</v>
      </c>
      <c r="C848" s="24"/>
      <c r="D848" s="86"/>
      <c r="E848" s="86"/>
      <c r="F848" s="175"/>
      <c r="G848" s="19" t="s">
        <v>164</v>
      </c>
      <c r="H848" s="24"/>
      <c r="I848" s="86"/>
      <c r="J848" s="86"/>
      <c r="K848" s="175"/>
      <c r="L848" s="190">
        <f t="shared" si="146"/>
        <v>0</v>
      </c>
      <c r="M848" s="190">
        <f t="shared" si="147"/>
        <v>0</v>
      </c>
      <c r="N848" s="190">
        <f t="shared" si="148"/>
        <v>0</v>
      </c>
      <c r="O848" s="190">
        <f t="shared" si="149"/>
        <v>0</v>
      </c>
      <c r="P848" s="77"/>
    </row>
    <row r="849" spans="1:16" s="3" customFormat="1" ht="21" customHeight="1" outlineLevel="1" x14ac:dyDescent="0.25">
      <c r="A849" s="27">
        <v>1</v>
      </c>
      <c r="B849" s="28" t="s">
        <v>4</v>
      </c>
      <c r="C849" s="27">
        <v>1</v>
      </c>
      <c r="D849" s="10">
        <v>387600</v>
      </c>
      <c r="E849" s="10"/>
      <c r="F849" s="55">
        <f>D849*C849</f>
        <v>387600</v>
      </c>
      <c r="G849" s="28" t="s">
        <v>4</v>
      </c>
      <c r="H849" s="27">
        <v>1</v>
      </c>
      <c r="I849" s="10">
        <v>387600</v>
      </c>
      <c r="J849" s="10"/>
      <c r="K849" s="55">
        <f>I849*H849</f>
        <v>387600</v>
      </c>
      <c r="L849" s="190">
        <f t="shared" si="146"/>
        <v>0</v>
      </c>
      <c r="M849" s="190">
        <f t="shared" si="147"/>
        <v>0</v>
      </c>
      <c r="N849" s="190">
        <f t="shared" si="148"/>
        <v>0</v>
      </c>
      <c r="O849" s="190">
        <f t="shared" si="149"/>
        <v>0</v>
      </c>
      <c r="P849" s="30"/>
    </row>
    <row r="850" spans="1:16" s="3" customFormat="1" ht="21" customHeight="1" outlineLevel="1" x14ac:dyDescent="0.25">
      <c r="A850" s="27">
        <v>2</v>
      </c>
      <c r="B850" s="28" t="s">
        <v>147</v>
      </c>
      <c r="C850" s="27">
        <v>1</v>
      </c>
      <c r="D850" s="10">
        <v>326400</v>
      </c>
      <c r="E850" s="10"/>
      <c r="F850" s="55">
        <f>D850*C850</f>
        <v>326400</v>
      </c>
      <c r="G850" s="28" t="s">
        <v>147</v>
      </c>
      <c r="H850" s="27">
        <v>1</v>
      </c>
      <c r="I850" s="10">
        <v>326400</v>
      </c>
      <c r="J850" s="10"/>
      <c r="K850" s="55">
        <f>I850*H850</f>
        <v>326400</v>
      </c>
      <c r="L850" s="190">
        <f t="shared" si="146"/>
        <v>0</v>
      </c>
      <c r="M850" s="190">
        <f t="shared" si="147"/>
        <v>0</v>
      </c>
      <c r="N850" s="190">
        <f t="shared" si="148"/>
        <v>0</v>
      </c>
      <c r="O850" s="190">
        <f t="shared" si="149"/>
        <v>0</v>
      </c>
      <c r="P850" s="30"/>
    </row>
    <row r="851" spans="1:16" s="3" customFormat="1" ht="21" customHeight="1" outlineLevel="1" x14ac:dyDescent="0.25">
      <c r="A851" s="27">
        <v>3</v>
      </c>
      <c r="B851" s="28" t="s">
        <v>9</v>
      </c>
      <c r="C851" s="27">
        <v>2</v>
      </c>
      <c r="D851" s="10">
        <v>289000</v>
      </c>
      <c r="E851" s="10"/>
      <c r="F851" s="55">
        <f>D851*C851</f>
        <v>578000</v>
      </c>
      <c r="G851" s="28" t="s">
        <v>9</v>
      </c>
      <c r="H851" s="27">
        <v>2</v>
      </c>
      <c r="I851" s="10">
        <v>289000</v>
      </c>
      <c r="J851" s="10"/>
      <c r="K851" s="55">
        <f>I851*H851</f>
        <v>578000</v>
      </c>
      <c r="L851" s="190">
        <f t="shared" si="146"/>
        <v>0</v>
      </c>
      <c r="M851" s="190">
        <f t="shared" si="147"/>
        <v>0</v>
      </c>
      <c r="N851" s="190">
        <f t="shared" si="148"/>
        <v>0</v>
      </c>
      <c r="O851" s="190">
        <f t="shared" si="149"/>
        <v>0</v>
      </c>
      <c r="P851" s="30"/>
    </row>
    <row r="852" spans="1:16" s="3" customFormat="1" ht="21" customHeight="1" outlineLevel="1" x14ac:dyDescent="0.25">
      <c r="A852" s="27">
        <v>4</v>
      </c>
      <c r="B852" s="28" t="s">
        <v>10</v>
      </c>
      <c r="C852" s="27">
        <v>6</v>
      </c>
      <c r="D852" s="10">
        <v>282200</v>
      </c>
      <c r="E852" s="10"/>
      <c r="F852" s="55">
        <f>D852*C852</f>
        <v>1693200</v>
      </c>
      <c r="G852" s="28" t="s">
        <v>10</v>
      </c>
      <c r="H852" s="27">
        <v>6</v>
      </c>
      <c r="I852" s="10">
        <v>282200</v>
      </c>
      <c r="J852" s="10"/>
      <c r="K852" s="55">
        <f>I852*H852</f>
        <v>1693200</v>
      </c>
      <c r="L852" s="190">
        <f t="shared" si="146"/>
        <v>0</v>
      </c>
      <c r="M852" s="190">
        <f t="shared" si="147"/>
        <v>0</v>
      </c>
      <c r="N852" s="190">
        <f t="shared" si="148"/>
        <v>0</v>
      </c>
      <c r="O852" s="190">
        <f t="shared" si="149"/>
        <v>0</v>
      </c>
      <c r="P852" s="30"/>
    </row>
    <row r="853" spans="1:16" s="3" customFormat="1" ht="21" customHeight="1" outlineLevel="1" x14ac:dyDescent="0.25">
      <c r="A853" s="27">
        <v>5</v>
      </c>
      <c r="B853" s="28" t="s">
        <v>5</v>
      </c>
      <c r="C853" s="27">
        <v>7</v>
      </c>
      <c r="D853" s="10">
        <v>272000</v>
      </c>
      <c r="E853" s="10"/>
      <c r="F853" s="55">
        <f>D853*C853</f>
        <v>1904000</v>
      </c>
      <c r="G853" s="28" t="s">
        <v>5</v>
      </c>
      <c r="H853" s="27">
        <v>7</v>
      </c>
      <c r="I853" s="10">
        <v>272000</v>
      </c>
      <c r="J853" s="10"/>
      <c r="K853" s="55">
        <f>I853*H853</f>
        <v>1904000</v>
      </c>
      <c r="L853" s="190">
        <f t="shared" si="146"/>
        <v>0</v>
      </c>
      <c r="M853" s="190">
        <f t="shared" si="147"/>
        <v>0</v>
      </c>
      <c r="N853" s="190">
        <f t="shared" si="148"/>
        <v>0</v>
      </c>
      <c r="O853" s="190">
        <f t="shared" si="149"/>
        <v>0</v>
      </c>
      <c r="P853" s="30"/>
    </row>
    <row r="854" spans="1:16" s="3" customFormat="1" ht="21" customHeight="1" outlineLevel="1" x14ac:dyDescent="0.25">
      <c r="A854" s="27"/>
      <c r="B854" s="31" t="s">
        <v>6</v>
      </c>
      <c r="C854" s="62">
        <f>SUM(C849:C853)</f>
        <v>17</v>
      </c>
      <c r="D854" s="43"/>
      <c r="E854" s="43"/>
      <c r="F854" s="172">
        <f>SUM(F849:F853)</f>
        <v>4889200</v>
      </c>
      <c r="G854" s="31" t="s">
        <v>6</v>
      </c>
      <c r="H854" s="62">
        <f>SUM(H849:H853)</f>
        <v>17</v>
      </c>
      <c r="I854" s="43"/>
      <c r="J854" s="43"/>
      <c r="K854" s="172">
        <f>SUM(K849:K853)</f>
        <v>4889200</v>
      </c>
      <c r="L854" s="190">
        <f t="shared" si="146"/>
        <v>0</v>
      </c>
      <c r="M854" s="190">
        <f t="shared" si="147"/>
        <v>0</v>
      </c>
      <c r="N854" s="190">
        <f t="shared" si="148"/>
        <v>0</v>
      </c>
      <c r="O854" s="190">
        <f t="shared" si="149"/>
        <v>0</v>
      </c>
      <c r="P854" s="30"/>
    </row>
    <row r="855" spans="1:16" s="5" customFormat="1" ht="38.25" customHeight="1" outlineLevel="1" x14ac:dyDescent="0.25">
      <c r="A855" s="19" t="s">
        <v>8</v>
      </c>
      <c r="B855" s="19" t="s">
        <v>174</v>
      </c>
      <c r="C855" s="24"/>
      <c r="D855" s="86"/>
      <c r="E855" s="86"/>
      <c r="F855" s="175"/>
      <c r="G855" s="19" t="s">
        <v>174</v>
      </c>
      <c r="H855" s="24"/>
      <c r="I855" s="86"/>
      <c r="J855" s="86"/>
      <c r="K855" s="175"/>
      <c r="L855" s="190">
        <f t="shared" si="146"/>
        <v>0</v>
      </c>
      <c r="M855" s="190">
        <f t="shared" si="147"/>
        <v>0</v>
      </c>
      <c r="N855" s="190">
        <f t="shared" si="148"/>
        <v>0</v>
      </c>
      <c r="O855" s="190">
        <f t="shared" si="149"/>
        <v>0</v>
      </c>
      <c r="P855" s="77"/>
    </row>
    <row r="856" spans="1:16" s="3" customFormat="1" ht="21" customHeight="1" outlineLevel="1" x14ac:dyDescent="0.25">
      <c r="A856" s="27">
        <v>1</v>
      </c>
      <c r="B856" s="28" t="s">
        <v>4</v>
      </c>
      <c r="C856" s="27">
        <v>1</v>
      </c>
      <c r="D856" s="10">
        <v>387600</v>
      </c>
      <c r="E856" s="10"/>
      <c r="F856" s="55">
        <f>D856*C856</f>
        <v>387600</v>
      </c>
      <c r="G856" s="28" t="s">
        <v>4</v>
      </c>
      <c r="H856" s="27">
        <v>1</v>
      </c>
      <c r="I856" s="10">
        <v>387600</v>
      </c>
      <c r="J856" s="10"/>
      <c r="K856" s="55">
        <f>I856*H856</f>
        <v>387600</v>
      </c>
      <c r="L856" s="190">
        <f t="shared" si="146"/>
        <v>0</v>
      </c>
      <c r="M856" s="190">
        <f t="shared" si="147"/>
        <v>0</v>
      </c>
      <c r="N856" s="190">
        <f t="shared" si="148"/>
        <v>0</v>
      </c>
      <c r="O856" s="190">
        <f t="shared" si="149"/>
        <v>0</v>
      </c>
      <c r="P856" s="30"/>
    </row>
    <row r="857" spans="1:16" s="3" customFormat="1" ht="40.5" customHeight="1" outlineLevel="1" x14ac:dyDescent="0.25">
      <c r="A857" s="27">
        <v>2</v>
      </c>
      <c r="B857" s="28" t="s">
        <v>175</v>
      </c>
      <c r="C857" s="27">
        <v>3</v>
      </c>
      <c r="D857" s="10">
        <v>289000</v>
      </c>
      <c r="E857" s="10"/>
      <c r="F857" s="55">
        <f>D857*C857</f>
        <v>867000</v>
      </c>
      <c r="G857" s="28" t="s">
        <v>175</v>
      </c>
      <c r="H857" s="27">
        <v>3</v>
      </c>
      <c r="I857" s="10">
        <v>289000</v>
      </c>
      <c r="J857" s="10"/>
      <c r="K857" s="55">
        <f>I857*H857</f>
        <v>867000</v>
      </c>
      <c r="L857" s="190">
        <f t="shared" si="146"/>
        <v>0</v>
      </c>
      <c r="M857" s="190">
        <f t="shared" si="147"/>
        <v>0</v>
      </c>
      <c r="N857" s="190">
        <f t="shared" si="148"/>
        <v>0</v>
      </c>
      <c r="O857" s="190">
        <f t="shared" si="149"/>
        <v>0</v>
      </c>
      <c r="P857" s="30"/>
    </row>
    <row r="858" spans="1:16" s="3" customFormat="1" ht="21" customHeight="1" outlineLevel="1" x14ac:dyDescent="0.25">
      <c r="A858" s="27">
        <v>3</v>
      </c>
      <c r="B858" s="28" t="s">
        <v>176</v>
      </c>
      <c r="C858" s="27">
        <v>1</v>
      </c>
      <c r="D858" s="10">
        <v>289000</v>
      </c>
      <c r="E858" s="10"/>
      <c r="F858" s="55">
        <f>D858*C858</f>
        <v>289000</v>
      </c>
      <c r="G858" s="28" t="s">
        <v>176</v>
      </c>
      <c r="H858" s="27">
        <v>1</v>
      </c>
      <c r="I858" s="10">
        <v>289000</v>
      </c>
      <c r="J858" s="10"/>
      <c r="K858" s="55">
        <f>I858*H858</f>
        <v>289000</v>
      </c>
      <c r="L858" s="190">
        <f t="shared" si="146"/>
        <v>0</v>
      </c>
      <c r="M858" s="190">
        <f t="shared" si="147"/>
        <v>0</v>
      </c>
      <c r="N858" s="190">
        <f t="shared" si="148"/>
        <v>0</v>
      </c>
      <c r="O858" s="190">
        <f t="shared" si="149"/>
        <v>0</v>
      </c>
      <c r="P858" s="30"/>
    </row>
    <row r="859" spans="1:16" s="3" customFormat="1" ht="21" customHeight="1" outlineLevel="1" x14ac:dyDescent="0.25">
      <c r="A859" s="27">
        <v>4</v>
      </c>
      <c r="B859" s="28" t="s">
        <v>10</v>
      </c>
      <c r="C859" s="27">
        <v>1</v>
      </c>
      <c r="D859" s="10">
        <v>282200</v>
      </c>
      <c r="E859" s="10"/>
      <c r="F859" s="55">
        <f>D859*C859</f>
        <v>282200</v>
      </c>
      <c r="G859" s="28" t="s">
        <v>10</v>
      </c>
      <c r="H859" s="27">
        <v>1</v>
      </c>
      <c r="I859" s="10">
        <v>282200</v>
      </c>
      <c r="J859" s="10"/>
      <c r="K859" s="55">
        <f>I859*H859</f>
        <v>282200</v>
      </c>
      <c r="L859" s="190">
        <f t="shared" si="146"/>
        <v>0</v>
      </c>
      <c r="M859" s="190">
        <f t="shared" si="147"/>
        <v>0</v>
      </c>
      <c r="N859" s="190">
        <f t="shared" si="148"/>
        <v>0</v>
      </c>
      <c r="O859" s="190">
        <f t="shared" si="149"/>
        <v>0</v>
      </c>
      <c r="P859" s="30"/>
    </row>
    <row r="860" spans="1:16" s="3" customFormat="1" ht="21" customHeight="1" outlineLevel="1" x14ac:dyDescent="0.25">
      <c r="A860" s="27">
        <v>5</v>
      </c>
      <c r="B860" s="28" t="s">
        <v>5</v>
      </c>
      <c r="C860" s="27">
        <v>1</v>
      </c>
      <c r="D860" s="10">
        <v>272000</v>
      </c>
      <c r="E860" s="10"/>
      <c r="F860" s="55">
        <f>D860*C860</f>
        <v>272000</v>
      </c>
      <c r="G860" s="28" t="s">
        <v>5</v>
      </c>
      <c r="H860" s="27">
        <v>1</v>
      </c>
      <c r="I860" s="10">
        <v>272000</v>
      </c>
      <c r="J860" s="10"/>
      <c r="K860" s="55">
        <f>I860*H860</f>
        <v>272000</v>
      </c>
      <c r="L860" s="190">
        <f t="shared" si="146"/>
        <v>0</v>
      </c>
      <c r="M860" s="190">
        <f t="shared" si="147"/>
        <v>0</v>
      </c>
      <c r="N860" s="190">
        <f t="shared" si="148"/>
        <v>0</v>
      </c>
      <c r="O860" s="190">
        <f t="shared" si="149"/>
        <v>0</v>
      </c>
      <c r="P860" s="30"/>
    </row>
    <row r="861" spans="1:16" s="3" customFormat="1" ht="21" customHeight="1" outlineLevel="1" x14ac:dyDescent="0.25">
      <c r="A861" s="27"/>
      <c r="B861" s="31" t="s">
        <v>6</v>
      </c>
      <c r="C861" s="62">
        <f>SUM(C856:C860)</f>
        <v>7</v>
      </c>
      <c r="D861" s="43"/>
      <c r="E861" s="43"/>
      <c r="F861" s="172">
        <f>SUM(F856:F860)</f>
        <v>2097800</v>
      </c>
      <c r="G861" s="31" t="s">
        <v>6</v>
      </c>
      <c r="H861" s="62">
        <f>SUM(H856:H860)</f>
        <v>7</v>
      </c>
      <c r="I861" s="43"/>
      <c r="J861" s="43"/>
      <c r="K861" s="172">
        <f>SUM(K856:K860)</f>
        <v>2097800</v>
      </c>
      <c r="L861" s="190">
        <f t="shared" si="146"/>
        <v>0</v>
      </c>
      <c r="M861" s="190">
        <f t="shared" si="147"/>
        <v>0</v>
      </c>
      <c r="N861" s="190">
        <f t="shared" si="148"/>
        <v>0</v>
      </c>
      <c r="O861" s="190">
        <f t="shared" si="149"/>
        <v>0</v>
      </c>
      <c r="P861" s="30"/>
    </row>
    <row r="862" spans="1:16" s="5" customFormat="1" ht="27" customHeight="1" outlineLevel="1" x14ac:dyDescent="0.25">
      <c r="A862" s="19" t="s">
        <v>8</v>
      </c>
      <c r="B862" s="19" t="s">
        <v>165</v>
      </c>
      <c r="C862" s="24"/>
      <c r="D862" s="86"/>
      <c r="E862" s="86"/>
      <c r="F862" s="175"/>
      <c r="G862" s="19" t="s">
        <v>165</v>
      </c>
      <c r="H862" s="24"/>
      <c r="I862" s="86"/>
      <c r="J862" s="86"/>
      <c r="K862" s="175"/>
      <c r="L862" s="190">
        <f t="shared" si="146"/>
        <v>0</v>
      </c>
      <c r="M862" s="190">
        <f t="shared" si="147"/>
        <v>0</v>
      </c>
      <c r="N862" s="190">
        <f t="shared" si="148"/>
        <v>0</v>
      </c>
      <c r="O862" s="190">
        <f t="shared" si="149"/>
        <v>0</v>
      </c>
      <c r="P862" s="77"/>
    </row>
    <row r="863" spans="1:16" s="3" customFormat="1" ht="21" customHeight="1" outlineLevel="1" x14ac:dyDescent="0.25">
      <c r="A863" s="27">
        <v>1</v>
      </c>
      <c r="B863" s="28" t="s">
        <v>4</v>
      </c>
      <c r="C863" s="27">
        <v>1</v>
      </c>
      <c r="D863" s="10">
        <v>387600</v>
      </c>
      <c r="E863" s="10"/>
      <c r="F863" s="55">
        <f>D863*C863</f>
        <v>387600</v>
      </c>
      <c r="G863" s="28" t="s">
        <v>4</v>
      </c>
      <c r="H863" s="27">
        <v>1</v>
      </c>
      <c r="I863" s="10">
        <v>387600</v>
      </c>
      <c r="J863" s="10"/>
      <c r="K863" s="55">
        <f>I863*H863</f>
        <v>387600</v>
      </c>
      <c r="L863" s="190">
        <f t="shared" ref="L863:L894" si="150">+H863-C863</f>
        <v>0</v>
      </c>
      <c r="M863" s="190">
        <f t="shared" ref="M863:M894" si="151">+I863-D863</f>
        <v>0</v>
      </c>
      <c r="N863" s="190">
        <f t="shared" ref="N863:N894" si="152">+J863-E863</f>
        <v>0</v>
      </c>
      <c r="O863" s="190">
        <f t="shared" ref="O863:O894" si="153">+K863-F863</f>
        <v>0</v>
      </c>
      <c r="P863" s="30"/>
    </row>
    <row r="864" spans="1:16" s="3" customFormat="1" ht="21" customHeight="1" outlineLevel="1" x14ac:dyDescent="0.25">
      <c r="A864" s="27">
        <v>2</v>
      </c>
      <c r="B864" s="28" t="s">
        <v>9</v>
      </c>
      <c r="C864" s="27">
        <v>1</v>
      </c>
      <c r="D864" s="10">
        <v>289000</v>
      </c>
      <c r="E864" s="10"/>
      <c r="F864" s="55">
        <f>D864*C864</f>
        <v>289000</v>
      </c>
      <c r="G864" s="28" t="s">
        <v>9</v>
      </c>
      <c r="H864" s="27">
        <v>1</v>
      </c>
      <c r="I864" s="10">
        <v>289000</v>
      </c>
      <c r="J864" s="10"/>
      <c r="K864" s="55">
        <f>I864*H864</f>
        <v>289000</v>
      </c>
      <c r="L864" s="190">
        <f t="shared" si="150"/>
        <v>0</v>
      </c>
      <c r="M864" s="190">
        <f t="shared" si="151"/>
        <v>0</v>
      </c>
      <c r="N864" s="190">
        <f t="shared" si="152"/>
        <v>0</v>
      </c>
      <c r="O864" s="190">
        <f t="shared" si="153"/>
        <v>0</v>
      </c>
      <c r="P864" s="30"/>
    </row>
    <row r="865" spans="1:16" s="3" customFormat="1" ht="21" customHeight="1" outlineLevel="1" x14ac:dyDescent="0.25">
      <c r="A865" s="27">
        <v>3</v>
      </c>
      <c r="B865" s="28" t="s">
        <v>10</v>
      </c>
      <c r="C865" s="27">
        <v>3</v>
      </c>
      <c r="D865" s="10">
        <v>282200</v>
      </c>
      <c r="E865" s="10"/>
      <c r="F865" s="55">
        <f>D865*C865</f>
        <v>846600</v>
      </c>
      <c r="G865" s="28" t="s">
        <v>10</v>
      </c>
      <c r="H865" s="27">
        <v>3</v>
      </c>
      <c r="I865" s="10">
        <v>282200</v>
      </c>
      <c r="J865" s="10"/>
      <c r="K865" s="55">
        <f>I865*H865</f>
        <v>846600</v>
      </c>
      <c r="L865" s="190">
        <f t="shared" si="150"/>
        <v>0</v>
      </c>
      <c r="M865" s="190">
        <f t="shared" si="151"/>
        <v>0</v>
      </c>
      <c r="N865" s="190">
        <f t="shared" si="152"/>
        <v>0</v>
      </c>
      <c r="O865" s="190">
        <f t="shared" si="153"/>
        <v>0</v>
      </c>
      <c r="P865" s="30"/>
    </row>
    <row r="866" spans="1:16" s="3" customFormat="1" ht="21" customHeight="1" outlineLevel="1" x14ac:dyDescent="0.25">
      <c r="A866" s="27">
        <v>4</v>
      </c>
      <c r="B866" s="28" t="s">
        <v>5</v>
      </c>
      <c r="C866" s="27">
        <v>1</v>
      </c>
      <c r="D866" s="10">
        <v>272000</v>
      </c>
      <c r="E866" s="10"/>
      <c r="F866" s="55">
        <f>D866*C866</f>
        <v>272000</v>
      </c>
      <c r="G866" s="28" t="s">
        <v>5</v>
      </c>
      <c r="H866" s="27">
        <v>1</v>
      </c>
      <c r="I866" s="10">
        <v>272000</v>
      </c>
      <c r="J866" s="10"/>
      <c r="K866" s="55">
        <f>I866*H866</f>
        <v>272000</v>
      </c>
      <c r="L866" s="190">
        <f t="shared" si="150"/>
        <v>0</v>
      </c>
      <c r="M866" s="190">
        <f t="shared" si="151"/>
        <v>0</v>
      </c>
      <c r="N866" s="190">
        <f t="shared" si="152"/>
        <v>0</v>
      </c>
      <c r="O866" s="190">
        <f t="shared" si="153"/>
        <v>0</v>
      </c>
      <c r="P866" s="30"/>
    </row>
    <row r="867" spans="1:16" s="3" customFormat="1" ht="21" customHeight="1" outlineLevel="1" x14ac:dyDescent="0.25">
      <c r="A867" s="27"/>
      <c r="B867" s="31" t="s">
        <v>6</v>
      </c>
      <c r="C867" s="62">
        <f>SUM(C863:C866)</f>
        <v>6</v>
      </c>
      <c r="D867" s="10"/>
      <c r="E867" s="43"/>
      <c r="F867" s="172">
        <f>SUM(F863:F866)</f>
        <v>1795200</v>
      </c>
      <c r="G867" s="31" t="s">
        <v>6</v>
      </c>
      <c r="H867" s="62">
        <f>SUM(H863:H866)</f>
        <v>6</v>
      </c>
      <c r="I867" s="10"/>
      <c r="J867" s="43"/>
      <c r="K867" s="172">
        <f>SUM(K863:K866)</f>
        <v>1795200</v>
      </c>
      <c r="L867" s="190">
        <f t="shared" si="150"/>
        <v>0</v>
      </c>
      <c r="M867" s="190">
        <f t="shared" si="151"/>
        <v>0</v>
      </c>
      <c r="N867" s="190">
        <f t="shared" si="152"/>
        <v>0</v>
      </c>
      <c r="O867" s="190">
        <f t="shared" si="153"/>
        <v>0</v>
      </c>
      <c r="P867" s="30"/>
    </row>
    <row r="868" spans="1:16" s="5" customFormat="1" ht="69.75" customHeight="1" outlineLevel="1" x14ac:dyDescent="0.25">
      <c r="A868" s="19" t="s">
        <v>8</v>
      </c>
      <c r="B868" s="19" t="s">
        <v>166</v>
      </c>
      <c r="C868" s="24"/>
      <c r="D868" s="86"/>
      <c r="E868" s="86"/>
      <c r="F868" s="175"/>
      <c r="G868" s="19" t="s">
        <v>166</v>
      </c>
      <c r="H868" s="24"/>
      <c r="I868" s="86"/>
      <c r="J868" s="86"/>
      <c r="K868" s="175"/>
      <c r="L868" s="190">
        <f t="shared" si="150"/>
        <v>0</v>
      </c>
      <c r="M868" s="190">
        <f t="shared" si="151"/>
        <v>0</v>
      </c>
      <c r="N868" s="190">
        <f t="shared" si="152"/>
        <v>0</v>
      </c>
      <c r="O868" s="190">
        <f t="shared" si="153"/>
        <v>0</v>
      </c>
      <c r="P868" s="77"/>
    </row>
    <row r="869" spans="1:16" s="3" customFormat="1" ht="21" customHeight="1" outlineLevel="1" x14ac:dyDescent="0.25">
      <c r="A869" s="27">
        <v>1</v>
      </c>
      <c r="B869" s="28" t="s">
        <v>4</v>
      </c>
      <c r="C869" s="27">
        <v>1</v>
      </c>
      <c r="D869" s="10">
        <v>387600</v>
      </c>
      <c r="E869" s="10"/>
      <c r="F869" s="55">
        <f>D869*C869</f>
        <v>387600</v>
      </c>
      <c r="G869" s="28" t="s">
        <v>4</v>
      </c>
      <c r="H869" s="27">
        <v>1</v>
      </c>
      <c r="I869" s="10">
        <v>387600</v>
      </c>
      <c r="J869" s="10"/>
      <c r="K869" s="55">
        <f>I869*H869</f>
        <v>387600</v>
      </c>
      <c r="L869" s="190">
        <f t="shared" si="150"/>
        <v>0</v>
      </c>
      <c r="M869" s="190">
        <f t="shared" si="151"/>
        <v>0</v>
      </c>
      <c r="N869" s="190">
        <f t="shared" si="152"/>
        <v>0</v>
      </c>
      <c r="O869" s="190">
        <f t="shared" si="153"/>
        <v>0</v>
      </c>
      <c r="P869" s="30"/>
    </row>
    <row r="870" spans="1:16" s="3" customFormat="1" ht="21" customHeight="1" outlineLevel="1" x14ac:dyDescent="0.25">
      <c r="A870" s="27">
        <v>2</v>
      </c>
      <c r="B870" s="28" t="s">
        <v>147</v>
      </c>
      <c r="C870" s="27">
        <v>1</v>
      </c>
      <c r="D870" s="10">
        <v>326400</v>
      </c>
      <c r="E870" s="10"/>
      <c r="F870" s="55">
        <f>D870*C870</f>
        <v>326400</v>
      </c>
      <c r="G870" s="28" t="s">
        <v>147</v>
      </c>
      <c r="H870" s="27">
        <v>1</v>
      </c>
      <c r="I870" s="10">
        <v>326400</v>
      </c>
      <c r="J870" s="10"/>
      <c r="K870" s="55">
        <f>I870*H870</f>
        <v>326400</v>
      </c>
      <c r="L870" s="190">
        <f t="shared" si="150"/>
        <v>0</v>
      </c>
      <c r="M870" s="190">
        <f t="shared" si="151"/>
        <v>0</v>
      </c>
      <c r="N870" s="190">
        <f t="shared" si="152"/>
        <v>0</v>
      </c>
      <c r="O870" s="190">
        <f t="shared" si="153"/>
        <v>0</v>
      </c>
      <c r="P870" s="30"/>
    </row>
    <row r="871" spans="1:16" s="3" customFormat="1" ht="21" customHeight="1" outlineLevel="1" x14ac:dyDescent="0.25">
      <c r="A871" s="27">
        <v>3</v>
      </c>
      <c r="B871" s="28" t="s">
        <v>9</v>
      </c>
      <c r="C871" s="27">
        <v>2</v>
      </c>
      <c r="D871" s="10">
        <v>289000</v>
      </c>
      <c r="E871" s="10"/>
      <c r="F871" s="55">
        <f>D871*C871</f>
        <v>578000</v>
      </c>
      <c r="G871" s="28" t="s">
        <v>9</v>
      </c>
      <c r="H871" s="27">
        <v>2</v>
      </c>
      <c r="I871" s="10">
        <v>289000</v>
      </c>
      <c r="J871" s="10"/>
      <c r="K871" s="55">
        <f>I871*H871</f>
        <v>578000</v>
      </c>
      <c r="L871" s="190">
        <f t="shared" si="150"/>
        <v>0</v>
      </c>
      <c r="M871" s="190">
        <f t="shared" si="151"/>
        <v>0</v>
      </c>
      <c r="N871" s="190">
        <f t="shared" si="152"/>
        <v>0</v>
      </c>
      <c r="O871" s="190">
        <f t="shared" si="153"/>
        <v>0</v>
      </c>
      <c r="P871" s="30"/>
    </row>
    <row r="872" spans="1:16" s="3" customFormat="1" ht="21" customHeight="1" outlineLevel="1" x14ac:dyDescent="0.25">
      <c r="A872" s="27">
        <v>4</v>
      </c>
      <c r="B872" s="28" t="s">
        <v>10</v>
      </c>
      <c r="C872" s="27">
        <v>4</v>
      </c>
      <c r="D872" s="10">
        <v>282200</v>
      </c>
      <c r="E872" s="10"/>
      <c r="F872" s="55">
        <f>D872*C872</f>
        <v>1128800</v>
      </c>
      <c r="G872" s="28" t="s">
        <v>10</v>
      </c>
      <c r="H872" s="27">
        <v>4</v>
      </c>
      <c r="I872" s="10">
        <v>282200</v>
      </c>
      <c r="J872" s="10"/>
      <c r="K872" s="55">
        <f>I872*H872</f>
        <v>1128800</v>
      </c>
      <c r="L872" s="190">
        <f t="shared" si="150"/>
        <v>0</v>
      </c>
      <c r="M872" s="190">
        <f t="shared" si="151"/>
        <v>0</v>
      </c>
      <c r="N872" s="190">
        <f t="shared" si="152"/>
        <v>0</v>
      </c>
      <c r="O872" s="190">
        <f t="shared" si="153"/>
        <v>0</v>
      </c>
      <c r="P872" s="30"/>
    </row>
    <row r="873" spans="1:16" s="3" customFormat="1" ht="21" customHeight="1" outlineLevel="1" x14ac:dyDescent="0.25">
      <c r="A873" s="27">
        <v>5</v>
      </c>
      <c r="B873" s="28" t="s">
        <v>5</v>
      </c>
      <c r="C873" s="27">
        <v>9</v>
      </c>
      <c r="D873" s="10">
        <v>272000</v>
      </c>
      <c r="E873" s="10"/>
      <c r="F873" s="55">
        <f>D873*C873</f>
        <v>2448000</v>
      </c>
      <c r="G873" s="28" t="s">
        <v>5</v>
      </c>
      <c r="H873" s="27">
        <v>9</v>
      </c>
      <c r="I873" s="10">
        <v>272000</v>
      </c>
      <c r="J873" s="10"/>
      <c r="K873" s="55">
        <f>I873*H873</f>
        <v>2448000</v>
      </c>
      <c r="L873" s="190">
        <f t="shared" si="150"/>
        <v>0</v>
      </c>
      <c r="M873" s="190">
        <f t="shared" si="151"/>
        <v>0</v>
      </c>
      <c r="N873" s="190">
        <f t="shared" si="152"/>
        <v>0</v>
      </c>
      <c r="O873" s="190">
        <f t="shared" si="153"/>
        <v>0</v>
      </c>
      <c r="P873" s="30"/>
    </row>
    <row r="874" spans="1:16" s="3" customFormat="1" ht="21" customHeight="1" outlineLevel="1" x14ac:dyDescent="0.25">
      <c r="A874" s="27"/>
      <c r="B874" s="31" t="s">
        <v>6</v>
      </c>
      <c r="C874" s="62">
        <f>SUM(C869:C873)</f>
        <v>17</v>
      </c>
      <c r="D874" s="43"/>
      <c r="E874" s="43"/>
      <c r="F874" s="172">
        <f>SUM(F869:F873)</f>
        <v>4868800</v>
      </c>
      <c r="G874" s="31" t="s">
        <v>6</v>
      </c>
      <c r="H874" s="62">
        <f>SUM(H869:H873)</f>
        <v>17</v>
      </c>
      <c r="I874" s="43"/>
      <c r="J874" s="43"/>
      <c r="K874" s="172">
        <f>SUM(K869:K873)</f>
        <v>4868800</v>
      </c>
      <c r="L874" s="190">
        <f t="shared" si="150"/>
        <v>0</v>
      </c>
      <c r="M874" s="190">
        <f t="shared" si="151"/>
        <v>0</v>
      </c>
      <c r="N874" s="190">
        <f t="shared" si="152"/>
        <v>0</v>
      </c>
      <c r="O874" s="190">
        <f t="shared" si="153"/>
        <v>0</v>
      </c>
      <c r="P874" s="30"/>
    </row>
    <row r="875" spans="1:16" s="5" customFormat="1" ht="29.25" customHeight="1" outlineLevel="1" x14ac:dyDescent="0.25">
      <c r="A875" s="19" t="s">
        <v>8</v>
      </c>
      <c r="B875" s="19" t="s">
        <v>167</v>
      </c>
      <c r="C875" s="24"/>
      <c r="D875" s="86"/>
      <c r="E875" s="86"/>
      <c r="F875" s="175"/>
      <c r="G875" s="19" t="s">
        <v>167</v>
      </c>
      <c r="H875" s="24"/>
      <c r="I875" s="86"/>
      <c r="J875" s="86"/>
      <c r="K875" s="175"/>
      <c r="L875" s="190">
        <f t="shared" si="150"/>
        <v>0</v>
      </c>
      <c r="M875" s="190">
        <f t="shared" si="151"/>
        <v>0</v>
      </c>
      <c r="N875" s="190">
        <f t="shared" si="152"/>
        <v>0</v>
      </c>
      <c r="O875" s="190">
        <f t="shared" si="153"/>
        <v>0</v>
      </c>
      <c r="P875" s="77"/>
    </row>
    <row r="876" spans="1:16" s="3" customFormat="1" ht="21" customHeight="1" outlineLevel="1" x14ac:dyDescent="0.25">
      <c r="A876" s="27">
        <v>1</v>
      </c>
      <c r="B876" s="28" t="s">
        <v>4</v>
      </c>
      <c r="C876" s="27">
        <v>1</v>
      </c>
      <c r="D876" s="10">
        <v>387600</v>
      </c>
      <c r="E876" s="10"/>
      <c r="F876" s="55">
        <f>D876*C876</f>
        <v>387600</v>
      </c>
      <c r="G876" s="28" t="s">
        <v>4</v>
      </c>
      <c r="H876" s="27">
        <v>1</v>
      </c>
      <c r="I876" s="10">
        <v>387600</v>
      </c>
      <c r="J876" s="10"/>
      <c r="K876" s="55">
        <f>I876*H876</f>
        <v>387600</v>
      </c>
      <c r="L876" s="190">
        <f t="shared" si="150"/>
        <v>0</v>
      </c>
      <c r="M876" s="190">
        <f t="shared" si="151"/>
        <v>0</v>
      </c>
      <c r="N876" s="190">
        <f t="shared" si="152"/>
        <v>0</v>
      </c>
      <c r="O876" s="190">
        <f t="shared" si="153"/>
        <v>0</v>
      </c>
      <c r="P876" s="30"/>
    </row>
    <row r="877" spans="1:16" s="3" customFormat="1" ht="21" customHeight="1" outlineLevel="1" x14ac:dyDescent="0.25">
      <c r="A877" s="27">
        <v>2</v>
      </c>
      <c r="B877" s="28" t="s">
        <v>9</v>
      </c>
      <c r="C877" s="27">
        <v>1</v>
      </c>
      <c r="D877" s="10">
        <v>289000</v>
      </c>
      <c r="E877" s="10"/>
      <c r="F877" s="55">
        <f>D877*C877</f>
        <v>289000</v>
      </c>
      <c r="G877" s="28" t="s">
        <v>9</v>
      </c>
      <c r="H877" s="27">
        <v>1</v>
      </c>
      <c r="I877" s="10">
        <v>289000</v>
      </c>
      <c r="J877" s="10"/>
      <c r="K877" s="55">
        <f>I877*H877</f>
        <v>289000</v>
      </c>
      <c r="L877" s="190">
        <f t="shared" si="150"/>
        <v>0</v>
      </c>
      <c r="M877" s="190">
        <f t="shared" si="151"/>
        <v>0</v>
      </c>
      <c r="N877" s="190">
        <f t="shared" si="152"/>
        <v>0</v>
      </c>
      <c r="O877" s="190">
        <f t="shared" si="153"/>
        <v>0</v>
      </c>
      <c r="P877" s="30"/>
    </row>
    <row r="878" spans="1:16" s="3" customFormat="1" ht="21" customHeight="1" outlineLevel="1" x14ac:dyDescent="0.25">
      <c r="A878" s="27">
        <v>3</v>
      </c>
      <c r="B878" s="28" t="s">
        <v>10</v>
      </c>
      <c r="C878" s="27">
        <v>1</v>
      </c>
      <c r="D878" s="10">
        <v>282200</v>
      </c>
      <c r="E878" s="10"/>
      <c r="F878" s="55">
        <f>D878*C878</f>
        <v>282200</v>
      </c>
      <c r="G878" s="28" t="s">
        <v>10</v>
      </c>
      <c r="H878" s="27">
        <v>1</v>
      </c>
      <c r="I878" s="10">
        <v>282200</v>
      </c>
      <c r="J878" s="10"/>
      <c r="K878" s="55">
        <f>I878*H878</f>
        <v>282200</v>
      </c>
      <c r="L878" s="190">
        <f t="shared" si="150"/>
        <v>0</v>
      </c>
      <c r="M878" s="190">
        <f t="shared" si="151"/>
        <v>0</v>
      </c>
      <c r="N878" s="190">
        <f t="shared" si="152"/>
        <v>0</v>
      </c>
      <c r="O878" s="190">
        <f t="shared" si="153"/>
        <v>0</v>
      </c>
      <c r="P878" s="30"/>
    </row>
    <row r="879" spans="1:16" s="3" customFormat="1" ht="21" customHeight="1" outlineLevel="1" x14ac:dyDescent="0.25">
      <c r="A879" s="27">
        <v>4</v>
      </c>
      <c r="B879" s="28" t="s">
        <v>5</v>
      </c>
      <c r="C879" s="27">
        <v>3</v>
      </c>
      <c r="D879" s="10">
        <v>272000</v>
      </c>
      <c r="E879" s="10"/>
      <c r="F879" s="55">
        <f>D879*C879</f>
        <v>816000</v>
      </c>
      <c r="G879" s="28" t="s">
        <v>5</v>
      </c>
      <c r="H879" s="27">
        <v>3</v>
      </c>
      <c r="I879" s="10">
        <v>272000</v>
      </c>
      <c r="J879" s="10"/>
      <c r="K879" s="55">
        <f>I879*H879</f>
        <v>816000</v>
      </c>
      <c r="L879" s="190">
        <f t="shared" si="150"/>
        <v>0</v>
      </c>
      <c r="M879" s="190">
        <f t="shared" si="151"/>
        <v>0</v>
      </c>
      <c r="N879" s="190">
        <f t="shared" si="152"/>
        <v>0</v>
      </c>
      <c r="O879" s="190">
        <f t="shared" si="153"/>
        <v>0</v>
      </c>
      <c r="P879" s="30"/>
    </row>
    <row r="880" spans="1:16" s="3" customFormat="1" ht="21" customHeight="1" outlineLevel="1" x14ac:dyDescent="0.25">
      <c r="A880" s="27"/>
      <c r="B880" s="31" t="s">
        <v>6</v>
      </c>
      <c r="C880" s="62">
        <f>SUM(C876:C879)</f>
        <v>6</v>
      </c>
      <c r="D880" s="43"/>
      <c r="E880" s="43"/>
      <c r="F880" s="172">
        <f>SUM(F876:F879)</f>
        <v>1774800</v>
      </c>
      <c r="G880" s="31" t="s">
        <v>6</v>
      </c>
      <c r="H880" s="62">
        <f>SUM(H876:H879)</f>
        <v>6</v>
      </c>
      <c r="I880" s="43"/>
      <c r="J880" s="43"/>
      <c r="K880" s="172">
        <f>SUM(K876:K879)</f>
        <v>1774800</v>
      </c>
      <c r="L880" s="190">
        <f t="shared" si="150"/>
        <v>0</v>
      </c>
      <c r="M880" s="190">
        <f t="shared" si="151"/>
        <v>0</v>
      </c>
      <c r="N880" s="190">
        <f t="shared" si="152"/>
        <v>0</v>
      </c>
      <c r="O880" s="190">
        <f t="shared" si="153"/>
        <v>0</v>
      </c>
      <c r="P880" s="30"/>
    </row>
    <row r="881" spans="1:16" s="5" customFormat="1" ht="35.25" customHeight="1" outlineLevel="1" x14ac:dyDescent="0.25">
      <c r="A881" s="19" t="s">
        <v>8</v>
      </c>
      <c r="B881" s="19" t="s">
        <v>168</v>
      </c>
      <c r="C881" s="24"/>
      <c r="D881" s="86"/>
      <c r="E881" s="86"/>
      <c r="F881" s="175"/>
      <c r="G881" s="19" t="s">
        <v>168</v>
      </c>
      <c r="H881" s="24"/>
      <c r="I881" s="86"/>
      <c r="J881" s="86"/>
      <c r="K881" s="175"/>
      <c r="L881" s="190">
        <f t="shared" si="150"/>
        <v>0</v>
      </c>
      <c r="M881" s="190">
        <f t="shared" si="151"/>
        <v>0</v>
      </c>
      <c r="N881" s="190">
        <f t="shared" si="152"/>
        <v>0</v>
      </c>
      <c r="O881" s="190">
        <f t="shared" si="153"/>
        <v>0</v>
      </c>
      <c r="P881" s="77"/>
    </row>
    <row r="882" spans="1:16" s="3" customFormat="1" ht="21" customHeight="1" outlineLevel="1" x14ac:dyDescent="0.25">
      <c r="A882" s="27">
        <v>1</v>
      </c>
      <c r="B882" s="28" t="s">
        <v>169</v>
      </c>
      <c r="C882" s="27">
        <v>1</v>
      </c>
      <c r="D882" s="10">
        <v>370600</v>
      </c>
      <c r="E882" s="10"/>
      <c r="F882" s="55">
        <f t="shared" ref="F882:F891" si="154">D882*C882</f>
        <v>370600</v>
      </c>
      <c r="G882" s="28" t="s">
        <v>169</v>
      </c>
      <c r="H882" s="27">
        <v>1</v>
      </c>
      <c r="I882" s="10">
        <v>370600</v>
      </c>
      <c r="J882" s="10"/>
      <c r="K882" s="55">
        <f t="shared" ref="K882:K891" si="155">I882*H882</f>
        <v>370600</v>
      </c>
      <c r="L882" s="190">
        <f t="shared" si="150"/>
        <v>0</v>
      </c>
      <c r="M882" s="190">
        <f t="shared" si="151"/>
        <v>0</v>
      </c>
      <c r="N882" s="190">
        <f t="shared" si="152"/>
        <v>0</v>
      </c>
      <c r="O882" s="190">
        <f t="shared" si="153"/>
        <v>0</v>
      </c>
      <c r="P882" s="30"/>
    </row>
    <row r="883" spans="1:16" s="3" customFormat="1" ht="39" customHeight="1" outlineLevel="1" x14ac:dyDescent="0.25">
      <c r="A883" s="27">
        <v>2</v>
      </c>
      <c r="B883" s="28" t="s">
        <v>180</v>
      </c>
      <c r="C883" s="42">
        <v>1</v>
      </c>
      <c r="D883" s="10">
        <v>241400</v>
      </c>
      <c r="E883" s="10"/>
      <c r="F883" s="55">
        <f t="shared" si="154"/>
        <v>241400</v>
      </c>
      <c r="G883" s="28" t="s">
        <v>180</v>
      </c>
      <c r="H883" s="42">
        <v>1</v>
      </c>
      <c r="I883" s="10">
        <v>241400</v>
      </c>
      <c r="J883" s="10"/>
      <c r="K883" s="55">
        <f t="shared" si="155"/>
        <v>241400</v>
      </c>
      <c r="L883" s="190">
        <f t="shared" si="150"/>
        <v>0</v>
      </c>
      <c r="M883" s="190">
        <f t="shared" si="151"/>
        <v>0</v>
      </c>
      <c r="N883" s="190">
        <f t="shared" si="152"/>
        <v>0</v>
      </c>
      <c r="O883" s="190">
        <f t="shared" si="153"/>
        <v>0</v>
      </c>
      <c r="P883" s="30"/>
    </row>
    <row r="884" spans="1:16" s="3" customFormat="1" ht="39" customHeight="1" outlineLevel="1" x14ac:dyDescent="0.25">
      <c r="A884" s="27">
        <v>3</v>
      </c>
      <c r="B884" s="28" t="s">
        <v>170</v>
      </c>
      <c r="C884" s="42">
        <v>1</v>
      </c>
      <c r="D884" s="10">
        <v>258400</v>
      </c>
      <c r="E884" s="10"/>
      <c r="F884" s="55">
        <f t="shared" si="154"/>
        <v>258400</v>
      </c>
      <c r="G884" s="28" t="s">
        <v>170</v>
      </c>
      <c r="H884" s="42">
        <v>1</v>
      </c>
      <c r="I884" s="10">
        <v>258400</v>
      </c>
      <c r="J884" s="10"/>
      <c r="K884" s="55">
        <f t="shared" si="155"/>
        <v>258400</v>
      </c>
      <c r="L884" s="190">
        <f t="shared" si="150"/>
        <v>0</v>
      </c>
      <c r="M884" s="190">
        <f t="shared" si="151"/>
        <v>0</v>
      </c>
      <c r="N884" s="190">
        <f t="shared" si="152"/>
        <v>0</v>
      </c>
      <c r="O884" s="190">
        <f t="shared" si="153"/>
        <v>0</v>
      </c>
      <c r="P884" s="30"/>
    </row>
    <row r="885" spans="1:16" s="3" customFormat="1" ht="38.25" customHeight="1" outlineLevel="1" x14ac:dyDescent="0.25">
      <c r="A885" s="27">
        <v>4</v>
      </c>
      <c r="B885" s="28" t="s">
        <v>170</v>
      </c>
      <c r="C885" s="42">
        <v>3</v>
      </c>
      <c r="D885" s="10">
        <v>210800</v>
      </c>
      <c r="E885" s="10"/>
      <c r="F885" s="55">
        <f t="shared" si="154"/>
        <v>632400</v>
      </c>
      <c r="G885" s="28" t="s">
        <v>170</v>
      </c>
      <c r="H885" s="42">
        <v>3</v>
      </c>
      <c r="I885" s="10">
        <v>210800</v>
      </c>
      <c r="J885" s="10"/>
      <c r="K885" s="55">
        <f t="shared" si="155"/>
        <v>632400</v>
      </c>
      <c r="L885" s="190">
        <f t="shared" si="150"/>
        <v>0</v>
      </c>
      <c r="M885" s="190">
        <f t="shared" si="151"/>
        <v>0</v>
      </c>
      <c r="N885" s="190">
        <f t="shared" si="152"/>
        <v>0</v>
      </c>
      <c r="O885" s="190">
        <f t="shared" si="153"/>
        <v>0</v>
      </c>
      <c r="P885" s="30"/>
    </row>
    <row r="886" spans="1:16" s="3" customFormat="1" ht="37.5" customHeight="1" outlineLevel="1" x14ac:dyDescent="0.25">
      <c r="A886" s="27">
        <v>5</v>
      </c>
      <c r="B886" s="28" t="s">
        <v>171</v>
      </c>
      <c r="C886" s="42">
        <v>1</v>
      </c>
      <c r="D886" s="10">
        <v>210800</v>
      </c>
      <c r="E886" s="10"/>
      <c r="F886" s="55">
        <f t="shared" si="154"/>
        <v>210800</v>
      </c>
      <c r="G886" s="28" t="s">
        <v>171</v>
      </c>
      <c r="H886" s="42">
        <v>1</v>
      </c>
      <c r="I886" s="10">
        <v>210800</v>
      </c>
      <c r="J886" s="10"/>
      <c r="K886" s="55">
        <f t="shared" si="155"/>
        <v>210800</v>
      </c>
      <c r="L886" s="190">
        <f t="shared" si="150"/>
        <v>0</v>
      </c>
      <c r="M886" s="190">
        <f t="shared" si="151"/>
        <v>0</v>
      </c>
      <c r="N886" s="190">
        <f t="shared" si="152"/>
        <v>0</v>
      </c>
      <c r="O886" s="190">
        <f t="shared" si="153"/>
        <v>0</v>
      </c>
      <c r="P886" s="30"/>
    </row>
    <row r="887" spans="1:16" s="3" customFormat="1" ht="25.5" customHeight="1" outlineLevel="1" x14ac:dyDescent="0.25">
      <c r="A887" s="27">
        <v>6</v>
      </c>
      <c r="B887" s="28" t="s">
        <v>139</v>
      </c>
      <c r="C887" s="42">
        <v>1</v>
      </c>
      <c r="D887" s="10">
        <v>265200</v>
      </c>
      <c r="E887" s="10"/>
      <c r="F887" s="55">
        <f t="shared" si="154"/>
        <v>265200</v>
      </c>
      <c r="G887" s="28" t="s">
        <v>139</v>
      </c>
      <c r="H887" s="42">
        <v>1</v>
      </c>
      <c r="I887" s="10">
        <v>265200</v>
      </c>
      <c r="J887" s="10"/>
      <c r="K887" s="55">
        <f t="shared" si="155"/>
        <v>265200</v>
      </c>
      <c r="L887" s="190">
        <f t="shared" si="150"/>
        <v>0</v>
      </c>
      <c r="M887" s="190">
        <f t="shared" si="151"/>
        <v>0</v>
      </c>
      <c r="N887" s="190">
        <f t="shared" si="152"/>
        <v>0</v>
      </c>
      <c r="O887" s="190">
        <f t="shared" si="153"/>
        <v>0</v>
      </c>
      <c r="P887" s="30"/>
    </row>
    <row r="888" spans="1:16" s="3" customFormat="1" ht="25.5" customHeight="1" outlineLevel="1" x14ac:dyDescent="0.25">
      <c r="A888" s="27">
        <v>7</v>
      </c>
      <c r="B888" s="28" t="s">
        <v>139</v>
      </c>
      <c r="C888" s="42">
        <v>2</v>
      </c>
      <c r="D888" s="10">
        <v>255000</v>
      </c>
      <c r="E888" s="10"/>
      <c r="F888" s="55">
        <f t="shared" si="154"/>
        <v>510000</v>
      </c>
      <c r="G888" s="28" t="s">
        <v>139</v>
      </c>
      <c r="H888" s="42">
        <v>2</v>
      </c>
      <c r="I888" s="10">
        <v>255000</v>
      </c>
      <c r="J888" s="10"/>
      <c r="K888" s="55">
        <f t="shared" si="155"/>
        <v>510000</v>
      </c>
      <c r="L888" s="190">
        <f t="shared" si="150"/>
        <v>0</v>
      </c>
      <c r="M888" s="190">
        <f t="shared" si="151"/>
        <v>0</v>
      </c>
      <c r="N888" s="190">
        <f t="shared" si="152"/>
        <v>0</v>
      </c>
      <c r="O888" s="190">
        <f t="shared" si="153"/>
        <v>0</v>
      </c>
      <c r="P888" s="30"/>
    </row>
    <row r="889" spans="1:16" s="3" customFormat="1" ht="25.5" customHeight="1" outlineLevel="1" x14ac:dyDescent="0.25">
      <c r="A889" s="27">
        <v>8</v>
      </c>
      <c r="B889" s="28" t="s">
        <v>172</v>
      </c>
      <c r="C889" s="42">
        <v>4</v>
      </c>
      <c r="D889" s="10">
        <v>176800</v>
      </c>
      <c r="E889" s="10"/>
      <c r="F889" s="55">
        <f t="shared" si="154"/>
        <v>707200</v>
      </c>
      <c r="G889" s="28" t="s">
        <v>172</v>
      </c>
      <c r="H889" s="42">
        <v>4</v>
      </c>
      <c r="I889" s="10">
        <v>176800</v>
      </c>
      <c r="J889" s="10"/>
      <c r="K889" s="55">
        <f t="shared" si="155"/>
        <v>707200</v>
      </c>
      <c r="L889" s="190">
        <f t="shared" si="150"/>
        <v>0</v>
      </c>
      <c r="M889" s="190">
        <f t="shared" si="151"/>
        <v>0</v>
      </c>
      <c r="N889" s="190">
        <f t="shared" si="152"/>
        <v>0</v>
      </c>
      <c r="O889" s="190">
        <f t="shared" si="153"/>
        <v>0</v>
      </c>
      <c r="P889" s="30"/>
    </row>
    <row r="890" spans="1:16" s="3" customFormat="1" ht="25.5" customHeight="1" outlineLevel="1" x14ac:dyDescent="0.25">
      <c r="A890" s="27">
        <v>9</v>
      </c>
      <c r="B890" s="28" t="s">
        <v>141</v>
      </c>
      <c r="C890" s="42">
        <v>2</v>
      </c>
      <c r="D890" s="10">
        <v>176800</v>
      </c>
      <c r="E890" s="10"/>
      <c r="F890" s="55">
        <f t="shared" si="154"/>
        <v>353600</v>
      </c>
      <c r="G890" s="28" t="s">
        <v>141</v>
      </c>
      <c r="H890" s="42">
        <v>2</v>
      </c>
      <c r="I890" s="10">
        <v>176800</v>
      </c>
      <c r="J890" s="10"/>
      <c r="K890" s="55">
        <f t="shared" si="155"/>
        <v>353600</v>
      </c>
      <c r="L890" s="190">
        <f t="shared" si="150"/>
        <v>0</v>
      </c>
      <c r="M890" s="190">
        <f t="shared" si="151"/>
        <v>0</v>
      </c>
      <c r="N890" s="190">
        <f t="shared" si="152"/>
        <v>0</v>
      </c>
      <c r="O890" s="190">
        <f t="shared" si="153"/>
        <v>0</v>
      </c>
      <c r="P890" s="30"/>
    </row>
    <row r="891" spans="1:16" s="3" customFormat="1" ht="25.5" customHeight="1" outlineLevel="1" x14ac:dyDescent="0.25">
      <c r="A891" s="27">
        <v>10</v>
      </c>
      <c r="B891" s="28" t="s">
        <v>173</v>
      </c>
      <c r="C891" s="42">
        <v>5</v>
      </c>
      <c r="D891" s="10">
        <v>176800</v>
      </c>
      <c r="E891" s="10"/>
      <c r="F891" s="55">
        <f t="shared" si="154"/>
        <v>884000</v>
      </c>
      <c r="G891" s="28" t="s">
        <v>173</v>
      </c>
      <c r="H891" s="42">
        <v>5</v>
      </c>
      <c r="I891" s="10">
        <v>176800</v>
      </c>
      <c r="J891" s="10"/>
      <c r="K891" s="55">
        <f t="shared" si="155"/>
        <v>884000</v>
      </c>
      <c r="L891" s="190">
        <f t="shared" si="150"/>
        <v>0</v>
      </c>
      <c r="M891" s="190">
        <f t="shared" si="151"/>
        <v>0</v>
      </c>
      <c r="N891" s="190">
        <f t="shared" si="152"/>
        <v>0</v>
      </c>
      <c r="O891" s="190">
        <f t="shared" si="153"/>
        <v>0</v>
      </c>
      <c r="P891" s="30"/>
    </row>
    <row r="892" spans="1:16" s="3" customFormat="1" ht="25.5" customHeight="1" outlineLevel="1" x14ac:dyDescent="0.25">
      <c r="A892" s="27"/>
      <c r="B892" s="31" t="s">
        <v>6</v>
      </c>
      <c r="C892" s="62">
        <f>SUM(C882:C891)</f>
        <v>21</v>
      </c>
      <c r="D892" s="43"/>
      <c r="E892" s="43"/>
      <c r="F892" s="172">
        <f>SUM(F882:F891)</f>
        <v>4433600</v>
      </c>
      <c r="G892" s="31" t="s">
        <v>6</v>
      </c>
      <c r="H892" s="62">
        <f>SUM(H882:H891)</f>
        <v>21</v>
      </c>
      <c r="I892" s="43"/>
      <c r="J892" s="43"/>
      <c r="K892" s="172">
        <f>SUM(K882:K891)</f>
        <v>4433600</v>
      </c>
      <c r="L892" s="190">
        <f t="shared" si="150"/>
        <v>0</v>
      </c>
      <c r="M892" s="190">
        <f t="shared" si="151"/>
        <v>0</v>
      </c>
      <c r="N892" s="190">
        <f t="shared" si="152"/>
        <v>0</v>
      </c>
      <c r="O892" s="190">
        <f t="shared" si="153"/>
        <v>0</v>
      </c>
      <c r="P892" s="30"/>
    </row>
    <row r="893" spans="1:16" s="5" customFormat="1" ht="39.75" customHeight="1" outlineLevel="1" x14ac:dyDescent="0.25">
      <c r="A893" s="19" t="s">
        <v>8</v>
      </c>
      <c r="B893" s="19" t="s">
        <v>177</v>
      </c>
      <c r="C893" s="24"/>
      <c r="D893" s="86"/>
      <c r="E893" s="86"/>
      <c r="F893" s="175"/>
      <c r="G893" s="19" t="s">
        <v>177</v>
      </c>
      <c r="H893" s="24"/>
      <c r="I893" s="86"/>
      <c r="J893" s="86"/>
      <c r="K893" s="175"/>
      <c r="L893" s="190">
        <f t="shared" si="150"/>
        <v>0</v>
      </c>
      <c r="M893" s="190">
        <f t="shared" si="151"/>
        <v>0</v>
      </c>
      <c r="N893" s="190">
        <f t="shared" si="152"/>
        <v>0</v>
      </c>
      <c r="O893" s="190">
        <f t="shared" si="153"/>
        <v>0</v>
      </c>
      <c r="P893" s="77"/>
    </row>
    <row r="894" spans="1:16" s="3" customFormat="1" ht="21" customHeight="1" outlineLevel="1" x14ac:dyDescent="0.25">
      <c r="A894" s="27">
        <v>1</v>
      </c>
      <c r="B894" s="28" t="s">
        <v>4</v>
      </c>
      <c r="C894" s="27">
        <v>1</v>
      </c>
      <c r="D894" s="10">
        <v>387600</v>
      </c>
      <c r="E894" s="10"/>
      <c r="F894" s="55">
        <f>D894*C894</f>
        <v>387600</v>
      </c>
      <c r="G894" s="28" t="s">
        <v>4</v>
      </c>
      <c r="H894" s="27">
        <v>1</v>
      </c>
      <c r="I894" s="10">
        <v>387600</v>
      </c>
      <c r="J894" s="10"/>
      <c r="K894" s="55">
        <f>I894*H894</f>
        <v>387600</v>
      </c>
      <c r="L894" s="190">
        <f t="shared" si="150"/>
        <v>0</v>
      </c>
      <c r="M894" s="190">
        <f t="shared" si="151"/>
        <v>0</v>
      </c>
      <c r="N894" s="190">
        <f t="shared" si="152"/>
        <v>0</v>
      </c>
      <c r="O894" s="190">
        <f t="shared" si="153"/>
        <v>0</v>
      </c>
      <c r="P894" s="30"/>
    </row>
    <row r="895" spans="1:16" s="3" customFormat="1" ht="21" customHeight="1" outlineLevel="1" x14ac:dyDescent="0.25">
      <c r="A895" s="27">
        <v>2</v>
      </c>
      <c r="B895" s="28" t="s">
        <v>9</v>
      </c>
      <c r="C895" s="27">
        <v>1</v>
      </c>
      <c r="D895" s="10">
        <v>289000</v>
      </c>
      <c r="E895" s="10"/>
      <c r="F895" s="55">
        <f>D895*C895</f>
        <v>289000</v>
      </c>
      <c r="G895" s="28" t="s">
        <v>9</v>
      </c>
      <c r="H895" s="27">
        <v>1</v>
      </c>
      <c r="I895" s="10">
        <v>289000</v>
      </c>
      <c r="J895" s="10"/>
      <c r="K895" s="55">
        <f>I895*H895</f>
        <v>289000</v>
      </c>
      <c r="L895" s="190">
        <f t="shared" ref="L895:L905" si="156">+H895-C895</f>
        <v>0</v>
      </c>
      <c r="M895" s="190">
        <f t="shared" ref="M895:M905" si="157">+I895-D895</f>
        <v>0</v>
      </c>
      <c r="N895" s="190">
        <f t="shared" ref="N895:N905" si="158">+J895-E895</f>
        <v>0</v>
      </c>
      <c r="O895" s="190">
        <f t="shared" ref="O895:O905" si="159">+K895-F895</f>
        <v>0</v>
      </c>
      <c r="P895" s="30"/>
    </row>
    <row r="896" spans="1:16" s="3" customFormat="1" ht="21" customHeight="1" outlineLevel="1" x14ac:dyDescent="0.25">
      <c r="A896" s="27">
        <v>3</v>
      </c>
      <c r="B896" s="28" t="s">
        <v>10</v>
      </c>
      <c r="C896" s="27">
        <v>2</v>
      </c>
      <c r="D896" s="10">
        <v>282200</v>
      </c>
      <c r="E896" s="10"/>
      <c r="F896" s="55">
        <f>D896*C896</f>
        <v>564400</v>
      </c>
      <c r="G896" s="28" t="s">
        <v>10</v>
      </c>
      <c r="H896" s="27">
        <v>2</v>
      </c>
      <c r="I896" s="10">
        <v>282200</v>
      </c>
      <c r="J896" s="10"/>
      <c r="K896" s="55">
        <f>I896*H896</f>
        <v>564400</v>
      </c>
      <c r="L896" s="190">
        <f t="shared" si="156"/>
        <v>0</v>
      </c>
      <c r="M896" s="190">
        <f t="shared" si="157"/>
        <v>0</v>
      </c>
      <c r="N896" s="190">
        <f t="shared" si="158"/>
        <v>0</v>
      </c>
      <c r="O896" s="190">
        <f t="shared" si="159"/>
        <v>0</v>
      </c>
      <c r="P896" s="30"/>
    </row>
    <row r="897" spans="1:16" s="3" customFormat="1" ht="21" customHeight="1" outlineLevel="1" x14ac:dyDescent="0.25">
      <c r="A897" s="27">
        <v>4</v>
      </c>
      <c r="B897" s="28" t="s">
        <v>5</v>
      </c>
      <c r="C897" s="27">
        <v>3</v>
      </c>
      <c r="D897" s="10">
        <v>272000</v>
      </c>
      <c r="E897" s="10"/>
      <c r="F897" s="55">
        <f>D897*C897</f>
        <v>816000</v>
      </c>
      <c r="G897" s="28" t="s">
        <v>5</v>
      </c>
      <c r="H897" s="27">
        <v>3</v>
      </c>
      <c r="I897" s="10">
        <v>272000</v>
      </c>
      <c r="J897" s="10"/>
      <c r="K897" s="55">
        <f>I897*H897</f>
        <v>816000</v>
      </c>
      <c r="L897" s="190">
        <f t="shared" si="156"/>
        <v>0</v>
      </c>
      <c r="M897" s="190">
        <f t="shared" si="157"/>
        <v>0</v>
      </c>
      <c r="N897" s="190">
        <f t="shared" si="158"/>
        <v>0</v>
      </c>
      <c r="O897" s="190">
        <f t="shared" si="159"/>
        <v>0</v>
      </c>
      <c r="P897" s="30"/>
    </row>
    <row r="898" spans="1:16" s="3" customFormat="1" ht="21" customHeight="1" outlineLevel="1" x14ac:dyDescent="0.25">
      <c r="A898" s="27"/>
      <c r="B898" s="31" t="s">
        <v>6</v>
      </c>
      <c r="C898" s="62">
        <f>SUM(C894:C897)</f>
        <v>7</v>
      </c>
      <c r="D898" s="43"/>
      <c r="E898" s="43"/>
      <c r="F898" s="172">
        <f>SUM(F894:F897)</f>
        <v>2057000</v>
      </c>
      <c r="G898" s="31" t="s">
        <v>6</v>
      </c>
      <c r="H898" s="62">
        <f>SUM(H894:H897)</f>
        <v>7</v>
      </c>
      <c r="I898" s="43"/>
      <c r="J898" s="43"/>
      <c r="K898" s="172">
        <f>SUM(K894:K897)</f>
        <v>2057000</v>
      </c>
      <c r="L898" s="190">
        <f t="shared" si="156"/>
        <v>0</v>
      </c>
      <c r="M898" s="190">
        <f t="shared" si="157"/>
        <v>0</v>
      </c>
      <c r="N898" s="190">
        <f t="shared" si="158"/>
        <v>0</v>
      </c>
      <c r="O898" s="190">
        <f t="shared" si="159"/>
        <v>0</v>
      </c>
      <c r="P898" s="30"/>
    </row>
    <row r="899" spans="1:16" s="5" customFormat="1" ht="25.5" customHeight="1" outlineLevel="1" x14ac:dyDescent="0.25">
      <c r="A899" s="19" t="s">
        <v>8</v>
      </c>
      <c r="B899" s="19" t="s">
        <v>178</v>
      </c>
      <c r="C899" s="24"/>
      <c r="D899" s="86"/>
      <c r="E899" s="86"/>
      <c r="F899" s="175"/>
      <c r="G899" s="19" t="s">
        <v>178</v>
      </c>
      <c r="H899" s="24"/>
      <c r="I899" s="86"/>
      <c r="J899" s="86"/>
      <c r="K899" s="175"/>
      <c r="L899" s="190">
        <f t="shared" si="156"/>
        <v>0</v>
      </c>
      <c r="M899" s="190">
        <f t="shared" si="157"/>
        <v>0</v>
      </c>
      <c r="N899" s="190">
        <f t="shared" si="158"/>
        <v>0</v>
      </c>
      <c r="O899" s="190">
        <f t="shared" si="159"/>
        <v>0</v>
      </c>
      <c r="P899" s="77"/>
    </row>
    <row r="900" spans="1:16" s="3" customFormat="1" ht="21" customHeight="1" outlineLevel="1" x14ac:dyDescent="0.25">
      <c r="A900" s="27">
        <v>1</v>
      </c>
      <c r="B900" s="28" t="s">
        <v>4</v>
      </c>
      <c r="C900" s="27">
        <v>1</v>
      </c>
      <c r="D900" s="10">
        <v>387600</v>
      </c>
      <c r="E900" s="10"/>
      <c r="F900" s="55">
        <f>D900*C900</f>
        <v>387600</v>
      </c>
      <c r="G900" s="28" t="s">
        <v>4</v>
      </c>
      <c r="H900" s="27">
        <v>1</v>
      </c>
      <c r="I900" s="10">
        <v>387600</v>
      </c>
      <c r="J900" s="10"/>
      <c r="K900" s="55">
        <f>I900*H900</f>
        <v>387600</v>
      </c>
      <c r="L900" s="190">
        <f t="shared" si="156"/>
        <v>0</v>
      </c>
      <c r="M900" s="190">
        <f t="shared" si="157"/>
        <v>0</v>
      </c>
      <c r="N900" s="190">
        <f t="shared" si="158"/>
        <v>0</v>
      </c>
      <c r="O900" s="190">
        <f t="shared" si="159"/>
        <v>0</v>
      </c>
      <c r="P900" s="30"/>
    </row>
    <row r="901" spans="1:16" s="3" customFormat="1" ht="21" customHeight="1" outlineLevel="1" x14ac:dyDescent="0.25">
      <c r="A901" s="27">
        <v>2</v>
      </c>
      <c r="B901" s="28" t="s">
        <v>9</v>
      </c>
      <c r="C901" s="27">
        <v>2</v>
      </c>
      <c r="D901" s="10">
        <v>289000</v>
      </c>
      <c r="E901" s="10"/>
      <c r="F901" s="55">
        <f>D901*C901</f>
        <v>578000</v>
      </c>
      <c r="G901" s="28" t="s">
        <v>9</v>
      </c>
      <c r="H901" s="27">
        <v>2</v>
      </c>
      <c r="I901" s="10">
        <v>289000</v>
      </c>
      <c r="J901" s="10"/>
      <c r="K901" s="55">
        <f>I901*H901</f>
        <v>578000</v>
      </c>
      <c r="L901" s="190">
        <f t="shared" si="156"/>
        <v>0</v>
      </c>
      <c r="M901" s="190">
        <f t="shared" si="157"/>
        <v>0</v>
      </c>
      <c r="N901" s="190">
        <f t="shared" si="158"/>
        <v>0</v>
      </c>
      <c r="O901" s="190">
        <f t="shared" si="159"/>
        <v>0</v>
      </c>
      <c r="P901" s="30"/>
    </row>
    <row r="902" spans="1:16" s="3" customFormat="1" ht="21" customHeight="1" outlineLevel="1" x14ac:dyDescent="0.25">
      <c r="A902" s="27">
        <v>3</v>
      </c>
      <c r="B902" s="28" t="s">
        <v>10</v>
      </c>
      <c r="C902" s="27">
        <v>1</v>
      </c>
      <c r="D902" s="10">
        <v>282200</v>
      </c>
      <c r="E902" s="10"/>
      <c r="F902" s="55">
        <f>D902*C902</f>
        <v>282200</v>
      </c>
      <c r="G902" s="28" t="s">
        <v>10</v>
      </c>
      <c r="H902" s="27">
        <v>1</v>
      </c>
      <c r="I902" s="10">
        <v>282200</v>
      </c>
      <c r="J902" s="10"/>
      <c r="K902" s="55">
        <f>I902*H902</f>
        <v>282200</v>
      </c>
      <c r="L902" s="190">
        <f t="shared" si="156"/>
        <v>0</v>
      </c>
      <c r="M902" s="190">
        <f t="shared" si="157"/>
        <v>0</v>
      </c>
      <c r="N902" s="190">
        <f t="shared" si="158"/>
        <v>0</v>
      </c>
      <c r="O902" s="190">
        <f t="shared" si="159"/>
        <v>0</v>
      </c>
      <c r="P902" s="30"/>
    </row>
    <row r="903" spans="1:16" s="3" customFormat="1" ht="21" customHeight="1" outlineLevel="1" x14ac:dyDescent="0.25">
      <c r="A903" s="27">
        <v>4</v>
      </c>
      <c r="B903" s="28" t="s">
        <v>5</v>
      </c>
      <c r="C903" s="27">
        <v>3</v>
      </c>
      <c r="D903" s="10">
        <v>272000</v>
      </c>
      <c r="E903" s="10"/>
      <c r="F903" s="55">
        <f>D903*C903</f>
        <v>816000</v>
      </c>
      <c r="G903" s="28" t="s">
        <v>5</v>
      </c>
      <c r="H903" s="27">
        <v>3</v>
      </c>
      <c r="I903" s="10">
        <v>272000</v>
      </c>
      <c r="J903" s="10"/>
      <c r="K903" s="55">
        <f>I903*H903</f>
        <v>816000</v>
      </c>
      <c r="L903" s="190">
        <f t="shared" si="156"/>
        <v>0</v>
      </c>
      <c r="M903" s="190">
        <f t="shared" si="157"/>
        <v>0</v>
      </c>
      <c r="N903" s="190">
        <f t="shared" si="158"/>
        <v>0</v>
      </c>
      <c r="O903" s="190">
        <f t="shared" si="159"/>
        <v>0</v>
      </c>
      <c r="P903" s="30"/>
    </row>
    <row r="904" spans="1:16" s="3" customFormat="1" ht="20.25" customHeight="1" outlineLevel="1" x14ac:dyDescent="0.25">
      <c r="A904" s="27"/>
      <c r="B904" s="31" t="s">
        <v>6</v>
      </c>
      <c r="C904" s="62">
        <f>SUM(C900:C903)</f>
        <v>7</v>
      </c>
      <c r="D904" s="43"/>
      <c r="E904" s="43"/>
      <c r="F904" s="172">
        <f>SUM(F900:F903)</f>
        <v>2063800</v>
      </c>
      <c r="G904" s="31" t="s">
        <v>6</v>
      </c>
      <c r="H904" s="62">
        <f>SUM(H900:H903)</f>
        <v>7</v>
      </c>
      <c r="I904" s="43"/>
      <c r="J904" s="43"/>
      <c r="K904" s="172">
        <f>SUM(K900:K903)</f>
        <v>2063800</v>
      </c>
      <c r="L904" s="190">
        <f t="shared" si="156"/>
        <v>0</v>
      </c>
      <c r="M904" s="190">
        <f t="shared" si="157"/>
        <v>0</v>
      </c>
      <c r="N904" s="190">
        <f t="shared" si="158"/>
        <v>0</v>
      </c>
      <c r="O904" s="190">
        <f t="shared" si="159"/>
        <v>0</v>
      </c>
      <c r="P904" s="30"/>
    </row>
    <row r="905" spans="1:16" s="3" customFormat="1" ht="25.5" customHeight="1" x14ac:dyDescent="0.25">
      <c r="A905" s="42"/>
      <c r="B905" s="31" t="s">
        <v>11</v>
      </c>
      <c r="C905" s="62">
        <f>C840+C867+C904+C874+C898+C847+C880+C861+C854+C892</f>
        <v>110</v>
      </c>
      <c r="D905" s="43"/>
      <c r="E905" s="43"/>
      <c r="F905" s="172">
        <f>F840+F867+F904+F874+F898+F847+F880+F861+F854+F892</f>
        <v>32266000</v>
      </c>
      <c r="G905" s="31" t="s">
        <v>11</v>
      </c>
      <c r="H905" s="62">
        <f>H840+H867+H904+H874+H898+H847+H880+H861+H854+H892</f>
        <v>110</v>
      </c>
      <c r="I905" s="43"/>
      <c r="J905" s="43"/>
      <c r="K905" s="172">
        <f>K840+K867+K904+K874+K898+K847+K880+K861+K854+K892</f>
        <v>32266000</v>
      </c>
      <c r="L905" s="190">
        <f t="shared" si="156"/>
        <v>0</v>
      </c>
      <c r="M905" s="190">
        <f t="shared" si="157"/>
        <v>0</v>
      </c>
      <c r="N905" s="190">
        <f t="shared" si="158"/>
        <v>0</v>
      </c>
      <c r="O905" s="190">
        <f t="shared" si="159"/>
        <v>0</v>
      </c>
      <c r="P905" s="30"/>
    </row>
    <row r="906" spans="1:16" s="3" customFormat="1" ht="51" customHeight="1" x14ac:dyDescent="0.25">
      <c r="A906" s="78" t="s">
        <v>284</v>
      </c>
      <c r="B906" s="31" t="s">
        <v>184</v>
      </c>
      <c r="C906" s="27"/>
      <c r="D906" s="80"/>
      <c r="E906" s="80"/>
      <c r="F906" s="173"/>
      <c r="G906" s="31" t="s">
        <v>184</v>
      </c>
      <c r="H906" s="27"/>
      <c r="I906" s="80"/>
      <c r="J906" s="80"/>
      <c r="K906" s="173"/>
      <c r="L906" s="190"/>
      <c r="M906" s="190"/>
      <c r="N906" s="190"/>
      <c r="O906" s="190"/>
      <c r="P906" s="30"/>
    </row>
    <row r="907" spans="1:16" s="3" customFormat="1" ht="21" customHeight="1" outlineLevel="1" x14ac:dyDescent="0.25">
      <c r="A907" s="27">
        <v>1</v>
      </c>
      <c r="B907" s="28" t="s">
        <v>159</v>
      </c>
      <c r="C907" s="27">
        <v>1</v>
      </c>
      <c r="D907" s="10">
        <v>850000</v>
      </c>
      <c r="E907" s="10"/>
      <c r="F907" s="55">
        <f t="shared" ref="F907:F915" si="160">D907*C907</f>
        <v>850000</v>
      </c>
      <c r="G907" s="28" t="s">
        <v>159</v>
      </c>
      <c r="H907" s="27">
        <v>1</v>
      </c>
      <c r="I907" s="10">
        <v>850000</v>
      </c>
      <c r="J907" s="10"/>
      <c r="K907" s="55">
        <f t="shared" ref="K907:K915" si="161">I907*H907</f>
        <v>850000</v>
      </c>
      <c r="L907" s="190">
        <f t="shared" ref="L907:L938" si="162">+H907-C907</f>
        <v>0</v>
      </c>
      <c r="M907" s="190">
        <f t="shared" ref="M907:M938" si="163">+I907-D907</f>
        <v>0</v>
      </c>
      <c r="N907" s="190">
        <f t="shared" ref="N907:N938" si="164">+J907-E907</f>
        <v>0</v>
      </c>
      <c r="O907" s="190">
        <f t="shared" ref="O907:O938" si="165">+K907-F907</f>
        <v>0</v>
      </c>
      <c r="P907" s="30"/>
    </row>
    <row r="908" spans="1:16" s="3" customFormat="1" ht="40.5" customHeight="1" outlineLevel="1" x14ac:dyDescent="0.25">
      <c r="A908" s="27">
        <v>2</v>
      </c>
      <c r="B908" s="28" t="s">
        <v>297</v>
      </c>
      <c r="C908" s="27">
        <v>1</v>
      </c>
      <c r="D908" s="10">
        <v>323000</v>
      </c>
      <c r="E908" s="10"/>
      <c r="F908" s="55">
        <f t="shared" si="160"/>
        <v>323000</v>
      </c>
      <c r="G908" s="28" t="s">
        <v>297</v>
      </c>
      <c r="H908" s="27">
        <v>1</v>
      </c>
      <c r="I908" s="10">
        <v>323000</v>
      </c>
      <c r="J908" s="10"/>
      <c r="K908" s="55">
        <f t="shared" si="161"/>
        <v>323000</v>
      </c>
      <c r="L908" s="190">
        <f t="shared" si="162"/>
        <v>0</v>
      </c>
      <c r="M908" s="190">
        <f t="shared" si="163"/>
        <v>0</v>
      </c>
      <c r="N908" s="190">
        <f t="shared" si="164"/>
        <v>0</v>
      </c>
      <c r="O908" s="190">
        <f t="shared" si="165"/>
        <v>0</v>
      </c>
      <c r="P908" s="30"/>
    </row>
    <row r="909" spans="1:16" s="3" customFormat="1" ht="39" customHeight="1" outlineLevel="1" x14ac:dyDescent="0.25">
      <c r="A909" s="27">
        <v>3</v>
      </c>
      <c r="B909" s="28" t="s">
        <v>160</v>
      </c>
      <c r="C909" s="27">
        <v>2</v>
      </c>
      <c r="D909" s="10">
        <v>714000</v>
      </c>
      <c r="E909" s="10"/>
      <c r="F909" s="55">
        <f t="shared" si="160"/>
        <v>1428000</v>
      </c>
      <c r="G909" s="28" t="s">
        <v>160</v>
      </c>
      <c r="H909" s="27">
        <v>2</v>
      </c>
      <c r="I909" s="10">
        <v>714000</v>
      </c>
      <c r="J909" s="10"/>
      <c r="K909" s="55">
        <f t="shared" si="161"/>
        <v>1428000</v>
      </c>
      <c r="L909" s="190">
        <f t="shared" si="162"/>
        <v>0</v>
      </c>
      <c r="M909" s="190">
        <f t="shared" si="163"/>
        <v>0</v>
      </c>
      <c r="N909" s="190">
        <f t="shared" si="164"/>
        <v>0</v>
      </c>
      <c r="O909" s="190">
        <f t="shared" si="165"/>
        <v>0</v>
      </c>
      <c r="P909" s="30"/>
    </row>
    <row r="910" spans="1:16" s="3" customFormat="1" ht="21" customHeight="1" outlineLevel="1" x14ac:dyDescent="0.25">
      <c r="A910" s="27">
        <v>4</v>
      </c>
      <c r="B910" s="28" t="s">
        <v>161</v>
      </c>
      <c r="C910" s="27">
        <v>1</v>
      </c>
      <c r="D910" s="10">
        <v>697000</v>
      </c>
      <c r="E910" s="10"/>
      <c r="F910" s="55">
        <f t="shared" si="160"/>
        <v>697000</v>
      </c>
      <c r="G910" s="28" t="s">
        <v>161</v>
      </c>
      <c r="H910" s="27">
        <v>1</v>
      </c>
      <c r="I910" s="10">
        <v>697000</v>
      </c>
      <c r="J910" s="10"/>
      <c r="K910" s="55">
        <f t="shared" si="161"/>
        <v>697000</v>
      </c>
      <c r="L910" s="190">
        <f t="shared" si="162"/>
        <v>0</v>
      </c>
      <c r="M910" s="190">
        <f t="shared" si="163"/>
        <v>0</v>
      </c>
      <c r="N910" s="190">
        <f t="shared" si="164"/>
        <v>0</v>
      </c>
      <c r="O910" s="190">
        <f t="shared" si="165"/>
        <v>0</v>
      </c>
      <c r="P910" s="30"/>
    </row>
    <row r="911" spans="1:16" s="61" customFormat="1" ht="21" customHeight="1" outlineLevel="1" x14ac:dyDescent="0.25">
      <c r="A911" s="27">
        <v>5</v>
      </c>
      <c r="B911" s="28" t="s">
        <v>162</v>
      </c>
      <c r="C911" s="27">
        <v>1</v>
      </c>
      <c r="D911" s="10">
        <v>323000</v>
      </c>
      <c r="E911" s="10"/>
      <c r="F911" s="55">
        <f t="shared" si="160"/>
        <v>323000</v>
      </c>
      <c r="G911" s="28" t="s">
        <v>162</v>
      </c>
      <c r="H911" s="27">
        <v>1</v>
      </c>
      <c r="I911" s="10">
        <v>323000</v>
      </c>
      <c r="J911" s="10"/>
      <c r="K911" s="55">
        <f t="shared" si="161"/>
        <v>323000</v>
      </c>
      <c r="L911" s="190">
        <f t="shared" si="162"/>
        <v>0</v>
      </c>
      <c r="M911" s="190">
        <f t="shared" si="163"/>
        <v>0</v>
      </c>
      <c r="N911" s="190">
        <f t="shared" si="164"/>
        <v>0</v>
      </c>
      <c r="O911" s="190">
        <f t="shared" si="165"/>
        <v>0</v>
      </c>
      <c r="P911" s="30"/>
    </row>
    <row r="912" spans="1:16" s="3" customFormat="1" ht="21" customHeight="1" outlineLevel="1" x14ac:dyDescent="0.25">
      <c r="A912" s="27">
        <v>6</v>
      </c>
      <c r="B912" s="28" t="s">
        <v>9</v>
      </c>
      <c r="C912" s="27">
        <v>1</v>
      </c>
      <c r="D912" s="10">
        <v>323000</v>
      </c>
      <c r="E912" s="10"/>
      <c r="F912" s="55">
        <f t="shared" si="160"/>
        <v>323000</v>
      </c>
      <c r="G912" s="28" t="s">
        <v>9</v>
      </c>
      <c r="H912" s="27">
        <v>1</v>
      </c>
      <c r="I912" s="10">
        <v>323000</v>
      </c>
      <c r="J912" s="10"/>
      <c r="K912" s="55">
        <f t="shared" si="161"/>
        <v>323000</v>
      </c>
      <c r="L912" s="190">
        <f t="shared" si="162"/>
        <v>0</v>
      </c>
      <c r="M912" s="190">
        <f t="shared" si="163"/>
        <v>0</v>
      </c>
      <c r="N912" s="190">
        <f t="shared" si="164"/>
        <v>0</v>
      </c>
      <c r="O912" s="190">
        <f t="shared" si="165"/>
        <v>0</v>
      </c>
      <c r="P912" s="30"/>
    </row>
    <row r="913" spans="1:16" s="3" customFormat="1" ht="46.5" customHeight="1" outlineLevel="1" x14ac:dyDescent="0.25">
      <c r="A913" s="27">
        <v>7</v>
      </c>
      <c r="B913" s="28" t="s">
        <v>298</v>
      </c>
      <c r="C913" s="27">
        <v>1</v>
      </c>
      <c r="D913" s="10">
        <v>289000</v>
      </c>
      <c r="E913" s="10"/>
      <c r="F913" s="55">
        <f t="shared" si="160"/>
        <v>289000</v>
      </c>
      <c r="G913" s="28" t="s">
        <v>298</v>
      </c>
      <c r="H913" s="27">
        <v>1</v>
      </c>
      <c r="I913" s="10">
        <v>289000</v>
      </c>
      <c r="J913" s="10"/>
      <c r="K913" s="55">
        <f t="shared" si="161"/>
        <v>289000</v>
      </c>
      <c r="L913" s="190">
        <f t="shared" si="162"/>
        <v>0</v>
      </c>
      <c r="M913" s="190">
        <f t="shared" si="163"/>
        <v>0</v>
      </c>
      <c r="N913" s="190">
        <f t="shared" si="164"/>
        <v>0</v>
      </c>
      <c r="O913" s="190">
        <f t="shared" si="165"/>
        <v>0</v>
      </c>
      <c r="P913" s="30"/>
    </row>
    <row r="914" spans="1:16" s="3" customFormat="1" ht="21" customHeight="1" outlineLevel="1" x14ac:dyDescent="0.25">
      <c r="A914" s="27">
        <v>8</v>
      </c>
      <c r="B914" s="28" t="s">
        <v>10</v>
      </c>
      <c r="C914" s="27">
        <v>1</v>
      </c>
      <c r="D914" s="10">
        <v>289000</v>
      </c>
      <c r="E914" s="10"/>
      <c r="F914" s="55">
        <f t="shared" si="160"/>
        <v>289000</v>
      </c>
      <c r="G914" s="28" t="s">
        <v>10</v>
      </c>
      <c r="H914" s="27">
        <v>1</v>
      </c>
      <c r="I914" s="10">
        <v>289000</v>
      </c>
      <c r="J914" s="10"/>
      <c r="K914" s="55">
        <f t="shared" si="161"/>
        <v>289000</v>
      </c>
      <c r="L914" s="190">
        <f t="shared" si="162"/>
        <v>0</v>
      </c>
      <c r="M914" s="190">
        <f t="shared" si="163"/>
        <v>0</v>
      </c>
      <c r="N914" s="190">
        <f t="shared" si="164"/>
        <v>0</v>
      </c>
      <c r="O914" s="190">
        <f t="shared" si="165"/>
        <v>0</v>
      </c>
      <c r="P914" s="30"/>
    </row>
    <row r="915" spans="1:16" s="3" customFormat="1" ht="60.75" customHeight="1" outlineLevel="1" x14ac:dyDescent="0.25">
      <c r="A915" s="27">
        <v>9</v>
      </c>
      <c r="B915" s="28" t="s">
        <v>299</v>
      </c>
      <c r="C915" s="27">
        <v>1</v>
      </c>
      <c r="D915" s="10">
        <v>282200</v>
      </c>
      <c r="E915" s="10"/>
      <c r="F915" s="55">
        <f t="shared" si="160"/>
        <v>282200</v>
      </c>
      <c r="G915" s="28" t="s">
        <v>299</v>
      </c>
      <c r="H915" s="27">
        <v>1</v>
      </c>
      <c r="I915" s="10">
        <v>282200</v>
      </c>
      <c r="J915" s="10"/>
      <c r="K915" s="55">
        <f t="shared" si="161"/>
        <v>282200</v>
      </c>
      <c r="L915" s="190">
        <f t="shared" si="162"/>
        <v>0</v>
      </c>
      <c r="M915" s="190">
        <f t="shared" si="163"/>
        <v>0</v>
      </c>
      <c r="N915" s="190">
        <f t="shared" si="164"/>
        <v>0</v>
      </c>
      <c r="O915" s="190">
        <f t="shared" si="165"/>
        <v>0</v>
      </c>
      <c r="P915" s="30"/>
    </row>
    <row r="916" spans="1:16" s="3" customFormat="1" ht="21" customHeight="1" outlineLevel="1" x14ac:dyDescent="0.25">
      <c r="A916" s="27"/>
      <c r="B916" s="31" t="s">
        <v>6</v>
      </c>
      <c r="C916" s="62">
        <f>SUM(C907:C915)</f>
        <v>10</v>
      </c>
      <c r="D916" s="43"/>
      <c r="E916" s="43"/>
      <c r="F916" s="172">
        <f>SUM(F907:F915)</f>
        <v>4804200</v>
      </c>
      <c r="G916" s="31" t="s">
        <v>6</v>
      </c>
      <c r="H916" s="62">
        <f>SUM(H907:H915)</f>
        <v>10</v>
      </c>
      <c r="I916" s="43"/>
      <c r="J916" s="43"/>
      <c r="K916" s="172">
        <f>SUM(K907:K915)</f>
        <v>4804200</v>
      </c>
      <c r="L916" s="190">
        <f t="shared" si="162"/>
        <v>0</v>
      </c>
      <c r="M916" s="190">
        <f t="shared" si="163"/>
        <v>0</v>
      </c>
      <c r="N916" s="190">
        <f t="shared" si="164"/>
        <v>0</v>
      </c>
      <c r="O916" s="190">
        <f t="shared" si="165"/>
        <v>0</v>
      </c>
      <c r="P916" s="30"/>
    </row>
    <row r="917" spans="1:16" s="5" customFormat="1" ht="38.25" customHeight="1" outlineLevel="1" x14ac:dyDescent="0.25">
      <c r="A917" s="19" t="s">
        <v>8</v>
      </c>
      <c r="B917" s="19" t="s">
        <v>185</v>
      </c>
      <c r="C917" s="24"/>
      <c r="D917" s="86"/>
      <c r="E917" s="86"/>
      <c r="F917" s="175"/>
      <c r="G917" s="19" t="s">
        <v>185</v>
      </c>
      <c r="H917" s="24"/>
      <c r="I917" s="86"/>
      <c r="J917" s="86"/>
      <c r="K917" s="175"/>
      <c r="L917" s="190">
        <f t="shared" si="162"/>
        <v>0</v>
      </c>
      <c r="M917" s="190">
        <f t="shared" si="163"/>
        <v>0</v>
      </c>
      <c r="N917" s="190">
        <f t="shared" si="164"/>
        <v>0</v>
      </c>
      <c r="O917" s="190">
        <f t="shared" si="165"/>
        <v>0</v>
      </c>
      <c r="P917" s="77"/>
    </row>
    <row r="918" spans="1:16" s="3" customFormat="1" ht="24.75" customHeight="1" outlineLevel="1" x14ac:dyDescent="0.25">
      <c r="A918" s="27">
        <v>1</v>
      </c>
      <c r="B918" s="28" t="s">
        <v>4</v>
      </c>
      <c r="C918" s="27">
        <v>1</v>
      </c>
      <c r="D918" s="10">
        <v>387600</v>
      </c>
      <c r="E918" s="10"/>
      <c r="F918" s="55">
        <f>D918*C918</f>
        <v>387600</v>
      </c>
      <c r="G918" s="28" t="s">
        <v>4</v>
      </c>
      <c r="H918" s="27">
        <v>1</v>
      </c>
      <c r="I918" s="10">
        <v>387600</v>
      </c>
      <c r="J918" s="10"/>
      <c r="K918" s="55">
        <f>I918*H918</f>
        <v>387600</v>
      </c>
      <c r="L918" s="190">
        <f t="shared" si="162"/>
        <v>0</v>
      </c>
      <c r="M918" s="190">
        <f t="shared" si="163"/>
        <v>0</v>
      </c>
      <c r="N918" s="190">
        <f t="shared" si="164"/>
        <v>0</v>
      </c>
      <c r="O918" s="190">
        <f t="shared" si="165"/>
        <v>0</v>
      </c>
      <c r="P918" s="30"/>
    </row>
    <row r="919" spans="1:16" s="3" customFormat="1" ht="24.75" customHeight="1" outlineLevel="1" x14ac:dyDescent="0.25">
      <c r="A919" s="27">
        <v>2</v>
      </c>
      <c r="B919" s="28" t="s">
        <v>147</v>
      </c>
      <c r="C919" s="27">
        <v>1</v>
      </c>
      <c r="D919" s="10">
        <v>326400</v>
      </c>
      <c r="E919" s="10"/>
      <c r="F919" s="55">
        <f>D919*C919</f>
        <v>326400</v>
      </c>
      <c r="G919" s="28" t="s">
        <v>147</v>
      </c>
      <c r="H919" s="27">
        <v>1</v>
      </c>
      <c r="I919" s="10">
        <v>326400</v>
      </c>
      <c r="J919" s="10"/>
      <c r="K919" s="55">
        <f>I919*H919</f>
        <v>326400</v>
      </c>
      <c r="L919" s="190">
        <f t="shared" si="162"/>
        <v>0</v>
      </c>
      <c r="M919" s="190">
        <f t="shared" si="163"/>
        <v>0</v>
      </c>
      <c r="N919" s="190">
        <f t="shared" si="164"/>
        <v>0</v>
      </c>
      <c r="O919" s="190">
        <f t="shared" si="165"/>
        <v>0</v>
      </c>
      <c r="P919" s="30"/>
    </row>
    <row r="920" spans="1:16" s="3" customFormat="1" ht="24.75" customHeight="1" outlineLevel="1" x14ac:dyDescent="0.25">
      <c r="A920" s="27">
        <v>3</v>
      </c>
      <c r="B920" s="28" t="s">
        <v>9</v>
      </c>
      <c r="C920" s="27">
        <v>4</v>
      </c>
      <c r="D920" s="10">
        <v>289000</v>
      </c>
      <c r="E920" s="10"/>
      <c r="F920" s="55">
        <f>D920*C920</f>
        <v>1156000</v>
      </c>
      <c r="G920" s="28" t="s">
        <v>9</v>
      </c>
      <c r="H920" s="27">
        <v>4</v>
      </c>
      <c r="I920" s="10">
        <v>289000</v>
      </c>
      <c r="J920" s="10"/>
      <c r="K920" s="55">
        <f>I920*H920</f>
        <v>1156000</v>
      </c>
      <c r="L920" s="190">
        <f t="shared" si="162"/>
        <v>0</v>
      </c>
      <c r="M920" s="190">
        <f t="shared" si="163"/>
        <v>0</v>
      </c>
      <c r="N920" s="190">
        <f t="shared" si="164"/>
        <v>0</v>
      </c>
      <c r="O920" s="190">
        <f t="shared" si="165"/>
        <v>0</v>
      </c>
      <c r="P920" s="30"/>
    </row>
    <row r="921" spans="1:16" s="3" customFormat="1" ht="24.75" customHeight="1" outlineLevel="1" x14ac:dyDescent="0.25">
      <c r="A921" s="27">
        <v>4</v>
      </c>
      <c r="B921" s="28" t="s">
        <v>10</v>
      </c>
      <c r="C921" s="27">
        <v>8</v>
      </c>
      <c r="D921" s="10">
        <v>282200</v>
      </c>
      <c r="E921" s="10"/>
      <c r="F921" s="55">
        <f>D921*C921</f>
        <v>2257600</v>
      </c>
      <c r="G921" s="28" t="s">
        <v>10</v>
      </c>
      <c r="H921" s="27">
        <v>8</v>
      </c>
      <c r="I921" s="10">
        <v>282200</v>
      </c>
      <c r="J921" s="10"/>
      <c r="K921" s="55">
        <f>I921*H921</f>
        <v>2257600</v>
      </c>
      <c r="L921" s="190">
        <f t="shared" si="162"/>
        <v>0</v>
      </c>
      <c r="M921" s="190">
        <f t="shared" si="163"/>
        <v>0</v>
      </c>
      <c r="N921" s="190">
        <f t="shared" si="164"/>
        <v>0</v>
      </c>
      <c r="O921" s="190">
        <f t="shared" si="165"/>
        <v>0</v>
      </c>
      <c r="P921" s="30"/>
    </row>
    <row r="922" spans="1:16" s="3" customFormat="1" ht="24.75" customHeight="1" outlineLevel="1" x14ac:dyDescent="0.25">
      <c r="A922" s="27">
        <v>5</v>
      </c>
      <c r="B922" s="28" t="s">
        <v>5</v>
      </c>
      <c r="C922" s="27">
        <v>9</v>
      </c>
      <c r="D922" s="10">
        <v>272000</v>
      </c>
      <c r="E922" s="10"/>
      <c r="F922" s="55">
        <f>D922*C922</f>
        <v>2448000</v>
      </c>
      <c r="G922" s="28" t="s">
        <v>5</v>
      </c>
      <c r="H922" s="27">
        <v>9</v>
      </c>
      <c r="I922" s="10">
        <v>272000</v>
      </c>
      <c r="J922" s="10"/>
      <c r="K922" s="55">
        <f>I922*H922</f>
        <v>2448000</v>
      </c>
      <c r="L922" s="190">
        <f t="shared" si="162"/>
        <v>0</v>
      </c>
      <c r="M922" s="190">
        <f t="shared" si="163"/>
        <v>0</v>
      </c>
      <c r="N922" s="190">
        <f t="shared" si="164"/>
        <v>0</v>
      </c>
      <c r="O922" s="190">
        <f t="shared" si="165"/>
        <v>0</v>
      </c>
      <c r="P922" s="30"/>
    </row>
    <row r="923" spans="1:16" s="3" customFormat="1" ht="25.5" customHeight="1" outlineLevel="1" x14ac:dyDescent="0.25">
      <c r="A923" s="27"/>
      <c r="B923" s="31" t="s">
        <v>6</v>
      </c>
      <c r="C923" s="62">
        <f>SUM(C918:C922)</f>
        <v>23</v>
      </c>
      <c r="D923" s="43"/>
      <c r="E923" s="43"/>
      <c r="F923" s="172">
        <f>SUM(F918:F922)</f>
        <v>6575600</v>
      </c>
      <c r="G923" s="31" t="s">
        <v>6</v>
      </c>
      <c r="H923" s="62">
        <f>SUM(H918:H922)</f>
        <v>23</v>
      </c>
      <c r="I923" s="43"/>
      <c r="J923" s="43"/>
      <c r="K923" s="172">
        <f>SUM(K918:K922)</f>
        <v>6575600</v>
      </c>
      <c r="L923" s="190">
        <f t="shared" si="162"/>
        <v>0</v>
      </c>
      <c r="M923" s="190">
        <f t="shared" si="163"/>
        <v>0</v>
      </c>
      <c r="N923" s="190">
        <f t="shared" si="164"/>
        <v>0</v>
      </c>
      <c r="O923" s="190">
        <f t="shared" si="165"/>
        <v>0</v>
      </c>
      <c r="P923" s="30"/>
    </row>
    <row r="924" spans="1:16" s="5" customFormat="1" ht="27" customHeight="1" outlineLevel="1" x14ac:dyDescent="0.25">
      <c r="A924" s="19" t="s">
        <v>8</v>
      </c>
      <c r="B924" s="19" t="s">
        <v>186</v>
      </c>
      <c r="C924" s="24"/>
      <c r="D924" s="86"/>
      <c r="E924" s="86"/>
      <c r="F924" s="175"/>
      <c r="G924" s="19" t="s">
        <v>186</v>
      </c>
      <c r="H924" s="24"/>
      <c r="I924" s="86"/>
      <c r="J924" s="86"/>
      <c r="K924" s="175"/>
      <c r="L924" s="190">
        <f t="shared" si="162"/>
        <v>0</v>
      </c>
      <c r="M924" s="190">
        <f t="shared" si="163"/>
        <v>0</v>
      </c>
      <c r="N924" s="190">
        <f t="shared" si="164"/>
        <v>0</v>
      </c>
      <c r="O924" s="190">
        <f t="shared" si="165"/>
        <v>0</v>
      </c>
      <c r="P924" s="77"/>
    </row>
    <row r="925" spans="1:16" s="3" customFormat="1" ht="21" customHeight="1" outlineLevel="1" x14ac:dyDescent="0.25">
      <c r="A925" s="27">
        <v>1</v>
      </c>
      <c r="B925" s="28" t="s">
        <v>4</v>
      </c>
      <c r="C925" s="27">
        <v>1</v>
      </c>
      <c r="D925" s="10">
        <v>387600</v>
      </c>
      <c r="E925" s="10"/>
      <c r="F925" s="55">
        <f>D925*C925</f>
        <v>387600</v>
      </c>
      <c r="G925" s="28" t="s">
        <v>4</v>
      </c>
      <c r="H925" s="27">
        <v>1</v>
      </c>
      <c r="I925" s="10">
        <v>387600</v>
      </c>
      <c r="J925" s="10"/>
      <c r="K925" s="55">
        <f>I925*H925</f>
        <v>387600</v>
      </c>
      <c r="L925" s="190">
        <f t="shared" si="162"/>
        <v>0</v>
      </c>
      <c r="M925" s="190">
        <f t="shared" si="163"/>
        <v>0</v>
      </c>
      <c r="N925" s="190">
        <f t="shared" si="164"/>
        <v>0</v>
      </c>
      <c r="O925" s="190">
        <f t="shared" si="165"/>
        <v>0</v>
      </c>
      <c r="P925" s="30"/>
    </row>
    <row r="926" spans="1:16" s="3" customFormat="1" ht="21" customHeight="1" outlineLevel="1" x14ac:dyDescent="0.25">
      <c r="A926" s="27">
        <v>2</v>
      </c>
      <c r="B926" s="28" t="s">
        <v>9</v>
      </c>
      <c r="C926" s="27">
        <v>2</v>
      </c>
      <c r="D926" s="10">
        <v>289000</v>
      </c>
      <c r="E926" s="10"/>
      <c r="F926" s="55">
        <f>D926*C926</f>
        <v>578000</v>
      </c>
      <c r="G926" s="28" t="s">
        <v>9</v>
      </c>
      <c r="H926" s="27">
        <v>2</v>
      </c>
      <c r="I926" s="10">
        <v>289000</v>
      </c>
      <c r="J926" s="10"/>
      <c r="K926" s="55">
        <f>I926*H926</f>
        <v>578000</v>
      </c>
      <c r="L926" s="190">
        <f t="shared" si="162"/>
        <v>0</v>
      </c>
      <c r="M926" s="190">
        <f t="shared" si="163"/>
        <v>0</v>
      </c>
      <c r="N926" s="190">
        <f t="shared" si="164"/>
        <v>0</v>
      </c>
      <c r="O926" s="190">
        <f t="shared" si="165"/>
        <v>0</v>
      </c>
      <c r="P926" s="30"/>
    </row>
    <row r="927" spans="1:16" s="3" customFormat="1" ht="21" customHeight="1" outlineLevel="1" x14ac:dyDescent="0.25">
      <c r="A927" s="27">
        <v>3</v>
      </c>
      <c r="B927" s="28" t="s">
        <v>10</v>
      </c>
      <c r="C927" s="27">
        <v>5</v>
      </c>
      <c r="D927" s="10">
        <v>282200</v>
      </c>
      <c r="E927" s="10"/>
      <c r="F927" s="55">
        <f>D927*C927</f>
        <v>1411000</v>
      </c>
      <c r="G927" s="28" t="s">
        <v>10</v>
      </c>
      <c r="H927" s="27">
        <v>5</v>
      </c>
      <c r="I927" s="10">
        <v>282200</v>
      </c>
      <c r="J927" s="10"/>
      <c r="K927" s="55">
        <f>I927*H927</f>
        <v>1411000</v>
      </c>
      <c r="L927" s="190">
        <f t="shared" si="162"/>
        <v>0</v>
      </c>
      <c r="M927" s="190">
        <f t="shared" si="163"/>
        <v>0</v>
      </c>
      <c r="N927" s="190">
        <f t="shared" si="164"/>
        <v>0</v>
      </c>
      <c r="O927" s="190">
        <f t="shared" si="165"/>
        <v>0</v>
      </c>
      <c r="P927" s="30"/>
    </row>
    <row r="928" spans="1:16" s="3" customFormat="1" ht="21" customHeight="1" outlineLevel="1" x14ac:dyDescent="0.25">
      <c r="A928" s="27">
        <v>4</v>
      </c>
      <c r="B928" s="28" t="s">
        <v>5</v>
      </c>
      <c r="C928" s="27">
        <v>2</v>
      </c>
      <c r="D928" s="10">
        <v>272000</v>
      </c>
      <c r="E928" s="10"/>
      <c r="F928" s="55">
        <f>D928*C928</f>
        <v>544000</v>
      </c>
      <c r="G928" s="28" t="s">
        <v>5</v>
      </c>
      <c r="H928" s="27">
        <v>2</v>
      </c>
      <c r="I928" s="10">
        <v>272000</v>
      </c>
      <c r="J928" s="10"/>
      <c r="K928" s="55">
        <f>I928*H928</f>
        <v>544000</v>
      </c>
      <c r="L928" s="190">
        <f t="shared" si="162"/>
        <v>0</v>
      </c>
      <c r="M928" s="190">
        <f t="shared" si="163"/>
        <v>0</v>
      </c>
      <c r="N928" s="190">
        <f t="shared" si="164"/>
        <v>0</v>
      </c>
      <c r="O928" s="190">
        <f t="shared" si="165"/>
        <v>0</v>
      </c>
      <c r="P928" s="30"/>
    </row>
    <row r="929" spans="1:16" s="3" customFormat="1" ht="21" customHeight="1" outlineLevel="1" x14ac:dyDescent="0.25">
      <c r="A929" s="27"/>
      <c r="B929" s="31" t="s">
        <v>6</v>
      </c>
      <c r="C929" s="62">
        <f>SUM(C925:C928)</f>
        <v>10</v>
      </c>
      <c r="D929" s="43"/>
      <c r="E929" s="43"/>
      <c r="F929" s="172">
        <f>SUM(F925:F928)</f>
        <v>2920600</v>
      </c>
      <c r="G929" s="31" t="s">
        <v>6</v>
      </c>
      <c r="H929" s="62">
        <f>SUM(H925:H928)</f>
        <v>10</v>
      </c>
      <c r="I929" s="43"/>
      <c r="J929" s="43"/>
      <c r="K929" s="172">
        <f>SUM(K925:K928)</f>
        <v>2920600</v>
      </c>
      <c r="L929" s="190">
        <f t="shared" si="162"/>
        <v>0</v>
      </c>
      <c r="M929" s="190">
        <f t="shared" si="163"/>
        <v>0</v>
      </c>
      <c r="N929" s="190">
        <f t="shared" si="164"/>
        <v>0</v>
      </c>
      <c r="O929" s="190">
        <f t="shared" si="165"/>
        <v>0</v>
      </c>
      <c r="P929" s="30"/>
    </row>
    <row r="930" spans="1:16" s="5" customFormat="1" ht="38.25" customHeight="1" outlineLevel="1" x14ac:dyDescent="0.25">
      <c r="A930" s="19" t="s">
        <v>8</v>
      </c>
      <c r="B930" s="19" t="s">
        <v>164</v>
      </c>
      <c r="C930" s="24"/>
      <c r="D930" s="86"/>
      <c r="E930" s="86"/>
      <c r="F930" s="175"/>
      <c r="G930" s="19" t="s">
        <v>164</v>
      </c>
      <c r="H930" s="24"/>
      <c r="I930" s="86"/>
      <c r="J930" s="86"/>
      <c r="K930" s="175"/>
      <c r="L930" s="190">
        <f t="shared" si="162"/>
        <v>0</v>
      </c>
      <c r="M930" s="190">
        <f t="shared" si="163"/>
        <v>0</v>
      </c>
      <c r="N930" s="190">
        <f t="shared" si="164"/>
        <v>0</v>
      </c>
      <c r="O930" s="190">
        <f t="shared" si="165"/>
        <v>0</v>
      </c>
      <c r="P930" s="77"/>
    </row>
    <row r="931" spans="1:16" s="3" customFormat="1" ht="21" customHeight="1" outlineLevel="1" x14ac:dyDescent="0.25">
      <c r="A931" s="27">
        <v>1</v>
      </c>
      <c r="B931" s="28" t="s">
        <v>4</v>
      </c>
      <c r="C931" s="27">
        <v>1</v>
      </c>
      <c r="D931" s="10">
        <v>387600</v>
      </c>
      <c r="E931" s="10"/>
      <c r="F931" s="55">
        <f>D931*C931</f>
        <v>387600</v>
      </c>
      <c r="G931" s="28" t="s">
        <v>4</v>
      </c>
      <c r="H931" s="27">
        <v>1</v>
      </c>
      <c r="I931" s="10">
        <v>387600</v>
      </c>
      <c r="J931" s="10"/>
      <c r="K931" s="55">
        <f>I931*H931</f>
        <v>387600</v>
      </c>
      <c r="L931" s="190">
        <f t="shared" si="162"/>
        <v>0</v>
      </c>
      <c r="M931" s="190">
        <f t="shared" si="163"/>
        <v>0</v>
      </c>
      <c r="N931" s="190">
        <f t="shared" si="164"/>
        <v>0</v>
      </c>
      <c r="O931" s="190">
        <f t="shared" si="165"/>
        <v>0</v>
      </c>
      <c r="P931" s="30"/>
    </row>
    <row r="932" spans="1:16" s="3" customFormat="1" ht="21" customHeight="1" outlineLevel="1" x14ac:dyDescent="0.25">
      <c r="A932" s="27">
        <v>2</v>
      </c>
      <c r="B932" s="28" t="s">
        <v>147</v>
      </c>
      <c r="C932" s="27">
        <v>1</v>
      </c>
      <c r="D932" s="10">
        <v>326400</v>
      </c>
      <c r="E932" s="10"/>
      <c r="F932" s="55">
        <f>D932*C932</f>
        <v>326400</v>
      </c>
      <c r="G932" s="28" t="s">
        <v>147</v>
      </c>
      <c r="H932" s="27">
        <v>1</v>
      </c>
      <c r="I932" s="10">
        <v>326400</v>
      </c>
      <c r="J932" s="10"/>
      <c r="K932" s="55">
        <f>I932*H932</f>
        <v>326400</v>
      </c>
      <c r="L932" s="190">
        <f t="shared" si="162"/>
        <v>0</v>
      </c>
      <c r="M932" s="190">
        <f t="shared" si="163"/>
        <v>0</v>
      </c>
      <c r="N932" s="190">
        <f t="shared" si="164"/>
        <v>0</v>
      </c>
      <c r="O932" s="190">
        <f t="shared" si="165"/>
        <v>0</v>
      </c>
      <c r="P932" s="30"/>
    </row>
    <row r="933" spans="1:16" s="3" customFormat="1" ht="21" customHeight="1" outlineLevel="1" x14ac:dyDescent="0.25">
      <c r="A933" s="27">
        <v>3</v>
      </c>
      <c r="B933" s="28" t="s">
        <v>9</v>
      </c>
      <c r="C933" s="27">
        <v>6</v>
      </c>
      <c r="D933" s="10">
        <v>289000</v>
      </c>
      <c r="E933" s="10"/>
      <c r="F933" s="55">
        <f>D933*C933</f>
        <v>1734000</v>
      </c>
      <c r="G933" s="28" t="s">
        <v>9</v>
      </c>
      <c r="H933" s="27">
        <v>6</v>
      </c>
      <c r="I933" s="10">
        <v>289000</v>
      </c>
      <c r="J933" s="10"/>
      <c r="K933" s="55">
        <f>I933*H933</f>
        <v>1734000</v>
      </c>
      <c r="L933" s="190">
        <f t="shared" si="162"/>
        <v>0</v>
      </c>
      <c r="M933" s="190">
        <f t="shared" si="163"/>
        <v>0</v>
      </c>
      <c r="N933" s="190">
        <f t="shared" si="164"/>
        <v>0</v>
      </c>
      <c r="O933" s="190">
        <f t="shared" si="165"/>
        <v>0</v>
      </c>
      <c r="P933" s="30"/>
    </row>
    <row r="934" spans="1:16" s="3" customFormat="1" ht="21" customHeight="1" outlineLevel="1" x14ac:dyDescent="0.25">
      <c r="A934" s="27">
        <v>4</v>
      </c>
      <c r="B934" s="28" t="s">
        <v>10</v>
      </c>
      <c r="C934" s="27">
        <v>10</v>
      </c>
      <c r="D934" s="10">
        <v>282200</v>
      </c>
      <c r="E934" s="10"/>
      <c r="F934" s="55">
        <f>D934*C934</f>
        <v>2822000</v>
      </c>
      <c r="G934" s="28" t="s">
        <v>10</v>
      </c>
      <c r="H934" s="27">
        <v>10</v>
      </c>
      <c r="I934" s="10">
        <v>282200</v>
      </c>
      <c r="J934" s="10"/>
      <c r="K934" s="55">
        <f>I934*H934</f>
        <v>2822000</v>
      </c>
      <c r="L934" s="190">
        <f t="shared" si="162"/>
        <v>0</v>
      </c>
      <c r="M934" s="190">
        <f t="shared" si="163"/>
        <v>0</v>
      </c>
      <c r="N934" s="190">
        <f t="shared" si="164"/>
        <v>0</v>
      </c>
      <c r="O934" s="190">
        <f t="shared" si="165"/>
        <v>0</v>
      </c>
      <c r="P934" s="30"/>
    </row>
    <row r="935" spans="1:16" s="3" customFormat="1" ht="21" customHeight="1" outlineLevel="1" x14ac:dyDescent="0.25">
      <c r="A935" s="27">
        <v>5</v>
      </c>
      <c r="B935" s="28" t="s">
        <v>5</v>
      </c>
      <c r="C935" s="27">
        <v>10</v>
      </c>
      <c r="D935" s="10">
        <v>272000</v>
      </c>
      <c r="E935" s="10"/>
      <c r="F935" s="55">
        <f>D935*C935</f>
        <v>2720000</v>
      </c>
      <c r="G935" s="28" t="s">
        <v>5</v>
      </c>
      <c r="H935" s="27">
        <v>10</v>
      </c>
      <c r="I935" s="10">
        <v>272000</v>
      </c>
      <c r="J935" s="10"/>
      <c r="K935" s="55">
        <f>I935*H935</f>
        <v>2720000</v>
      </c>
      <c r="L935" s="190">
        <f t="shared" si="162"/>
        <v>0</v>
      </c>
      <c r="M935" s="190">
        <f t="shared" si="163"/>
        <v>0</v>
      </c>
      <c r="N935" s="190">
        <f t="shared" si="164"/>
        <v>0</v>
      </c>
      <c r="O935" s="190">
        <f t="shared" si="165"/>
        <v>0</v>
      </c>
      <c r="P935" s="30"/>
    </row>
    <row r="936" spans="1:16" s="3" customFormat="1" ht="21" customHeight="1" outlineLevel="1" x14ac:dyDescent="0.25">
      <c r="A936" s="27"/>
      <c r="B936" s="31" t="s">
        <v>6</v>
      </c>
      <c r="C936" s="62">
        <f>SUM(C931:C935)</f>
        <v>28</v>
      </c>
      <c r="D936" s="43"/>
      <c r="E936" s="43"/>
      <c r="F936" s="172">
        <f>SUM(F931:F935)</f>
        <v>7990000</v>
      </c>
      <c r="G936" s="31" t="s">
        <v>6</v>
      </c>
      <c r="H936" s="62">
        <f>SUM(H931:H935)</f>
        <v>28</v>
      </c>
      <c r="I936" s="43"/>
      <c r="J936" s="43"/>
      <c r="K936" s="172">
        <f>SUM(K931:K935)</f>
        <v>7990000</v>
      </c>
      <c r="L936" s="190">
        <f t="shared" si="162"/>
        <v>0</v>
      </c>
      <c r="M936" s="190">
        <f t="shared" si="163"/>
        <v>0</v>
      </c>
      <c r="N936" s="190">
        <f t="shared" si="164"/>
        <v>0</v>
      </c>
      <c r="O936" s="190">
        <f t="shared" si="165"/>
        <v>0</v>
      </c>
      <c r="P936" s="30"/>
    </row>
    <row r="937" spans="1:16" s="5" customFormat="1" ht="51" customHeight="1" outlineLevel="1" x14ac:dyDescent="0.25">
      <c r="A937" s="19" t="s">
        <v>8</v>
      </c>
      <c r="B937" s="19" t="s">
        <v>174</v>
      </c>
      <c r="C937" s="24"/>
      <c r="D937" s="86"/>
      <c r="E937" s="86"/>
      <c r="F937" s="175"/>
      <c r="G937" s="19" t="s">
        <v>174</v>
      </c>
      <c r="H937" s="24"/>
      <c r="I937" s="86"/>
      <c r="J937" s="86"/>
      <c r="K937" s="175"/>
      <c r="L937" s="190">
        <f t="shared" si="162"/>
        <v>0</v>
      </c>
      <c r="M937" s="190">
        <f t="shared" si="163"/>
        <v>0</v>
      </c>
      <c r="N937" s="190">
        <f t="shared" si="164"/>
        <v>0</v>
      </c>
      <c r="O937" s="190">
        <f t="shared" si="165"/>
        <v>0</v>
      </c>
      <c r="P937" s="77"/>
    </row>
    <row r="938" spans="1:16" s="3" customFormat="1" ht="21" customHeight="1" outlineLevel="1" x14ac:dyDescent="0.25">
      <c r="A938" s="27">
        <v>1</v>
      </c>
      <c r="B938" s="28" t="s">
        <v>4</v>
      </c>
      <c r="C938" s="27">
        <v>1</v>
      </c>
      <c r="D938" s="10">
        <v>387600</v>
      </c>
      <c r="E938" s="10"/>
      <c r="F938" s="55">
        <f>D938*C938</f>
        <v>387600</v>
      </c>
      <c r="G938" s="28" t="s">
        <v>4</v>
      </c>
      <c r="H938" s="27">
        <v>1</v>
      </c>
      <c r="I938" s="10">
        <v>387600</v>
      </c>
      <c r="J938" s="10"/>
      <c r="K938" s="55">
        <f>I938*H938</f>
        <v>387600</v>
      </c>
      <c r="L938" s="190">
        <f t="shared" si="162"/>
        <v>0</v>
      </c>
      <c r="M938" s="190">
        <f t="shared" si="163"/>
        <v>0</v>
      </c>
      <c r="N938" s="190">
        <f t="shared" si="164"/>
        <v>0</v>
      </c>
      <c r="O938" s="190">
        <f t="shared" si="165"/>
        <v>0</v>
      </c>
      <c r="P938" s="30"/>
    </row>
    <row r="939" spans="1:16" s="3" customFormat="1" ht="36" customHeight="1" outlineLevel="1" x14ac:dyDescent="0.25">
      <c r="A939" s="27">
        <v>2</v>
      </c>
      <c r="B939" s="28" t="s">
        <v>175</v>
      </c>
      <c r="C939" s="27">
        <v>5</v>
      </c>
      <c r="D939" s="10">
        <v>289000</v>
      </c>
      <c r="E939" s="10"/>
      <c r="F939" s="55">
        <f>D939*C939</f>
        <v>1445000</v>
      </c>
      <c r="G939" s="28" t="s">
        <v>175</v>
      </c>
      <c r="H939" s="27">
        <v>5</v>
      </c>
      <c r="I939" s="10">
        <v>289000</v>
      </c>
      <c r="J939" s="10"/>
      <c r="K939" s="55">
        <f>I939*H939</f>
        <v>1445000</v>
      </c>
      <c r="L939" s="190">
        <f t="shared" ref="L939:L970" si="166">+H939-C939</f>
        <v>0</v>
      </c>
      <c r="M939" s="190">
        <f t="shared" ref="M939:M970" si="167">+I939-D939</f>
        <v>0</v>
      </c>
      <c r="N939" s="190">
        <f t="shared" ref="N939:N970" si="168">+J939-E939</f>
        <v>0</v>
      </c>
      <c r="O939" s="190">
        <f t="shared" ref="O939:O970" si="169">+K939-F939</f>
        <v>0</v>
      </c>
      <c r="P939" s="30"/>
    </row>
    <row r="940" spans="1:16" s="3" customFormat="1" ht="21" customHeight="1" outlineLevel="1" x14ac:dyDescent="0.25">
      <c r="A940" s="27">
        <v>3</v>
      </c>
      <c r="B940" s="28" t="s">
        <v>176</v>
      </c>
      <c r="C940" s="27">
        <v>1</v>
      </c>
      <c r="D940" s="10">
        <v>289000</v>
      </c>
      <c r="E940" s="10"/>
      <c r="F940" s="55">
        <f>D940*C940</f>
        <v>289000</v>
      </c>
      <c r="G940" s="28" t="s">
        <v>176</v>
      </c>
      <c r="H940" s="27">
        <v>1</v>
      </c>
      <c r="I940" s="10">
        <v>289000</v>
      </c>
      <c r="J940" s="10"/>
      <c r="K940" s="55">
        <f>I940*H940</f>
        <v>289000</v>
      </c>
      <c r="L940" s="190">
        <f t="shared" si="166"/>
        <v>0</v>
      </c>
      <c r="M940" s="190">
        <f t="shared" si="167"/>
        <v>0</v>
      </c>
      <c r="N940" s="190">
        <f t="shared" si="168"/>
        <v>0</v>
      </c>
      <c r="O940" s="190">
        <f t="shared" si="169"/>
        <v>0</v>
      </c>
      <c r="P940" s="30"/>
    </row>
    <row r="941" spans="1:16" s="3" customFormat="1" ht="21" customHeight="1" outlineLevel="1" x14ac:dyDescent="0.25">
      <c r="A941" s="27">
        <v>4</v>
      </c>
      <c r="B941" s="28" t="s">
        <v>10</v>
      </c>
      <c r="C941" s="27">
        <v>1</v>
      </c>
      <c r="D941" s="10">
        <v>282200</v>
      </c>
      <c r="E941" s="10"/>
      <c r="F941" s="55">
        <f>D941*C941</f>
        <v>282200</v>
      </c>
      <c r="G941" s="28" t="s">
        <v>10</v>
      </c>
      <c r="H941" s="27">
        <v>1</v>
      </c>
      <c r="I941" s="10">
        <v>282200</v>
      </c>
      <c r="J941" s="10"/>
      <c r="K941" s="55">
        <f>I941*H941</f>
        <v>282200</v>
      </c>
      <c r="L941" s="190">
        <f t="shared" si="166"/>
        <v>0</v>
      </c>
      <c r="M941" s="190">
        <f t="shared" si="167"/>
        <v>0</v>
      </c>
      <c r="N941" s="190">
        <f t="shared" si="168"/>
        <v>0</v>
      </c>
      <c r="O941" s="190">
        <f t="shared" si="169"/>
        <v>0</v>
      </c>
      <c r="P941" s="30"/>
    </row>
    <row r="942" spans="1:16" s="3" customFormat="1" ht="21" customHeight="1" outlineLevel="1" x14ac:dyDescent="0.25">
      <c r="A942" s="27">
        <v>5</v>
      </c>
      <c r="B942" s="28" t="s">
        <v>5</v>
      </c>
      <c r="C942" s="27">
        <v>1</v>
      </c>
      <c r="D942" s="10">
        <v>272000</v>
      </c>
      <c r="E942" s="10"/>
      <c r="F942" s="55">
        <f>D942*C942</f>
        <v>272000</v>
      </c>
      <c r="G942" s="28" t="s">
        <v>5</v>
      </c>
      <c r="H942" s="27">
        <v>1</v>
      </c>
      <c r="I942" s="10">
        <v>272000</v>
      </c>
      <c r="J942" s="10"/>
      <c r="K942" s="55">
        <f>I942*H942</f>
        <v>272000</v>
      </c>
      <c r="L942" s="190">
        <f t="shared" si="166"/>
        <v>0</v>
      </c>
      <c r="M942" s="190">
        <f t="shared" si="167"/>
        <v>0</v>
      </c>
      <c r="N942" s="190">
        <f t="shared" si="168"/>
        <v>0</v>
      </c>
      <c r="O942" s="190">
        <f t="shared" si="169"/>
        <v>0</v>
      </c>
      <c r="P942" s="30"/>
    </row>
    <row r="943" spans="1:16" s="3" customFormat="1" ht="21" customHeight="1" outlineLevel="1" x14ac:dyDescent="0.25">
      <c r="A943" s="27"/>
      <c r="B943" s="31" t="s">
        <v>6</v>
      </c>
      <c r="C943" s="62">
        <f>SUM(C938:C942)</f>
        <v>9</v>
      </c>
      <c r="D943" s="43"/>
      <c r="E943" s="43"/>
      <c r="F943" s="172">
        <f>SUM(F938:F942)</f>
        <v>2675800</v>
      </c>
      <c r="G943" s="31" t="s">
        <v>6</v>
      </c>
      <c r="H943" s="62">
        <f>SUM(H938:H942)</f>
        <v>9</v>
      </c>
      <c r="I943" s="43"/>
      <c r="J943" s="43"/>
      <c r="K943" s="172">
        <f>SUM(K938:K942)</f>
        <v>2675800</v>
      </c>
      <c r="L943" s="190">
        <f t="shared" si="166"/>
        <v>0</v>
      </c>
      <c r="M943" s="190">
        <f t="shared" si="167"/>
        <v>0</v>
      </c>
      <c r="N943" s="190">
        <f t="shared" si="168"/>
        <v>0</v>
      </c>
      <c r="O943" s="190">
        <f t="shared" si="169"/>
        <v>0</v>
      </c>
      <c r="P943" s="30"/>
    </row>
    <row r="944" spans="1:16" s="5" customFormat="1" ht="24.75" customHeight="1" outlineLevel="1" x14ac:dyDescent="0.25">
      <c r="A944" s="19" t="s">
        <v>8</v>
      </c>
      <c r="B944" s="19" t="s">
        <v>165</v>
      </c>
      <c r="C944" s="24"/>
      <c r="D944" s="86"/>
      <c r="E944" s="86"/>
      <c r="F944" s="175"/>
      <c r="G944" s="19" t="s">
        <v>165</v>
      </c>
      <c r="H944" s="24"/>
      <c r="I944" s="86"/>
      <c r="J944" s="86"/>
      <c r="K944" s="175"/>
      <c r="L944" s="190">
        <f t="shared" si="166"/>
        <v>0</v>
      </c>
      <c r="M944" s="190">
        <f t="shared" si="167"/>
        <v>0</v>
      </c>
      <c r="N944" s="190">
        <f t="shared" si="168"/>
        <v>0</v>
      </c>
      <c r="O944" s="190">
        <f t="shared" si="169"/>
        <v>0</v>
      </c>
      <c r="P944" s="77"/>
    </row>
    <row r="945" spans="1:16" s="3" customFormat="1" ht="21" customHeight="1" outlineLevel="1" x14ac:dyDescent="0.25">
      <c r="A945" s="27">
        <v>1</v>
      </c>
      <c r="B945" s="28" t="s">
        <v>4</v>
      </c>
      <c r="C945" s="27">
        <v>1</v>
      </c>
      <c r="D945" s="10">
        <v>387600</v>
      </c>
      <c r="E945" s="10"/>
      <c r="F945" s="55">
        <f>D945*C945</f>
        <v>387600</v>
      </c>
      <c r="G945" s="28" t="s">
        <v>4</v>
      </c>
      <c r="H945" s="27">
        <v>1</v>
      </c>
      <c r="I945" s="10">
        <v>387600</v>
      </c>
      <c r="J945" s="10"/>
      <c r="K945" s="55">
        <f>I945*H945</f>
        <v>387600</v>
      </c>
      <c r="L945" s="190">
        <f t="shared" si="166"/>
        <v>0</v>
      </c>
      <c r="M945" s="190">
        <f t="shared" si="167"/>
        <v>0</v>
      </c>
      <c r="N945" s="190">
        <f t="shared" si="168"/>
        <v>0</v>
      </c>
      <c r="O945" s="190">
        <f t="shared" si="169"/>
        <v>0</v>
      </c>
      <c r="P945" s="30"/>
    </row>
    <row r="946" spans="1:16" s="3" customFormat="1" ht="21" customHeight="1" outlineLevel="1" x14ac:dyDescent="0.25">
      <c r="A946" s="27">
        <v>2</v>
      </c>
      <c r="B946" s="28" t="s">
        <v>9</v>
      </c>
      <c r="C946" s="27">
        <v>2</v>
      </c>
      <c r="D946" s="10">
        <v>289000</v>
      </c>
      <c r="E946" s="10"/>
      <c r="F946" s="55">
        <f>D946*C946</f>
        <v>578000</v>
      </c>
      <c r="G946" s="28" t="s">
        <v>9</v>
      </c>
      <c r="H946" s="27">
        <v>2</v>
      </c>
      <c r="I946" s="10">
        <v>289000</v>
      </c>
      <c r="J946" s="10"/>
      <c r="K946" s="55">
        <f>I946*H946</f>
        <v>578000</v>
      </c>
      <c r="L946" s="190">
        <f t="shared" si="166"/>
        <v>0</v>
      </c>
      <c r="M946" s="190">
        <f t="shared" si="167"/>
        <v>0</v>
      </c>
      <c r="N946" s="190">
        <f t="shared" si="168"/>
        <v>0</v>
      </c>
      <c r="O946" s="190">
        <f t="shared" si="169"/>
        <v>0</v>
      </c>
      <c r="P946" s="30"/>
    </row>
    <row r="947" spans="1:16" s="3" customFormat="1" ht="21" customHeight="1" outlineLevel="1" x14ac:dyDescent="0.25">
      <c r="A947" s="27">
        <v>3</v>
      </c>
      <c r="B947" s="28" t="s">
        <v>10</v>
      </c>
      <c r="C947" s="27">
        <v>2</v>
      </c>
      <c r="D947" s="10">
        <v>282200</v>
      </c>
      <c r="E947" s="10"/>
      <c r="F947" s="55">
        <f>D947*C947</f>
        <v>564400</v>
      </c>
      <c r="G947" s="28" t="s">
        <v>10</v>
      </c>
      <c r="H947" s="27">
        <v>2</v>
      </c>
      <c r="I947" s="10">
        <v>282200</v>
      </c>
      <c r="J947" s="10"/>
      <c r="K947" s="55">
        <f>I947*H947</f>
        <v>564400</v>
      </c>
      <c r="L947" s="190">
        <f t="shared" si="166"/>
        <v>0</v>
      </c>
      <c r="M947" s="190">
        <f t="shared" si="167"/>
        <v>0</v>
      </c>
      <c r="N947" s="190">
        <f t="shared" si="168"/>
        <v>0</v>
      </c>
      <c r="O947" s="190">
        <f t="shared" si="169"/>
        <v>0</v>
      </c>
      <c r="P947" s="30"/>
    </row>
    <row r="948" spans="1:16" s="3" customFormat="1" ht="21" customHeight="1" outlineLevel="1" x14ac:dyDescent="0.25">
      <c r="A948" s="27">
        <v>4</v>
      </c>
      <c r="B948" s="28" t="s">
        <v>5</v>
      </c>
      <c r="C948" s="27">
        <v>2</v>
      </c>
      <c r="D948" s="10">
        <v>272000</v>
      </c>
      <c r="E948" s="10"/>
      <c r="F948" s="55">
        <f>D948*C948</f>
        <v>544000</v>
      </c>
      <c r="G948" s="28" t="s">
        <v>5</v>
      </c>
      <c r="H948" s="27">
        <v>2</v>
      </c>
      <c r="I948" s="10">
        <v>272000</v>
      </c>
      <c r="J948" s="10"/>
      <c r="K948" s="55">
        <f>I948*H948</f>
        <v>544000</v>
      </c>
      <c r="L948" s="190">
        <f t="shared" si="166"/>
        <v>0</v>
      </c>
      <c r="M948" s="190">
        <f t="shared" si="167"/>
        <v>0</v>
      </c>
      <c r="N948" s="190">
        <f t="shared" si="168"/>
        <v>0</v>
      </c>
      <c r="O948" s="190">
        <f t="shared" si="169"/>
        <v>0</v>
      </c>
      <c r="P948" s="30"/>
    </row>
    <row r="949" spans="1:16" s="3" customFormat="1" ht="21" customHeight="1" outlineLevel="1" x14ac:dyDescent="0.25">
      <c r="A949" s="27"/>
      <c r="B949" s="31" t="s">
        <v>6</v>
      </c>
      <c r="C949" s="62">
        <f>SUM(C945:C948)</f>
        <v>7</v>
      </c>
      <c r="D949" s="43"/>
      <c r="E949" s="43"/>
      <c r="F949" s="172">
        <f>SUM(F945:F948)</f>
        <v>2074000</v>
      </c>
      <c r="G949" s="31" t="s">
        <v>6</v>
      </c>
      <c r="H949" s="62">
        <f>SUM(H945:H948)</f>
        <v>7</v>
      </c>
      <c r="I949" s="43"/>
      <c r="J949" s="43"/>
      <c r="K949" s="172">
        <f>SUM(K945:K948)</f>
        <v>2074000</v>
      </c>
      <c r="L949" s="190">
        <f t="shared" si="166"/>
        <v>0</v>
      </c>
      <c r="M949" s="190">
        <f t="shared" si="167"/>
        <v>0</v>
      </c>
      <c r="N949" s="190">
        <f t="shared" si="168"/>
        <v>0</v>
      </c>
      <c r="O949" s="190">
        <f t="shared" si="169"/>
        <v>0</v>
      </c>
      <c r="P949" s="30"/>
    </row>
    <row r="950" spans="1:16" s="89" customFormat="1" ht="66" customHeight="1" outlineLevel="1" x14ac:dyDescent="0.25">
      <c r="A950" s="19" t="s">
        <v>8</v>
      </c>
      <c r="B950" s="19" t="s">
        <v>166</v>
      </c>
      <c r="C950" s="24"/>
      <c r="D950" s="88"/>
      <c r="E950" s="88"/>
      <c r="F950" s="176"/>
      <c r="G950" s="19" t="s">
        <v>166</v>
      </c>
      <c r="H950" s="24"/>
      <c r="I950" s="88"/>
      <c r="J950" s="88"/>
      <c r="K950" s="176"/>
      <c r="L950" s="190">
        <f t="shared" si="166"/>
        <v>0</v>
      </c>
      <c r="M950" s="190">
        <f t="shared" si="167"/>
        <v>0</v>
      </c>
      <c r="N950" s="190">
        <f t="shared" si="168"/>
        <v>0</v>
      </c>
      <c r="O950" s="190">
        <f t="shared" si="169"/>
        <v>0</v>
      </c>
      <c r="P950" s="77"/>
    </row>
    <row r="951" spans="1:16" s="61" customFormat="1" ht="21" customHeight="1" outlineLevel="1" x14ac:dyDescent="0.25">
      <c r="A951" s="27">
        <v>1</v>
      </c>
      <c r="B951" s="28" t="s">
        <v>4</v>
      </c>
      <c r="C951" s="27">
        <v>1</v>
      </c>
      <c r="D951" s="10">
        <v>387600</v>
      </c>
      <c r="E951" s="37"/>
      <c r="F951" s="55">
        <f>D951*C951</f>
        <v>387600</v>
      </c>
      <c r="G951" s="28" t="s">
        <v>4</v>
      </c>
      <c r="H951" s="27">
        <v>1</v>
      </c>
      <c r="I951" s="10">
        <v>387600</v>
      </c>
      <c r="J951" s="37"/>
      <c r="K951" s="55">
        <f>I951*H951</f>
        <v>387600</v>
      </c>
      <c r="L951" s="190">
        <f t="shared" si="166"/>
        <v>0</v>
      </c>
      <c r="M951" s="190">
        <f t="shared" si="167"/>
        <v>0</v>
      </c>
      <c r="N951" s="190">
        <f t="shared" si="168"/>
        <v>0</v>
      </c>
      <c r="O951" s="190">
        <f t="shared" si="169"/>
        <v>0</v>
      </c>
      <c r="P951" s="30"/>
    </row>
    <row r="952" spans="1:16" s="61" customFormat="1" ht="21" customHeight="1" outlineLevel="1" x14ac:dyDescent="0.25">
      <c r="A952" s="27">
        <v>2</v>
      </c>
      <c r="B952" s="28" t="s">
        <v>147</v>
      </c>
      <c r="C952" s="27">
        <v>1</v>
      </c>
      <c r="D952" s="10">
        <v>326400</v>
      </c>
      <c r="E952" s="37"/>
      <c r="F952" s="55">
        <f>D952*C952</f>
        <v>326400</v>
      </c>
      <c r="G952" s="28" t="s">
        <v>147</v>
      </c>
      <c r="H952" s="27">
        <v>1</v>
      </c>
      <c r="I952" s="10">
        <v>326400</v>
      </c>
      <c r="J952" s="37"/>
      <c r="K952" s="55">
        <f>I952*H952</f>
        <v>326400</v>
      </c>
      <c r="L952" s="190">
        <f t="shared" si="166"/>
        <v>0</v>
      </c>
      <c r="M952" s="190">
        <f t="shared" si="167"/>
        <v>0</v>
      </c>
      <c r="N952" s="190">
        <f t="shared" si="168"/>
        <v>0</v>
      </c>
      <c r="O952" s="190">
        <f t="shared" si="169"/>
        <v>0</v>
      </c>
      <c r="P952" s="30"/>
    </row>
    <row r="953" spans="1:16" s="61" customFormat="1" ht="21" customHeight="1" outlineLevel="1" x14ac:dyDescent="0.25">
      <c r="A953" s="27">
        <v>3</v>
      </c>
      <c r="B953" s="28" t="s">
        <v>9</v>
      </c>
      <c r="C953" s="27">
        <v>7</v>
      </c>
      <c r="D953" s="10">
        <v>289000</v>
      </c>
      <c r="E953" s="37"/>
      <c r="F953" s="55">
        <f>D953*C953</f>
        <v>2023000</v>
      </c>
      <c r="G953" s="28" t="s">
        <v>9</v>
      </c>
      <c r="H953" s="27">
        <v>7</v>
      </c>
      <c r="I953" s="10">
        <v>289000</v>
      </c>
      <c r="J953" s="37"/>
      <c r="K953" s="55">
        <f>I953*H953</f>
        <v>2023000</v>
      </c>
      <c r="L953" s="190">
        <f t="shared" si="166"/>
        <v>0</v>
      </c>
      <c r="M953" s="190">
        <f t="shared" si="167"/>
        <v>0</v>
      </c>
      <c r="N953" s="190">
        <f t="shared" si="168"/>
        <v>0</v>
      </c>
      <c r="O953" s="190">
        <f t="shared" si="169"/>
        <v>0</v>
      </c>
      <c r="P953" s="30"/>
    </row>
    <row r="954" spans="1:16" s="61" customFormat="1" ht="21" customHeight="1" outlineLevel="1" x14ac:dyDescent="0.25">
      <c r="A954" s="27">
        <v>4</v>
      </c>
      <c r="B954" s="28" t="s">
        <v>10</v>
      </c>
      <c r="C954" s="27">
        <v>10</v>
      </c>
      <c r="D954" s="10">
        <v>282200</v>
      </c>
      <c r="E954" s="37"/>
      <c r="F954" s="55">
        <f>D954*C954</f>
        <v>2822000</v>
      </c>
      <c r="G954" s="28" t="s">
        <v>10</v>
      </c>
      <c r="H954" s="27">
        <v>10</v>
      </c>
      <c r="I954" s="10">
        <v>282200</v>
      </c>
      <c r="J954" s="37"/>
      <c r="K954" s="55">
        <f>I954*H954</f>
        <v>2822000</v>
      </c>
      <c r="L954" s="190">
        <f t="shared" si="166"/>
        <v>0</v>
      </c>
      <c r="M954" s="190">
        <f t="shared" si="167"/>
        <v>0</v>
      </c>
      <c r="N954" s="190">
        <f t="shared" si="168"/>
        <v>0</v>
      </c>
      <c r="O954" s="190">
        <f t="shared" si="169"/>
        <v>0</v>
      </c>
      <c r="P954" s="30"/>
    </row>
    <row r="955" spans="1:16" s="61" customFormat="1" ht="21" customHeight="1" outlineLevel="1" x14ac:dyDescent="0.25">
      <c r="A955" s="27">
        <v>5</v>
      </c>
      <c r="B955" s="28" t="s">
        <v>5</v>
      </c>
      <c r="C955" s="27">
        <v>10</v>
      </c>
      <c r="D955" s="10">
        <v>272000</v>
      </c>
      <c r="E955" s="37"/>
      <c r="F955" s="55">
        <f>D955*C955</f>
        <v>2720000</v>
      </c>
      <c r="G955" s="28" t="s">
        <v>5</v>
      </c>
      <c r="H955" s="27">
        <v>10</v>
      </c>
      <c r="I955" s="10">
        <v>272000</v>
      </c>
      <c r="J955" s="37"/>
      <c r="K955" s="55">
        <f>I955*H955</f>
        <v>2720000</v>
      </c>
      <c r="L955" s="190">
        <f t="shared" si="166"/>
        <v>0</v>
      </c>
      <c r="M955" s="190">
        <f t="shared" si="167"/>
        <v>0</v>
      </c>
      <c r="N955" s="190">
        <f t="shared" si="168"/>
        <v>0</v>
      </c>
      <c r="O955" s="190">
        <f t="shared" si="169"/>
        <v>0</v>
      </c>
      <c r="P955" s="30"/>
    </row>
    <row r="956" spans="1:16" s="61" customFormat="1" ht="21" customHeight="1" outlineLevel="1" x14ac:dyDescent="0.25">
      <c r="A956" s="27"/>
      <c r="B956" s="31" t="s">
        <v>6</v>
      </c>
      <c r="C956" s="62">
        <f>SUM(C951:C955)</f>
        <v>29</v>
      </c>
      <c r="D956" s="42"/>
      <c r="E956" s="42"/>
      <c r="F956" s="172">
        <f>SUM(F951:F955)</f>
        <v>8279000</v>
      </c>
      <c r="G956" s="31" t="s">
        <v>6</v>
      </c>
      <c r="H956" s="62">
        <f>SUM(H951:H955)</f>
        <v>29</v>
      </c>
      <c r="I956" s="42"/>
      <c r="J956" s="42"/>
      <c r="K956" s="172">
        <f>SUM(K951:K955)</f>
        <v>8279000</v>
      </c>
      <c r="L956" s="190">
        <f t="shared" si="166"/>
        <v>0</v>
      </c>
      <c r="M956" s="190">
        <f t="shared" si="167"/>
        <v>0</v>
      </c>
      <c r="N956" s="190">
        <f t="shared" si="168"/>
        <v>0</v>
      </c>
      <c r="O956" s="190">
        <f t="shared" si="169"/>
        <v>0</v>
      </c>
      <c r="P956" s="30"/>
    </row>
    <row r="957" spans="1:16" s="5" customFormat="1" ht="26.25" customHeight="1" outlineLevel="1" x14ac:dyDescent="0.25">
      <c r="A957" s="19" t="s">
        <v>8</v>
      </c>
      <c r="B957" s="19" t="s">
        <v>167</v>
      </c>
      <c r="C957" s="24"/>
      <c r="D957" s="86"/>
      <c r="E957" s="86"/>
      <c r="F957" s="175"/>
      <c r="G957" s="19" t="s">
        <v>167</v>
      </c>
      <c r="H957" s="24"/>
      <c r="I957" s="86"/>
      <c r="J957" s="86"/>
      <c r="K957" s="175"/>
      <c r="L957" s="190">
        <f t="shared" si="166"/>
        <v>0</v>
      </c>
      <c r="M957" s="190">
        <f t="shared" si="167"/>
        <v>0</v>
      </c>
      <c r="N957" s="190">
        <f t="shared" si="168"/>
        <v>0</v>
      </c>
      <c r="O957" s="190">
        <f t="shared" si="169"/>
        <v>0</v>
      </c>
      <c r="P957" s="77"/>
    </row>
    <row r="958" spans="1:16" s="3" customFormat="1" ht="21" customHeight="1" outlineLevel="1" x14ac:dyDescent="0.25">
      <c r="A958" s="27">
        <v>1</v>
      </c>
      <c r="B958" s="28" t="s">
        <v>4</v>
      </c>
      <c r="C958" s="27">
        <v>1</v>
      </c>
      <c r="D958" s="10">
        <v>387600</v>
      </c>
      <c r="E958" s="10"/>
      <c r="F958" s="55">
        <f>D958*C958</f>
        <v>387600</v>
      </c>
      <c r="G958" s="28" t="s">
        <v>4</v>
      </c>
      <c r="H958" s="27">
        <v>1</v>
      </c>
      <c r="I958" s="10">
        <v>387600</v>
      </c>
      <c r="J958" s="10"/>
      <c r="K958" s="55">
        <f>I958*H958</f>
        <v>387600</v>
      </c>
      <c r="L958" s="190">
        <f t="shared" si="166"/>
        <v>0</v>
      </c>
      <c r="M958" s="190">
        <f t="shared" si="167"/>
        <v>0</v>
      </c>
      <c r="N958" s="190">
        <f t="shared" si="168"/>
        <v>0</v>
      </c>
      <c r="O958" s="190">
        <f t="shared" si="169"/>
        <v>0</v>
      </c>
      <c r="P958" s="30"/>
    </row>
    <row r="959" spans="1:16" s="3" customFormat="1" ht="21" customHeight="1" outlineLevel="1" x14ac:dyDescent="0.25">
      <c r="A959" s="27">
        <v>2</v>
      </c>
      <c r="B959" s="28" t="s">
        <v>9</v>
      </c>
      <c r="C959" s="27">
        <v>3</v>
      </c>
      <c r="D959" s="10">
        <v>289000</v>
      </c>
      <c r="E959" s="10"/>
      <c r="F959" s="55">
        <f>D959*C959</f>
        <v>867000</v>
      </c>
      <c r="G959" s="28" t="s">
        <v>9</v>
      </c>
      <c r="H959" s="27">
        <v>3</v>
      </c>
      <c r="I959" s="10">
        <v>289000</v>
      </c>
      <c r="J959" s="10"/>
      <c r="K959" s="55">
        <f>I959*H959</f>
        <v>867000</v>
      </c>
      <c r="L959" s="190">
        <f t="shared" si="166"/>
        <v>0</v>
      </c>
      <c r="M959" s="190">
        <f t="shared" si="167"/>
        <v>0</v>
      </c>
      <c r="N959" s="190">
        <f t="shared" si="168"/>
        <v>0</v>
      </c>
      <c r="O959" s="190">
        <f t="shared" si="169"/>
        <v>0</v>
      </c>
      <c r="P959" s="30"/>
    </row>
    <row r="960" spans="1:16" s="3" customFormat="1" ht="24" customHeight="1" outlineLevel="1" x14ac:dyDescent="0.25">
      <c r="A960" s="27">
        <v>3</v>
      </c>
      <c r="B960" s="28" t="s">
        <v>10</v>
      </c>
      <c r="C960" s="27">
        <v>4</v>
      </c>
      <c r="D960" s="10">
        <v>282200</v>
      </c>
      <c r="E960" s="10"/>
      <c r="F960" s="55">
        <f>D960*C960</f>
        <v>1128800</v>
      </c>
      <c r="G960" s="28" t="s">
        <v>10</v>
      </c>
      <c r="H960" s="27">
        <v>4</v>
      </c>
      <c r="I960" s="10">
        <v>282200</v>
      </c>
      <c r="J960" s="10"/>
      <c r="K960" s="55">
        <f>I960*H960</f>
        <v>1128800</v>
      </c>
      <c r="L960" s="190">
        <f t="shared" si="166"/>
        <v>0</v>
      </c>
      <c r="M960" s="190">
        <f t="shared" si="167"/>
        <v>0</v>
      </c>
      <c r="N960" s="190">
        <f t="shared" si="168"/>
        <v>0</v>
      </c>
      <c r="O960" s="190">
        <f t="shared" si="169"/>
        <v>0</v>
      </c>
      <c r="P960" s="30"/>
    </row>
    <row r="961" spans="1:16" s="3" customFormat="1" ht="21" customHeight="1" outlineLevel="1" x14ac:dyDescent="0.25">
      <c r="A961" s="27"/>
      <c r="B961" s="31" t="s">
        <v>6</v>
      </c>
      <c r="C961" s="62">
        <f>SUM(C958:C960)</f>
        <v>8</v>
      </c>
      <c r="D961" s="43"/>
      <c r="E961" s="43"/>
      <c r="F961" s="172">
        <f>SUM(F958:F960)</f>
        <v>2383400</v>
      </c>
      <c r="G961" s="31" t="s">
        <v>6</v>
      </c>
      <c r="H961" s="62">
        <f>SUM(H958:H960)</f>
        <v>8</v>
      </c>
      <c r="I961" s="43"/>
      <c r="J961" s="43"/>
      <c r="K961" s="172">
        <f>SUM(K958:K960)</f>
        <v>2383400</v>
      </c>
      <c r="L961" s="190">
        <f t="shared" si="166"/>
        <v>0</v>
      </c>
      <c r="M961" s="190">
        <f t="shared" si="167"/>
        <v>0</v>
      </c>
      <c r="N961" s="190">
        <f t="shared" si="168"/>
        <v>0</v>
      </c>
      <c r="O961" s="190">
        <f t="shared" si="169"/>
        <v>0</v>
      </c>
      <c r="P961" s="30"/>
    </row>
    <row r="962" spans="1:16" s="5" customFormat="1" ht="42" customHeight="1" outlineLevel="1" x14ac:dyDescent="0.25">
      <c r="A962" s="19" t="s">
        <v>8</v>
      </c>
      <c r="B962" s="19" t="s">
        <v>187</v>
      </c>
      <c r="C962" s="24"/>
      <c r="D962" s="86"/>
      <c r="E962" s="86"/>
      <c r="F962" s="175"/>
      <c r="G962" s="19" t="s">
        <v>187</v>
      </c>
      <c r="H962" s="24"/>
      <c r="I962" s="86"/>
      <c r="J962" s="86"/>
      <c r="K962" s="175"/>
      <c r="L962" s="190">
        <f t="shared" si="166"/>
        <v>0</v>
      </c>
      <c r="M962" s="190">
        <f t="shared" si="167"/>
        <v>0</v>
      </c>
      <c r="N962" s="190">
        <f t="shared" si="168"/>
        <v>0</v>
      </c>
      <c r="O962" s="190">
        <f t="shared" si="169"/>
        <v>0</v>
      </c>
      <c r="P962" s="77"/>
    </row>
    <row r="963" spans="1:16" s="3" customFormat="1" ht="21" customHeight="1" outlineLevel="1" x14ac:dyDescent="0.25">
      <c r="A963" s="27">
        <v>1</v>
      </c>
      <c r="B963" s="28" t="s">
        <v>169</v>
      </c>
      <c r="C963" s="27">
        <v>1</v>
      </c>
      <c r="D963" s="10">
        <v>370600</v>
      </c>
      <c r="E963" s="10"/>
      <c r="F963" s="55">
        <f t="shared" ref="F963:F972" si="170">D963*C963</f>
        <v>370600</v>
      </c>
      <c r="G963" s="28" t="s">
        <v>169</v>
      </c>
      <c r="H963" s="27">
        <v>1</v>
      </c>
      <c r="I963" s="10">
        <v>370600</v>
      </c>
      <c r="J963" s="10"/>
      <c r="K963" s="55">
        <f t="shared" ref="K963:K972" si="171">I963*H963</f>
        <v>370600</v>
      </c>
      <c r="L963" s="190">
        <f t="shared" si="166"/>
        <v>0</v>
      </c>
      <c r="M963" s="190">
        <f t="shared" si="167"/>
        <v>0</v>
      </c>
      <c r="N963" s="190">
        <f t="shared" si="168"/>
        <v>0</v>
      </c>
      <c r="O963" s="190">
        <f t="shared" si="169"/>
        <v>0</v>
      </c>
      <c r="P963" s="30"/>
    </row>
    <row r="964" spans="1:16" s="3" customFormat="1" ht="21" customHeight="1" outlineLevel="1" x14ac:dyDescent="0.25">
      <c r="A964" s="27">
        <v>2</v>
      </c>
      <c r="B964" s="28" t="s">
        <v>180</v>
      </c>
      <c r="C964" s="27">
        <v>1</v>
      </c>
      <c r="D964" s="10">
        <v>241400</v>
      </c>
      <c r="E964" s="10"/>
      <c r="F964" s="55">
        <f t="shared" si="170"/>
        <v>241400</v>
      </c>
      <c r="G964" s="28" t="s">
        <v>180</v>
      </c>
      <c r="H964" s="27">
        <v>1</v>
      </c>
      <c r="I964" s="10">
        <v>241400</v>
      </c>
      <c r="J964" s="10"/>
      <c r="K964" s="55">
        <f t="shared" si="171"/>
        <v>241400</v>
      </c>
      <c r="L964" s="190">
        <f t="shared" si="166"/>
        <v>0</v>
      </c>
      <c r="M964" s="190">
        <f t="shared" si="167"/>
        <v>0</v>
      </c>
      <c r="N964" s="190">
        <f t="shared" si="168"/>
        <v>0</v>
      </c>
      <c r="O964" s="190">
        <f t="shared" si="169"/>
        <v>0</v>
      </c>
      <c r="P964" s="30"/>
    </row>
    <row r="965" spans="1:16" s="3" customFormat="1" ht="42" customHeight="1" outlineLevel="1" x14ac:dyDescent="0.25">
      <c r="A965" s="27">
        <v>3</v>
      </c>
      <c r="B965" s="28" t="s">
        <v>170</v>
      </c>
      <c r="C965" s="42">
        <v>1</v>
      </c>
      <c r="D965" s="10">
        <v>258400</v>
      </c>
      <c r="E965" s="10"/>
      <c r="F965" s="55">
        <f t="shared" si="170"/>
        <v>258400</v>
      </c>
      <c r="G965" s="28" t="s">
        <v>170</v>
      </c>
      <c r="H965" s="42">
        <v>1</v>
      </c>
      <c r="I965" s="10">
        <v>258400</v>
      </c>
      <c r="J965" s="10"/>
      <c r="K965" s="55">
        <f t="shared" si="171"/>
        <v>258400</v>
      </c>
      <c r="L965" s="190">
        <f t="shared" si="166"/>
        <v>0</v>
      </c>
      <c r="M965" s="190">
        <f t="shared" si="167"/>
        <v>0</v>
      </c>
      <c r="N965" s="190">
        <f t="shared" si="168"/>
        <v>0</v>
      </c>
      <c r="O965" s="190">
        <f t="shared" si="169"/>
        <v>0</v>
      </c>
      <c r="P965" s="30"/>
    </row>
    <row r="966" spans="1:16" s="3" customFormat="1" ht="42" customHeight="1" outlineLevel="1" x14ac:dyDescent="0.25">
      <c r="A966" s="27">
        <v>4</v>
      </c>
      <c r="B966" s="28" t="s">
        <v>170</v>
      </c>
      <c r="C966" s="42">
        <v>3</v>
      </c>
      <c r="D966" s="10">
        <v>210800</v>
      </c>
      <c r="E966" s="10"/>
      <c r="F966" s="55">
        <f t="shared" si="170"/>
        <v>632400</v>
      </c>
      <c r="G966" s="28" t="s">
        <v>170</v>
      </c>
      <c r="H966" s="42">
        <v>3</v>
      </c>
      <c r="I966" s="10">
        <v>210800</v>
      </c>
      <c r="J966" s="10"/>
      <c r="K966" s="55">
        <f t="shared" si="171"/>
        <v>632400</v>
      </c>
      <c r="L966" s="190">
        <f t="shared" si="166"/>
        <v>0</v>
      </c>
      <c r="M966" s="190">
        <f t="shared" si="167"/>
        <v>0</v>
      </c>
      <c r="N966" s="190">
        <f t="shared" si="168"/>
        <v>0</v>
      </c>
      <c r="O966" s="190">
        <f t="shared" si="169"/>
        <v>0</v>
      </c>
      <c r="P966" s="30"/>
    </row>
    <row r="967" spans="1:16" s="3" customFormat="1" ht="42" customHeight="1" outlineLevel="1" x14ac:dyDescent="0.25">
      <c r="A967" s="27">
        <v>5</v>
      </c>
      <c r="B967" s="28" t="s">
        <v>171</v>
      </c>
      <c r="C967" s="42">
        <v>1</v>
      </c>
      <c r="D967" s="10">
        <v>210800</v>
      </c>
      <c r="E967" s="10"/>
      <c r="F967" s="55">
        <f t="shared" si="170"/>
        <v>210800</v>
      </c>
      <c r="G967" s="28" t="s">
        <v>171</v>
      </c>
      <c r="H967" s="42">
        <v>1</v>
      </c>
      <c r="I967" s="10">
        <v>210800</v>
      </c>
      <c r="J967" s="10"/>
      <c r="K967" s="55">
        <f t="shared" si="171"/>
        <v>210800</v>
      </c>
      <c r="L967" s="190">
        <f t="shared" si="166"/>
        <v>0</v>
      </c>
      <c r="M967" s="190">
        <f t="shared" si="167"/>
        <v>0</v>
      </c>
      <c r="N967" s="190">
        <f t="shared" si="168"/>
        <v>0</v>
      </c>
      <c r="O967" s="190">
        <f t="shared" si="169"/>
        <v>0</v>
      </c>
      <c r="P967" s="30"/>
    </row>
    <row r="968" spans="1:16" s="3" customFormat="1" ht="21" customHeight="1" outlineLevel="1" x14ac:dyDescent="0.25">
      <c r="A968" s="27">
        <v>6</v>
      </c>
      <c r="B968" s="28" t="s">
        <v>139</v>
      </c>
      <c r="C968" s="42">
        <v>1</v>
      </c>
      <c r="D968" s="10">
        <v>265200</v>
      </c>
      <c r="E968" s="10"/>
      <c r="F968" s="55">
        <f t="shared" si="170"/>
        <v>265200</v>
      </c>
      <c r="G968" s="28" t="s">
        <v>139</v>
      </c>
      <c r="H968" s="42">
        <v>1</v>
      </c>
      <c r="I968" s="10">
        <v>265200</v>
      </c>
      <c r="J968" s="10"/>
      <c r="K968" s="55">
        <f t="shared" si="171"/>
        <v>265200</v>
      </c>
      <c r="L968" s="190">
        <f t="shared" si="166"/>
        <v>0</v>
      </c>
      <c r="M968" s="190">
        <f t="shared" si="167"/>
        <v>0</v>
      </c>
      <c r="N968" s="190">
        <f t="shared" si="168"/>
        <v>0</v>
      </c>
      <c r="O968" s="190">
        <f t="shared" si="169"/>
        <v>0</v>
      </c>
      <c r="P968" s="30"/>
    </row>
    <row r="969" spans="1:16" s="3" customFormat="1" ht="21" customHeight="1" outlineLevel="1" x14ac:dyDescent="0.25">
      <c r="A969" s="27">
        <v>7</v>
      </c>
      <c r="B969" s="28" t="s">
        <v>139</v>
      </c>
      <c r="C969" s="42">
        <v>2</v>
      </c>
      <c r="D969" s="10">
        <v>255000</v>
      </c>
      <c r="E969" s="10"/>
      <c r="F969" s="55">
        <f t="shared" si="170"/>
        <v>510000</v>
      </c>
      <c r="G969" s="28" t="s">
        <v>139</v>
      </c>
      <c r="H969" s="42">
        <v>2</v>
      </c>
      <c r="I969" s="10">
        <v>255000</v>
      </c>
      <c r="J969" s="10"/>
      <c r="K969" s="55">
        <f t="shared" si="171"/>
        <v>510000</v>
      </c>
      <c r="L969" s="190">
        <f t="shared" si="166"/>
        <v>0</v>
      </c>
      <c r="M969" s="190">
        <f t="shared" si="167"/>
        <v>0</v>
      </c>
      <c r="N969" s="190">
        <f t="shared" si="168"/>
        <v>0</v>
      </c>
      <c r="O969" s="190">
        <f t="shared" si="169"/>
        <v>0</v>
      </c>
      <c r="P969" s="30"/>
    </row>
    <row r="970" spans="1:16" s="3" customFormat="1" ht="21" customHeight="1" outlineLevel="1" x14ac:dyDescent="0.25">
      <c r="A970" s="27">
        <v>8</v>
      </c>
      <c r="B970" s="28" t="s">
        <v>172</v>
      </c>
      <c r="C970" s="42">
        <v>4</v>
      </c>
      <c r="D970" s="10">
        <v>176800</v>
      </c>
      <c r="E970" s="10"/>
      <c r="F970" s="55">
        <f t="shared" si="170"/>
        <v>707200</v>
      </c>
      <c r="G970" s="28" t="s">
        <v>172</v>
      </c>
      <c r="H970" s="42">
        <v>4</v>
      </c>
      <c r="I970" s="10">
        <v>176800</v>
      </c>
      <c r="J970" s="10"/>
      <c r="K970" s="55">
        <f t="shared" si="171"/>
        <v>707200</v>
      </c>
      <c r="L970" s="190">
        <f t="shared" si="166"/>
        <v>0</v>
      </c>
      <c r="M970" s="190">
        <f t="shared" si="167"/>
        <v>0</v>
      </c>
      <c r="N970" s="190">
        <f t="shared" si="168"/>
        <v>0</v>
      </c>
      <c r="O970" s="190">
        <f t="shared" si="169"/>
        <v>0</v>
      </c>
      <c r="P970" s="30"/>
    </row>
    <row r="971" spans="1:16" s="3" customFormat="1" ht="21" customHeight="1" outlineLevel="1" x14ac:dyDescent="0.25">
      <c r="A971" s="27">
        <v>9</v>
      </c>
      <c r="B971" s="28" t="s">
        <v>141</v>
      </c>
      <c r="C971" s="42">
        <v>2</v>
      </c>
      <c r="D971" s="10">
        <v>176800</v>
      </c>
      <c r="E971" s="10"/>
      <c r="F971" s="55">
        <f t="shared" si="170"/>
        <v>353600</v>
      </c>
      <c r="G971" s="28" t="s">
        <v>141</v>
      </c>
      <c r="H971" s="42">
        <v>2</v>
      </c>
      <c r="I971" s="10">
        <v>176800</v>
      </c>
      <c r="J971" s="10"/>
      <c r="K971" s="55">
        <f t="shared" si="171"/>
        <v>353600</v>
      </c>
      <c r="L971" s="190">
        <f t="shared" ref="L971:L987" si="172">+H971-C971</f>
        <v>0</v>
      </c>
      <c r="M971" s="190">
        <f t="shared" ref="M971:M987" si="173">+I971-D971</f>
        <v>0</v>
      </c>
      <c r="N971" s="190">
        <f t="shared" ref="N971:N987" si="174">+J971-E971</f>
        <v>0</v>
      </c>
      <c r="O971" s="190">
        <f t="shared" ref="O971:O987" si="175">+K971-F971</f>
        <v>0</v>
      </c>
      <c r="P971" s="30"/>
    </row>
    <row r="972" spans="1:16" s="3" customFormat="1" ht="21" customHeight="1" outlineLevel="1" x14ac:dyDescent="0.25">
      <c r="A972" s="27">
        <v>10</v>
      </c>
      <c r="B972" s="28" t="s">
        <v>173</v>
      </c>
      <c r="C972" s="42">
        <v>6</v>
      </c>
      <c r="D972" s="10">
        <v>176800</v>
      </c>
      <c r="E972" s="10"/>
      <c r="F972" s="55">
        <f t="shared" si="170"/>
        <v>1060800</v>
      </c>
      <c r="G972" s="28" t="s">
        <v>173</v>
      </c>
      <c r="H972" s="42">
        <v>6</v>
      </c>
      <c r="I972" s="10">
        <v>176800</v>
      </c>
      <c r="J972" s="10"/>
      <c r="K972" s="55">
        <f t="shared" si="171"/>
        <v>1060800</v>
      </c>
      <c r="L972" s="190">
        <f t="shared" si="172"/>
        <v>0</v>
      </c>
      <c r="M972" s="190">
        <f t="shared" si="173"/>
        <v>0</v>
      </c>
      <c r="N972" s="190">
        <f t="shared" si="174"/>
        <v>0</v>
      </c>
      <c r="O972" s="190">
        <f t="shared" si="175"/>
        <v>0</v>
      </c>
      <c r="P972" s="30"/>
    </row>
    <row r="973" spans="1:16" s="3" customFormat="1" ht="21" customHeight="1" outlineLevel="1" x14ac:dyDescent="0.25">
      <c r="A973" s="27"/>
      <c r="B973" s="31" t="s">
        <v>6</v>
      </c>
      <c r="C973" s="62">
        <f>SUM(C963:C972)</f>
        <v>22</v>
      </c>
      <c r="D973" s="43"/>
      <c r="E973" s="43"/>
      <c r="F973" s="172">
        <f>SUM(F963:F972)</f>
        <v>4610400</v>
      </c>
      <c r="G973" s="31" t="s">
        <v>6</v>
      </c>
      <c r="H973" s="62">
        <f>SUM(H963:H972)</f>
        <v>22</v>
      </c>
      <c r="I973" s="43"/>
      <c r="J973" s="43"/>
      <c r="K973" s="172">
        <f>SUM(K963:K972)</f>
        <v>4610400</v>
      </c>
      <c r="L973" s="190">
        <f t="shared" si="172"/>
        <v>0</v>
      </c>
      <c r="M973" s="190">
        <f t="shared" si="173"/>
        <v>0</v>
      </c>
      <c r="N973" s="190">
        <f t="shared" si="174"/>
        <v>0</v>
      </c>
      <c r="O973" s="190">
        <f t="shared" si="175"/>
        <v>0</v>
      </c>
      <c r="P973" s="30"/>
    </row>
    <row r="974" spans="1:16" s="89" customFormat="1" ht="42" customHeight="1" outlineLevel="1" x14ac:dyDescent="0.25">
      <c r="A974" s="19" t="s">
        <v>8</v>
      </c>
      <c r="B974" s="19" t="s">
        <v>177</v>
      </c>
      <c r="C974" s="24"/>
      <c r="D974" s="88"/>
      <c r="E974" s="88"/>
      <c r="F974" s="176"/>
      <c r="G974" s="19" t="s">
        <v>177</v>
      </c>
      <c r="H974" s="24"/>
      <c r="I974" s="88"/>
      <c r="J974" s="88"/>
      <c r="K974" s="176"/>
      <c r="L974" s="190">
        <f t="shared" si="172"/>
        <v>0</v>
      </c>
      <c r="M974" s="190">
        <f t="shared" si="173"/>
        <v>0</v>
      </c>
      <c r="N974" s="190">
        <f t="shared" si="174"/>
        <v>0</v>
      </c>
      <c r="O974" s="190">
        <f t="shared" si="175"/>
        <v>0</v>
      </c>
      <c r="P974" s="77"/>
    </row>
    <row r="975" spans="1:16" s="61" customFormat="1" ht="21" customHeight="1" outlineLevel="1" x14ac:dyDescent="0.25">
      <c r="A975" s="27">
        <v>1</v>
      </c>
      <c r="B975" s="28" t="s">
        <v>4</v>
      </c>
      <c r="C975" s="27">
        <v>1</v>
      </c>
      <c r="D975" s="10">
        <v>387600</v>
      </c>
      <c r="E975" s="37"/>
      <c r="F975" s="55">
        <f>D975*C975</f>
        <v>387600</v>
      </c>
      <c r="G975" s="28" t="s">
        <v>4</v>
      </c>
      <c r="H975" s="27">
        <v>1</v>
      </c>
      <c r="I975" s="10">
        <v>387600</v>
      </c>
      <c r="J975" s="37"/>
      <c r="K975" s="55">
        <f>I975*H975</f>
        <v>387600</v>
      </c>
      <c r="L975" s="190">
        <f t="shared" si="172"/>
        <v>0</v>
      </c>
      <c r="M975" s="190">
        <f t="shared" si="173"/>
        <v>0</v>
      </c>
      <c r="N975" s="190">
        <f t="shared" si="174"/>
        <v>0</v>
      </c>
      <c r="O975" s="190">
        <f t="shared" si="175"/>
        <v>0</v>
      </c>
      <c r="P975" s="30"/>
    </row>
    <row r="976" spans="1:16" s="61" customFormat="1" ht="21" customHeight="1" outlineLevel="1" x14ac:dyDescent="0.25">
      <c r="A976" s="27">
        <v>2</v>
      </c>
      <c r="B976" s="28" t="s">
        <v>147</v>
      </c>
      <c r="C976" s="27">
        <v>1</v>
      </c>
      <c r="D976" s="10">
        <v>326400</v>
      </c>
      <c r="E976" s="37"/>
      <c r="F976" s="55">
        <f>D976*C976</f>
        <v>326400</v>
      </c>
      <c r="G976" s="28" t="s">
        <v>147</v>
      </c>
      <c r="H976" s="27">
        <v>1</v>
      </c>
      <c r="I976" s="10">
        <v>326400</v>
      </c>
      <c r="J976" s="37"/>
      <c r="K976" s="55">
        <f>I976*H976</f>
        <v>326400</v>
      </c>
      <c r="L976" s="190">
        <f t="shared" si="172"/>
        <v>0</v>
      </c>
      <c r="M976" s="190">
        <f t="shared" si="173"/>
        <v>0</v>
      </c>
      <c r="N976" s="190">
        <f t="shared" si="174"/>
        <v>0</v>
      </c>
      <c r="O976" s="190">
        <f t="shared" si="175"/>
        <v>0</v>
      </c>
      <c r="P976" s="30"/>
    </row>
    <row r="977" spans="1:16" s="61" customFormat="1" ht="21" customHeight="1" outlineLevel="1" x14ac:dyDescent="0.25">
      <c r="A977" s="27">
        <v>3</v>
      </c>
      <c r="B977" s="28" t="s">
        <v>9</v>
      </c>
      <c r="C977" s="27">
        <v>2</v>
      </c>
      <c r="D977" s="10">
        <v>289000</v>
      </c>
      <c r="E977" s="37"/>
      <c r="F977" s="55">
        <f>D977*C977</f>
        <v>578000</v>
      </c>
      <c r="G977" s="28" t="s">
        <v>9</v>
      </c>
      <c r="H977" s="27">
        <v>2</v>
      </c>
      <c r="I977" s="10">
        <v>289000</v>
      </c>
      <c r="J977" s="37"/>
      <c r="K977" s="55">
        <f>I977*H977</f>
        <v>578000</v>
      </c>
      <c r="L977" s="190">
        <f t="shared" si="172"/>
        <v>0</v>
      </c>
      <c r="M977" s="190">
        <f t="shared" si="173"/>
        <v>0</v>
      </c>
      <c r="N977" s="190">
        <f t="shared" si="174"/>
        <v>0</v>
      </c>
      <c r="O977" s="190">
        <f t="shared" si="175"/>
        <v>0</v>
      </c>
      <c r="P977" s="30"/>
    </row>
    <row r="978" spans="1:16" s="61" customFormat="1" ht="21" customHeight="1" outlineLevel="1" x14ac:dyDescent="0.25">
      <c r="A978" s="27">
        <v>4</v>
      </c>
      <c r="B978" s="28" t="s">
        <v>10</v>
      </c>
      <c r="C978" s="27">
        <v>2</v>
      </c>
      <c r="D978" s="10">
        <v>282200</v>
      </c>
      <c r="E978" s="37"/>
      <c r="F978" s="55">
        <f>D978*C978</f>
        <v>564400</v>
      </c>
      <c r="G978" s="28" t="s">
        <v>10</v>
      </c>
      <c r="H978" s="27">
        <v>2</v>
      </c>
      <c r="I978" s="10">
        <v>282200</v>
      </c>
      <c r="J978" s="37"/>
      <c r="K978" s="55">
        <f>I978*H978</f>
        <v>564400</v>
      </c>
      <c r="L978" s="190">
        <f t="shared" si="172"/>
        <v>0</v>
      </c>
      <c r="M978" s="190">
        <f t="shared" si="173"/>
        <v>0</v>
      </c>
      <c r="N978" s="190">
        <f t="shared" si="174"/>
        <v>0</v>
      </c>
      <c r="O978" s="190">
        <f t="shared" si="175"/>
        <v>0</v>
      </c>
      <c r="P978" s="30"/>
    </row>
    <row r="979" spans="1:16" s="61" customFormat="1" ht="21" customHeight="1" outlineLevel="1" x14ac:dyDescent="0.25">
      <c r="A979" s="27">
        <v>5</v>
      </c>
      <c r="B979" s="28" t="s">
        <v>5</v>
      </c>
      <c r="C979" s="27">
        <v>3</v>
      </c>
      <c r="D979" s="10">
        <v>272000</v>
      </c>
      <c r="E979" s="37"/>
      <c r="F979" s="55">
        <f>D979*C979</f>
        <v>816000</v>
      </c>
      <c r="G979" s="28" t="s">
        <v>5</v>
      </c>
      <c r="H979" s="27">
        <v>3</v>
      </c>
      <c r="I979" s="10">
        <v>272000</v>
      </c>
      <c r="J979" s="37"/>
      <c r="K979" s="55">
        <f>I979*H979</f>
        <v>816000</v>
      </c>
      <c r="L979" s="190">
        <f t="shared" si="172"/>
        <v>0</v>
      </c>
      <c r="M979" s="190">
        <f t="shared" si="173"/>
        <v>0</v>
      </c>
      <c r="N979" s="190">
        <f t="shared" si="174"/>
        <v>0</v>
      </c>
      <c r="O979" s="190">
        <f t="shared" si="175"/>
        <v>0</v>
      </c>
      <c r="P979" s="30"/>
    </row>
    <row r="980" spans="1:16" s="61" customFormat="1" ht="21" customHeight="1" outlineLevel="1" x14ac:dyDescent="0.25">
      <c r="A980" s="27"/>
      <c r="B980" s="31" t="s">
        <v>6</v>
      </c>
      <c r="C980" s="62">
        <f>SUM(C975:C979)</f>
        <v>9</v>
      </c>
      <c r="D980" s="42"/>
      <c r="E980" s="42"/>
      <c r="F980" s="172">
        <f>SUM(F975:F979)</f>
        <v>2672400</v>
      </c>
      <c r="G980" s="31" t="s">
        <v>6</v>
      </c>
      <c r="H980" s="62">
        <f>SUM(H975:H979)</f>
        <v>9</v>
      </c>
      <c r="I980" s="42"/>
      <c r="J980" s="42"/>
      <c r="K980" s="172">
        <f>SUM(K975:K979)</f>
        <v>2672400</v>
      </c>
      <c r="L980" s="190">
        <f t="shared" si="172"/>
        <v>0</v>
      </c>
      <c r="M980" s="190">
        <f t="shared" si="173"/>
        <v>0</v>
      </c>
      <c r="N980" s="190">
        <f t="shared" si="174"/>
        <v>0</v>
      </c>
      <c r="O980" s="190">
        <f t="shared" si="175"/>
        <v>0</v>
      </c>
      <c r="P980" s="30"/>
    </row>
    <row r="981" spans="1:16" s="5" customFormat="1" ht="30" customHeight="1" outlineLevel="1" x14ac:dyDescent="0.25">
      <c r="A981" s="19" t="s">
        <v>8</v>
      </c>
      <c r="B981" s="19" t="s">
        <v>178</v>
      </c>
      <c r="C981" s="24"/>
      <c r="D981" s="86"/>
      <c r="E981" s="86"/>
      <c r="F981" s="175"/>
      <c r="G981" s="19" t="s">
        <v>178</v>
      </c>
      <c r="H981" s="24"/>
      <c r="I981" s="86"/>
      <c r="J981" s="86"/>
      <c r="K981" s="175"/>
      <c r="L981" s="190">
        <f t="shared" si="172"/>
        <v>0</v>
      </c>
      <c r="M981" s="190">
        <f t="shared" si="173"/>
        <v>0</v>
      </c>
      <c r="N981" s="190">
        <f t="shared" si="174"/>
        <v>0</v>
      </c>
      <c r="O981" s="190">
        <f t="shared" si="175"/>
        <v>0</v>
      </c>
      <c r="P981" s="77"/>
    </row>
    <row r="982" spans="1:16" s="3" customFormat="1" ht="21" customHeight="1" outlineLevel="1" x14ac:dyDescent="0.25">
      <c r="A982" s="27">
        <v>1</v>
      </c>
      <c r="B982" s="28" t="s">
        <v>4</v>
      </c>
      <c r="C982" s="27">
        <v>1</v>
      </c>
      <c r="D982" s="10">
        <v>387600</v>
      </c>
      <c r="E982" s="10"/>
      <c r="F982" s="55">
        <f>D982*C982</f>
        <v>387600</v>
      </c>
      <c r="G982" s="28" t="s">
        <v>4</v>
      </c>
      <c r="H982" s="27">
        <v>1</v>
      </c>
      <c r="I982" s="10">
        <v>387600</v>
      </c>
      <c r="J982" s="10"/>
      <c r="K982" s="55">
        <f>I982*H982</f>
        <v>387600</v>
      </c>
      <c r="L982" s="190">
        <f t="shared" si="172"/>
        <v>0</v>
      </c>
      <c r="M982" s="190">
        <f t="shared" si="173"/>
        <v>0</v>
      </c>
      <c r="N982" s="190">
        <f t="shared" si="174"/>
        <v>0</v>
      </c>
      <c r="O982" s="190">
        <f t="shared" si="175"/>
        <v>0</v>
      </c>
      <c r="P982" s="30"/>
    </row>
    <row r="983" spans="1:16" s="3" customFormat="1" ht="21" customHeight="1" outlineLevel="1" x14ac:dyDescent="0.25">
      <c r="A983" s="27">
        <v>2</v>
      </c>
      <c r="B983" s="28" t="s">
        <v>9</v>
      </c>
      <c r="C983" s="27">
        <v>3</v>
      </c>
      <c r="D983" s="10">
        <v>289000</v>
      </c>
      <c r="E983" s="10"/>
      <c r="F983" s="55">
        <f>D983*C983</f>
        <v>867000</v>
      </c>
      <c r="G983" s="28" t="s">
        <v>9</v>
      </c>
      <c r="H983" s="27">
        <v>3</v>
      </c>
      <c r="I983" s="10">
        <v>289000</v>
      </c>
      <c r="J983" s="10"/>
      <c r="K983" s="55">
        <f>I983*H983</f>
        <v>867000</v>
      </c>
      <c r="L983" s="190">
        <f t="shared" si="172"/>
        <v>0</v>
      </c>
      <c r="M983" s="190">
        <f t="shared" si="173"/>
        <v>0</v>
      </c>
      <c r="N983" s="190">
        <f t="shared" si="174"/>
        <v>0</v>
      </c>
      <c r="O983" s="190">
        <f t="shared" si="175"/>
        <v>0</v>
      </c>
      <c r="P983" s="30"/>
    </row>
    <row r="984" spans="1:16" s="3" customFormat="1" ht="21" customHeight="1" outlineLevel="1" x14ac:dyDescent="0.25">
      <c r="A984" s="27">
        <v>3</v>
      </c>
      <c r="B984" s="28" t="s">
        <v>10</v>
      </c>
      <c r="C984" s="27">
        <v>3</v>
      </c>
      <c r="D984" s="10">
        <v>282200</v>
      </c>
      <c r="E984" s="10"/>
      <c r="F984" s="55">
        <f>D984*C984</f>
        <v>846600</v>
      </c>
      <c r="G984" s="28" t="s">
        <v>10</v>
      </c>
      <c r="H984" s="27">
        <v>3</v>
      </c>
      <c r="I984" s="10">
        <v>282200</v>
      </c>
      <c r="J984" s="10"/>
      <c r="K984" s="55">
        <f>I984*H984</f>
        <v>846600</v>
      </c>
      <c r="L984" s="190">
        <f t="shared" si="172"/>
        <v>0</v>
      </c>
      <c r="M984" s="190">
        <f t="shared" si="173"/>
        <v>0</v>
      </c>
      <c r="N984" s="190">
        <f t="shared" si="174"/>
        <v>0</v>
      </c>
      <c r="O984" s="190">
        <f t="shared" si="175"/>
        <v>0</v>
      </c>
      <c r="P984" s="30"/>
    </row>
    <row r="985" spans="1:16" s="3" customFormat="1" ht="21" customHeight="1" outlineLevel="1" x14ac:dyDescent="0.25">
      <c r="A985" s="27">
        <v>4</v>
      </c>
      <c r="B985" s="28" t="s">
        <v>5</v>
      </c>
      <c r="C985" s="27">
        <v>2</v>
      </c>
      <c r="D985" s="10">
        <v>272000</v>
      </c>
      <c r="E985" s="10"/>
      <c r="F985" s="55">
        <f>D985*C985</f>
        <v>544000</v>
      </c>
      <c r="G985" s="28" t="s">
        <v>5</v>
      </c>
      <c r="H985" s="27">
        <v>2</v>
      </c>
      <c r="I985" s="10">
        <v>272000</v>
      </c>
      <c r="J985" s="10"/>
      <c r="K985" s="55">
        <f>I985*H985</f>
        <v>544000</v>
      </c>
      <c r="L985" s="190">
        <f t="shared" si="172"/>
        <v>0</v>
      </c>
      <c r="M985" s="190">
        <f t="shared" si="173"/>
        <v>0</v>
      </c>
      <c r="N985" s="190">
        <f t="shared" si="174"/>
        <v>0</v>
      </c>
      <c r="O985" s="190">
        <f t="shared" si="175"/>
        <v>0</v>
      </c>
      <c r="P985" s="30"/>
    </row>
    <row r="986" spans="1:16" s="3" customFormat="1" ht="21" customHeight="1" outlineLevel="1" x14ac:dyDescent="0.25">
      <c r="A986" s="27"/>
      <c r="B986" s="31" t="s">
        <v>6</v>
      </c>
      <c r="C986" s="62">
        <f>SUM(C982:C985)</f>
        <v>9</v>
      </c>
      <c r="D986" s="43"/>
      <c r="E986" s="43"/>
      <c r="F986" s="172">
        <f>SUM(F982:F985)</f>
        <v>2645200</v>
      </c>
      <c r="G986" s="31" t="s">
        <v>6</v>
      </c>
      <c r="H986" s="62">
        <f>SUM(H982:H985)</f>
        <v>9</v>
      </c>
      <c r="I986" s="43"/>
      <c r="J986" s="43"/>
      <c r="K986" s="172">
        <f>SUM(K982:K985)</f>
        <v>2645200</v>
      </c>
      <c r="L986" s="190">
        <f t="shared" si="172"/>
        <v>0</v>
      </c>
      <c r="M986" s="190">
        <f t="shared" si="173"/>
        <v>0</v>
      </c>
      <c r="N986" s="190">
        <f t="shared" si="174"/>
        <v>0</v>
      </c>
      <c r="O986" s="190">
        <f t="shared" si="175"/>
        <v>0</v>
      </c>
      <c r="P986" s="30"/>
    </row>
    <row r="987" spans="1:16" s="3" customFormat="1" ht="28.5" customHeight="1" x14ac:dyDescent="0.25">
      <c r="A987" s="42"/>
      <c r="B987" s="31" t="s">
        <v>11</v>
      </c>
      <c r="C987" s="62">
        <f>C916+C949+C986+C923+C929+C956+C961+C943+C936+C973+C980</f>
        <v>164</v>
      </c>
      <c r="D987" s="43"/>
      <c r="E987" s="43"/>
      <c r="F987" s="172">
        <f>F916+F949+F986+F923+F929+F956+F961+F943+F936+F973+F980</f>
        <v>47630600</v>
      </c>
      <c r="G987" s="31" t="s">
        <v>11</v>
      </c>
      <c r="H987" s="62">
        <f>H916+H949+H986+H923+H929+H956+H961+H943+H936+H973+H980</f>
        <v>164</v>
      </c>
      <c r="I987" s="43"/>
      <c r="J987" s="43"/>
      <c r="K987" s="172">
        <f>K916+K949+K986+K923+K929+K956+K961+K943+K936+K973+K980</f>
        <v>47630600</v>
      </c>
      <c r="L987" s="190">
        <f t="shared" si="172"/>
        <v>0</v>
      </c>
      <c r="M987" s="190">
        <f t="shared" si="173"/>
        <v>0</v>
      </c>
      <c r="N987" s="190">
        <f t="shared" si="174"/>
        <v>0</v>
      </c>
      <c r="O987" s="190">
        <f t="shared" si="175"/>
        <v>0</v>
      </c>
      <c r="P987" s="30"/>
    </row>
    <row r="988" spans="1:16" s="3" customFormat="1" ht="63" customHeight="1" x14ac:dyDescent="0.25">
      <c r="A988" s="78" t="s">
        <v>285</v>
      </c>
      <c r="B988" s="31" t="s">
        <v>188</v>
      </c>
      <c r="C988" s="27"/>
      <c r="D988" s="80"/>
      <c r="E988" s="80"/>
      <c r="F988" s="173"/>
      <c r="G988" s="31" t="s">
        <v>188</v>
      </c>
      <c r="H988" s="27"/>
      <c r="I988" s="80"/>
      <c r="J988" s="80"/>
      <c r="K988" s="173"/>
      <c r="L988" s="190"/>
      <c r="M988" s="190"/>
      <c r="N988" s="190"/>
      <c r="O988" s="190"/>
      <c r="P988" s="30"/>
    </row>
    <row r="989" spans="1:16" s="3" customFormat="1" ht="21" customHeight="1" outlineLevel="1" x14ac:dyDescent="0.25">
      <c r="A989" s="27">
        <v>1</v>
      </c>
      <c r="B989" s="28" t="s">
        <v>159</v>
      </c>
      <c r="C989" s="27">
        <v>1</v>
      </c>
      <c r="D989" s="10">
        <v>850000</v>
      </c>
      <c r="E989" s="10"/>
      <c r="F989" s="55">
        <f t="shared" ref="F989:F997" si="176">D989*C989</f>
        <v>850000</v>
      </c>
      <c r="G989" s="28" t="s">
        <v>159</v>
      </c>
      <c r="H989" s="27">
        <v>1</v>
      </c>
      <c r="I989" s="10">
        <v>850000</v>
      </c>
      <c r="J989" s="10"/>
      <c r="K989" s="55">
        <f t="shared" ref="K989:K997" si="177">I989*H989</f>
        <v>850000</v>
      </c>
      <c r="L989" s="190">
        <f t="shared" ref="L989:O994" si="178">+H989-C989</f>
        <v>0</v>
      </c>
      <c r="M989" s="190">
        <f t="shared" si="178"/>
        <v>0</v>
      </c>
      <c r="N989" s="190">
        <f t="shared" si="178"/>
        <v>0</v>
      </c>
      <c r="O989" s="190">
        <f t="shared" si="178"/>
        <v>0</v>
      </c>
      <c r="P989" s="30"/>
    </row>
    <row r="990" spans="1:16" s="3" customFormat="1" ht="42" customHeight="1" outlineLevel="1" x14ac:dyDescent="0.25">
      <c r="A990" s="27">
        <v>2</v>
      </c>
      <c r="B990" s="28" t="s">
        <v>297</v>
      </c>
      <c r="C990" s="27">
        <v>1</v>
      </c>
      <c r="D990" s="10">
        <v>323000</v>
      </c>
      <c r="E990" s="10"/>
      <c r="F990" s="55">
        <f t="shared" si="176"/>
        <v>323000</v>
      </c>
      <c r="G990" s="28" t="s">
        <v>297</v>
      </c>
      <c r="H990" s="27">
        <v>1</v>
      </c>
      <c r="I990" s="10">
        <v>323000</v>
      </c>
      <c r="J990" s="10"/>
      <c r="K990" s="55">
        <f t="shared" si="177"/>
        <v>323000</v>
      </c>
      <c r="L990" s="190">
        <f t="shared" si="178"/>
        <v>0</v>
      </c>
      <c r="M990" s="190">
        <f t="shared" si="178"/>
        <v>0</v>
      </c>
      <c r="N990" s="190">
        <f t="shared" si="178"/>
        <v>0</v>
      </c>
      <c r="O990" s="190">
        <f t="shared" si="178"/>
        <v>0</v>
      </c>
      <c r="P990" s="30"/>
    </row>
    <row r="991" spans="1:16" s="3" customFormat="1" ht="42" customHeight="1" outlineLevel="1" x14ac:dyDescent="0.25">
      <c r="A991" s="27">
        <v>3</v>
      </c>
      <c r="B991" s="28" t="s">
        <v>160</v>
      </c>
      <c r="C991" s="27">
        <v>2</v>
      </c>
      <c r="D991" s="10">
        <v>714000</v>
      </c>
      <c r="E991" s="10"/>
      <c r="F991" s="55">
        <f t="shared" si="176"/>
        <v>1428000</v>
      </c>
      <c r="G991" s="28" t="s">
        <v>160</v>
      </c>
      <c r="H991" s="27">
        <v>2</v>
      </c>
      <c r="I991" s="10">
        <v>714000</v>
      </c>
      <c r="J991" s="10"/>
      <c r="K991" s="55">
        <f t="shared" si="177"/>
        <v>1428000</v>
      </c>
      <c r="L991" s="190">
        <f t="shared" si="178"/>
        <v>0</v>
      </c>
      <c r="M991" s="190">
        <f t="shared" si="178"/>
        <v>0</v>
      </c>
      <c r="N991" s="190">
        <f t="shared" si="178"/>
        <v>0</v>
      </c>
      <c r="O991" s="190">
        <f t="shared" si="178"/>
        <v>0</v>
      </c>
      <c r="P991" s="30"/>
    </row>
    <row r="992" spans="1:16" s="3" customFormat="1" ht="21" customHeight="1" outlineLevel="1" x14ac:dyDescent="0.25">
      <c r="A992" s="27">
        <v>4</v>
      </c>
      <c r="B992" s="28" t="s">
        <v>161</v>
      </c>
      <c r="C992" s="27">
        <v>1</v>
      </c>
      <c r="D992" s="10">
        <v>697000</v>
      </c>
      <c r="E992" s="10"/>
      <c r="F992" s="55">
        <f t="shared" si="176"/>
        <v>697000</v>
      </c>
      <c r="G992" s="28" t="s">
        <v>161</v>
      </c>
      <c r="H992" s="27">
        <v>1</v>
      </c>
      <c r="I992" s="10">
        <v>697000</v>
      </c>
      <c r="J992" s="10"/>
      <c r="K992" s="55">
        <f t="shared" si="177"/>
        <v>697000</v>
      </c>
      <c r="L992" s="190">
        <f t="shared" si="178"/>
        <v>0</v>
      </c>
      <c r="M992" s="190">
        <f t="shared" si="178"/>
        <v>0</v>
      </c>
      <c r="N992" s="190">
        <f t="shared" si="178"/>
        <v>0</v>
      </c>
      <c r="O992" s="190">
        <f t="shared" si="178"/>
        <v>0</v>
      </c>
      <c r="P992" s="30"/>
    </row>
    <row r="993" spans="1:16" s="61" customFormat="1" ht="21" customHeight="1" outlineLevel="1" x14ac:dyDescent="0.25">
      <c r="A993" s="27">
        <v>5</v>
      </c>
      <c r="B993" s="28" t="s">
        <v>162</v>
      </c>
      <c r="C993" s="27">
        <v>1</v>
      </c>
      <c r="D993" s="10">
        <v>323000</v>
      </c>
      <c r="E993" s="10"/>
      <c r="F993" s="55">
        <f t="shared" si="176"/>
        <v>323000</v>
      </c>
      <c r="G993" s="28" t="s">
        <v>162</v>
      </c>
      <c r="H993" s="27">
        <v>1</v>
      </c>
      <c r="I993" s="10">
        <v>323000</v>
      </c>
      <c r="J993" s="10"/>
      <c r="K993" s="55">
        <f t="shared" si="177"/>
        <v>323000</v>
      </c>
      <c r="L993" s="190">
        <f t="shared" si="178"/>
        <v>0</v>
      </c>
      <c r="M993" s="190">
        <f t="shared" si="178"/>
        <v>0</v>
      </c>
      <c r="N993" s="190">
        <f t="shared" si="178"/>
        <v>0</v>
      </c>
      <c r="O993" s="190">
        <f t="shared" si="178"/>
        <v>0</v>
      </c>
      <c r="P993" s="30"/>
    </row>
    <row r="994" spans="1:16" s="3" customFormat="1" ht="21" customHeight="1" outlineLevel="1" x14ac:dyDescent="0.25">
      <c r="A994" s="27">
        <v>6</v>
      </c>
      <c r="B994" s="28" t="s">
        <v>9</v>
      </c>
      <c r="C994" s="27">
        <v>1</v>
      </c>
      <c r="D994" s="10">
        <v>323000</v>
      </c>
      <c r="E994" s="10"/>
      <c r="F994" s="55">
        <f t="shared" si="176"/>
        <v>323000</v>
      </c>
      <c r="G994" s="28" t="s">
        <v>9</v>
      </c>
      <c r="H994" s="27">
        <v>1</v>
      </c>
      <c r="I994" s="10">
        <v>323000</v>
      </c>
      <c r="J994" s="10"/>
      <c r="K994" s="55">
        <f t="shared" si="177"/>
        <v>323000</v>
      </c>
      <c r="L994" s="190">
        <f t="shared" si="178"/>
        <v>0</v>
      </c>
      <c r="M994" s="190">
        <f t="shared" si="178"/>
        <v>0</v>
      </c>
      <c r="N994" s="190">
        <f t="shared" si="178"/>
        <v>0</v>
      </c>
      <c r="O994" s="190">
        <f t="shared" si="178"/>
        <v>0</v>
      </c>
      <c r="P994" s="30"/>
    </row>
    <row r="995" spans="1:16" s="3" customFormat="1" ht="45" customHeight="1" outlineLevel="1" x14ac:dyDescent="0.25">
      <c r="A995" s="27">
        <v>7</v>
      </c>
      <c r="B995" s="28" t="s">
        <v>298</v>
      </c>
      <c r="C995" s="27">
        <v>1</v>
      </c>
      <c r="D995" s="10">
        <v>289000</v>
      </c>
      <c r="E995" s="10"/>
      <c r="F995" s="55">
        <f t="shared" si="176"/>
        <v>289000</v>
      </c>
      <c r="G995" s="28" t="s">
        <v>298</v>
      </c>
      <c r="H995" s="27">
        <v>1</v>
      </c>
      <c r="I995" s="10">
        <v>289000</v>
      </c>
      <c r="J995" s="10"/>
      <c r="K995" s="55">
        <f t="shared" si="177"/>
        <v>289000</v>
      </c>
      <c r="L995" s="190">
        <f t="shared" ref="L995:L1058" si="179">+H995-C995</f>
        <v>0</v>
      </c>
      <c r="M995" s="190">
        <f t="shared" ref="M995:M1058" si="180">+I995-D995</f>
        <v>0</v>
      </c>
      <c r="N995" s="190">
        <f t="shared" ref="N995:N1058" si="181">+J995-E995</f>
        <v>0</v>
      </c>
      <c r="O995" s="190">
        <f t="shared" ref="O995:O1058" si="182">+K995-F995</f>
        <v>0</v>
      </c>
      <c r="P995" s="30"/>
    </row>
    <row r="996" spans="1:16" s="3" customFormat="1" ht="21" customHeight="1" outlineLevel="1" x14ac:dyDescent="0.25">
      <c r="A996" s="27">
        <v>8</v>
      </c>
      <c r="B996" s="28" t="s">
        <v>10</v>
      </c>
      <c r="C996" s="27">
        <v>1</v>
      </c>
      <c r="D996" s="10">
        <v>289000</v>
      </c>
      <c r="E996" s="10"/>
      <c r="F996" s="55">
        <f t="shared" si="176"/>
        <v>289000</v>
      </c>
      <c r="G996" s="28" t="s">
        <v>10</v>
      </c>
      <c r="H996" s="27">
        <v>1</v>
      </c>
      <c r="I996" s="10">
        <v>289000</v>
      </c>
      <c r="J996" s="10"/>
      <c r="K996" s="55">
        <f t="shared" si="177"/>
        <v>289000</v>
      </c>
      <c r="L996" s="190">
        <f t="shared" si="179"/>
        <v>0</v>
      </c>
      <c r="M996" s="190">
        <f t="shared" si="180"/>
        <v>0</v>
      </c>
      <c r="N996" s="190">
        <f t="shared" si="181"/>
        <v>0</v>
      </c>
      <c r="O996" s="190">
        <f t="shared" si="182"/>
        <v>0</v>
      </c>
      <c r="P996" s="30"/>
    </row>
    <row r="997" spans="1:16" s="3" customFormat="1" ht="60.75" customHeight="1" outlineLevel="1" x14ac:dyDescent="0.25">
      <c r="A997" s="27">
        <v>9</v>
      </c>
      <c r="B997" s="28" t="s">
        <v>299</v>
      </c>
      <c r="C997" s="27">
        <v>1</v>
      </c>
      <c r="D997" s="10">
        <v>282200</v>
      </c>
      <c r="E997" s="10"/>
      <c r="F997" s="55">
        <f t="shared" si="176"/>
        <v>282200</v>
      </c>
      <c r="G997" s="28" t="s">
        <v>299</v>
      </c>
      <c r="H997" s="27">
        <v>1</v>
      </c>
      <c r="I997" s="10">
        <v>282200</v>
      </c>
      <c r="J997" s="10"/>
      <c r="K997" s="55">
        <f t="shared" si="177"/>
        <v>282200</v>
      </c>
      <c r="L997" s="190">
        <f t="shared" si="179"/>
        <v>0</v>
      </c>
      <c r="M997" s="190">
        <f t="shared" si="180"/>
        <v>0</v>
      </c>
      <c r="N997" s="190">
        <f t="shared" si="181"/>
        <v>0</v>
      </c>
      <c r="O997" s="190">
        <f t="shared" si="182"/>
        <v>0</v>
      </c>
      <c r="P997" s="30"/>
    </row>
    <row r="998" spans="1:16" s="3" customFormat="1" ht="30.75" customHeight="1" outlineLevel="1" x14ac:dyDescent="0.25">
      <c r="A998" s="27"/>
      <c r="B998" s="31" t="s">
        <v>6</v>
      </c>
      <c r="C998" s="62">
        <f>SUM(C989:C997)</f>
        <v>10</v>
      </c>
      <c r="D998" s="43"/>
      <c r="E998" s="43"/>
      <c r="F998" s="172">
        <f>SUM(F989:F997)</f>
        <v>4804200</v>
      </c>
      <c r="G998" s="31" t="s">
        <v>6</v>
      </c>
      <c r="H998" s="62">
        <f>SUM(H989:H997)</f>
        <v>10</v>
      </c>
      <c r="I998" s="43"/>
      <c r="J998" s="43"/>
      <c r="K998" s="172">
        <f>SUM(K989:K997)</f>
        <v>4804200</v>
      </c>
      <c r="L998" s="190">
        <f t="shared" si="179"/>
        <v>0</v>
      </c>
      <c r="M998" s="190">
        <f t="shared" si="180"/>
        <v>0</v>
      </c>
      <c r="N998" s="190">
        <f t="shared" si="181"/>
        <v>0</v>
      </c>
      <c r="O998" s="190">
        <f t="shared" si="182"/>
        <v>0</v>
      </c>
      <c r="P998" s="30"/>
    </row>
    <row r="999" spans="1:16" s="5" customFormat="1" ht="50.25" customHeight="1" outlineLevel="1" x14ac:dyDescent="0.25">
      <c r="A999" s="19" t="s">
        <v>8</v>
      </c>
      <c r="B999" s="19" t="s">
        <v>163</v>
      </c>
      <c r="C999" s="24"/>
      <c r="D999" s="86"/>
      <c r="E999" s="86"/>
      <c r="F999" s="175"/>
      <c r="G999" s="19" t="s">
        <v>163</v>
      </c>
      <c r="H999" s="24"/>
      <c r="I999" s="86"/>
      <c r="J999" s="86"/>
      <c r="K999" s="175"/>
      <c r="L999" s="190">
        <f t="shared" si="179"/>
        <v>0</v>
      </c>
      <c r="M999" s="190">
        <f t="shared" si="180"/>
        <v>0</v>
      </c>
      <c r="N999" s="190">
        <f t="shared" si="181"/>
        <v>0</v>
      </c>
      <c r="O999" s="190">
        <f t="shared" si="182"/>
        <v>0</v>
      </c>
      <c r="P999" s="77"/>
    </row>
    <row r="1000" spans="1:16" s="3" customFormat="1" ht="21" customHeight="1" outlineLevel="1" x14ac:dyDescent="0.25">
      <c r="A1000" s="27">
        <v>1</v>
      </c>
      <c r="B1000" s="28" t="s">
        <v>4</v>
      </c>
      <c r="C1000" s="27">
        <v>1</v>
      </c>
      <c r="D1000" s="10">
        <v>387600</v>
      </c>
      <c r="E1000" s="10"/>
      <c r="F1000" s="55">
        <f>D1000*C1000</f>
        <v>387600</v>
      </c>
      <c r="G1000" s="28" t="s">
        <v>4</v>
      </c>
      <c r="H1000" s="27">
        <v>1</v>
      </c>
      <c r="I1000" s="10">
        <v>387600</v>
      </c>
      <c r="J1000" s="10"/>
      <c r="K1000" s="55">
        <f>I1000*H1000</f>
        <v>387600</v>
      </c>
      <c r="L1000" s="190">
        <f t="shared" si="179"/>
        <v>0</v>
      </c>
      <c r="M1000" s="190">
        <f t="shared" si="180"/>
        <v>0</v>
      </c>
      <c r="N1000" s="190">
        <f t="shared" si="181"/>
        <v>0</v>
      </c>
      <c r="O1000" s="190">
        <f t="shared" si="182"/>
        <v>0</v>
      </c>
      <c r="P1000" s="30"/>
    </row>
    <row r="1001" spans="1:16" s="3" customFormat="1" ht="21" customHeight="1" outlineLevel="1" x14ac:dyDescent="0.25">
      <c r="A1001" s="27">
        <v>2</v>
      </c>
      <c r="B1001" s="28" t="s">
        <v>147</v>
      </c>
      <c r="C1001" s="27">
        <v>1</v>
      </c>
      <c r="D1001" s="10">
        <v>326400</v>
      </c>
      <c r="E1001" s="10"/>
      <c r="F1001" s="55">
        <f>D1001*C1001</f>
        <v>326400</v>
      </c>
      <c r="G1001" s="28" t="s">
        <v>147</v>
      </c>
      <c r="H1001" s="27">
        <v>1</v>
      </c>
      <c r="I1001" s="10">
        <v>326400</v>
      </c>
      <c r="J1001" s="10"/>
      <c r="K1001" s="55">
        <f>I1001*H1001</f>
        <v>326400</v>
      </c>
      <c r="L1001" s="190">
        <f t="shared" si="179"/>
        <v>0</v>
      </c>
      <c r="M1001" s="190">
        <f t="shared" si="180"/>
        <v>0</v>
      </c>
      <c r="N1001" s="190">
        <f t="shared" si="181"/>
        <v>0</v>
      </c>
      <c r="O1001" s="190">
        <f t="shared" si="182"/>
        <v>0</v>
      </c>
      <c r="P1001" s="30"/>
    </row>
    <row r="1002" spans="1:16" s="3" customFormat="1" ht="21" customHeight="1" outlineLevel="1" x14ac:dyDescent="0.25">
      <c r="A1002" s="27">
        <v>3</v>
      </c>
      <c r="B1002" s="28" t="s">
        <v>9</v>
      </c>
      <c r="C1002" s="27">
        <v>4</v>
      </c>
      <c r="D1002" s="10">
        <v>289000</v>
      </c>
      <c r="E1002" s="10"/>
      <c r="F1002" s="55">
        <f>D1002*C1002</f>
        <v>1156000</v>
      </c>
      <c r="G1002" s="28" t="s">
        <v>9</v>
      </c>
      <c r="H1002" s="27">
        <v>4</v>
      </c>
      <c r="I1002" s="10">
        <v>289000</v>
      </c>
      <c r="J1002" s="10"/>
      <c r="K1002" s="55">
        <f>I1002*H1002</f>
        <v>1156000</v>
      </c>
      <c r="L1002" s="190">
        <f t="shared" si="179"/>
        <v>0</v>
      </c>
      <c r="M1002" s="190">
        <f t="shared" si="180"/>
        <v>0</v>
      </c>
      <c r="N1002" s="190">
        <f t="shared" si="181"/>
        <v>0</v>
      </c>
      <c r="O1002" s="190">
        <f t="shared" si="182"/>
        <v>0</v>
      </c>
      <c r="P1002" s="30"/>
    </row>
    <row r="1003" spans="1:16" s="3" customFormat="1" ht="21" customHeight="1" outlineLevel="1" x14ac:dyDescent="0.25">
      <c r="A1003" s="27">
        <v>4</v>
      </c>
      <c r="B1003" s="28" t="s">
        <v>10</v>
      </c>
      <c r="C1003" s="27">
        <v>4</v>
      </c>
      <c r="D1003" s="10">
        <v>282200</v>
      </c>
      <c r="E1003" s="10"/>
      <c r="F1003" s="55">
        <f>D1003*C1003</f>
        <v>1128800</v>
      </c>
      <c r="G1003" s="28" t="s">
        <v>10</v>
      </c>
      <c r="H1003" s="27">
        <v>4</v>
      </c>
      <c r="I1003" s="10">
        <v>282200</v>
      </c>
      <c r="J1003" s="10"/>
      <c r="K1003" s="55">
        <f>I1003*H1003</f>
        <v>1128800</v>
      </c>
      <c r="L1003" s="190">
        <f t="shared" si="179"/>
        <v>0</v>
      </c>
      <c r="M1003" s="190">
        <f t="shared" si="180"/>
        <v>0</v>
      </c>
      <c r="N1003" s="190">
        <f t="shared" si="181"/>
        <v>0</v>
      </c>
      <c r="O1003" s="190">
        <f t="shared" si="182"/>
        <v>0</v>
      </c>
      <c r="P1003" s="30"/>
    </row>
    <row r="1004" spans="1:16" s="3" customFormat="1" ht="21" customHeight="1" outlineLevel="1" x14ac:dyDescent="0.25">
      <c r="A1004" s="27">
        <v>5</v>
      </c>
      <c r="B1004" s="28" t="s">
        <v>5</v>
      </c>
      <c r="C1004" s="27">
        <v>6</v>
      </c>
      <c r="D1004" s="10">
        <v>272000</v>
      </c>
      <c r="E1004" s="10"/>
      <c r="F1004" s="55">
        <f>D1004*C1004</f>
        <v>1632000</v>
      </c>
      <c r="G1004" s="28" t="s">
        <v>5</v>
      </c>
      <c r="H1004" s="27">
        <v>6</v>
      </c>
      <c r="I1004" s="10">
        <v>272000</v>
      </c>
      <c r="J1004" s="10"/>
      <c r="K1004" s="55">
        <f>I1004*H1004</f>
        <v>1632000</v>
      </c>
      <c r="L1004" s="190">
        <f t="shared" si="179"/>
        <v>0</v>
      </c>
      <c r="M1004" s="190">
        <f t="shared" si="180"/>
        <v>0</v>
      </c>
      <c r="N1004" s="190">
        <f t="shared" si="181"/>
        <v>0</v>
      </c>
      <c r="O1004" s="190">
        <f t="shared" si="182"/>
        <v>0</v>
      </c>
      <c r="P1004" s="30"/>
    </row>
    <row r="1005" spans="1:16" s="3" customFormat="1" ht="21" customHeight="1" outlineLevel="1" x14ac:dyDescent="0.25">
      <c r="A1005" s="27"/>
      <c r="B1005" s="31" t="s">
        <v>6</v>
      </c>
      <c r="C1005" s="62">
        <f>SUM(C1000:C1004)</f>
        <v>16</v>
      </c>
      <c r="D1005" s="43"/>
      <c r="E1005" s="43"/>
      <c r="F1005" s="172">
        <f>SUM(F1000:F1004)</f>
        <v>4630800</v>
      </c>
      <c r="G1005" s="31" t="s">
        <v>6</v>
      </c>
      <c r="H1005" s="62">
        <f>SUM(H1000:H1004)</f>
        <v>16</v>
      </c>
      <c r="I1005" s="43"/>
      <c r="J1005" s="43"/>
      <c r="K1005" s="172">
        <f>SUM(K1000:K1004)</f>
        <v>4630800</v>
      </c>
      <c r="L1005" s="190">
        <f t="shared" si="179"/>
        <v>0</v>
      </c>
      <c r="M1005" s="190">
        <f t="shared" si="180"/>
        <v>0</v>
      </c>
      <c r="N1005" s="190">
        <f t="shared" si="181"/>
        <v>0</v>
      </c>
      <c r="O1005" s="190">
        <f t="shared" si="182"/>
        <v>0</v>
      </c>
      <c r="P1005" s="30"/>
    </row>
    <row r="1006" spans="1:16" s="5" customFormat="1" ht="47.25" customHeight="1" outlineLevel="1" x14ac:dyDescent="0.25">
      <c r="A1006" s="19" t="s">
        <v>8</v>
      </c>
      <c r="B1006" s="19" t="s">
        <v>164</v>
      </c>
      <c r="C1006" s="24"/>
      <c r="D1006" s="86"/>
      <c r="E1006" s="86"/>
      <c r="F1006" s="175"/>
      <c r="G1006" s="19" t="s">
        <v>164</v>
      </c>
      <c r="H1006" s="24"/>
      <c r="I1006" s="86"/>
      <c r="J1006" s="86"/>
      <c r="K1006" s="175"/>
      <c r="L1006" s="190">
        <f t="shared" si="179"/>
        <v>0</v>
      </c>
      <c r="M1006" s="190">
        <f t="shared" si="180"/>
        <v>0</v>
      </c>
      <c r="N1006" s="190">
        <f t="shared" si="181"/>
        <v>0</v>
      </c>
      <c r="O1006" s="190">
        <f t="shared" si="182"/>
        <v>0</v>
      </c>
      <c r="P1006" s="77"/>
    </row>
    <row r="1007" spans="1:16" s="3" customFormat="1" ht="23.25" customHeight="1" outlineLevel="1" x14ac:dyDescent="0.25">
      <c r="A1007" s="27">
        <v>1</v>
      </c>
      <c r="B1007" s="28" t="s">
        <v>4</v>
      </c>
      <c r="C1007" s="27">
        <v>1</v>
      </c>
      <c r="D1007" s="10">
        <v>387600</v>
      </c>
      <c r="E1007" s="10"/>
      <c r="F1007" s="55">
        <f>D1007*C1007</f>
        <v>387600</v>
      </c>
      <c r="G1007" s="28" t="s">
        <v>4</v>
      </c>
      <c r="H1007" s="27">
        <v>1</v>
      </c>
      <c r="I1007" s="10">
        <v>387600</v>
      </c>
      <c r="J1007" s="10"/>
      <c r="K1007" s="55">
        <f>I1007*H1007</f>
        <v>387600</v>
      </c>
      <c r="L1007" s="190">
        <f t="shared" si="179"/>
        <v>0</v>
      </c>
      <c r="M1007" s="190">
        <f t="shared" si="180"/>
        <v>0</v>
      </c>
      <c r="N1007" s="190">
        <f t="shared" si="181"/>
        <v>0</v>
      </c>
      <c r="O1007" s="190">
        <f t="shared" si="182"/>
        <v>0</v>
      </c>
      <c r="P1007" s="30"/>
    </row>
    <row r="1008" spans="1:16" s="3" customFormat="1" ht="23.25" customHeight="1" outlineLevel="1" x14ac:dyDescent="0.25">
      <c r="A1008" s="27">
        <v>2</v>
      </c>
      <c r="B1008" s="28" t="s">
        <v>147</v>
      </c>
      <c r="C1008" s="27">
        <v>1</v>
      </c>
      <c r="D1008" s="10">
        <v>326400</v>
      </c>
      <c r="E1008" s="10"/>
      <c r="F1008" s="55">
        <f>D1008*C1008</f>
        <v>326400</v>
      </c>
      <c r="G1008" s="28" t="s">
        <v>147</v>
      </c>
      <c r="H1008" s="27">
        <v>1</v>
      </c>
      <c r="I1008" s="10">
        <v>326400</v>
      </c>
      <c r="J1008" s="10"/>
      <c r="K1008" s="55">
        <f>I1008*H1008</f>
        <v>326400</v>
      </c>
      <c r="L1008" s="190">
        <f t="shared" si="179"/>
        <v>0</v>
      </c>
      <c r="M1008" s="190">
        <f t="shared" si="180"/>
        <v>0</v>
      </c>
      <c r="N1008" s="190">
        <f t="shared" si="181"/>
        <v>0</v>
      </c>
      <c r="O1008" s="190">
        <f t="shared" si="182"/>
        <v>0</v>
      </c>
      <c r="P1008" s="30"/>
    </row>
    <row r="1009" spans="1:16" s="3" customFormat="1" ht="23.25" customHeight="1" outlineLevel="1" x14ac:dyDescent="0.25">
      <c r="A1009" s="27">
        <v>3</v>
      </c>
      <c r="B1009" s="28" t="s">
        <v>9</v>
      </c>
      <c r="C1009" s="27">
        <v>4</v>
      </c>
      <c r="D1009" s="10">
        <v>289000</v>
      </c>
      <c r="E1009" s="10"/>
      <c r="F1009" s="55">
        <f>D1009*C1009</f>
        <v>1156000</v>
      </c>
      <c r="G1009" s="28" t="s">
        <v>9</v>
      </c>
      <c r="H1009" s="27">
        <v>4</v>
      </c>
      <c r="I1009" s="10">
        <v>289000</v>
      </c>
      <c r="J1009" s="10"/>
      <c r="K1009" s="55">
        <f>I1009*H1009</f>
        <v>1156000</v>
      </c>
      <c r="L1009" s="190">
        <f t="shared" si="179"/>
        <v>0</v>
      </c>
      <c r="M1009" s="190">
        <f t="shared" si="180"/>
        <v>0</v>
      </c>
      <c r="N1009" s="190">
        <f t="shared" si="181"/>
        <v>0</v>
      </c>
      <c r="O1009" s="190">
        <f t="shared" si="182"/>
        <v>0</v>
      </c>
      <c r="P1009" s="30"/>
    </row>
    <row r="1010" spans="1:16" s="3" customFormat="1" ht="23.25" customHeight="1" outlineLevel="1" x14ac:dyDescent="0.25">
      <c r="A1010" s="27">
        <v>4</v>
      </c>
      <c r="B1010" s="28" t="s">
        <v>10</v>
      </c>
      <c r="C1010" s="27">
        <v>6</v>
      </c>
      <c r="D1010" s="10">
        <v>282200</v>
      </c>
      <c r="E1010" s="10"/>
      <c r="F1010" s="55">
        <f>D1010*C1010</f>
        <v>1693200</v>
      </c>
      <c r="G1010" s="28" t="s">
        <v>10</v>
      </c>
      <c r="H1010" s="27">
        <v>6</v>
      </c>
      <c r="I1010" s="10">
        <v>282200</v>
      </c>
      <c r="J1010" s="10"/>
      <c r="K1010" s="55">
        <f>I1010*H1010</f>
        <v>1693200</v>
      </c>
      <c r="L1010" s="190">
        <f t="shared" si="179"/>
        <v>0</v>
      </c>
      <c r="M1010" s="190">
        <f t="shared" si="180"/>
        <v>0</v>
      </c>
      <c r="N1010" s="190">
        <f t="shared" si="181"/>
        <v>0</v>
      </c>
      <c r="O1010" s="190">
        <f t="shared" si="182"/>
        <v>0</v>
      </c>
      <c r="P1010" s="30"/>
    </row>
    <row r="1011" spans="1:16" s="3" customFormat="1" ht="23.25" customHeight="1" outlineLevel="1" x14ac:dyDescent="0.25">
      <c r="A1011" s="27">
        <v>5</v>
      </c>
      <c r="B1011" s="28" t="s">
        <v>5</v>
      </c>
      <c r="C1011" s="27">
        <v>6</v>
      </c>
      <c r="D1011" s="10">
        <v>272000</v>
      </c>
      <c r="E1011" s="10"/>
      <c r="F1011" s="55">
        <f>D1011*C1011</f>
        <v>1632000</v>
      </c>
      <c r="G1011" s="28" t="s">
        <v>5</v>
      </c>
      <c r="H1011" s="27">
        <v>6</v>
      </c>
      <c r="I1011" s="10">
        <v>272000</v>
      </c>
      <c r="J1011" s="10"/>
      <c r="K1011" s="55">
        <f>I1011*H1011</f>
        <v>1632000</v>
      </c>
      <c r="L1011" s="190">
        <f t="shared" si="179"/>
        <v>0</v>
      </c>
      <c r="M1011" s="190">
        <f t="shared" si="180"/>
        <v>0</v>
      </c>
      <c r="N1011" s="190">
        <f t="shared" si="181"/>
        <v>0</v>
      </c>
      <c r="O1011" s="190">
        <f t="shared" si="182"/>
        <v>0</v>
      </c>
      <c r="P1011" s="30"/>
    </row>
    <row r="1012" spans="1:16" s="3" customFormat="1" ht="23.25" customHeight="1" outlineLevel="1" x14ac:dyDescent="0.25">
      <c r="A1012" s="27"/>
      <c r="B1012" s="31" t="s">
        <v>6</v>
      </c>
      <c r="C1012" s="62">
        <f>SUM(C1007:C1011)</f>
        <v>18</v>
      </c>
      <c r="D1012" s="43"/>
      <c r="E1012" s="43"/>
      <c r="F1012" s="172">
        <f>SUM(F1007:F1011)</f>
        <v>5195200</v>
      </c>
      <c r="G1012" s="31" t="s">
        <v>6</v>
      </c>
      <c r="H1012" s="62">
        <f>SUM(H1007:H1011)</f>
        <v>18</v>
      </c>
      <c r="I1012" s="43"/>
      <c r="J1012" s="43"/>
      <c r="K1012" s="172">
        <f>SUM(K1007:K1011)</f>
        <v>5195200</v>
      </c>
      <c r="L1012" s="190">
        <f t="shared" si="179"/>
        <v>0</v>
      </c>
      <c r="M1012" s="190">
        <f t="shared" si="180"/>
        <v>0</v>
      </c>
      <c r="N1012" s="190">
        <f t="shared" si="181"/>
        <v>0</v>
      </c>
      <c r="O1012" s="190">
        <f t="shared" si="182"/>
        <v>0</v>
      </c>
      <c r="P1012" s="30"/>
    </row>
    <row r="1013" spans="1:16" s="5" customFormat="1" ht="37.5" customHeight="1" outlineLevel="1" x14ac:dyDescent="0.25">
      <c r="A1013" s="19" t="s">
        <v>8</v>
      </c>
      <c r="B1013" s="19" t="s">
        <v>174</v>
      </c>
      <c r="C1013" s="24"/>
      <c r="D1013" s="86"/>
      <c r="E1013" s="86"/>
      <c r="F1013" s="175"/>
      <c r="G1013" s="19" t="s">
        <v>174</v>
      </c>
      <c r="H1013" s="24"/>
      <c r="I1013" s="86"/>
      <c r="J1013" s="86"/>
      <c r="K1013" s="175"/>
      <c r="L1013" s="190">
        <f t="shared" si="179"/>
        <v>0</v>
      </c>
      <c r="M1013" s="190">
        <f t="shared" si="180"/>
        <v>0</v>
      </c>
      <c r="N1013" s="190">
        <f t="shared" si="181"/>
        <v>0</v>
      </c>
      <c r="O1013" s="190">
        <f t="shared" si="182"/>
        <v>0</v>
      </c>
      <c r="P1013" s="77"/>
    </row>
    <row r="1014" spans="1:16" s="3" customFormat="1" ht="21" customHeight="1" outlineLevel="1" x14ac:dyDescent="0.25">
      <c r="A1014" s="27">
        <v>1</v>
      </c>
      <c r="B1014" s="44" t="s">
        <v>4</v>
      </c>
      <c r="C1014" s="27">
        <v>1</v>
      </c>
      <c r="D1014" s="10">
        <v>387600</v>
      </c>
      <c r="E1014" s="10"/>
      <c r="F1014" s="55">
        <f>D1014*C1014</f>
        <v>387600</v>
      </c>
      <c r="G1014" s="44" t="s">
        <v>4</v>
      </c>
      <c r="H1014" s="27">
        <v>1</v>
      </c>
      <c r="I1014" s="10">
        <v>387600</v>
      </c>
      <c r="J1014" s="10"/>
      <c r="K1014" s="55">
        <f>I1014*H1014</f>
        <v>387600</v>
      </c>
      <c r="L1014" s="190">
        <f t="shared" si="179"/>
        <v>0</v>
      </c>
      <c r="M1014" s="190">
        <f t="shared" si="180"/>
        <v>0</v>
      </c>
      <c r="N1014" s="190">
        <f t="shared" si="181"/>
        <v>0</v>
      </c>
      <c r="O1014" s="190">
        <f t="shared" si="182"/>
        <v>0</v>
      </c>
      <c r="P1014" s="30"/>
    </row>
    <row r="1015" spans="1:16" s="3" customFormat="1" ht="36.75" customHeight="1" outlineLevel="1" x14ac:dyDescent="0.25">
      <c r="A1015" s="27">
        <v>2</v>
      </c>
      <c r="B1015" s="44" t="s">
        <v>175</v>
      </c>
      <c r="C1015" s="27">
        <v>4</v>
      </c>
      <c r="D1015" s="10">
        <v>289000</v>
      </c>
      <c r="E1015" s="10"/>
      <c r="F1015" s="55">
        <f>D1015*C1015</f>
        <v>1156000</v>
      </c>
      <c r="G1015" s="44" t="s">
        <v>175</v>
      </c>
      <c r="H1015" s="27">
        <v>4</v>
      </c>
      <c r="I1015" s="10">
        <v>289000</v>
      </c>
      <c r="J1015" s="10"/>
      <c r="K1015" s="55">
        <f>I1015*H1015</f>
        <v>1156000</v>
      </c>
      <c r="L1015" s="190">
        <f t="shared" si="179"/>
        <v>0</v>
      </c>
      <c r="M1015" s="190">
        <f t="shared" si="180"/>
        <v>0</v>
      </c>
      <c r="N1015" s="190">
        <f t="shared" si="181"/>
        <v>0</v>
      </c>
      <c r="O1015" s="190">
        <f t="shared" si="182"/>
        <v>0</v>
      </c>
      <c r="P1015" s="30"/>
    </row>
    <row r="1016" spans="1:16" s="3" customFormat="1" ht="21" customHeight="1" outlineLevel="1" x14ac:dyDescent="0.25">
      <c r="A1016" s="27">
        <v>3</v>
      </c>
      <c r="B1016" s="44" t="s">
        <v>176</v>
      </c>
      <c r="C1016" s="27">
        <v>1</v>
      </c>
      <c r="D1016" s="10">
        <v>289000</v>
      </c>
      <c r="E1016" s="10"/>
      <c r="F1016" s="55">
        <f>D1016*C1016</f>
        <v>289000</v>
      </c>
      <c r="G1016" s="44" t="s">
        <v>176</v>
      </c>
      <c r="H1016" s="27">
        <v>1</v>
      </c>
      <c r="I1016" s="10">
        <v>289000</v>
      </c>
      <c r="J1016" s="10"/>
      <c r="K1016" s="55">
        <f>I1016*H1016</f>
        <v>289000</v>
      </c>
      <c r="L1016" s="190">
        <f t="shared" si="179"/>
        <v>0</v>
      </c>
      <c r="M1016" s="190">
        <f t="shared" si="180"/>
        <v>0</v>
      </c>
      <c r="N1016" s="190">
        <f t="shared" si="181"/>
        <v>0</v>
      </c>
      <c r="O1016" s="190">
        <f t="shared" si="182"/>
        <v>0</v>
      </c>
      <c r="P1016" s="30"/>
    </row>
    <row r="1017" spans="1:16" s="3" customFormat="1" ht="21" customHeight="1" outlineLevel="1" x14ac:dyDescent="0.25">
      <c r="A1017" s="27">
        <v>4</v>
      </c>
      <c r="B1017" s="44" t="s">
        <v>10</v>
      </c>
      <c r="C1017" s="27">
        <v>1</v>
      </c>
      <c r="D1017" s="10">
        <v>282200</v>
      </c>
      <c r="E1017" s="10"/>
      <c r="F1017" s="55">
        <f>D1017*C1017</f>
        <v>282200</v>
      </c>
      <c r="G1017" s="44" t="s">
        <v>10</v>
      </c>
      <c r="H1017" s="27">
        <v>1</v>
      </c>
      <c r="I1017" s="10">
        <v>282200</v>
      </c>
      <c r="J1017" s="10"/>
      <c r="K1017" s="55">
        <f>I1017*H1017</f>
        <v>282200</v>
      </c>
      <c r="L1017" s="190">
        <f t="shared" si="179"/>
        <v>0</v>
      </c>
      <c r="M1017" s="190">
        <f t="shared" si="180"/>
        <v>0</v>
      </c>
      <c r="N1017" s="190">
        <f t="shared" si="181"/>
        <v>0</v>
      </c>
      <c r="O1017" s="190">
        <f t="shared" si="182"/>
        <v>0</v>
      </c>
      <c r="P1017" s="30"/>
    </row>
    <row r="1018" spans="1:16" s="3" customFormat="1" ht="21" customHeight="1" outlineLevel="1" x14ac:dyDescent="0.25">
      <c r="A1018" s="27">
        <v>5</v>
      </c>
      <c r="B1018" s="44" t="s">
        <v>5</v>
      </c>
      <c r="C1018" s="27">
        <v>1</v>
      </c>
      <c r="D1018" s="10">
        <v>272000</v>
      </c>
      <c r="E1018" s="10"/>
      <c r="F1018" s="55">
        <f>D1018*C1018</f>
        <v>272000</v>
      </c>
      <c r="G1018" s="44" t="s">
        <v>5</v>
      </c>
      <c r="H1018" s="27">
        <v>1</v>
      </c>
      <c r="I1018" s="10">
        <v>272000</v>
      </c>
      <c r="J1018" s="10"/>
      <c r="K1018" s="55">
        <f>I1018*H1018</f>
        <v>272000</v>
      </c>
      <c r="L1018" s="190">
        <f t="shared" si="179"/>
        <v>0</v>
      </c>
      <c r="M1018" s="190">
        <f t="shared" si="180"/>
        <v>0</v>
      </c>
      <c r="N1018" s="190">
        <f t="shared" si="181"/>
        <v>0</v>
      </c>
      <c r="O1018" s="190">
        <f t="shared" si="182"/>
        <v>0</v>
      </c>
      <c r="P1018" s="30"/>
    </row>
    <row r="1019" spans="1:16" s="3" customFormat="1" ht="21" customHeight="1" outlineLevel="1" x14ac:dyDescent="0.25">
      <c r="A1019" s="27"/>
      <c r="B1019" s="31" t="s">
        <v>6</v>
      </c>
      <c r="C1019" s="62">
        <f t="shared" ref="C1019" si="183">SUM(C1014:C1018)</f>
        <v>8</v>
      </c>
      <c r="D1019" s="43"/>
      <c r="E1019" s="43"/>
      <c r="F1019" s="172">
        <f t="shared" ref="F1019:H1019" si="184">SUM(F1014:F1018)</f>
        <v>2386800</v>
      </c>
      <c r="G1019" s="31" t="s">
        <v>6</v>
      </c>
      <c r="H1019" s="62">
        <f t="shared" si="184"/>
        <v>8</v>
      </c>
      <c r="I1019" s="43"/>
      <c r="J1019" s="43"/>
      <c r="K1019" s="172">
        <f t="shared" ref="K1019" si="185">SUM(K1014:K1018)</f>
        <v>2386800</v>
      </c>
      <c r="L1019" s="190">
        <f t="shared" si="179"/>
        <v>0</v>
      </c>
      <c r="M1019" s="190">
        <f t="shared" si="180"/>
        <v>0</v>
      </c>
      <c r="N1019" s="190">
        <f t="shared" si="181"/>
        <v>0</v>
      </c>
      <c r="O1019" s="190">
        <f t="shared" si="182"/>
        <v>0</v>
      </c>
      <c r="P1019" s="30"/>
    </row>
    <row r="1020" spans="1:16" s="5" customFormat="1" ht="31.5" customHeight="1" outlineLevel="1" x14ac:dyDescent="0.25">
      <c r="A1020" s="19" t="s">
        <v>8</v>
      </c>
      <c r="B1020" s="19" t="s">
        <v>165</v>
      </c>
      <c r="C1020" s="24"/>
      <c r="D1020" s="86"/>
      <c r="E1020" s="86"/>
      <c r="F1020" s="175"/>
      <c r="G1020" s="19" t="s">
        <v>165</v>
      </c>
      <c r="H1020" s="24"/>
      <c r="I1020" s="86"/>
      <c r="J1020" s="86"/>
      <c r="K1020" s="175"/>
      <c r="L1020" s="190">
        <f t="shared" si="179"/>
        <v>0</v>
      </c>
      <c r="M1020" s="190">
        <f t="shared" si="180"/>
        <v>0</v>
      </c>
      <c r="N1020" s="190">
        <f t="shared" si="181"/>
        <v>0</v>
      </c>
      <c r="O1020" s="190">
        <f t="shared" si="182"/>
        <v>0</v>
      </c>
      <c r="P1020" s="77"/>
    </row>
    <row r="1021" spans="1:16" s="3" customFormat="1" ht="24" customHeight="1" outlineLevel="1" x14ac:dyDescent="0.25">
      <c r="A1021" s="27">
        <v>1</v>
      </c>
      <c r="B1021" s="28" t="s">
        <v>4</v>
      </c>
      <c r="C1021" s="27">
        <v>1</v>
      </c>
      <c r="D1021" s="10">
        <v>387600</v>
      </c>
      <c r="E1021" s="10"/>
      <c r="F1021" s="55">
        <f>D1021*C1021</f>
        <v>387600</v>
      </c>
      <c r="G1021" s="28" t="s">
        <v>4</v>
      </c>
      <c r="H1021" s="27">
        <v>1</v>
      </c>
      <c r="I1021" s="10">
        <v>387600</v>
      </c>
      <c r="J1021" s="10"/>
      <c r="K1021" s="55">
        <f>I1021*H1021</f>
        <v>387600</v>
      </c>
      <c r="L1021" s="190">
        <f t="shared" si="179"/>
        <v>0</v>
      </c>
      <c r="M1021" s="190">
        <f t="shared" si="180"/>
        <v>0</v>
      </c>
      <c r="N1021" s="190">
        <f t="shared" si="181"/>
        <v>0</v>
      </c>
      <c r="O1021" s="190">
        <f t="shared" si="182"/>
        <v>0</v>
      </c>
      <c r="P1021" s="30"/>
    </row>
    <row r="1022" spans="1:16" s="3" customFormat="1" ht="24" customHeight="1" outlineLevel="1" x14ac:dyDescent="0.25">
      <c r="A1022" s="27">
        <v>2</v>
      </c>
      <c r="B1022" s="28" t="s">
        <v>9</v>
      </c>
      <c r="C1022" s="27">
        <v>1</v>
      </c>
      <c r="D1022" s="10">
        <v>289000</v>
      </c>
      <c r="E1022" s="10"/>
      <c r="F1022" s="55">
        <f>D1022*C1022</f>
        <v>289000</v>
      </c>
      <c r="G1022" s="28" t="s">
        <v>9</v>
      </c>
      <c r="H1022" s="27">
        <v>1</v>
      </c>
      <c r="I1022" s="10">
        <v>289000</v>
      </c>
      <c r="J1022" s="10"/>
      <c r="K1022" s="55">
        <f>I1022*H1022</f>
        <v>289000</v>
      </c>
      <c r="L1022" s="190">
        <f t="shared" si="179"/>
        <v>0</v>
      </c>
      <c r="M1022" s="190">
        <f t="shared" si="180"/>
        <v>0</v>
      </c>
      <c r="N1022" s="190">
        <f t="shared" si="181"/>
        <v>0</v>
      </c>
      <c r="O1022" s="190">
        <f t="shared" si="182"/>
        <v>0</v>
      </c>
      <c r="P1022" s="30"/>
    </row>
    <row r="1023" spans="1:16" s="3" customFormat="1" ht="24" customHeight="1" outlineLevel="1" x14ac:dyDescent="0.25">
      <c r="A1023" s="27">
        <v>3</v>
      </c>
      <c r="B1023" s="28" t="s">
        <v>10</v>
      </c>
      <c r="C1023" s="27">
        <v>2</v>
      </c>
      <c r="D1023" s="10">
        <v>282200</v>
      </c>
      <c r="E1023" s="10"/>
      <c r="F1023" s="55">
        <f>D1023*C1023</f>
        <v>564400</v>
      </c>
      <c r="G1023" s="28" t="s">
        <v>10</v>
      </c>
      <c r="H1023" s="27">
        <v>2</v>
      </c>
      <c r="I1023" s="10">
        <v>282200</v>
      </c>
      <c r="J1023" s="10"/>
      <c r="K1023" s="55">
        <f>I1023*H1023</f>
        <v>564400</v>
      </c>
      <c r="L1023" s="190">
        <f t="shared" si="179"/>
        <v>0</v>
      </c>
      <c r="M1023" s="190">
        <f t="shared" si="180"/>
        <v>0</v>
      </c>
      <c r="N1023" s="190">
        <f t="shared" si="181"/>
        <v>0</v>
      </c>
      <c r="O1023" s="190">
        <f t="shared" si="182"/>
        <v>0</v>
      </c>
      <c r="P1023" s="30"/>
    </row>
    <row r="1024" spans="1:16" s="3" customFormat="1" ht="24" customHeight="1" outlineLevel="1" x14ac:dyDescent="0.25">
      <c r="A1024" s="27">
        <v>4</v>
      </c>
      <c r="B1024" s="28" t="s">
        <v>5</v>
      </c>
      <c r="C1024" s="27">
        <v>3</v>
      </c>
      <c r="D1024" s="10">
        <v>272000</v>
      </c>
      <c r="E1024" s="10"/>
      <c r="F1024" s="55">
        <f>D1024*C1024</f>
        <v>816000</v>
      </c>
      <c r="G1024" s="28" t="s">
        <v>5</v>
      </c>
      <c r="H1024" s="27">
        <v>3</v>
      </c>
      <c r="I1024" s="10">
        <v>272000</v>
      </c>
      <c r="J1024" s="10"/>
      <c r="K1024" s="55">
        <f>I1024*H1024</f>
        <v>816000</v>
      </c>
      <c r="L1024" s="190">
        <f t="shared" si="179"/>
        <v>0</v>
      </c>
      <c r="M1024" s="190">
        <f t="shared" si="180"/>
        <v>0</v>
      </c>
      <c r="N1024" s="190">
        <f t="shared" si="181"/>
        <v>0</v>
      </c>
      <c r="O1024" s="190">
        <f t="shared" si="182"/>
        <v>0</v>
      </c>
      <c r="P1024" s="30"/>
    </row>
    <row r="1025" spans="1:16" s="3" customFormat="1" ht="21" customHeight="1" outlineLevel="1" x14ac:dyDescent="0.25">
      <c r="A1025" s="27"/>
      <c r="B1025" s="31" t="s">
        <v>6</v>
      </c>
      <c r="C1025" s="62">
        <f>SUM(C1021:C1024)</f>
        <v>7</v>
      </c>
      <c r="D1025" s="43"/>
      <c r="E1025" s="43"/>
      <c r="F1025" s="172">
        <f>SUM(F1021:F1024)</f>
        <v>2057000</v>
      </c>
      <c r="G1025" s="31" t="s">
        <v>6</v>
      </c>
      <c r="H1025" s="62">
        <f>SUM(H1021:H1024)</f>
        <v>7</v>
      </c>
      <c r="I1025" s="43"/>
      <c r="J1025" s="43"/>
      <c r="K1025" s="172">
        <f>SUM(K1021:K1024)</f>
        <v>2057000</v>
      </c>
      <c r="L1025" s="190">
        <f t="shared" si="179"/>
        <v>0</v>
      </c>
      <c r="M1025" s="190">
        <f t="shared" si="180"/>
        <v>0</v>
      </c>
      <c r="N1025" s="190">
        <f t="shared" si="181"/>
        <v>0</v>
      </c>
      <c r="O1025" s="190">
        <f t="shared" si="182"/>
        <v>0</v>
      </c>
      <c r="P1025" s="30"/>
    </row>
    <row r="1026" spans="1:16" s="5" customFormat="1" ht="70.5" customHeight="1" outlineLevel="1" x14ac:dyDescent="0.25">
      <c r="A1026" s="19" t="s">
        <v>8</v>
      </c>
      <c r="B1026" s="19" t="s">
        <v>166</v>
      </c>
      <c r="C1026" s="24"/>
      <c r="D1026" s="86"/>
      <c r="E1026" s="86"/>
      <c r="F1026" s="175"/>
      <c r="G1026" s="19" t="s">
        <v>166</v>
      </c>
      <c r="H1026" s="24"/>
      <c r="I1026" s="86"/>
      <c r="J1026" s="86"/>
      <c r="K1026" s="175"/>
      <c r="L1026" s="190">
        <f t="shared" si="179"/>
        <v>0</v>
      </c>
      <c r="M1026" s="190">
        <f t="shared" si="180"/>
        <v>0</v>
      </c>
      <c r="N1026" s="190">
        <f t="shared" si="181"/>
        <v>0</v>
      </c>
      <c r="O1026" s="190">
        <f t="shared" si="182"/>
        <v>0</v>
      </c>
      <c r="P1026" s="77"/>
    </row>
    <row r="1027" spans="1:16" s="3" customFormat="1" ht="24.75" customHeight="1" outlineLevel="1" x14ac:dyDescent="0.25">
      <c r="A1027" s="27">
        <v>1</v>
      </c>
      <c r="B1027" s="44" t="s">
        <v>4</v>
      </c>
      <c r="C1027" s="27">
        <v>1</v>
      </c>
      <c r="D1027" s="10">
        <v>387600</v>
      </c>
      <c r="E1027" s="10"/>
      <c r="F1027" s="55">
        <f>D1027*C1027</f>
        <v>387600</v>
      </c>
      <c r="G1027" s="44" t="s">
        <v>4</v>
      </c>
      <c r="H1027" s="27">
        <v>1</v>
      </c>
      <c r="I1027" s="10">
        <v>387600</v>
      </c>
      <c r="J1027" s="10"/>
      <c r="K1027" s="55">
        <f>I1027*H1027</f>
        <v>387600</v>
      </c>
      <c r="L1027" s="190">
        <f t="shared" si="179"/>
        <v>0</v>
      </c>
      <c r="M1027" s="190">
        <f t="shared" si="180"/>
        <v>0</v>
      </c>
      <c r="N1027" s="190">
        <f t="shared" si="181"/>
        <v>0</v>
      </c>
      <c r="O1027" s="190">
        <f t="shared" si="182"/>
        <v>0</v>
      </c>
      <c r="P1027" s="30"/>
    </row>
    <row r="1028" spans="1:16" s="3" customFormat="1" ht="24.75" customHeight="1" outlineLevel="1" x14ac:dyDescent="0.25">
      <c r="A1028" s="27">
        <v>2</v>
      </c>
      <c r="B1028" s="44" t="s">
        <v>147</v>
      </c>
      <c r="C1028" s="27">
        <v>1</v>
      </c>
      <c r="D1028" s="10">
        <v>326400</v>
      </c>
      <c r="E1028" s="10"/>
      <c r="F1028" s="55">
        <f>D1028*C1028</f>
        <v>326400</v>
      </c>
      <c r="G1028" s="44" t="s">
        <v>147</v>
      </c>
      <c r="H1028" s="27">
        <v>1</v>
      </c>
      <c r="I1028" s="10">
        <v>326400</v>
      </c>
      <c r="J1028" s="10"/>
      <c r="K1028" s="55">
        <f>I1028*H1028</f>
        <v>326400</v>
      </c>
      <c r="L1028" s="190">
        <f t="shared" si="179"/>
        <v>0</v>
      </c>
      <c r="M1028" s="190">
        <f t="shared" si="180"/>
        <v>0</v>
      </c>
      <c r="N1028" s="190">
        <f t="shared" si="181"/>
        <v>0</v>
      </c>
      <c r="O1028" s="190">
        <f t="shared" si="182"/>
        <v>0</v>
      </c>
      <c r="P1028" s="30"/>
    </row>
    <row r="1029" spans="1:16" s="3" customFormat="1" ht="24.75" customHeight="1" outlineLevel="1" x14ac:dyDescent="0.25">
      <c r="A1029" s="27">
        <v>3</v>
      </c>
      <c r="B1029" s="44" t="s">
        <v>9</v>
      </c>
      <c r="C1029" s="27">
        <v>4</v>
      </c>
      <c r="D1029" s="10">
        <v>289000</v>
      </c>
      <c r="E1029" s="10"/>
      <c r="F1029" s="55">
        <f>D1029*C1029</f>
        <v>1156000</v>
      </c>
      <c r="G1029" s="44" t="s">
        <v>9</v>
      </c>
      <c r="H1029" s="27">
        <v>4</v>
      </c>
      <c r="I1029" s="10">
        <v>289000</v>
      </c>
      <c r="J1029" s="10"/>
      <c r="K1029" s="55">
        <f>I1029*H1029</f>
        <v>1156000</v>
      </c>
      <c r="L1029" s="190">
        <f t="shared" si="179"/>
        <v>0</v>
      </c>
      <c r="M1029" s="190">
        <f t="shared" si="180"/>
        <v>0</v>
      </c>
      <c r="N1029" s="190">
        <f t="shared" si="181"/>
        <v>0</v>
      </c>
      <c r="O1029" s="190">
        <f t="shared" si="182"/>
        <v>0</v>
      </c>
      <c r="P1029" s="30"/>
    </row>
    <row r="1030" spans="1:16" s="3" customFormat="1" ht="24.75" customHeight="1" outlineLevel="1" x14ac:dyDescent="0.25">
      <c r="A1030" s="27">
        <v>4</v>
      </c>
      <c r="B1030" s="44" t="s">
        <v>10</v>
      </c>
      <c r="C1030" s="27">
        <v>7</v>
      </c>
      <c r="D1030" s="10">
        <v>282200</v>
      </c>
      <c r="E1030" s="10"/>
      <c r="F1030" s="55">
        <f>D1030*C1030</f>
        <v>1975400</v>
      </c>
      <c r="G1030" s="44" t="s">
        <v>10</v>
      </c>
      <c r="H1030" s="27">
        <v>7</v>
      </c>
      <c r="I1030" s="10">
        <v>282200</v>
      </c>
      <c r="J1030" s="10"/>
      <c r="K1030" s="55">
        <f>I1030*H1030</f>
        <v>1975400</v>
      </c>
      <c r="L1030" s="190">
        <f t="shared" si="179"/>
        <v>0</v>
      </c>
      <c r="M1030" s="190">
        <f t="shared" si="180"/>
        <v>0</v>
      </c>
      <c r="N1030" s="190">
        <f t="shared" si="181"/>
        <v>0</v>
      </c>
      <c r="O1030" s="190">
        <f t="shared" si="182"/>
        <v>0</v>
      </c>
      <c r="P1030" s="30"/>
    </row>
    <row r="1031" spans="1:16" s="3" customFormat="1" ht="24.75" customHeight="1" outlineLevel="1" x14ac:dyDescent="0.25">
      <c r="A1031" s="27">
        <v>5</v>
      </c>
      <c r="B1031" s="44" t="s">
        <v>5</v>
      </c>
      <c r="C1031" s="27">
        <v>8</v>
      </c>
      <c r="D1031" s="10">
        <v>272000</v>
      </c>
      <c r="E1031" s="10"/>
      <c r="F1031" s="55">
        <f>D1031*C1031</f>
        <v>2176000</v>
      </c>
      <c r="G1031" s="44" t="s">
        <v>5</v>
      </c>
      <c r="H1031" s="27">
        <v>8</v>
      </c>
      <c r="I1031" s="10">
        <v>272000</v>
      </c>
      <c r="J1031" s="10"/>
      <c r="K1031" s="55">
        <f>I1031*H1031</f>
        <v>2176000</v>
      </c>
      <c r="L1031" s="190">
        <f t="shared" si="179"/>
        <v>0</v>
      </c>
      <c r="M1031" s="190">
        <f t="shared" si="180"/>
        <v>0</v>
      </c>
      <c r="N1031" s="190">
        <f t="shared" si="181"/>
        <v>0</v>
      </c>
      <c r="O1031" s="190">
        <f t="shared" si="182"/>
        <v>0</v>
      </c>
      <c r="P1031" s="30"/>
    </row>
    <row r="1032" spans="1:16" s="3" customFormat="1" ht="24.75" customHeight="1" outlineLevel="1" x14ac:dyDescent="0.25">
      <c r="A1032" s="27"/>
      <c r="B1032" s="31" t="s">
        <v>6</v>
      </c>
      <c r="C1032" s="62">
        <f>SUM(C1027:C1031)</f>
        <v>21</v>
      </c>
      <c r="D1032" s="43"/>
      <c r="E1032" s="43"/>
      <c r="F1032" s="172">
        <f>SUM(F1027:F1031)</f>
        <v>6021400</v>
      </c>
      <c r="G1032" s="31" t="s">
        <v>6</v>
      </c>
      <c r="H1032" s="62">
        <f>SUM(H1027:H1031)</f>
        <v>21</v>
      </c>
      <c r="I1032" s="43"/>
      <c r="J1032" s="43"/>
      <c r="K1032" s="172">
        <f>SUM(K1027:K1031)</f>
        <v>6021400</v>
      </c>
      <c r="L1032" s="190">
        <f t="shared" si="179"/>
        <v>0</v>
      </c>
      <c r="M1032" s="190">
        <f t="shared" si="180"/>
        <v>0</v>
      </c>
      <c r="N1032" s="190">
        <f t="shared" si="181"/>
        <v>0</v>
      </c>
      <c r="O1032" s="190">
        <f t="shared" si="182"/>
        <v>0</v>
      </c>
      <c r="P1032" s="30"/>
    </row>
    <row r="1033" spans="1:16" s="5" customFormat="1" ht="34.5" customHeight="1" outlineLevel="1" x14ac:dyDescent="0.25">
      <c r="A1033" s="19" t="s">
        <v>8</v>
      </c>
      <c r="B1033" s="19" t="s">
        <v>167</v>
      </c>
      <c r="C1033" s="24"/>
      <c r="D1033" s="86"/>
      <c r="E1033" s="86"/>
      <c r="F1033" s="175"/>
      <c r="G1033" s="19" t="s">
        <v>167</v>
      </c>
      <c r="H1033" s="24"/>
      <c r="I1033" s="86"/>
      <c r="J1033" s="86"/>
      <c r="K1033" s="175"/>
      <c r="L1033" s="190">
        <f t="shared" si="179"/>
        <v>0</v>
      </c>
      <c r="M1033" s="190">
        <f t="shared" si="180"/>
        <v>0</v>
      </c>
      <c r="N1033" s="190">
        <f t="shared" si="181"/>
        <v>0</v>
      </c>
      <c r="O1033" s="190">
        <f t="shared" si="182"/>
        <v>0</v>
      </c>
      <c r="P1033" s="77"/>
    </row>
    <row r="1034" spans="1:16" s="3" customFormat="1" ht="21" customHeight="1" outlineLevel="1" x14ac:dyDescent="0.25">
      <c r="A1034" s="27">
        <v>1</v>
      </c>
      <c r="B1034" s="44" t="s">
        <v>4</v>
      </c>
      <c r="C1034" s="27">
        <v>1</v>
      </c>
      <c r="D1034" s="10">
        <v>387600</v>
      </c>
      <c r="E1034" s="10"/>
      <c r="F1034" s="55">
        <f>D1034*C1034</f>
        <v>387600</v>
      </c>
      <c r="G1034" s="44" t="s">
        <v>4</v>
      </c>
      <c r="H1034" s="27">
        <v>1</v>
      </c>
      <c r="I1034" s="10">
        <v>387600</v>
      </c>
      <c r="J1034" s="10"/>
      <c r="K1034" s="55">
        <f>I1034*H1034</f>
        <v>387600</v>
      </c>
      <c r="L1034" s="190">
        <f t="shared" si="179"/>
        <v>0</v>
      </c>
      <c r="M1034" s="190">
        <f t="shared" si="180"/>
        <v>0</v>
      </c>
      <c r="N1034" s="190">
        <f t="shared" si="181"/>
        <v>0</v>
      </c>
      <c r="O1034" s="190">
        <f t="shared" si="182"/>
        <v>0</v>
      </c>
      <c r="P1034" s="30"/>
    </row>
    <row r="1035" spans="1:16" s="3" customFormat="1" ht="21" customHeight="1" outlineLevel="1" x14ac:dyDescent="0.25">
      <c r="A1035" s="27">
        <v>2</v>
      </c>
      <c r="B1035" s="44" t="s">
        <v>9</v>
      </c>
      <c r="C1035" s="27">
        <v>2</v>
      </c>
      <c r="D1035" s="10">
        <v>289000</v>
      </c>
      <c r="E1035" s="10"/>
      <c r="F1035" s="55">
        <f>D1035*C1035</f>
        <v>578000</v>
      </c>
      <c r="G1035" s="44" t="s">
        <v>9</v>
      </c>
      <c r="H1035" s="27">
        <v>2</v>
      </c>
      <c r="I1035" s="10">
        <v>289000</v>
      </c>
      <c r="J1035" s="10"/>
      <c r="K1035" s="55">
        <f>I1035*H1035</f>
        <v>578000</v>
      </c>
      <c r="L1035" s="190">
        <f t="shared" si="179"/>
        <v>0</v>
      </c>
      <c r="M1035" s="190">
        <f t="shared" si="180"/>
        <v>0</v>
      </c>
      <c r="N1035" s="190">
        <f t="shared" si="181"/>
        <v>0</v>
      </c>
      <c r="O1035" s="190">
        <f t="shared" si="182"/>
        <v>0</v>
      </c>
      <c r="P1035" s="30"/>
    </row>
    <row r="1036" spans="1:16" s="3" customFormat="1" ht="21" customHeight="1" outlineLevel="1" x14ac:dyDescent="0.25">
      <c r="A1036" s="27">
        <v>3</v>
      </c>
      <c r="B1036" s="44" t="s">
        <v>10</v>
      </c>
      <c r="C1036" s="27">
        <v>2</v>
      </c>
      <c r="D1036" s="10">
        <v>282200</v>
      </c>
      <c r="E1036" s="10"/>
      <c r="F1036" s="55">
        <f>D1036*C1036</f>
        <v>564400</v>
      </c>
      <c r="G1036" s="44" t="s">
        <v>10</v>
      </c>
      <c r="H1036" s="27">
        <v>2</v>
      </c>
      <c r="I1036" s="10">
        <v>282200</v>
      </c>
      <c r="J1036" s="10"/>
      <c r="K1036" s="55">
        <f>I1036*H1036</f>
        <v>564400</v>
      </c>
      <c r="L1036" s="190">
        <f t="shared" si="179"/>
        <v>0</v>
      </c>
      <c r="M1036" s="190">
        <f t="shared" si="180"/>
        <v>0</v>
      </c>
      <c r="N1036" s="190">
        <f t="shared" si="181"/>
        <v>0</v>
      </c>
      <c r="O1036" s="190">
        <f t="shared" si="182"/>
        <v>0</v>
      </c>
      <c r="P1036" s="30"/>
    </row>
    <row r="1037" spans="1:16" s="3" customFormat="1" ht="21" customHeight="1" outlineLevel="1" x14ac:dyDescent="0.25">
      <c r="A1037" s="27">
        <v>4</v>
      </c>
      <c r="B1037" s="44" t="s">
        <v>5</v>
      </c>
      <c r="C1037" s="27">
        <v>3</v>
      </c>
      <c r="D1037" s="10">
        <v>272000</v>
      </c>
      <c r="E1037" s="10"/>
      <c r="F1037" s="55">
        <f>D1037*C1037</f>
        <v>816000</v>
      </c>
      <c r="G1037" s="44" t="s">
        <v>5</v>
      </c>
      <c r="H1037" s="27">
        <v>3</v>
      </c>
      <c r="I1037" s="10">
        <v>272000</v>
      </c>
      <c r="J1037" s="10"/>
      <c r="K1037" s="55">
        <f>I1037*H1037</f>
        <v>816000</v>
      </c>
      <c r="L1037" s="190">
        <f t="shared" si="179"/>
        <v>0</v>
      </c>
      <c r="M1037" s="190">
        <f t="shared" si="180"/>
        <v>0</v>
      </c>
      <c r="N1037" s="190">
        <f t="shared" si="181"/>
        <v>0</v>
      </c>
      <c r="O1037" s="190">
        <f t="shared" si="182"/>
        <v>0</v>
      </c>
      <c r="P1037" s="30"/>
    </row>
    <row r="1038" spans="1:16" s="3" customFormat="1" ht="21" customHeight="1" outlineLevel="1" x14ac:dyDescent="0.25">
      <c r="A1038" s="27"/>
      <c r="B1038" s="31" t="s">
        <v>6</v>
      </c>
      <c r="C1038" s="35">
        <f>SUM(C1034:C1037)</f>
        <v>8</v>
      </c>
      <c r="D1038" s="43"/>
      <c r="E1038" s="43"/>
      <c r="F1038" s="172">
        <f>SUM(F1034:F1037)</f>
        <v>2346000</v>
      </c>
      <c r="G1038" s="31" t="s">
        <v>6</v>
      </c>
      <c r="H1038" s="35">
        <f>SUM(H1034:H1037)</f>
        <v>8</v>
      </c>
      <c r="I1038" s="43"/>
      <c r="J1038" s="43"/>
      <c r="K1038" s="172">
        <f>SUM(K1034:K1037)</f>
        <v>2346000</v>
      </c>
      <c r="L1038" s="190">
        <f t="shared" si="179"/>
        <v>0</v>
      </c>
      <c r="M1038" s="190">
        <f t="shared" si="180"/>
        <v>0</v>
      </c>
      <c r="N1038" s="190">
        <f t="shared" si="181"/>
        <v>0</v>
      </c>
      <c r="O1038" s="190">
        <f t="shared" si="182"/>
        <v>0</v>
      </c>
      <c r="P1038" s="30"/>
    </row>
    <row r="1039" spans="1:16" s="5" customFormat="1" ht="36" customHeight="1" outlineLevel="1" x14ac:dyDescent="0.25">
      <c r="A1039" s="19" t="s">
        <v>8</v>
      </c>
      <c r="B1039" s="19" t="s">
        <v>168</v>
      </c>
      <c r="C1039" s="24"/>
      <c r="D1039" s="86"/>
      <c r="E1039" s="86"/>
      <c r="F1039" s="175"/>
      <c r="G1039" s="19" t="s">
        <v>168</v>
      </c>
      <c r="H1039" s="24"/>
      <c r="I1039" s="86"/>
      <c r="J1039" s="86"/>
      <c r="K1039" s="175"/>
      <c r="L1039" s="190">
        <f t="shared" si="179"/>
        <v>0</v>
      </c>
      <c r="M1039" s="190">
        <f t="shared" si="180"/>
        <v>0</v>
      </c>
      <c r="N1039" s="190">
        <f t="shared" si="181"/>
        <v>0</v>
      </c>
      <c r="O1039" s="190">
        <f t="shared" si="182"/>
        <v>0</v>
      </c>
      <c r="P1039" s="77"/>
    </row>
    <row r="1040" spans="1:16" s="3" customFormat="1" ht="21.75" customHeight="1" outlineLevel="1" x14ac:dyDescent="0.25">
      <c r="A1040" s="27">
        <v>1</v>
      </c>
      <c r="B1040" s="28" t="s">
        <v>169</v>
      </c>
      <c r="C1040" s="27">
        <v>1</v>
      </c>
      <c r="D1040" s="10">
        <v>370600</v>
      </c>
      <c r="E1040" s="10"/>
      <c r="F1040" s="55">
        <f t="shared" ref="F1040:F1049" si="186">D1040*C1040</f>
        <v>370600</v>
      </c>
      <c r="G1040" s="28" t="s">
        <v>169</v>
      </c>
      <c r="H1040" s="27">
        <v>1</v>
      </c>
      <c r="I1040" s="10">
        <v>370600</v>
      </c>
      <c r="J1040" s="10"/>
      <c r="K1040" s="55">
        <f t="shared" ref="K1040:K1049" si="187">I1040*H1040</f>
        <v>370600</v>
      </c>
      <c r="L1040" s="190">
        <f t="shared" si="179"/>
        <v>0</v>
      </c>
      <c r="M1040" s="190">
        <f t="shared" si="180"/>
        <v>0</v>
      </c>
      <c r="N1040" s="190">
        <f t="shared" si="181"/>
        <v>0</v>
      </c>
      <c r="O1040" s="190">
        <f t="shared" si="182"/>
        <v>0</v>
      </c>
      <c r="P1040" s="30"/>
    </row>
    <row r="1041" spans="1:16" s="3" customFormat="1" ht="21.75" customHeight="1" outlineLevel="1" x14ac:dyDescent="0.25">
      <c r="A1041" s="27">
        <v>2</v>
      </c>
      <c r="B1041" s="28" t="s">
        <v>180</v>
      </c>
      <c r="C1041" s="42">
        <v>1</v>
      </c>
      <c r="D1041" s="10">
        <v>241400</v>
      </c>
      <c r="E1041" s="10"/>
      <c r="F1041" s="55">
        <f t="shared" si="186"/>
        <v>241400</v>
      </c>
      <c r="G1041" s="28" t="s">
        <v>180</v>
      </c>
      <c r="H1041" s="42">
        <v>1</v>
      </c>
      <c r="I1041" s="10">
        <v>241400</v>
      </c>
      <c r="J1041" s="10"/>
      <c r="K1041" s="55">
        <f t="shared" si="187"/>
        <v>241400</v>
      </c>
      <c r="L1041" s="190">
        <f t="shared" si="179"/>
        <v>0</v>
      </c>
      <c r="M1041" s="190">
        <f t="shared" si="180"/>
        <v>0</v>
      </c>
      <c r="N1041" s="190">
        <f t="shared" si="181"/>
        <v>0</v>
      </c>
      <c r="O1041" s="190">
        <f t="shared" si="182"/>
        <v>0</v>
      </c>
      <c r="P1041" s="30"/>
    </row>
    <row r="1042" spans="1:16" s="3" customFormat="1" ht="39.75" customHeight="1" outlineLevel="1" x14ac:dyDescent="0.25">
      <c r="A1042" s="27">
        <v>3</v>
      </c>
      <c r="B1042" s="28" t="s">
        <v>170</v>
      </c>
      <c r="C1042" s="42">
        <v>1</v>
      </c>
      <c r="D1042" s="10">
        <v>258400</v>
      </c>
      <c r="E1042" s="10"/>
      <c r="F1042" s="55">
        <f t="shared" si="186"/>
        <v>258400</v>
      </c>
      <c r="G1042" s="28" t="s">
        <v>170</v>
      </c>
      <c r="H1042" s="42">
        <v>1</v>
      </c>
      <c r="I1042" s="10">
        <v>258400</v>
      </c>
      <c r="J1042" s="10"/>
      <c r="K1042" s="55">
        <f t="shared" si="187"/>
        <v>258400</v>
      </c>
      <c r="L1042" s="190">
        <f t="shared" si="179"/>
        <v>0</v>
      </c>
      <c r="M1042" s="190">
        <f t="shared" si="180"/>
        <v>0</v>
      </c>
      <c r="N1042" s="190">
        <f t="shared" si="181"/>
        <v>0</v>
      </c>
      <c r="O1042" s="190">
        <f t="shared" si="182"/>
        <v>0</v>
      </c>
      <c r="P1042" s="30"/>
    </row>
    <row r="1043" spans="1:16" s="3" customFormat="1" ht="37.5" customHeight="1" outlineLevel="1" x14ac:dyDescent="0.25">
      <c r="A1043" s="27">
        <v>4</v>
      </c>
      <c r="B1043" s="28" t="s">
        <v>170</v>
      </c>
      <c r="C1043" s="42">
        <v>3</v>
      </c>
      <c r="D1043" s="10">
        <v>210800</v>
      </c>
      <c r="E1043" s="10"/>
      <c r="F1043" s="55">
        <f t="shared" si="186"/>
        <v>632400</v>
      </c>
      <c r="G1043" s="28" t="s">
        <v>170</v>
      </c>
      <c r="H1043" s="42">
        <v>3</v>
      </c>
      <c r="I1043" s="10">
        <v>210800</v>
      </c>
      <c r="J1043" s="10"/>
      <c r="K1043" s="55">
        <f t="shared" si="187"/>
        <v>632400</v>
      </c>
      <c r="L1043" s="190">
        <f t="shared" si="179"/>
        <v>0</v>
      </c>
      <c r="M1043" s="190">
        <f t="shared" si="180"/>
        <v>0</v>
      </c>
      <c r="N1043" s="190">
        <f t="shared" si="181"/>
        <v>0</v>
      </c>
      <c r="O1043" s="190">
        <f t="shared" si="182"/>
        <v>0</v>
      </c>
      <c r="P1043" s="30"/>
    </row>
    <row r="1044" spans="1:16" s="3" customFormat="1" ht="36.75" customHeight="1" outlineLevel="1" x14ac:dyDescent="0.25">
      <c r="A1044" s="27">
        <v>5</v>
      </c>
      <c r="B1044" s="28" t="s">
        <v>171</v>
      </c>
      <c r="C1044" s="42">
        <v>1</v>
      </c>
      <c r="D1044" s="10">
        <v>210800</v>
      </c>
      <c r="E1044" s="10"/>
      <c r="F1044" s="55">
        <f t="shared" si="186"/>
        <v>210800</v>
      </c>
      <c r="G1044" s="28" t="s">
        <v>171</v>
      </c>
      <c r="H1044" s="42">
        <v>1</v>
      </c>
      <c r="I1044" s="10">
        <v>210800</v>
      </c>
      <c r="J1044" s="10"/>
      <c r="K1044" s="55">
        <f t="shared" si="187"/>
        <v>210800</v>
      </c>
      <c r="L1044" s="190">
        <f t="shared" si="179"/>
        <v>0</v>
      </c>
      <c r="M1044" s="190">
        <f t="shared" si="180"/>
        <v>0</v>
      </c>
      <c r="N1044" s="190">
        <f t="shared" si="181"/>
        <v>0</v>
      </c>
      <c r="O1044" s="190">
        <f t="shared" si="182"/>
        <v>0</v>
      </c>
      <c r="P1044" s="30"/>
    </row>
    <row r="1045" spans="1:16" s="3" customFormat="1" ht="21" customHeight="1" outlineLevel="1" x14ac:dyDescent="0.25">
      <c r="A1045" s="27">
        <v>6</v>
      </c>
      <c r="B1045" s="28" t="s">
        <v>139</v>
      </c>
      <c r="C1045" s="42">
        <v>1</v>
      </c>
      <c r="D1045" s="10">
        <v>265200</v>
      </c>
      <c r="E1045" s="10"/>
      <c r="F1045" s="55">
        <f t="shared" si="186"/>
        <v>265200</v>
      </c>
      <c r="G1045" s="28" t="s">
        <v>139</v>
      </c>
      <c r="H1045" s="42">
        <v>1</v>
      </c>
      <c r="I1045" s="10">
        <v>265200</v>
      </c>
      <c r="J1045" s="10"/>
      <c r="K1045" s="55">
        <f t="shared" si="187"/>
        <v>265200</v>
      </c>
      <c r="L1045" s="190">
        <f t="shared" si="179"/>
        <v>0</v>
      </c>
      <c r="M1045" s="190">
        <f t="shared" si="180"/>
        <v>0</v>
      </c>
      <c r="N1045" s="190">
        <f t="shared" si="181"/>
        <v>0</v>
      </c>
      <c r="O1045" s="190">
        <f t="shared" si="182"/>
        <v>0</v>
      </c>
      <c r="P1045" s="30"/>
    </row>
    <row r="1046" spans="1:16" s="3" customFormat="1" ht="21" customHeight="1" outlineLevel="1" x14ac:dyDescent="0.25">
      <c r="A1046" s="27">
        <v>7</v>
      </c>
      <c r="B1046" s="28" t="s">
        <v>139</v>
      </c>
      <c r="C1046" s="42">
        <v>2</v>
      </c>
      <c r="D1046" s="10">
        <v>255000</v>
      </c>
      <c r="E1046" s="10"/>
      <c r="F1046" s="55">
        <f t="shared" si="186"/>
        <v>510000</v>
      </c>
      <c r="G1046" s="28" t="s">
        <v>139</v>
      </c>
      <c r="H1046" s="42">
        <v>2</v>
      </c>
      <c r="I1046" s="10">
        <v>255000</v>
      </c>
      <c r="J1046" s="10"/>
      <c r="K1046" s="55">
        <f t="shared" si="187"/>
        <v>510000</v>
      </c>
      <c r="L1046" s="190">
        <f t="shared" si="179"/>
        <v>0</v>
      </c>
      <c r="M1046" s="190">
        <f t="shared" si="180"/>
        <v>0</v>
      </c>
      <c r="N1046" s="190">
        <f t="shared" si="181"/>
        <v>0</v>
      </c>
      <c r="O1046" s="190">
        <f t="shared" si="182"/>
        <v>0</v>
      </c>
      <c r="P1046" s="30"/>
    </row>
    <row r="1047" spans="1:16" s="3" customFormat="1" ht="21" customHeight="1" outlineLevel="1" x14ac:dyDescent="0.25">
      <c r="A1047" s="27">
        <v>8</v>
      </c>
      <c r="B1047" s="28" t="s">
        <v>172</v>
      </c>
      <c r="C1047" s="42">
        <v>4</v>
      </c>
      <c r="D1047" s="10">
        <v>176800</v>
      </c>
      <c r="E1047" s="10"/>
      <c r="F1047" s="55">
        <f t="shared" si="186"/>
        <v>707200</v>
      </c>
      <c r="G1047" s="28" t="s">
        <v>172</v>
      </c>
      <c r="H1047" s="42">
        <v>4</v>
      </c>
      <c r="I1047" s="10">
        <v>176800</v>
      </c>
      <c r="J1047" s="10"/>
      <c r="K1047" s="55">
        <f t="shared" si="187"/>
        <v>707200</v>
      </c>
      <c r="L1047" s="190">
        <f t="shared" si="179"/>
        <v>0</v>
      </c>
      <c r="M1047" s="190">
        <f t="shared" si="180"/>
        <v>0</v>
      </c>
      <c r="N1047" s="190">
        <f t="shared" si="181"/>
        <v>0</v>
      </c>
      <c r="O1047" s="190">
        <f t="shared" si="182"/>
        <v>0</v>
      </c>
      <c r="P1047" s="30"/>
    </row>
    <row r="1048" spans="1:16" s="3" customFormat="1" ht="21" customHeight="1" outlineLevel="1" x14ac:dyDescent="0.25">
      <c r="A1048" s="27">
        <v>9</v>
      </c>
      <c r="B1048" s="28" t="s">
        <v>141</v>
      </c>
      <c r="C1048" s="42">
        <v>2</v>
      </c>
      <c r="D1048" s="10">
        <v>176800</v>
      </c>
      <c r="E1048" s="10"/>
      <c r="F1048" s="55">
        <f t="shared" si="186"/>
        <v>353600</v>
      </c>
      <c r="G1048" s="28" t="s">
        <v>141</v>
      </c>
      <c r="H1048" s="42">
        <v>2</v>
      </c>
      <c r="I1048" s="10">
        <v>176800</v>
      </c>
      <c r="J1048" s="10"/>
      <c r="K1048" s="55">
        <f t="shared" si="187"/>
        <v>353600</v>
      </c>
      <c r="L1048" s="190">
        <f t="shared" si="179"/>
        <v>0</v>
      </c>
      <c r="M1048" s="190">
        <f t="shared" si="180"/>
        <v>0</v>
      </c>
      <c r="N1048" s="190">
        <f t="shared" si="181"/>
        <v>0</v>
      </c>
      <c r="O1048" s="190">
        <f t="shared" si="182"/>
        <v>0</v>
      </c>
      <c r="P1048" s="30"/>
    </row>
    <row r="1049" spans="1:16" s="3" customFormat="1" ht="21" customHeight="1" outlineLevel="1" x14ac:dyDescent="0.25">
      <c r="A1049" s="27">
        <v>10</v>
      </c>
      <c r="B1049" s="28" t="s">
        <v>173</v>
      </c>
      <c r="C1049" s="42">
        <v>5</v>
      </c>
      <c r="D1049" s="10">
        <v>176800</v>
      </c>
      <c r="E1049" s="10"/>
      <c r="F1049" s="55">
        <f t="shared" si="186"/>
        <v>884000</v>
      </c>
      <c r="G1049" s="28" t="s">
        <v>173</v>
      </c>
      <c r="H1049" s="42">
        <v>5</v>
      </c>
      <c r="I1049" s="10">
        <v>176800</v>
      </c>
      <c r="J1049" s="10"/>
      <c r="K1049" s="55">
        <f t="shared" si="187"/>
        <v>884000</v>
      </c>
      <c r="L1049" s="190">
        <f t="shared" si="179"/>
        <v>0</v>
      </c>
      <c r="M1049" s="190">
        <f t="shared" si="180"/>
        <v>0</v>
      </c>
      <c r="N1049" s="190">
        <f t="shared" si="181"/>
        <v>0</v>
      </c>
      <c r="O1049" s="190">
        <f t="shared" si="182"/>
        <v>0</v>
      </c>
      <c r="P1049" s="30"/>
    </row>
    <row r="1050" spans="1:16" s="3" customFormat="1" ht="21" customHeight="1" outlineLevel="1" x14ac:dyDescent="0.25">
      <c r="A1050" s="27"/>
      <c r="B1050" s="31" t="s">
        <v>6</v>
      </c>
      <c r="C1050" s="62">
        <f>SUM(C1040:C1049)</f>
        <v>21</v>
      </c>
      <c r="D1050" s="43"/>
      <c r="E1050" s="43"/>
      <c r="F1050" s="172">
        <f>SUM(F1040:F1049)</f>
        <v>4433600</v>
      </c>
      <c r="G1050" s="31" t="s">
        <v>6</v>
      </c>
      <c r="H1050" s="62">
        <f>SUM(H1040:H1049)</f>
        <v>21</v>
      </c>
      <c r="I1050" s="43"/>
      <c r="J1050" s="43"/>
      <c r="K1050" s="172">
        <f>SUM(K1040:K1049)</f>
        <v>4433600</v>
      </c>
      <c r="L1050" s="190">
        <f t="shared" si="179"/>
        <v>0</v>
      </c>
      <c r="M1050" s="190">
        <f t="shared" si="180"/>
        <v>0</v>
      </c>
      <c r="N1050" s="190">
        <f t="shared" si="181"/>
        <v>0</v>
      </c>
      <c r="O1050" s="190">
        <f t="shared" si="182"/>
        <v>0</v>
      </c>
      <c r="P1050" s="30"/>
    </row>
    <row r="1051" spans="1:16" s="5" customFormat="1" ht="33" customHeight="1" outlineLevel="1" x14ac:dyDescent="0.25">
      <c r="A1051" s="19" t="s">
        <v>8</v>
      </c>
      <c r="B1051" s="19" t="s">
        <v>177</v>
      </c>
      <c r="C1051" s="24"/>
      <c r="D1051" s="86"/>
      <c r="E1051" s="86"/>
      <c r="F1051" s="175"/>
      <c r="G1051" s="19" t="s">
        <v>177</v>
      </c>
      <c r="H1051" s="24"/>
      <c r="I1051" s="86"/>
      <c r="J1051" s="86"/>
      <c r="K1051" s="175"/>
      <c r="L1051" s="190">
        <f t="shared" si="179"/>
        <v>0</v>
      </c>
      <c r="M1051" s="190">
        <f t="shared" si="180"/>
        <v>0</v>
      </c>
      <c r="N1051" s="190">
        <f t="shared" si="181"/>
        <v>0</v>
      </c>
      <c r="O1051" s="190">
        <f t="shared" si="182"/>
        <v>0</v>
      </c>
      <c r="P1051" s="77"/>
    </row>
    <row r="1052" spans="1:16" s="3" customFormat="1" ht="21" customHeight="1" outlineLevel="1" x14ac:dyDescent="0.25">
      <c r="A1052" s="27">
        <v>1</v>
      </c>
      <c r="B1052" s="44" t="s">
        <v>4</v>
      </c>
      <c r="C1052" s="27">
        <v>1</v>
      </c>
      <c r="D1052" s="10">
        <v>387600</v>
      </c>
      <c r="E1052" s="10"/>
      <c r="F1052" s="55">
        <f>D1052*C1052</f>
        <v>387600</v>
      </c>
      <c r="G1052" s="44" t="s">
        <v>4</v>
      </c>
      <c r="H1052" s="27">
        <v>1</v>
      </c>
      <c r="I1052" s="10">
        <v>387600</v>
      </c>
      <c r="J1052" s="10"/>
      <c r="K1052" s="55">
        <f>I1052*H1052</f>
        <v>387600</v>
      </c>
      <c r="L1052" s="190">
        <f t="shared" si="179"/>
        <v>0</v>
      </c>
      <c r="M1052" s="190">
        <f t="shared" si="180"/>
        <v>0</v>
      </c>
      <c r="N1052" s="190">
        <f t="shared" si="181"/>
        <v>0</v>
      </c>
      <c r="O1052" s="190">
        <f t="shared" si="182"/>
        <v>0</v>
      </c>
      <c r="P1052" s="30"/>
    </row>
    <row r="1053" spans="1:16" s="3" customFormat="1" ht="21" customHeight="1" outlineLevel="1" x14ac:dyDescent="0.25">
      <c r="A1053" s="27">
        <v>2</v>
      </c>
      <c r="B1053" s="44" t="s">
        <v>9</v>
      </c>
      <c r="C1053" s="27">
        <v>2</v>
      </c>
      <c r="D1053" s="10">
        <v>289000</v>
      </c>
      <c r="E1053" s="10"/>
      <c r="F1053" s="55">
        <f>D1053*C1053</f>
        <v>578000</v>
      </c>
      <c r="G1053" s="44" t="s">
        <v>9</v>
      </c>
      <c r="H1053" s="27">
        <v>2</v>
      </c>
      <c r="I1053" s="10">
        <v>289000</v>
      </c>
      <c r="J1053" s="10"/>
      <c r="K1053" s="55">
        <f>I1053*H1053</f>
        <v>578000</v>
      </c>
      <c r="L1053" s="190">
        <f t="shared" si="179"/>
        <v>0</v>
      </c>
      <c r="M1053" s="190">
        <f t="shared" si="180"/>
        <v>0</v>
      </c>
      <c r="N1053" s="190">
        <f t="shared" si="181"/>
        <v>0</v>
      </c>
      <c r="O1053" s="190">
        <f t="shared" si="182"/>
        <v>0</v>
      </c>
      <c r="P1053" s="30"/>
    </row>
    <row r="1054" spans="1:16" s="3" customFormat="1" ht="21" customHeight="1" outlineLevel="1" x14ac:dyDescent="0.25">
      <c r="A1054" s="27">
        <v>3</v>
      </c>
      <c r="B1054" s="44" t="s">
        <v>10</v>
      </c>
      <c r="C1054" s="27">
        <v>2</v>
      </c>
      <c r="D1054" s="10">
        <v>282200</v>
      </c>
      <c r="E1054" s="10"/>
      <c r="F1054" s="55">
        <f>D1054*C1054</f>
        <v>564400</v>
      </c>
      <c r="G1054" s="44" t="s">
        <v>10</v>
      </c>
      <c r="H1054" s="27">
        <v>2</v>
      </c>
      <c r="I1054" s="10">
        <v>282200</v>
      </c>
      <c r="J1054" s="10"/>
      <c r="K1054" s="55">
        <f>I1054*H1054</f>
        <v>564400</v>
      </c>
      <c r="L1054" s="190">
        <f t="shared" si="179"/>
        <v>0</v>
      </c>
      <c r="M1054" s="190">
        <f t="shared" si="180"/>
        <v>0</v>
      </c>
      <c r="N1054" s="190">
        <f t="shared" si="181"/>
        <v>0</v>
      </c>
      <c r="O1054" s="190">
        <f t="shared" si="182"/>
        <v>0</v>
      </c>
      <c r="P1054" s="30"/>
    </row>
    <row r="1055" spans="1:16" s="3" customFormat="1" ht="21" customHeight="1" outlineLevel="1" x14ac:dyDescent="0.25">
      <c r="A1055" s="27">
        <v>4</v>
      </c>
      <c r="B1055" s="44" t="s">
        <v>5</v>
      </c>
      <c r="C1055" s="27">
        <v>2</v>
      </c>
      <c r="D1055" s="10">
        <v>272000</v>
      </c>
      <c r="E1055" s="10"/>
      <c r="F1055" s="55">
        <f>D1055*C1055</f>
        <v>544000</v>
      </c>
      <c r="G1055" s="44" t="s">
        <v>5</v>
      </c>
      <c r="H1055" s="27">
        <v>2</v>
      </c>
      <c r="I1055" s="10">
        <v>272000</v>
      </c>
      <c r="J1055" s="10"/>
      <c r="K1055" s="55">
        <f>I1055*H1055</f>
        <v>544000</v>
      </c>
      <c r="L1055" s="190">
        <f t="shared" si="179"/>
        <v>0</v>
      </c>
      <c r="M1055" s="190">
        <f t="shared" si="180"/>
        <v>0</v>
      </c>
      <c r="N1055" s="190">
        <f t="shared" si="181"/>
        <v>0</v>
      </c>
      <c r="O1055" s="190">
        <f t="shared" si="182"/>
        <v>0</v>
      </c>
      <c r="P1055" s="30"/>
    </row>
    <row r="1056" spans="1:16" s="3" customFormat="1" ht="21" customHeight="1" outlineLevel="1" x14ac:dyDescent="0.25">
      <c r="A1056" s="27"/>
      <c r="B1056" s="31" t="s">
        <v>6</v>
      </c>
      <c r="C1056" s="62">
        <f>SUM(C1052:C1055)</f>
        <v>7</v>
      </c>
      <c r="D1056" s="43"/>
      <c r="E1056" s="43"/>
      <c r="F1056" s="172">
        <f>SUM(F1052:F1055)</f>
        <v>2074000</v>
      </c>
      <c r="G1056" s="31" t="s">
        <v>6</v>
      </c>
      <c r="H1056" s="62">
        <f>SUM(H1052:H1055)</f>
        <v>7</v>
      </c>
      <c r="I1056" s="43"/>
      <c r="J1056" s="43"/>
      <c r="K1056" s="172">
        <f>SUM(K1052:K1055)</f>
        <v>2074000</v>
      </c>
      <c r="L1056" s="190">
        <f t="shared" si="179"/>
        <v>0</v>
      </c>
      <c r="M1056" s="190">
        <f t="shared" si="180"/>
        <v>0</v>
      </c>
      <c r="N1056" s="190">
        <f t="shared" si="181"/>
        <v>0</v>
      </c>
      <c r="O1056" s="190">
        <f t="shared" si="182"/>
        <v>0</v>
      </c>
      <c r="P1056" s="30"/>
    </row>
    <row r="1057" spans="1:16" s="5" customFormat="1" ht="26.25" customHeight="1" outlineLevel="1" x14ac:dyDescent="0.25">
      <c r="A1057" s="19" t="s">
        <v>8</v>
      </c>
      <c r="B1057" s="19" t="s">
        <v>178</v>
      </c>
      <c r="C1057" s="24"/>
      <c r="D1057" s="86"/>
      <c r="E1057" s="86"/>
      <c r="F1057" s="175"/>
      <c r="G1057" s="19" t="s">
        <v>178</v>
      </c>
      <c r="H1057" s="24"/>
      <c r="I1057" s="86"/>
      <c r="J1057" s="86"/>
      <c r="K1057" s="175"/>
      <c r="L1057" s="190">
        <f t="shared" si="179"/>
        <v>0</v>
      </c>
      <c r="M1057" s="190">
        <f t="shared" si="180"/>
        <v>0</v>
      </c>
      <c r="N1057" s="190">
        <f t="shared" si="181"/>
        <v>0</v>
      </c>
      <c r="O1057" s="190">
        <f t="shared" si="182"/>
        <v>0</v>
      </c>
      <c r="P1057" s="77"/>
    </row>
    <row r="1058" spans="1:16" s="3" customFormat="1" ht="21" customHeight="1" outlineLevel="1" x14ac:dyDescent="0.25">
      <c r="A1058" s="27">
        <v>1</v>
      </c>
      <c r="B1058" s="44" t="s">
        <v>4</v>
      </c>
      <c r="C1058" s="27">
        <v>1</v>
      </c>
      <c r="D1058" s="10">
        <v>387600</v>
      </c>
      <c r="E1058" s="10"/>
      <c r="F1058" s="55">
        <f>D1058*C1058</f>
        <v>387600</v>
      </c>
      <c r="G1058" s="44" t="s">
        <v>4</v>
      </c>
      <c r="H1058" s="27">
        <v>1</v>
      </c>
      <c r="I1058" s="10">
        <v>387600</v>
      </c>
      <c r="J1058" s="10"/>
      <c r="K1058" s="55">
        <f>I1058*H1058</f>
        <v>387600</v>
      </c>
      <c r="L1058" s="190">
        <f t="shared" si="179"/>
        <v>0</v>
      </c>
      <c r="M1058" s="190">
        <f t="shared" si="180"/>
        <v>0</v>
      </c>
      <c r="N1058" s="190">
        <f t="shared" si="181"/>
        <v>0</v>
      </c>
      <c r="O1058" s="190">
        <f t="shared" si="182"/>
        <v>0</v>
      </c>
      <c r="P1058" s="30"/>
    </row>
    <row r="1059" spans="1:16" s="3" customFormat="1" ht="21" customHeight="1" outlineLevel="1" x14ac:dyDescent="0.25">
      <c r="A1059" s="27">
        <v>2</v>
      </c>
      <c r="B1059" s="44" t="s">
        <v>9</v>
      </c>
      <c r="C1059" s="27">
        <v>3</v>
      </c>
      <c r="D1059" s="10">
        <v>289000</v>
      </c>
      <c r="E1059" s="10"/>
      <c r="F1059" s="55">
        <f>D1059*C1059</f>
        <v>867000</v>
      </c>
      <c r="G1059" s="44" t="s">
        <v>9</v>
      </c>
      <c r="H1059" s="27">
        <v>3</v>
      </c>
      <c r="I1059" s="10">
        <v>289000</v>
      </c>
      <c r="J1059" s="10"/>
      <c r="K1059" s="55">
        <f>I1059*H1059</f>
        <v>867000</v>
      </c>
      <c r="L1059" s="190">
        <f t="shared" ref="L1059:O1063" si="188">+H1059-C1059</f>
        <v>0</v>
      </c>
      <c r="M1059" s="190">
        <f t="shared" si="188"/>
        <v>0</v>
      </c>
      <c r="N1059" s="190">
        <f t="shared" si="188"/>
        <v>0</v>
      </c>
      <c r="O1059" s="190">
        <f t="shared" si="188"/>
        <v>0</v>
      </c>
      <c r="P1059" s="30"/>
    </row>
    <row r="1060" spans="1:16" s="3" customFormat="1" ht="21" customHeight="1" outlineLevel="1" x14ac:dyDescent="0.25">
      <c r="A1060" s="27">
        <v>3</v>
      </c>
      <c r="B1060" s="44" t="s">
        <v>10</v>
      </c>
      <c r="C1060" s="27">
        <v>2</v>
      </c>
      <c r="D1060" s="10">
        <v>282200</v>
      </c>
      <c r="E1060" s="10"/>
      <c r="F1060" s="55">
        <f>D1060*C1060</f>
        <v>564400</v>
      </c>
      <c r="G1060" s="44" t="s">
        <v>10</v>
      </c>
      <c r="H1060" s="27">
        <v>2</v>
      </c>
      <c r="I1060" s="10">
        <v>282200</v>
      </c>
      <c r="J1060" s="10"/>
      <c r="K1060" s="55">
        <f>I1060*H1060</f>
        <v>564400</v>
      </c>
      <c r="L1060" s="190">
        <f t="shared" si="188"/>
        <v>0</v>
      </c>
      <c r="M1060" s="190">
        <f t="shared" si="188"/>
        <v>0</v>
      </c>
      <c r="N1060" s="190">
        <f t="shared" si="188"/>
        <v>0</v>
      </c>
      <c r="O1060" s="190">
        <f t="shared" si="188"/>
        <v>0</v>
      </c>
      <c r="P1060" s="30"/>
    </row>
    <row r="1061" spans="1:16" s="3" customFormat="1" ht="21" customHeight="1" outlineLevel="1" x14ac:dyDescent="0.25">
      <c r="A1061" s="27">
        <v>4</v>
      </c>
      <c r="B1061" s="44" t="s">
        <v>5</v>
      </c>
      <c r="C1061" s="27">
        <v>1</v>
      </c>
      <c r="D1061" s="10">
        <v>272000</v>
      </c>
      <c r="E1061" s="10"/>
      <c r="F1061" s="55">
        <f>D1061*C1061</f>
        <v>272000</v>
      </c>
      <c r="G1061" s="44" t="s">
        <v>5</v>
      </c>
      <c r="H1061" s="27">
        <v>1</v>
      </c>
      <c r="I1061" s="10">
        <v>272000</v>
      </c>
      <c r="J1061" s="10"/>
      <c r="K1061" s="55">
        <f>I1061*H1061</f>
        <v>272000</v>
      </c>
      <c r="L1061" s="190">
        <f t="shared" si="188"/>
        <v>0</v>
      </c>
      <c r="M1061" s="190">
        <f t="shared" si="188"/>
        <v>0</v>
      </c>
      <c r="N1061" s="190">
        <f t="shared" si="188"/>
        <v>0</v>
      </c>
      <c r="O1061" s="190">
        <f t="shared" si="188"/>
        <v>0</v>
      </c>
      <c r="P1061" s="30"/>
    </row>
    <row r="1062" spans="1:16" s="3" customFormat="1" ht="21" customHeight="1" outlineLevel="1" x14ac:dyDescent="0.25">
      <c r="A1062" s="27"/>
      <c r="B1062" s="31" t="s">
        <v>6</v>
      </c>
      <c r="C1062" s="35">
        <f>SUM(C1058:C1061)</f>
        <v>7</v>
      </c>
      <c r="D1062" s="43"/>
      <c r="E1062" s="43"/>
      <c r="F1062" s="172">
        <f>SUM(F1058:F1061)</f>
        <v>2091000</v>
      </c>
      <c r="G1062" s="31" t="s">
        <v>6</v>
      </c>
      <c r="H1062" s="35">
        <f>SUM(H1058:H1061)</f>
        <v>7</v>
      </c>
      <c r="I1062" s="43"/>
      <c r="J1062" s="43"/>
      <c r="K1062" s="172">
        <f>SUM(K1058:K1061)</f>
        <v>2091000</v>
      </c>
      <c r="L1062" s="190">
        <f t="shared" si="188"/>
        <v>0</v>
      </c>
      <c r="M1062" s="190">
        <f t="shared" si="188"/>
        <v>0</v>
      </c>
      <c r="N1062" s="190">
        <f t="shared" si="188"/>
        <v>0</v>
      </c>
      <c r="O1062" s="190">
        <f t="shared" si="188"/>
        <v>0</v>
      </c>
      <c r="P1062" s="30"/>
    </row>
    <row r="1063" spans="1:16" s="3" customFormat="1" ht="21" customHeight="1" x14ac:dyDescent="0.25">
      <c r="A1063" s="42"/>
      <c r="B1063" s="31" t="s">
        <v>11</v>
      </c>
      <c r="C1063" s="62">
        <f>C998+C1025+C1062+C1032+C1056+C1005+C1038+C1019+C1012+C1050</f>
        <v>123</v>
      </c>
      <c r="D1063" s="43"/>
      <c r="E1063" s="43"/>
      <c r="F1063" s="172">
        <f>F998+F1025+F1062+F1032+F1056+F1005+F1038+F1019+F1012+F1050</f>
        <v>36040000</v>
      </c>
      <c r="G1063" s="31" t="s">
        <v>11</v>
      </c>
      <c r="H1063" s="62">
        <f>H998+H1025+H1062+H1032+H1056+H1005+H1038+H1019+H1012+H1050</f>
        <v>123</v>
      </c>
      <c r="I1063" s="43"/>
      <c r="J1063" s="43"/>
      <c r="K1063" s="172">
        <f>K998+K1025+K1062+K1032+K1056+K1005+K1038+K1019+K1012+K1050</f>
        <v>36040000</v>
      </c>
      <c r="L1063" s="190">
        <f t="shared" si="188"/>
        <v>0</v>
      </c>
      <c r="M1063" s="190">
        <f t="shared" si="188"/>
        <v>0</v>
      </c>
      <c r="N1063" s="190">
        <f t="shared" si="188"/>
        <v>0</v>
      </c>
      <c r="O1063" s="190">
        <f t="shared" si="188"/>
        <v>0</v>
      </c>
      <c r="P1063" s="30"/>
    </row>
    <row r="1064" spans="1:16" s="3" customFormat="1" ht="51" customHeight="1" x14ac:dyDescent="0.25">
      <c r="A1064" s="78" t="s">
        <v>286</v>
      </c>
      <c r="B1064" s="31" t="s">
        <v>189</v>
      </c>
      <c r="C1064" s="27"/>
      <c r="D1064" s="80"/>
      <c r="E1064" s="80"/>
      <c r="F1064" s="173"/>
      <c r="G1064" s="31" t="s">
        <v>189</v>
      </c>
      <c r="H1064" s="27"/>
      <c r="I1064" s="80"/>
      <c r="J1064" s="80"/>
      <c r="K1064" s="173"/>
      <c r="L1064" s="190"/>
      <c r="M1064" s="190"/>
      <c r="N1064" s="190"/>
      <c r="O1064" s="190"/>
      <c r="P1064" s="30"/>
    </row>
    <row r="1065" spans="1:16" s="3" customFormat="1" ht="21" customHeight="1" outlineLevel="1" x14ac:dyDescent="0.25">
      <c r="A1065" s="27">
        <v>1</v>
      </c>
      <c r="B1065" s="28" t="s">
        <v>159</v>
      </c>
      <c r="C1065" s="27">
        <v>1</v>
      </c>
      <c r="D1065" s="10">
        <v>850000</v>
      </c>
      <c r="E1065" s="10"/>
      <c r="F1065" s="55">
        <f t="shared" ref="F1065:F1073" si="189">D1065*C1065</f>
        <v>850000</v>
      </c>
      <c r="G1065" s="28" t="s">
        <v>159</v>
      </c>
      <c r="H1065" s="27">
        <v>1</v>
      </c>
      <c r="I1065" s="10">
        <v>850000</v>
      </c>
      <c r="J1065" s="10"/>
      <c r="K1065" s="55">
        <f t="shared" ref="K1065:K1073" si="190">I1065*H1065</f>
        <v>850000</v>
      </c>
      <c r="L1065" s="190">
        <f t="shared" ref="L1065:L1096" si="191">+H1065-C1065</f>
        <v>0</v>
      </c>
      <c r="M1065" s="190">
        <f t="shared" ref="M1065:M1096" si="192">+I1065-D1065</f>
        <v>0</v>
      </c>
      <c r="N1065" s="190">
        <f t="shared" ref="N1065:N1096" si="193">+J1065-E1065</f>
        <v>0</v>
      </c>
      <c r="O1065" s="190">
        <f t="shared" ref="O1065:O1096" si="194">+K1065-F1065</f>
        <v>0</v>
      </c>
      <c r="P1065" s="30"/>
    </row>
    <row r="1066" spans="1:16" s="3" customFormat="1" ht="36.75" customHeight="1" outlineLevel="1" x14ac:dyDescent="0.25">
      <c r="A1066" s="27">
        <v>2</v>
      </c>
      <c r="B1066" s="28" t="s">
        <v>297</v>
      </c>
      <c r="C1066" s="27">
        <v>1</v>
      </c>
      <c r="D1066" s="10">
        <v>323000</v>
      </c>
      <c r="E1066" s="10"/>
      <c r="F1066" s="55">
        <f t="shared" si="189"/>
        <v>323000</v>
      </c>
      <c r="G1066" s="28" t="s">
        <v>297</v>
      </c>
      <c r="H1066" s="27">
        <v>1</v>
      </c>
      <c r="I1066" s="10">
        <v>323000</v>
      </c>
      <c r="J1066" s="10"/>
      <c r="K1066" s="55">
        <f t="shared" si="190"/>
        <v>323000</v>
      </c>
      <c r="L1066" s="190">
        <f t="shared" si="191"/>
        <v>0</v>
      </c>
      <c r="M1066" s="190">
        <f t="shared" si="192"/>
        <v>0</v>
      </c>
      <c r="N1066" s="190">
        <f t="shared" si="193"/>
        <v>0</v>
      </c>
      <c r="O1066" s="190">
        <f t="shared" si="194"/>
        <v>0</v>
      </c>
      <c r="P1066" s="30"/>
    </row>
    <row r="1067" spans="1:16" s="3" customFormat="1" ht="36.75" customHeight="1" outlineLevel="1" x14ac:dyDescent="0.25">
      <c r="A1067" s="27">
        <v>3</v>
      </c>
      <c r="B1067" s="28" t="s">
        <v>160</v>
      </c>
      <c r="C1067" s="27">
        <v>2</v>
      </c>
      <c r="D1067" s="10">
        <v>714000</v>
      </c>
      <c r="E1067" s="10"/>
      <c r="F1067" s="55">
        <f t="shared" si="189"/>
        <v>1428000</v>
      </c>
      <c r="G1067" s="28" t="s">
        <v>160</v>
      </c>
      <c r="H1067" s="27">
        <v>2</v>
      </c>
      <c r="I1067" s="10">
        <v>714000</v>
      </c>
      <c r="J1067" s="10"/>
      <c r="K1067" s="55">
        <f t="shared" si="190"/>
        <v>1428000</v>
      </c>
      <c r="L1067" s="190">
        <f t="shared" si="191"/>
        <v>0</v>
      </c>
      <c r="M1067" s="190">
        <f t="shared" si="192"/>
        <v>0</v>
      </c>
      <c r="N1067" s="190">
        <f t="shared" si="193"/>
        <v>0</v>
      </c>
      <c r="O1067" s="190">
        <f t="shared" si="194"/>
        <v>0</v>
      </c>
      <c r="P1067" s="30"/>
    </row>
    <row r="1068" spans="1:16" s="3" customFormat="1" ht="21" customHeight="1" outlineLevel="1" x14ac:dyDescent="0.25">
      <c r="A1068" s="27">
        <v>4</v>
      </c>
      <c r="B1068" s="28" t="s">
        <v>161</v>
      </c>
      <c r="C1068" s="27">
        <v>1</v>
      </c>
      <c r="D1068" s="10">
        <v>697000</v>
      </c>
      <c r="E1068" s="10"/>
      <c r="F1068" s="55">
        <f t="shared" si="189"/>
        <v>697000</v>
      </c>
      <c r="G1068" s="28" t="s">
        <v>161</v>
      </c>
      <c r="H1068" s="27">
        <v>1</v>
      </c>
      <c r="I1068" s="10">
        <v>697000</v>
      </c>
      <c r="J1068" s="10"/>
      <c r="K1068" s="55">
        <f t="shared" si="190"/>
        <v>697000</v>
      </c>
      <c r="L1068" s="190">
        <f t="shared" si="191"/>
        <v>0</v>
      </c>
      <c r="M1068" s="190">
        <f t="shared" si="192"/>
        <v>0</v>
      </c>
      <c r="N1068" s="190">
        <f t="shared" si="193"/>
        <v>0</v>
      </c>
      <c r="O1068" s="190">
        <f t="shared" si="194"/>
        <v>0</v>
      </c>
      <c r="P1068" s="30"/>
    </row>
    <row r="1069" spans="1:16" s="61" customFormat="1" ht="21" customHeight="1" outlineLevel="1" x14ac:dyDescent="0.25">
      <c r="A1069" s="27">
        <v>5</v>
      </c>
      <c r="B1069" s="28" t="s">
        <v>162</v>
      </c>
      <c r="C1069" s="27">
        <v>1</v>
      </c>
      <c r="D1069" s="10">
        <v>323000</v>
      </c>
      <c r="E1069" s="10"/>
      <c r="F1069" s="55">
        <f t="shared" si="189"/>
        <v>323000</v>
      </c>
      <c r="G1069" s="28" t="s">
        <v>162</v>
      </c>
      <c r="H1069" s="27">
        <v>1</v>
      </c>
      <c r="I1069" s="10">
        <v>323000</v>
      </c>
      <c r="J1069" s="10"/>
      <c r="K1069" s="55">
        <f t="shared" si="190"/>
        <v>323000</v>
      </c>
      <c r="L1069" s="190">
        <f t="shared" si="191"/>
        <v>0</v>
      </c>
      <c r="M1069" s="190">
        <f t="shared" si="192"/>
        <v>0</v>
      </c>
      <c r="N1069" s="190">
        <f t="shared" si="193"/>
        <v>0</v>
      </c>
      <c r="O1069" s="190">
        <f t="shared" si="194"/>
        <v>0</v>
      </c>
      <c r="P1069" s="30"/>
    </row>
    <row r="1070" spans="1:16" s="3" customFormat="1" ht="21" customHeight="1" outlineLevel="1" x14ac:dyDescent="0.25">
      <c r="A1070" s="27">
        <v>6</v>
      </c>
      <c r="B1070" s="28" t="s">
        <v>9</v>
      </c>
      <c r="C1070" s="27">
        <v>1</v>
      </c>
      <c r="D1070" s="10">
        <v>323000</v>
      </c>
      <c r="E1070" s="10"/>
      <c r="F1070" s="55">
        <f t="shared" si="189"/>
        <v>323000</v>
      </c>
      <c r="G1070" s="28" t="s">
        <v>9</v>
      </c>
      <c r="H1070" s="27">
        <v>1</v>
      </c>
      <c r="I1070" s="10">
        <v>323000</v>
      </c>
      <c r="J1070" s="10"/>
      <c r="K1070" s="55">
        <f t="shared" si="190"/>
        <v>323000</v>
      </c>
      <c r="L1070" s="190">
        <f t="shared" si="191"/>
        <v>0</v>
      </c>
      <c r="M1070" s="190">
        <f t="shared" si="192"/>
        <v>0</v>
      </c>
      <c r="N1070" s="190">
        <f t="shared" si="193"/>
        <v>0</v>
      </c>
      <c r="O1070" s="190">
        <f t="shared" si="194"/>
        <v>0</v>
      </c>
      <c r="P1070" s="30"/>
    </row>
    <row r="1071" spans="1:16" s="3" customFormat="1" ht="40.5" customHeight="1" outlineLevel="1" x14ac:dyDescent="0.25">
      <c r="A1071" s="27">
        <v>7</v>
      </c>
      <c r="B1071" s="28" t="s">
        <v>298</v>
      </c>
      <c r="C1071" s="27">
        <v>1</v>
      </c>
      <c r="D1071" s="10">
        <v>289000</v>
      </c>
      <c r="E1071" s="10"/>
      <c r="F1071" s="55">
        <f t="shared" si="189"/>
        <v>289000</v>
      </c>
      <c r="G1071" s="28" t="s">
        <v>298</v>
      </c>
      <c r="H1071" s="27">
        <v>1</v>
      </c>
      <c r="I1071" s="10">
        <v>289000</v>
      </c>
      <c r="J1071" s="10"/>
      <c r="K1071" s="55">
        <f t="shared" si="190"/>
        <v>289000</v>
      </c>
      <c r="L1071" s="190">
        <f t="shared" si="191"/>
        <v>0</v>
      </c>
      <c r="M1071" s="190">
        <f t="shared" si="192"/>
        <v>0</v>
      </c>
      <c r="N1071" s="190">
        <f t="shared" si="193"/>
        <v>0</v>
      </c>
      <c r="O1071" s="190">
        <f t="shared" si="194"/>
        <v>0</v>
      </c>
      <c r="P1071" s="30"/>
    </row>
    <row r="1072" spans="1:16" s="3" customFormat="1" ht="21" customHeight="1" outlineLevel="1" x14ac:dyDescent="0.25">
      <c r="A1072" s="27">
        <v>8</v>
      </c>
      <c r="B1072" s="28" t="s">
        <v>10</v>
      </c>
      <c r="C1072" s="27">
        <v>2</v>
      </c>
      <c r="D1072" s="10">
        <v>289000</v>
      </c>
      <c r="E1072" s="10"/>
      <c r="F1072" s="55">
        <f t="shared" si="189"/>
        <v>578000</v>
      </c>
      <c r="G1072" s="28" t="s">
        <v>10</v>
      </c>
      <c r="H1072" s="27">
        <v>2</v>
      </c>
      <c r="I1072" s="10">
        <v>289000</v>
      </c>
      <c r="J1072" s="10"/>
      <c r="K1072" s="55">
        <f t="shared" si="190"/>
        <v>578000</v>
      </c>
      <c r="L1072" s="190">
        <f t="shared" si="191"/>
        <v>0</v>
      </c>
      <c r="M1072" s="190">
        <f t="shared" si="192"/>
        <v>0</v>
      </c>
      <c r="N1072" s="190">
        <f t="shared" si="193"/>
        <v>0</v>
      </c>
      <c r="O1072" s="190">
        <f t="shared" si="194"/>
        <v>0</v>
      </c>
      <c r="P1072" s="30"/>
    </row>
    <row r="1073" spans="1:16" s="3" customFormat="1" ht="61.5" customHeight="1" outlineLevel="1" x14ac:dyDescent="0.25">
      <c r="A1073" s="27">
        <v>9</v>
      </c>
      <c r="B1073" s="28" t="s">
        <v>299</v>
      </c>
      <c r="C1073" s="27">
        <v>1</v>
      </c>
      <c r="D1073" s="10">
        <v>282200</v>
      </c>
      <c r="E1073" s="10"/>
      <c r="F1073" s="55">
        <f t="shared" si="189"/>
        <v>282200</v>
      </c>
      <c r="G1073" s="28" t="s">
        <v>299</v>
      </c>
      <c r="H1073" s="27">
        <v>1</v>
      </c>
      <c r="I1073" s="10">
        <v>282200</v>
      </c>
      <c r="J1073" s="10"/>
      <c r="K1073" s="55">
        <f t="shared" si="190"/>
        <v>282200</v>
      </c>
      <c r="L1073" s="190">
        <f t="shared" si="191"/>
        <v>0</v>
      </c>
      <c r="M1073" s="190">
        <f t="shared" si="192"/>
        <v>0</v>
      </c>
      <c r="N1073" s="190">
        <f t="shared" si="193"/>
        <v>0</v>
      </c>
      <c r="O1073" s="190">
        <f t="shared" si="194"/>
        <v>0</v>
      </c>
      <c r="P1073" s="30"/>
    </row>
    <row r="1074" spans="1:16" s="3" customFormat="1" ht="21" customHeight="1" outlineLevel="1" x14ac:dyDescent="0.25">
      <c r="A1074" s="27"/>
      <c r="B1074" s="31" t="s">
        <v>6</v>
      </c>
      <c r="C1074" s="62">
        <f>SUM(C1065:C1073)</f>
        <v>11</v>
      </c>
      <c r="D1074" s="43"/>
      <c r="E1074" s="43"/>
      <c r="F1074" s="172">
        <f>SUM(F1065:F1073)</f>
        <v>5093200</v>
      </c>
      <c r="G1074" s="31" t="s">
        <v>6</v>
      </c>
      <c r="H1074" s="62">
        <f>SUM(H1065:H1073)</f>
        <v>11</v>
      </c>
      <c r="I1074" s="43"/>
      <c r="J1074" s="43"/>
      <c r="K1074" s="172">
        <f>SUM(K1065:K1073)</f>
        <v>5093200</v>
      </c>
      <c r="L1074" s="190">
        <f t="shared" si="191"/>
        <v>0</v>
      </c>
      <c r="M1074" s="190">
        <f t="shared" si="192"/>
        <v>0</v>
      </c>
      <c r="N1074" s="190">
        <f t="shared" si="193"/>
        <v>0</v>
      </c>
      <c r="O1074" s="190">
        <f t="shared" si="194"/>
        <v>0</v>
      </c>
      <c r="P1074" s="30"/>
    </row>
    <row r="1075" spans="1:16" s="5" customFormat="1" ht="38.25" customHeight="1" outlineLevel="1" x14ac:dyDescent="0.25">
      <c r="A1075" s="19" t="s">
        <v>8</v>
      </c>
      <c r="B1075" s="19" t="s">
        <v>163</v>
      </c>
      <c r="C1075" s="24"/>
      <c r="D1075" s="86"/>
      <c r="E1075" s="86"/>
      <c r="F1075" s="175"/>
      <c r="G1075" s="19" t="s">
        <v>163</v>
      </c>
      <c r="H1075" s="24"/>
      <c r="I1075" s="86"/>
      <c r="J1075" s="86"/>
      <c r="K1075" s="175"/>
      <c r="L1075" s="190">
        <f t="shared" si="191"/>
        <v>0</v>
      </c>
      <c r="M1075" s="190">
        <f t="shared" si="192"/>
        <v>0</v>
      </c>
      <c r="N1075" s="190">
        <f t="shared" si="193"/>
        <v>0</v>
      </c>
      <c r="O1075" s="190">
        <f t="shared" si="194"/>
        <v>0</v>
      </c>
      <c r="P1075" s="77"/>
    </row>
    <row r="1076" spans="1:16" s="3" customFormat="1" ht="24" customHeight="1" outlineLevel="1" x14ac:dyDescent="0.25">
      <c r="A1076" s="27">
        <v>1</v>
      </c>
      <c r="B1076" s="44" t="s">
        <v>4</v>
      </c>
      <c r="C1076" s="27">
        <v>1</v>
      </c>
      <c r="D1076" s="10">
        <v>387600</v>
      </c>
      <c r="E1076" s="10"/>
      <c r="F1076" s="55">
        <f>D1076*C1076</f>
        <v>387600</v>
      </c>
      <c r="G1076" s="44" t="s">
        <v>4</v>
      </c>
      <c r="H1076" s="27">
        <v>1</v>
      </c>
      <c r="I1076" s="10">
        <v>387600</v>
      </c>
      <c r="J1076" s="10"/>
      <c r="K1076" s="55">
        <f>I1076*H1076</f>
        <v>387600</v>
      </c>
      <c r="L1076" s="190">
        <f t="shared" si="191"/>
        <v>0</v>
      </c>
      <c r="M1076" s="190">
        <f t="shared" si="192"/>
        <v>0</v>
      </c>
      <c r="N1076" s="190">
        <f t="shared" si="193"/>
        <v>0</v>
      </c>
      <c r="O1076" s="190">
        <f t="shared" si="194"/>
        <v>0</v>
      </c>
      <c r="P1076" s="30"/>
    </row>
    <row r="1077" spans="1:16" s="3" customFormat="1" ht="24" customHeight="1" outlineLevel="1" x14ac:dyDescent="0.25">
      <c r="A1077" s="27">
        <v>2</v>
      </c>
      <c r="B1077" s="44" t="s">
        <v>147</v>
      </c>
      <c r="C1077" s="27">
        <v>1</v>
      </c>
      <c r="D1077" s="10">
        <v>326400</v>
      </c>
      <c r="E1077" s="10"/>
      <c r="F1077" s="55">
        <f>D1077*C1077</f>
        <v>326400</v>
      </c>
      <c r="G1077" s="44" t="s">
        <v>147</v>
      </c>
      <c r="H1077" s="27">
        <v>1</v>
      </c>
      <c r="I1077" s="10">
        <v>326400</v>
      </c>
      <c r="J1077" s="10"/>
      <c r="K1077" s="55">
        <f>I1077*H1077</f>
        <v>326400</v>
      </c>
      <c r="L1077" s="190">
        <f t="shared" si="191"/>
        <v>0</v>
      </c>
      <c r="M1077" s="190">
        <f t="shared" si="192"/>
        <v>0</v>
      </c>
      <c r="N1077" s="190">
        <f t="shared" si="193"/>
        <v>0</v>
      </c>
      <c r="O1077" s="190">
        <f t="shared" si="194"/>
        <v>0</v>
      </c>
      <c r="P1077" s="30"/>
    </row>
    <row r="1078" spans="1:16" s="3" customFormat="1" ht="24" customHeight="1" outlineLevel="1" x14ac:dyDescent="0.25">
      <c r="A1078" s="27">
        <v>3</v>
      </c>
      <c r="B1078" s="44" t="s">
        <v>9</v>
      </c>
      <c r="C1078" s="27">
        <v>2</v>
      </c>
      <c r="D1078" s="10">
        <v>289000</v>
      </c>
      <c r="E1078" s="10"/>
      <c r="F1078" s="55">
        <f>D1078*C1078</f>
        <v>578000</v>
      </c>
      <c r="G1078" s="44" t="s">
        <v>9</v>
      </c>
      <c r="H1078" s="27">
        <v>2</v>
      </c>
      <c r="I1078" s="10">
        <v>289000</v>
      </c>
      <c r="J1078" s="10"/>
      <c r="K1078" s="55">
        <f>I1078*H1078</f>
        <v>578000</v>
      </c>
      <c r="L1078" s="190">
        <f t="shared" si="191"/>
        <v>0</v>
      </c>
      <c r="M1078" s="190">
        <f t="shared" si="192"/>
        <v>0</v>
      </c>
      <c r="N1078" s="190">
        <f t="shared" si="193"/>
        <v>0</v>
      </c>
      <c r="O1078" s="190">
        <f t="shared" si="194"/>
        <v>0</v>
      </c>
      <c r="P1078" s="30"/>
    </row>
    <row r="1079" spans="1:16" s="3" customFormat="1" ht="24" customHeight="1" outlineLevel="1" x14ac:dyDescent="0.25">
      <c r="A1079" s="27">
        <v>4</v>
      </c>
      <c r="B1079" s="44" t="s">
        <v>10</v>
      </c>
      <c r="C1079" s="27">
        <v>4</v>
      </c>
      <c r="D1079" s="10">
        <v>282200</v>
      </c>
      <c r="E1079" s="10"/>
      <c r="F1079" s="55">
        <f>D1079*C1079</f>
        <v>1128800</v>
      </c>
      <c r="G1079" s="44" t="s">
        <v>10</v>
      </c>
      <c r="H1079" s="27">
        <v>4</v>
      </c>
      <c r="I1079" s="10">
        <v>282200</v>
      </c>
      <c r="J1079" s="10"/>
      <c r="K1079" s="55">
        <f>I1079*H1079</f>
        <v>1128800</v>
      </c>
      <c r="L1079" s="190">
        <f t="shared" si="191"/>
        <v>0</v>
      </c>
      <c r="M1079" s="190">
        <f t="shared" si="192"/>
        <v>0</v>
      </c>
      <c r="N1079" s="190">
        <f t="shared" si="193"/>
        <v>0</v>
      </c>
      <c r="O1079" s="190">
        <f t="shared" si="194"/>
        <v>0</v>
      </c>
      <c r="P1079" s="30"/>
    </row>
    <row r="1080" spans="1:16" s="3" customFormat="1" ht="24" customHeight="1" outlineLevel="1" x14ac:dyDescent="0.25">
      <c r="A1080" s="27">
        <v>5</v>
      </c>
      <c r="B1080" s="44" t="s">
        <v>5</v>
      </c>
      <c r="C1080" s="27">
        <v>6</v>
      </c>
      <c r="D1080" s="10">
        <v>272000</v>
      </c>
      <c r="E1080" s="10"/>
      <c r="F1080" s="55">
        <f>D1080*C1080</f>
        <v>1632000</v>
      </c>
      <c r="G1080" s="44" t="s">
        <v>5</v>
      </c>
      <c r="H1080" s="27">
        <v>6</v>
      </c>
      <c r="I1080" s="10">
        <v>272000</v>
      </c>
      <c r="J1080" s="10"/>
      <c r="K1080" s="55">
        <f>I1080*H1080</f>
        <v>1632000</v>
      </c>
      <c r="L1080" s="190">
        <f t="shared" si="191"/>
        <v>0</v>
      </c>
      <c r="M1080" s="190">
        <f t="shared" si="192"/>
        <v>0</v>
      </c>
      <c r="N1080" s="190">
        <f t="shared" si="193"/>
        <v>0</v>
      </c>
      <c r="O1080" s="190">
        <f t="shared" si="194"/>
        <v>0</v>
      </c>
      <c r="P1080" s="30"/>
    </row>
    <row r="1081" spans="1:16" s="3" customFormat="1" ht="24" customHeight="1" outlineLevel="1" x14ac:dyDescent="0.25">
      <c r="A1081" s="27"/>
      <c r="B1081" s="31" t="s">
        <v>6</v>
      </c>
      <c r="C1081" s="62">
        <f>SUM(C1076:C1080)</f>
        <v>14</v>
      </c>
      <c r="D1081" s="43"/>
      <c r="E1081" s="43"/>
      <c r="F1081" s="172">
        <f>SUM(F1076:F1080)</f>
        <v>4052800</v>
      </c>
      <c r="G1081" s="31" t="s">
        <v>6</v>
      </c>
      <c r="H1081" s="62">
        <f>SUM(H1076:H1080)</f>
        <v>14</v>
      </c>
      <c r="I1081" s="43"/>
      <c r="J1081" s="43"/>
      <c r="K1081" s="172">
        <f>SUM(K1076:K1080)</f>
        <v>4052800</v>
      </c>
      <c r="L1081" s="190">
        <f t="shared" si="191"/>
        <v>0</v>
      </c>
      <c r="M1081" s="190">
        <f t="shared" si="192"/>
        <v>0</v>
      </c>
      <c r="N1081" s="190">
        <f t="shared" si="193"/>
        <v>0</v>
      </c>
      <c r="O1081" s="190">
        <f t="shared" si="194"/>
        <v>0</v>
      </c>
      <c r="P1081" s="30"/>
    </row>
    <row r="1082" spans="1:16" s="5" customFormat="1" ht="46.5" customHeight="1" outlineLevel="1" x14ac:dyDescent="0.25">
      <c r="A1082" s="19" t="s">
        <v>8</v>
      </c>
      <c r="B1082" s="19" t="s">
        <v>164</v>
      </c>
      <c r="C1082" s="24"/>
      <c r="D1082" s="86"/>
      <c r="E1082" s="86"/>
      <c r="F1082" s="175"/>
      <c r="G1082" s="19" t="s">
        <v>164</v>
      </c>
      <c r="H1082" s="24"/>
      <c r="I1082" s="86"/>
      <c r="J1082" s="86"/>
      <c r="K1082" s="175"/>
      <c r="L1082" s="190">
        <f t="shared" si="191"/>
        <v>0</v>
      </c>
      <c r="M1082" s="190">
        <f t="shared" si="192"/>
        <v>0</v>
      </c>
      <c r="N1082" s="190">
        <f t="shared" si="193"/>
        <v>0</v>
      </c>
      <c r="O1082" s="190">
        <f t="shared" si="194"/>
        <v>0</v>
      </c>
      <c r="P1082" s="77"/>
    </row>
    <row r="1083" spans="1:16" s="3" customFormat="1" ht="21" customHeight="1" outlineLevel="1" x14ac:dyDescent="0.25">
      <c r="A1083" s="27">
        <v>1</v>
      </c>
      <c r="B1083" s="44" t="s">
        <v>4</v>
      </c>
      <c r="C1083" s="27">
        <v>1</v>
      </c>
      <c r="D1083" s="10">
        <v>387600</v>
      </c>
      <c r="E1083" s="10"/>
      <c r="F1083" s="55">
        <f>D1083*C1083</f>
        <v>387600</v>
      </c>
      <c r="G1083" s="44" t="s">
        <v>4</v>
      </c>
      <c r="H1083" s="27">
        <v>1</v>
      </c>
      <c r="I1083" s="10">
        <v>387600</v>
      </c>
      <c r="J1083" s="10"/>
      <c r="K1083" s="55">
        <f>I1083*H1083</f>
        <v>387600</v>
      </c>
      <c r="L1083" s="190">
        <f t="shared" si="191"/>
        <v>0</v>
      </c>
      <c r="M1083" s="190">
        <f t="shared" si="192"/>
        <v>0</v>
      </c>
      <c r="N1083" s="190">
        <f t="shared" si="193"/>
        <v>0</v>
      </c>
      <c r="O1083" s="190">
        <f t="shared" si="194"/>
        <v>0</v>
      </c>
      <c r="P1083" s="30"/>
    </row>
    <row r="1084" spans="1:16" s="3" customFormat="1" ht="21" customHeight="1" outlineLevel="1" x14ac:dyDescent="0.25">
      <c r="A1084" s="27">
        <v>2</v>
      </c>
      <c r="B1084" s="44" t="s">
        <v>147</v>
      </c>
      <c r="C1084" s="27">
        <v>1</v>
      </c>
      <c r="D1084" s="10">
        <v>326400</v>
      </c>
      <c r="E1084" s="10"/>
      <c r="F1084" s="55">
        <f>D1084*C1084</f>
        <v>326400</v>
      </c>
      <c r="G1084" s="44" t="s">
        <v>147</v>
      </c>
      <c r="H1084" s="27">
        <v>1</v>
      </c>
      <c r="I1084" s="10">
        <v>326400</v>
      </c>
      <c r="J1084" s="10"/>
      <c r="K1084" s="55">
        <f>I1084*H1084</f>
        <v>326400</v>
      </c>
      <c r="L1084" s="190">
        <f t="shared" si="191"/>
        <v>0</v>
      </c>
      <c r="M1084" s="190">
        <f t="shared" si="192"/>
        <v>0</v>
      </c>
      <c r="N1084" s="190">
        <f t="shared" si="193"/>
        <v>0</v>
      </c>
      <c r="O1084" s="190">
        <f t="shared" si="194"/>
        <v>0</v>
      </c>
      <c r="P1084" s="30"/>
    </row>
    <row r="1085" spans="1:16" s="3" customFormat="1" ht="21" customHeight="1" outlineLevel="1" x14ac:dyDescent="0.25">
      <c r="A1085" s="27">
        <v>3</v>
      </c>
      <c r="B1085" s="44" t="s">
        <v>9</v>
      </c>
      <c r="C1085" s="27">
        <v>4</v>
      </c>
      <c r="D1085" s="10">
        <v>289000</v>
      </c>
      <c r="E1085" s="10"/>
      <c r="F1085" s="55">
        <f>D1085*C1085</f>
        <v>1156000</v>
      </c>
      <c r="G1085" s="44" t="s">
        <v>9</v>
      </c>
      <c r="H1085" s="27">
        <v>4</v>
      </c>
      <c r="I1085" s="10">
        <v>289000</v>
      </c>
      <c r="J1085" s="10"/>
      <c r="K1085" s="55">
        <f>I1085*H1085</f>
        <v>1156000</v>
      </c>
      <c r="L1085" s="190">
        <f t="shared" si="191"/>
        <v>0</v>
      </c>
      <c r="M1085" s="190">
        <f t="shared" si="192"/>
        <v>0</v>
      </c>
      <c r="N1085" s="190">
        <f t="shared" si="193"/>
        <v>0</v>
      </c>
      <c r="O1085" s="190">
        <f t="shared" si="194"/>
        <v>0</v>
      </c>
      <c r="P1085" s="30"/>
    </row>
    <row r="1086" spans="1:16" s="3" customFormat="1" ht="21" customHeight="1" outlineLevel="1" x14ac:dyDescent="0.25">
      <c r="A1086" s="27">
        <v>4</v>
      </c>
      <c r="B1086" s="44" t="s">
        <v>10</v>
      </c>
      <c r="C1086" s="27">
        <v>4</v>
      </c>
      <c r="D1086" s="10">
        <v>282200</v>
      </c>
      <c r="E1086" s="10"/>
      <c r="F1086" s="55">
        <f>D1086*C1086</f>
        <v>1128800</v>
      </c>
      <c r="G1086" s="44" t="s">
        <v>10</v>
      </c>
      <c r="H1086" s="27">
        <v>4</v>
      </c>
      <c r="I1086" s="10">
        <v>282200</v>
      </c>
      <c r="J1086" s="10"/>
      <c r="K1086" s="55">
        <f>I1086*H1086</f>
        <v>1128800</v>
      </c>
      <c r="L1086" s="190">
        <f t="shared" si="191"/>
        <v>0</v>
      </c>
      <c r="M1086" s="190">
        <f t="shared" si="192"/>
        <v>0</v>
      </c>
      <c r="N1086" s="190">
        <f t="shared" si="193"/>
        <v>0</v>
      </c>
      <c r="O1086" s="190">
        <f t="shared" si="194"/>
        <v>0</v>
      </c>
      <c r="P1086" s="30"/>
    </row>
    <row r="1087" spans="1:16" s="3" customFormat="1" ht="21" customHeight="1" outlineLevel="1" x14ac:dyDescent="0.25">
      <c r="A1087" s="27">
        <v>5</v>
      </c>
      <c r="B1087" s="44" t="s">
        <v>5</v>
      </c>
      <c r="C1087" s="27">
        <v>6</v>
      </c>
      <c r="D1087" s="10">
        <v>272000</v>
      </c>
      <c r="E1087" s="10"/>
      <c r="F1087" s="55">
        <f>D1087*C1087</f>
        <v>1632000</v>
      </c>
      <c r="G1087" s="44" t="s">
        <v>5</v>
      </c>
      <c r="H1087" s="27">
        <v>6</v>
      </c>
      <c r="I1087" s="10">
        <v>272000</v>
      </c>
      <c r="J1087" s="10"/>
      <c r="K1087" s="55">
        <f>I1087*H1087</f>
        <v>1632000</v>
      </c>
      <c r="L1087" s="190">
        <f t="shared" si="191"/>
        <v>0</v>
      </c>
      <c r="M1087" s="190">
        <f t="shared" si="192"/>
        <v>0</v>
      </c>
      <c r="N1087" s="190">
        <f t="shared" si="193"/>
        <v>0</v>
      </c>
      <c r="O1087" s="190">
        <f t="shared" si="194"/>
        <v>0</v>
      </c>
      <c r="P1087" s="30"/>
    </row>
    <row r="1088" spans="1:16" s="3" customFormat="1" ht="21" customHeight="1" outlineLevel="1" x14ac:dyDescent="0.25">
      <c r="A1088" s="27"/>
      <c r="B1088" s="31" t="s">
        <v>6</v>
      </c>
      <c r="C1088" s="62">
        <f>SUM(C1083:C1087)</f>
        <v>16</v>
      </c>
      <c r="D1088" s="43"/>
      <c r="E1088" s="43"/>
      <c r="F1088" s="172">
        <f>SUM(F1083:F1087)</f>
        <v>4630800</v>
      </c>
      <c r="G1088" s="31" t="s">
        <v>6</v>
      </c>
      <c r="H1088" s="62">
        <f>SUM(H1083:H1087)</f>
        <v>16</v>
      </c>
      <c r="I1088" s="43"/>
      <c r="J1088" s="43"/>
      <c r="K1088" s="172">
        <f>SUM(K1083:K1087)</f>
        <v>4630800</v>
      </c>
      <c r="L1088" s="190">
        <f t="shared" si="191"/>
        <v>0</v>
      </c>
      <c r="M1088" s="190">
        <f t="shared" si="192"/>
        <v>0</v>
      </c>
      <c r="N1088" s="190">
        <f t="shared" si="193"/>
        <v>0</v>
      </c>
      <c r="O1088" s="190">
        <f t="shared" si="194"/>
        <v>0</v>
      </c>
      <c r="P1088" s="30"/>
    </row>
    <row r="1089" spans="1:16" s="3" customFormat="1" ht="42.75" customHeight="1" outlineLevel="1" x14ac:dyDescent="0.25">
      <c r="A1089" s="27"/>
      <c r="B1089" s="19" t="s">
        <v>174</v>
      </c>
      <c r="C1089" s="24"/>
      <c r="D1089" s="86"/>
      <c r="E1089" s="43"/>
      <c r="F1089" s="172"/>
      <c r="G1089" s="19" t="s">
        <v>174</v>
      </c>
      <c r="H1089" s="24"/>
      <c r="I1089" s="86"/>
      <c r="J1089" s="43"/>
      <c r="K1089" s="172"/>
      <c r="L1089" s="190">
        <f t="shared" si="191"/>
        <v>0</v>
      </c>
      <c r="M1089" s="190">
        <f t="shared" si="192"/>
        <v>0</v>
      </c>
      <c r="N1089" s="190">
        <f t="shared" si="193"/>
        <v>0</v>
      </c>
      <c r="O1089" s="190">
        <f t="shared" si="194"/>
        <v>0</v>
      </c>
      <c r="P1089" s="30"/>
    </row>
    <row r="1090" spans="1:16" s="3" customFormat="1" ht="21" customHeight="1" outlineLevel="1" x14ac:dyDescent="0.25">
      <c r="A1090" s="27">
        <v>1</v>
      </c>
      <c r="B1090" s="37" t="s">
        <v>4</v>
      </c>
      <c r="C1090" s="37">
        <v>1</v>
      </c>
      <c r="D1090" s="10">
        <v>387600</v>
      </c>
      <c r="E1090" s="43"/>
      <c r="F1090" s="55">
        <f t="shared" ref="F1090:F1094" si="195">D1090*C1090</f>
        <v>387600</v>
      </c>
      <c r="G1090" s="37" t="s">
        <v>4</v>
      </c>
      <c r="H1090" s="37">
        <v>1</v>
      </c>
      <c r="I1090" s="10">
        <v>387600</v>
      </c>
      <c r="J1090" s="43"/>
      <c r="K1090" s="55">
        <f t="shared" ref="K1090:K1094" si="196">I1090*H1090</f>
        <v>387600</v>
      </c>
      <c r="L1090" s="190">
        <f t="shared" si="191"/>
        <v>0</v>
      </c>
      <c r="M1090" s="190">
        <f t="shared" si="192"/>
        <v>0</v>
      </c>
      <c r="N1090" s="190">
        <f t="shared" si="193"/>
        <v>0</v>
      </c>
      <c r="O1090" s="190">
        <f t="shared" si="194"/>
        <v>0</v>
      </c>
      <c r="P1090" s="30"/>
    </row>
    <row r="1091" spans="1:16" s="3" customFormat="1" ht="34.5" outlineLevel="1" x14ac:dyDescent="0.25">
      <c r="A1091" s="27">
        <v>2</v>
      </c>
      <c r="B1091" s="11" t="s">
        <v>175</v>
      </c>
      <c r="C1091" s="37">
        <v>3</v>
      </c>
      <c r="D1091" s="10">
        <v>289000</v>
      </c>
      <c r="E1091" s="43"/>
      <c r="F1091" s="55">
        <f t="shared" si="195"/>
        <v>867000</v>
      </c>
      <c r="G1091" s="11" t="s">
        <v>175</v>
      </c>
      <c r="H1091" s="37">
        <v>3</v>
      </c>
      <c r="I1091" s="10">
        <v>289000</v>
      </c>
      <c r="J1091" s="43"/>
      <c r="K1091" s="55">
        <f t="shared" si="196"/>
        <v>867000</v>
      </c>
      <c r="L1091" s="190">
        <f t="shared" si="191"/>
        <v>0</v>
      </c>
      <c r="M1091" s="190">
        <f t="shared" si="192"/>
        <v>0</v>
      </c>
      <c r="N1091" s="190">
        <f t="shared" si="193"/>
        <v>0</v>
      </c>
      <c r="O1091" s="190">
        <f t="shared" si="194"/>
        <v>0</v>
      </c>
      <c r="P1091" s="30"/>
    </row>
    <row r="1092" spans="1:16" s="3" customFormat="1" ht="21" customHeight="1" outlineLevel="1" x14ac:dyDescent="0.25">
      <c r="A1092" s="27">
        <v>3</v>
      </c>
      <c r="B1092" s="37" t="s">
        <v>176</v>
      </c>
      <c r="C1092" s="37">
        <v>1</v>
      </c>
      <c r="D1092" s="10">
        <v>289000</v>
      </c>
      <c r="E1092" s="43"/>
      <c r="F1092" s="55">
        <f t="shared" si="195"/>
        <v>289000</v>
      </c>
      <c r="G1092" s="37" t="s">
        <v>176</v>
      </c>
      <c r="H1092" s="37">
        <v>1</v>
      </c>
      <c r="I1092" s="10">
        <v>289000</v>
      </c>
      <c r="J1092" s="43"/>
      <c r="K1092" s="55">
        <f t="shared" si="196"/>
        <v>289000</v>
      </c>
      <c r="L1092" s="190">
        <f t="shared" si="191"/>
        <v>0</v>
      </c>
      <c r="M1092" s="190">
        <f t="shared" si="192"/>
        <v>0</v>
      </c>
      <c r="N1092" s="190">
        <f t="shared" si="193"/>
        <v>0</v>
      </c>
      <c r="O1092" s="190">
        <f t="shared" si="194"/>
        <v>0</v>
      </c>
      <c r="P1092" s="30"/>
    </row>
    <row r="1093" spans="1:16" s="3" customFormat="1" ht="21" customHeight="1" outlineLevel="1" x14ac:dyDescent="0.25">
      <c r="A1093" s="27">
        <v>4</v>
      </c>
      <c r="B1093" s="37" t="s">
        <v>10</v>
      </c>
      <c r="C1093" s="37">
        <v>1</v>
      </c>
      <c r="D1093" s="10">
        <v>282200</v>
      </c>
      <c r="E1093" s="43"/>
      <c r="F1093" s="55">
        <f t="shared" si="195"/>
        <v>282200</v>
      </c>
      <c r="G1093" s="37" t="s">
        <v>10</v>
      </c>
      <c r="H1093" s="37">
        <v>1</v>
      </c>
      <c r="I1093" s="10">
        <v>282200</v>
      </c>
      <c r="J1093" s="43"/>
      <c r="K1093" s="55">
        <f t="shared" si="196"/>
        <v>282200</v>
      </c>
      <c r="L1093" s="190">
        <f t="shared" si="191"/>
        <v>0</v>
      </c>
      <c r="M1093" s="190">
        <f t="shared" si="192"/>
        <v>0</v>
      </c>
      <c r="N1093" s="190">
        <f t="shared" si="193"/>
        <v>0</v>
      </c>
      <c r="O1093" s="190">
        <f t="shared" si="194"/>
        <v>0</v>
      </c>
      <c r="P1093" s="30"/>
    </row>
    <row r="1094" spans="1:16" s="3" customFormat="1" ht="21" customHeight="1" outlineLevel="1" x14ac:dyDescent="0.25">
      <c r="A1094" s="27">
        <v>5</v>
      </c>
      <c r="B1094" s="37" t="s">
        <v>5</v>
      </c>
      <c r="C1094" s="37">
        <v>1</v>
      </c>
      <c r="D1094" s="10">
        <v>272000</v>
      </c>
      <c r="E1094" s="43"/>
      <c r="F1094" s="55">
        <f t="shared" si="195"/>
        <v>272000</v>
      </c>
      <c r="G1094" s="37" t="s">
        <v>5</v>
      </c>
      <c r="H1094" s="37">
        <v>1</v>
      </c>
      <c r="I1094" s="10">
        <v>272000</v>
      </c>
      <c r="J1094" s="43"/>
      <c r="K1094" s="55">
        <f t="shared" si="196"/>
        <v>272000</v>
      </c>
      <c r="L1094" s="190">
        <f t="shared" si="191"/>
        <v>0</v>
      </c>
      <c r="M1094" s="190">
        <f t="shared" si="192"/>
        <v>0</v>
      </c>
      <c r="N1094" s="190">
        <f t="shared" si="193"/>
        <v>0</v>
      </c>
      <c r="O1094" s="190">
        <f t="shared" si="194"/>
        <v>0</v>
      </c>
      <c r="P1094" s="30"/>
    </row>
    <row r="1095" spans="1:16" s="3" customFormat="1" ht="21" customHeight="1" outlineLevel="1" x14ac:dyDescent="0.25">
      <c r="A1095" s="27"/>
      <c r="B1095" s="31" t="s">
        <v>6</v>
      </c>
      <c r="C1095" s="62">
        <f>SUM(C1090:C1094)</f>
        <v>7</v>
      </c>
      <c r="D1095" s="10"/>
      <c r="E1095" s="43"/>
      <c r="F1095" s="172">
        <f>SUM(F1090:F1094)</f>
        <v>2097800</v>
      </c>
      <c r="G1095" s="31" t="s">
        <v>6</v>
      </c>
      <c r="H1095" s="62">
        <f>SUM(H1090:H1094)</f>
        <v>7</v>
      </c>
      <c r="I1095" s="10"/>
      <c r="J1095" s="43"/>
      <c r="K1095" s="172">
        <f>SUM(K1090:K1094)</f>
        <v>2097800</v>
      </c>
      <c r="L1095" s="190">
        <f t="shared" si="191"/>
        <v>0</v>
      </c>
      <c r="M1095" s="190">
        <f t="shared" si="192"/>
        <v>0</v>
      </c>
      <c r="N1095" s="190">
        <f t="shared" si="193"/>
        <v>0</v>
      </c>
      <c r="O1095" s="190">
        <f t="shared" si="194"/>
        <v>0</v>
      </c>
      <c r="P1095" s="30"/>
    </row>
    <row r="1096" spans="1:16" s="5" customFormat="1" ht="30.75" customHeight="1" outlineLevel="1" x14ac:dyDescent="0.25">
      <c r="A1096" s="19" t="s">
        <v>8</v>
      </c>
      <c r="B1096" s="19" t="s">
        <v>165</v>
      </c>
      <c r="C1096" s="24"/>
      <c r="D1096" s="86"/>
      <c r="E1096" s="86"/>
      <c r="F1096" s="175"/>
      <c r="G1096" s="19" t="s">
        <v>165</v>
      </c>
      <c r="H1096" s="24"/>
      <c r="I1096" s="86"/>
      <c r="J1096" s="86"/>
      <c r="K1096" s="175"/>
      <c r="L1096" s="190">
        <f t="shared" si="191"/>
        <v>0</v>
      </c>
      <c r="M1096" s="190">
        <f t="shared" si="192"/>
        <v>0</v>
      </c>
      <c r="N1096" s="190">
        <f t="shared" si="193"/>
        <v>0</v>
      </c>
      <c r="O1096" s="190">
        <f t="shared" si="194"/>
        <v>0</v>
      </c>
      <c r="P1096" s="77"/>
    </row>
    <row r="1097" spans="1:16" s="3" customFormat="1" ht="21" customHeight="1" outlineLevel="1" x14ac:dyDescent="0.25">
      <c r="A1097" s="27">
        <v>1</v>
      </c>
      <c r="B1097" s="44" t="s">
        <v>4</v>
      </c>
      <c r="C1097" s="27">
        <v>1</v>
      </c>
      <c r="D1097" s="10">
        <v>387600</v>
      </c>
      <c r="E1097" s="10"/>
      <c r="F1097" s="55">
        <f>D1097*C1097</f>
        <v>387600</v>
      </c>
      <c r="G1097" s="44" t="s">
        <v>4</v>
      </c>
      <c r="H1097" s="27">
        <v>1</v>
      </c>
      <c r="I1097" s="10">
        <v>387600</v>
      </c>
      <c r="J1097" s="10"/>
      <c r="K1097" s="55">
        <f>I1097*H1097</f>
        <v>387600</v>
      </c>
      <c r="L1097" s="190">
        <f t="shared" ref="L1097:L1128" si="197">+H1097-C1097</f>
        <v>0</v>
      </c>
      <c r="M1097" s="190">
        <f t="shared" ref="M1097:M1128" si="198">+I1097-D1097</f>
        <v>0</v>
      </c>
      <c r="N1097" s="190">
        <f t="shared" ref="N1097:N1128" si="199">+J1097-E1097</f>
        <v>0</v>
      </c>
      <c r="O1097" s="190">
        <f t="shared" ref="O1097:O1128" si="200">+K1097-F1097</f>
        <v>0</v>
      </c>
      <c r="P1097" s="30"/>
    </row>
    <row r="1098" spans="1:16" s="3" customFormat="1" ht="21" customHeight="1" outlineLevel="1" x14ac:dyDescent="0.25">
      <c r="A1098" s="27">
        <v>2</v>
      </c>
      <c r="B1098" s="44" t="s">
        <v>9</v>
      </c>
      <c r="C1098" s="27">
        <v>2</v>
      </c>
      <c r="D1098" s="10">
        <v>289000</v>
      </c>
      <c r="E1098" s="10"/>
      <c r="F1098" s="55">
        <f>D1098*C1098</f>
        <v>578000</v>
      </c>
      <c r="G1098" s="44" t="s">
        <v>9</v>
      </c>
      <c r="H1098" s="27">
        <v>2</v>
      </c>
      <c r="I1098" s="10">
        <v>289000</v>
      </c>
      <c r="J1098" s="10"/>
      <c r="K1098" s="55">
        <f>I1098*H1098</f>
        <v>578000</v>
      </c>
      <c r="L1098" s="190">
        <f t="shared" si="197"/>
        <v>0</v>
      </c>
      <c r="M1098" s="190">
        <f t="shared" si="198"/>
        <v>0</v>
      </c>
      <c r="N1098" s="190">
        <f t="shared" si="199"/>
        <v>0</v>
      </c>
      <c r="O1098" s="190">
        <f t="shared" si="200"/>
        <v>0</v>
      </c>
      <c r="P1098" s="30"/>
    </row>
    <row r="1099" spans="1:16" s="3" customFormat="1" ht="21" customHeight="1" outlineLevel="1" x14ac:dyDescent="0.25">
      <c r="A1099" s="27">
        <v>3</v>
      </c>
      <c r="B1099" s="44" t="s">
        <v>10</v>
      </c>
      <c r="C1099" s="27">
        <v>2</v>
      </c>
      <c r="D1099" s="10">
        <v>282200</v>
      </c>
      <c r="E1099" s="10"/>
      <c r="F1099" s="55">
        <f>D1099*C1099</f>
        <v>564400</v>
      </c>
      <c r="G1099" s="44" t="s">
        <v>10</v>
      </c>
      <c r="H1099" s="27">
        <v>2</v>
      </c>
      <c r="I1099" s="10">
        <v>282200</v>
      </c>
      <c r="J1099" s="10"/>
      <c r="K1099" s="55">
        <f>I1099*H1099</f>
        <v>564400</v>
      </c>
      <c r="L1099" s="190">
        <f t="shared" si="197"/>
        <v>0</v>
      </c>
      <c r="M1099" s="190">
        <f t="shared" si="198"/>
        <v>0</v>
      </c>
      <c r="N1099" s="190">
        <f t="shared" si="199"/>
        <v>0</v>
      </c>
      <c r="O1099" s="190">
        <f t="shared" si="200"/>
        <v>0</v>
      </c>
      <c r="P1099" s="30"/>
    </row>
    <row r="1100" spans="1:16" s="3" customFormat="1" ht="21" customHeight="1" outlineLevel="1" x14ac:dyDescent="0.25">
      <c r="A1100" s="27">
        <v>4</v>
      </c>
      <c r="B1100" s="44" t="s">
        <v>5</v>
      </c>
      <c r="C1100" s="27">
        <v>2</v>
      </c>
      <c r="D1100" s="10">
        <v>272000</v>
      </c>
      <c r="E1100" s="10"/>
      <c r="F1100" s="55">
        <f>D1100*C1100</f>
        <v>544000</v>
      </c>
      <c r="G1100" s="44" t="s">
        <v>5</v>
      </c>
      <c r="H1100" s="27">
        <v>2</v>
      </c>
      <c r="I1100" s="10">
        <v>272000</v>
      </c>
      <c r="J1100" s="10"/>
      <c r="K1100" s="55">
        <f>I1100*H1100</f>
        <v>544000</v>
      </c>
      <c r="L1100" s="190">
        <f t="shared" si="197"/>
        <v>0</v>
      </c>
      <c r="M1100" s="190">
        <f t="shared" si="198"/>
        <v>0</v>
      </c>
      <c r="N1100" s="190">
        <f t="shared" si="199"/>
        <v>0</v>
      </c>
      <c r="O1100" s="190">
        <f t="shared" si="200"/>
        <v>0</v>
      </c>
      <c r="P1100" s="30"/>
    </row>
    <row r="1101" spans="1:16" s="3" customFormat="1" ht="21" customHeight="1" outlineLevel="1" x14ac:dyDescent="0.25">
      <c r="A1101" s="27"/>
      <c r="B1101" s="31" t="s">
        <v>6</v>
      </c>
      <c r="C1101" s="62">
        <f>SUM(C1097:C1100)</f>
        <v>7</v>
      </c>
      <c r="D1101" s="43"/>
      <c r="E1101" s="43"/>
      <c r="F1101" s="172">
        <f>SUM(F1097:F1100)</f>
        <v>2074000</v>
      </c>
      <c r="G1101" s="31" t="s">
        <v>6</v>
      </c>
      <c r="H1101" s="62">
        <f>SUM(H1097:H1100)</f>
        <v>7</v>
      </c>
      <c r="I1101" s="43"/>
      <c r="J1101" s="43"/>
      <c r="K1101" s="172">
        <f>SUM(K1097:K1100)</f>
        <v>2074000</v>
      </c>
      <c r="L1101" s="190">
        <f t="shared" si="197"/>
        <v>0</v>
      </c>
      <c r="M1101" s="190">
        <f t="shared" si="198"/>
        <v>0</v>
      </c>
      <c r="N1101" s="190">
        <f t="shared" si="199"/>
        <v>0</v>
      </c>
      <c r="O1101" s="190">
        <f t="shared" si="200"/>
        <v>0</v>
      </c>
      <c r="P1101" s="30"/>
    </row>
    <row r="1102" spans="1:16" s="5" customFormat="1" ht="64.5" customHeight="1" outlineLevel="1" x14ac:dyDescent="0.25">
      <c r="A1102" s="19" t="s">
        <v>8</v>
      </c>
      <c r="B1102" s="19" t="s">
        <v>166</v>
      </c>
      <c r="C1102" s="24"/>
      <c r="D1102" s="86"/>
      <c r="E1102" s="86"/>
      <c r="F1102" s="175"/>
      <c r="G1102" s="19" t="s">
        <v>166</v>
      </c>
      <c r="H1102" s="24"/>
      <c r="I1102" s="86"/>
      <c r="J1102" s="86"/>
      <c r="K1102" s="175"/>
      <c r="L1102" s="190">
        <f t="shared" si="197"/>
        <v>0</v>
      </c>
      <c r="M1102" s="190">
        <f t="shared" si="198"/>
        <v>0</v>
      </c>
      <c r="N1102" s="190">
        <f t="shared" si="199"/>
        <v>0</v>
      </c>
      <c r="O1102" s="190">
        <f t="shared" si="200"/>
        <v>0</v>
      </c>
      <c r="P1102" s="77"/>
    </row>
    <row r="1103" spans="1:16" s="3" customFormat="1" ht="21" customHeight="1" outlineLevel="1" x14ac:dyDescent="0.25">
      <c r="A1103" s="27">
        <v>1</v>
      </c>
      <c r="B1103" s="44" t="s">
        <v>4</v>
      </c>
      <c r="C1103" s="27">
        <v>1</v>
      </c>
      <c r="D1103" s="10">
        <v>387600</v>
      </c>
      <c r="E1103" s="10"/>
      <c r="F1103" s="55">
        <f>D1103*C1103</f>
        <v>387600</v>
      </c>
      <c r="G1103" s="44" t="s">
        <v>4</v>
      </c>
      <c r="H1103" s="27">
        <v>1</v>
      </c>
      <c r="I1103" s="10">
        <v>387600</v>
      </c>
      <c r="J1103" s="10"/>
      <c r="K1103" s="55">
        <f>I1103*H1103</f>
        <v>387600</v>
      </c>
      <c r="L1103" s="190">
        <f t="shared" si="197"/>
        <v>0</v>
      </c>
      <c r="M1103" s="190">
        <f t="shared" si="198"/>
        <v>0</v>
      </c>
      <c r="N1103" s="190">
        <f t="shared" si="199"/>
        <v>0</v>
      </c>
      <c r="O1103" s="190">
        <f t="shared" si="200"/>
        <v>0</v>
      </c>
      <c r="P1103" s="30"/>
    </row>
    <row r="1104" spans="1:16" s="3" customFormat="1" ht="21" customHeight="1" outlineLevel="1" x14ac:dyDescent="0.25">
      <c r="A1104" s="27">
        <v>2</v>
      </c>
      <c r="B1104" s="44" t="s">
        <v>147</v>
      </c>
      <c r="C1104" s="27">
        <v>1</v>
      </c>
      <c r="D1104" s="10">
        <v>326400</v>
      </c>
      <c r="E1104" s="10"/>
      <c r="F1104" s="55">
        <f>D1104*C1104</f>
        <v>326400</v>
      </c>
      <c r="G1104" s="44" t="s">
        <v>147</v>
      </c>
      <c r="H1104" s="27">
        <v>1</v>
      </c>
      <c r="I1104" s="10">
        <v>326400</v>
      </c>
      <c r="J1104" s="10"/>
      <c r="K1104" s="55">
        <f>I1104*H1104</f>
        <v>326400</v>
      </c>
      <c r="L1104" s="190">
        <f t="shared" si="197"/>
        <v>0</v>
      </c>
      <c r="M1104" s="190">
        <f t="shared" si="198"/>
        <v>0</v>
      </c>
      <c r="N1104" s="190">
        <f t="shared" si="199"/>
        <v>0</v>
      </c>
      <c r="O1104" s="190">
        <f t="shared" si="200"/>
        <v>0</v>
      </c>
      <c r="P1104" s="30"/>
    </row>
    <row r="1105" spans="1:16" s="3" customFormat="1" ht="21" customHeight="1" outlineLevel="1" x14ac:dyDescent="0.25">
      <c r="A1105" s="27">
        <v>3</v>
      </c>
      <c r="B1105" s="44" t="s">
        <v>9</v>
      </c>
      <c r="C1105" s="27">
        <v>3</v>
      </c>
      <c r="D1105" s="10">
        <v>289000</v>
      </c>
      <c r="E1105" s="10"/>
      <c r="F1105" s="55">
        <f>D1105*C1105</f>
        <v>867000</v>
      </c>
      <c r="G1105" s="44" t="s">
        <v>9</v>
      </c>
      <c r="H1105" s="27">
        <v>3</v>
      </c>
      <c r="I1105" s="10">
        <v>289000</v>
      </c>
      <c r="J1105" s="10"/>
      <c r="K1105" s="55">
        <f>I1105*H1105</f>
        <v>867000</v>
      </c>
      <c r="L1105" s="190">
        <f t="shared" si="197"/>
        <v>0</v>
      </c>
      <c r="M1105" s="190">
        <f t="shared" si="198"/>
        <v>0</v>
      </c>
      <c r="N1105" s="190">
        <f t="shared" si="199"/>
        <v>0</v>
      </c>
      <c r="O1105" s="190">
        <f t="shared" si="200"/>
        <v>0</v>
      </c>
      <c r="P1105" s="30"/>
    </row>
    <row r="1106" spans="1:16" s="3" customFormat="1" ht="21" customHeight="1" outlineLevel="1" x14ac:dyDescent="0.25">
      <c r="A1106" s="27">
        <v>4</v>
      </c>
      <c r="B1106" s="44" t="s">
        <v>10</v>
      </c>
      <c r="C1106" s="27">
        <v>6</v>
      </c>
      <c r="D1106" s="10">
        <v>282200</v>
      </c>
      <c r="E1106" s="10"/>
      <c r="F1106" s="55">
        <f>D1106*C1106</f>
        <v>1693200</v>
      </c>
      <c r="G1106" s="44" t="s">
        <v>10</v>
      </c>
      <c r="H1106" s="27">
        <v>6</v>
      </c>
      <c r="I1106" s="10">
        <v>282200</v>
      </c>
      <c r="J1106" s="10"/>
      <c r="K1106" s="55">
        <f>I1106*H1106</f>
        <v>1693200</v>
      </c>
      <c r="L1106" s="190">
        <f t="shared" si="197"/>
        <v>0</v>
      </c>
      <c r="M1106" s="190">
        <f t="shared" si="198"/>
        <v>0</v>
      </c>
      <c r="N1106" s="190">
        <f t="shared" si="199"/>
        <v>0</v>
      </c>
      <c r="O1106" s="190">
        <f t="shared" si="200"/>
        <v>0</v>
      </c>
      <c r="P1106" s="30"/>
    </row>
    <row r="1107" spans="1:16" s="3" customFormat="1" ht="21" customHeight="1" outlineLevel="1" x14ac:dyDescent="0.25">
      <c r="A1107" s="27">
        <v>5</v>
      </c>
      <c r="B1107" s="44" t="s">
        <v>5</v>
      </c>
      <c r="C1107" s="27">
        <v>6</v>
      </c>
      <c r="D1107" s="10">
        <v>272000</v>
      </c>
      <c r="E1107" s="10"/>
      <c r="F1107" s="55">
        <f>D1107*C1107</f>
        <v>1632000</v>
      </c>
      <c r="G1107" s="44" t="s">
        <v>5</v>
      </c>
      <c r="H1107" s="27">
        <v>6</v>
      </c>
      <c r="I1107" s="10">
        <v>272000</v>
      </c>
      <c r="J1107" s="10"/>
      <c r="K1107" s="55">
        <f>I1107*H1107</f>
        <v>1632000</v>
      </c>
      <c r="L1107" s="190">
        <f t="shared" si="197"/>
        <v>0</v>
      </c>
      <c r="M1107" s="190">
        <f t="shared" si="198"/>
        <v>0</v>
      </c>
      <c r="N1107" s="190">
        <f t="shared" si="199"/>
        <v>0</v>
      </c>
      <c r="O1107" s="190">
        <f t="shared" si="200"/>
        <v>0</v>
      </c>
      <c r="P1107" s="30"/>
    </row>
    <row r="1108" spans="1:16" s="3" customFormat="1" ht="21" customHeight="1" outlineLevel="1" x14ac:dyDescent="0.25">
      <c r="A1108" s="27"/>
      <c r="B1108" s="31" t="s">
        <v>6</v>
      </c>
      <c r="C1108" s="62">
        <f>SUM(C1103:C1107)</f>
        <v>17</v>
      </c>
      <c r="D1108" s="43"/>
      <c r="E1108" s="43"/>
      <c r="F1108" s="172">
        <f>SUM(F1103:F1107)</f>
        <v>4906200</v>
      </c>
      <c r="G1108" s="31" t="s">
        <v>6</v>
      </c>
      <c r="H1108" s="62">
        <f>SUM(H1103:H1107)</f>
        <v>17</v>
      </c>
      <c r="I1108" s="43"/>
      <c r="J1108" s="43"/>
      <c r="K1108" s="172">
        <f>SUM(K1103:K1107)</f>
        <v>4906200</v>
      </c>
      <c r="L1108" s="190">
        <f t="shared" si="197"/>
        <v>0</v>
      </c>
      <c r="M1108" s="190">
        <f t="shared" si="198"/>
        <v>0</v>
      </c>
      <c r="N1108" s="190">
        <f t="shared" si="199"/>
        <v>0</v>
      </c>
      <c r="O1108" s="190">
        <f t="shared" si="200"/>
        <v>0</v>
      </c>
      <c r="P1108" s="30"/>
    </row>
    <row r="1109" spans="1:16" s="3" customFormat="1" ht="30.75" customHeight="1" outlineLevel="1" x14ac:dyDescent="0.25">
      <c r="A1109" s="19" t="s">
        <v>8</v>
      </c>
      <c r="B1109" s="19" t="s">
        <v>167</v>
      </c>
      <c r="C1109" s="35"/>
      <c r="D1109" s="43"/>
      <c r="E1109" s="43"/>
      <c r="F1109" s="172"/>
      <c r="G1109" s="19" t="s">
        <v>167</v>
      </c>
      <c r="H1109" s="35"/>
      <c r="I1109" s="43"/>
      <c r="J1109" s="43"/>
      <c r="K1109" s="172"/>
      <c r="L1109" s="190">
        <f t="shared" si="197"/>
        <v>0</v>
      </c>
      <c r="M1109" s="190">
        <f t="shared" si="198"/>
        <v>0</v>
      </c>
      <c r="N1109" s="190">
        <f t="shared" si="199"/>
        <v>0</v>
      </c>
      <c r="O1109" s="190">
        <f t="shared" si="200"/>
        <v>0</v>
      </c>
      <c r="P1109" s="30"/>
    </row>
    <row r="1110" spans="1:16" s="3" customFormat="1" ht="21" customHeight="1" outlineLevel="1" x14ac:dyDescent="0.25">
      <c r="A1110" s="27">
        <v>1</v>
      </c>
      <c r="B1110" s="44" t="s">
        <v>4</v>
      </c>
      <c r="C1110" s="27">
        <v>1</v>
      </c>
      <c r="D1110" s="10">
        <v>387600</v>
      </c>
      <c r="E1110" s="10"/>
      <c r="F1110" s="55">
        <f>D1110*C1110</f>
        <v>387600</v>
      </c>
      <c r="G1110" s="44" t="s">
        <v>4</v>
      </c>
      <c r="H1110" s="27">
        <v>1</v>
      </c>
      <c r="I1110" s="10">
        <v>387600</v>
      </c>
      <c r="J1110" s="10"/>
      <c r="K1110" s="55">
        <f>I1110*H1110</f>
        <v>387600</v>
      </c>
      <c r="L1110" s="190">
        <f t="shared" si="197"/>
        <v>0</v>
      </c>
      <c r="M1110" s="190">
        <f t="shared" si="198"/>
        <v>0</v>
      </c>
      <c r="N1110" s="190">
        <f t="shared" si="199"/>
        <v>0</v>
      </c>
      <c r="O1110" s="190">
        <f t="shared" si="200"/>
        <v>0</v>
      </c>
      <c r="P1110" s="30"/>
    </row>
    <row r="1111" spans="1:16" s="3" customFormat="1" ht="21" customHeight="1" outlineLevel="1" x14ac:dyDescent="0.25">
      <c r="A1111" s="27">
        <v>2</v>
      </c>
      <c r="B1111" s="44" t="s">
        <v>9</v>
      </c>
      <c r="C1111" s="27">
        <v>2</v>
      </c>
      <c r="D1111" s="10">
        <v>289000</v>
      </c>
      <c r="E1111" s="10"/>
      <c r="F1111" s="55">
        <f>D1111*C1111</f>
        <v>578000</v>
      </c>
      <c r="G1111" s="44" t="s">
        <v>9</v>
      </c>
      <c r="H1111" s="27">
        <v>2</v>
      </c>
      <c r="I1111" s="10">
        <v>289000</v>
      </c>
      <c r="J1111" s="10"/>
      <c r="K1111" s="55">
        <f>I1111*H1111</f>
        <v>578000</v>
      </c>
      <c r="L1111" s="190">
        <f t="shared" si="197"/>
        <v>0</v>
      </c>
      <c r="M1111" s="190">
        <f t="shared" si="198"/>
        <v>0</v>
      </c>
      <c r="N1111" s="190">
        <f t="shared" si="199"/>
        <v>0</v>
      </c>
      <c r="O1111" s="190">
        <f t="shared" si="200"/>
        <v>0</v>
      </c>
      <c r="P1111" s="30"/>
    </row>
    <row r="1112" spans="1:16" s="3" customFormat="1" ht="21" customHeight="1" outlineLevel="1" x14ac:dyDescent="0.25">
      <c r="A1112" s="27">
        <v>3</v>
      </c>
      <c r="B1112" s="44" t="s">
        <v>10</v>
      </c>
      <c r="C1112" s="27">
        <v>3</v>
      </c>
      <c r="D1112" s="10">
        <v>282200</v>
      </c>
      <c r="E1112" s="10"/>
      <c r="F1112" s="55">
        <f>D1112*C1112</f>
        <v>846600</v>
      </c>
      <c r="G1112" s="44" t="s">
        <v>10</v>
      </c>
      <c r="H1112" s="27">
        <v>3</v>
      </c>
      <c r="I1112" s="10">
        <v>282200</v>
      </c>
      <c r="J1112" s="10"/>
      <c r="K1112" s="55">
        <f>I1112*H1112</f>
        <v>846600</v>
      </c>
      <c r="L1112" s="190">
        <f t="shared" si="197"/>
        <v>0</v>
      </c>
      <c r="M1112" s="190">
        <f t="shared" si="198"/>
        <v>0</v>
      </c>
      <c r="N1112" s="190">
        <f t="shared" si="199"/>
        <v>0</v>
      </c>
      <c r="O1112" s="190">
        <f t="shared" si="200"/>
        <v>0</v>
      </c>
      <c r="P1112" s="30"/>
    </row>
    <row r="1113" spans="1:16" s="3" customFormat="1" ht="21" customHeight="1" outlineLevel="1" x14ac:dyDescent="0.25">
      <c r="A1113" s="27">
        <v>4</v>
      </c>
      <c r="B1113" s="44" t="s">
        <v>5</v>
      </c>
      <c r="C1113" s="27">
        <v>2</v>
      </c>
      <c r="D1113" s="10">
        <v>272000</v>
      </c>
      <c r="E1113" s="10"/>
      <c r="F1113" s="55">
        <f>D1113*C1113</f>
        <v>544000</v>
      </c>
      <c r="G1113" s="44" t="s">
        <v>5</v>
      </c>
      <c r="H1113" s="27">
        <v>2</v>
      </c>
      <c r="I1113" s="10">
        <v>272000</v>
      </c>
      <c r="J1113" s="10"/>
      <c r="K1113" s="55">
        <f>I1113*H1113</f>
        <v>544000</v>
      </c>
      <c r="L1113" s="190">
        <f t="shared" si="197"/>
        <v>0</v>
      </c>
      <c r="M1113" s="190">
        <f t="shared" si="198"/>
        <v>0</v>
      </c>
      <c r="N1113" s="190">
        <f t="shared" si="199"/>
        <v>0</v>
      </c>
      <c r="O1113" s="190">
        <f t="shared" si="200"/>
        <v>0</v>
      </c>
      <c r="P1113" s="30"/>
    </row>
    <row r="1114" spans="1:16" s="3" customFormat="1" ht="21" customHeight="1" outlineLevel="1" x14ac:dyDescent="0.25">
      <c r="A1114" s="27"/>
      <c r="B1114" s="31" t="s">
        <v>6</v>
      </c>
      <c r="C1114" s="62">
        <f>SUM(C1110:C1113)</f>
        <v>8</v>
      </c>
      <c r="D1114" s="43"/>
      <c r="E1114" s="43"/>
      <c r="F1114" s="172">
        <f>SUM(F1110:F1113)</f>
        <v>2356200</v>
      </c>
      <c r="G1114" s="31" t="s">
        <v>6</v>
      </c>
      <c r="H1114" s="62">
        <f>SUM(H1110:H1113)</f>
        <v>8</v>
      </c>
      <c r="I1114" s="43"/>
      <c r="J1114" s="43"/>
      <c r="K1114" s="172">
        <f>SUM(K1110:K1113)</f>
        <v>2356200</v>
      </c>
      <c r="L1114" s="190">
        <f t="shared" si="197"/>
        <v>0</v>
      </c>
      <c r="M1114" s="190">
        <f t="shared" si="198"/>
        <v>0</v>
      </c>
      <c r="N1114" s="190">
        <f t="shared" si="199"/>
        <v>0</v>
      </c>
      <c r="O1114" s="190">
        <f t="shared" si="200"/>
        <v>0</v>
      </c>
      <c r="P1114" s="30"/>
    </row>
    <row r="1115" spans="1:16" s="5" customFormat="1" ht="26.25" customHeight="1" outlineLevel="1" x14ac:dyDescent="0.25">
      <c r="A1115" s="19" t="s">
        <v>8</v>
      </c>
      <c r="B1115" s="19" t="s">
        <v>168</v>
      </c>
      <c r="C1115" s="24"/>
      <c r="D1115" s="86"/>
      <c r="E1115" s="86"/>
      <c r="F1115" s="175"/>
      <c r="G1115" s="19" t="s">
        <v>168</v>
      </c>
      <c r="H1115" s="24"/>
      <c r="I1115" s="86"/>
      <c r="J1115" s="86"/>
      <c r="K1115" s="175"/>
      <c r="L1115" s="190">
        <f t="shared" si="197"/>
        <v>0</v>
      </c>
      <c r="M1115" s="190">
        <f t="shared" si="198"/>
        <v>0</v>
      </c>
      <c r="N1115" s="190">
        <f t="shared" si="199"/>
        <v>0</v>
      </c>
      <c r="O1115" s="190">
        <f t="shared" si="200"/>
        <v>0</v>
      </c>
      <c r="P1115" s="77"/>
    </row>
    <row r="1116" spans="1:16" s="3" customFormat="1" ht="21" customHeight="1" outlineLevel="1" x14ac:dyDescent="0.25">
      <c r="A1116" s="27">
        <v>1</v>
      </c>
      <c r="B1116" s="28" t="s">
        <v>169</v>
      </c>
      <c r="C1116" s="27">
        <v>1</v>
      </c>
      <c r="D1116" s="10">
        <v>370600</v>
      </c>
      <c r="E1116" s="10"/>
      <c r="F1116" s="55">
        <f t="shared" ref="F1116:F1125" si="201">D1116*C1116</f>
        <v>370600</v>
      </c>
      <c r="G1116" s="28" t="s">
        <v>169</v>
      </c>
      <c r="H1116" s="27">
        <v>1</v>
      </c>
      <c r="I1116" s="10">
        <v>370600</v>
      </c>
      <c r="J1116" s="10"/>
      <c r="K1116" s="55">
        <f t="shared" ref="K1116:K1125" si="202">I1116*H1116</f>
        <v>370600</v>
      </c>
      <c r="L1116" s="190">
        <f t="shared" si="197"/>
        <v>0</v>
      </c>
      <c r="M1116" s="190">
        <f t="shared" si="198"/>
        <v>0</v>
      </c>
      <c r="N1116" s="190">
        <f t="shared" si="199"/>
        <v>0</v>
      </c>
      <c r="O1116" s="190">
        <f t="shared" si="200"/>
        <v>0</v>
      </c>
      <c r="P1116" s="30"/>
    </row>
    <row r="1117" spans="1:16" s="3" customFormat="1" ht="21" customHeight="1" outlineLevel="1" x14ac:dyDescent="0.25">
      <c r="A1117" s="42">
        <v>2</v>
      </c>
      <c r="B1117" s="28" t="s">
        <v>180</v>
      </c>
      <c r="C1117" s="42">
        <v>1</v>
      </c>
      <c r="D1117" s="10">
        <v>241400</v>
      </c>
      <c r="E1117" s="10"/>
      <c r="F1117" s="55">
        <f t="shared" si="201"/>
        <v>241400</v>
      </c>
      <c r="G1117" s="28" t="s">
        <v>180</v>
      </c>
      <c r="H1117" s="42">
        <v>1</v>
      </c>
      <c r="I1117" s="10">
        <v>241400</v>
      </c>
      <c r="J1117" s="10"/>
      <c r="K1117" s="55">
        <f t="shared" si="202"/>
        <v>241400</v>
      </c>
      <c r="L1117" s="190">
        <f t="shared" si="197"/>
        <v>0</v>
      </c>
      <c r="M1117" s="190">
        <f t="shared" si="198"/>
        <v>0</v>
      </c>
      <c r="N1117" s="190">
        <f t="shared" si="199"/>
        <v>0</v>
      </c>
      <c r="O1117" s="190">
        <f t="shared" si="200"/>
        <v>0</v>
      </c>
      <c r="P1117" s="30"/>
    </row>
    <row r="1118" spans="1:16" s="3" customFormat="1" ht="42" customHeight="1" outlineLevel="1" x14ac:dyDescent="0.25">
      <c r="A1118" s="27">
        <v>3</v>
      </c>
      <c r="B1118" s="28" t="s">
        <v>170</v>
      </c>
      <c r="C1118" s="42">
        <v>1</v>
      </c>
      <c r="D1118" s="10">
        <v>258400</v>
      </c>
      <c r="E1118" s="10"/>
      <c r="F1118" s="55">
        <f t="shared" si="201"/>
        <v>258400</v>
      </c>
      <c r="G1118" s="28" t="s">
        <v>170</v>
      </c>
      <c r="H1118" s="42">
        <v>1</v>
      </c>
      <c r="I1118" s="10">
        <v>258400</v>
      </c>
      <c r="J1118" s="10"/>
      <c r="K1118" s="55">
        <f t="shared" si="202"/>
        <v>258400</v>
      </c>
      <c r="L1118" s="190">
        <f t="shared" si="197"/>
        <v>0</v>
      </c>
      <c r="M1118" s="190">
        <f t="shared" si="198"/>
        <v>0</v>
      </c>
      <c r="N1118" s="190">
        <f t="shared" si="199"/>
        <v>0</v>
      </c>
      <c r="O1118" s="190">
        <f t="shared" si="200"/>
        <v>0</v>
      </c>
      <c r="P1118" s="30"/>
    </row>
    <row r="1119" spans="1:16" s="3" customFormat="1" ht="42" customHeight="1" outlineLevel="1" x14ac:dyDescent="0.25">
      <c r="A1119" s="27">
        <v>4</v>
      </c>
      <c r="B1119" s="28" t="s">
        <v>170</v>
      </c>
      <c r="C1119" s="42">
        <v>3</v>
      </c>
      <c r="D1119" s="10">
        <v>210800</v>
      </c>
      <c r="E1119" s="10"/>
      <c r="F1119" s="55">
        <f t="shared" si="201"/>
        <v>632400</v>
      </c>
      <c r="G1119" s="28" t="s">
        <v>170</v>
      </c>
      <c r="H1119" s="42">
        <v>3</v>
      </c>
      <c r="I1119" s="10">
        <v>210800</v>
      </c>
      <c r="J1119" s="10"/>
      <c r="K1119" s="55">
        <f t="shared" si="202"/>
        <v>632400</v>
      </c>
      <c r="L1119" s="190">
        <f t="shared" si="197"/>
        <v>0</v>
      </c>
      <c r="M1119" s="190">
        <f t="shared" si="198"/>
        <v>0</v>
      </c>
      <c r="N1119" s="190">
        <f t="shared" si="199"/>
        <v>0</v>
      </c>
      <c r="O1119" s="190">
        <f t="shared" si="200"/>
        <v>0</v>
      </c>
      <c r="P1119" s="30"/>
    </row>
    <row r="1120" spans="1:16" s="3" customFormat="1" ht="42" customHeight="1" outlineLevel="1" x14ac:dyDescent="0.25">
      <c r="A1120" s="42">
        <v>5</v>
      </c>
      <c r="B1120" s="28" t="s">
        <v>171</v>
      </c>
      <c r="C1120" s="42">
        <v>1</v>
      </c>
      <c r="D1120" s="10">
        <v>210800</v>
      </c>
      <c r="E1120" s="10"/>
      <c r="F1120" s="55">
        <f t="shared" si="201"/>
        <v>210800</v>
      </c>
      <c r="G1120" s="28" t="s">
        <v>171</v>
      </c>
      <c r="H1120" s="42">
        <v>1</v>
      </c>
      <c r="I1120" s="10">
        <v>210800</v>
      </c>
      <c r="J1120" s="10"/>
      <c r="K1120" s="55">
        <f t="shared" si="202"/>
        <v>210800</v>
      </c>
      <c r="L1120" s="190">
        <f t="shared" si="197"/>
        <v>0</v>
      </c>
      <c r="M1120" s="190">
        <f t="shared" si="198"/>
        <v>0</v>
      </c>
      <c r="N1120" s="190">
        <f t="shared" si="199"/>
        <v>0</v>
      </c>
      <c r="O1120" s="190">
        <f t="shared" si="200"/>
        <v>0</v>
      </c>
      <c r="P1120" s="30"/>
    </row>
    <row r="1121" spans="1:16" s="3" customFormat="1" ht="21" customHeight="1" outlineLevel="1" x14ac:dyDescent="0.25">
      <c r="A1121" s="27">
        <v>6</v>
      </c>
      <c r="B1121" s="28" t="s">
        <v>139</v>
      </c>
      <c r="C1121" s="42">
        <v>1</v>
      </c>
      <c r="D1121" s="10">
        <v>265200</v>
      </c>
      <c r="E1121" s="10"/>
      <c r="F1121" s="55">
        <f t="shared" si="201"/>
        <v>265200</v>
      </c>
      <c r="G1121" s="28" t="s">
        <v>139</v>
      </c>
      <c r="H1121" s="42">
        <v>1</v>
      </c>
      <c r="I1121" s="10">
        <v>265200</v>
      </c>
      <c r="J1121" s="10"/>
      <c r="K1121" s="55">
        <f t="shared" si="202"/>
        <v>265200</v>
      </c>
      <c r="L1121" s="190">
        <f t="shared" si="197"/>
        <v>0</v>
      </c>
      <c r="M1121" s="190">
        <f t="shared" si="198"/>
        <v>0</v>
      </c>
      <c r="N1121" s="190">
        <f t="shared" si="199"/>
        <v>0</v>
      </c>
      <c r="O1121" s="190">
        <f t="shared" si="200"/>
        <v>0</v>
      </c>
      <c r="P1121" s="30"/>
    </row>
    <row r="1122" spans="1:16" s="3" customFormat="1" ht="21" customHeight="1" outlineLevel="1" x14ac:dyDescent="0.25">
      <c r="A1122" s="27">
        <v>7</v>
      </c>
      <c r="B1122" s="28" t="s">
        <v>139</v>
      </c>
      <c r="C1122" s="42">
        <v>2</v>
      </c>
      <c r="D1122" s="10">
        <v>255000</v>
      </c>
      <c r="E1122" s="10"/>
      <c r="F1122" s="55">
        <f t="shared" si="201"/>
        <v>510000</v>
      </c>
      <c r="G1122" s="28" t="s">
        <v>139</v>
      </c>
      <c r="H1122" s="42">
        <v>2</v>
      </c>
      <c r="I1122" s="10">
        <v>255000</v>
      </c>
      <c r="J1122" s="10"/>
      <c r="K1122" s="55">
        <f t="shared" si="202"/>
        <v>510000</v>
      </c>
      <c r="L1122" s="190">
        <f t="shared" si="197"/>
        <v>0</v>
      </c>
      <c r="M1122" s="190">
        <f t="shared" si="198"/>
        <v>0</v>
      </c>
      <c r="N1122" s="190">
        <f t="shared" si="199"/>
        <v>0</v>
      </c>
      <c r="O1122" s="190">
        <f t="shared" si="200"/>
        <v>0</v>
      </c>
      <c r="P1122" s="30"/>
    </row>
    <row r="1123" spans="1:16" s="3" customFormat="1" ht="21" customHeight="1" outlineLevel="1" x14ac:dyDescent="0.25">
      <c r="A1123" s="42">
        <v>8</v>
      </c>
      <c r="B1123" s="28" t="s">
        <v>172</v>
      </c>
      <c r="C1123" s="42">
        <v>4</v>
      </c>
      <c r="D1123" s="10">
        <v>176800</v>
      </c>
      <c r="E1123" s="10"/>
      <c r="F1123" s="55">
        <f t="shared" si="201"/>
        <v>707200</v>
      </c>
      <c r="G1123" s="28" t="s">
        <v>172</v>
      </c>
      <c r="H1123" s="42">
        <v>4</v>
      </c>
      <c r="I1123" s="10">
        <v>176800</v>
      </c>
      <c r="J1123" s="10"/>
      <c r="K1123" s="55">
        <f t="shared" si="202"/>
        <v>707200</v>
      </c>
      <c r="L1123" s="190">
        <f t="shared" si="197"/>
        <v>0</v>
      </c>
      <c r="M1123" s="190">
        <f t="shared" si="198"/>
        <v>0</v>
      </c>
      <c r="N1123" s="190">
        <f t="shared" si="199"/>
        <v>0</v>
      </c>
      <c r="O1123" s="190">
        <f t="shared" si="200"/>
        <v>0</v>
      </c>
      <c r="P1123" s="30"/>
    </row>
    <row r="1124" spans="1:16" s="3" customFormat="1" ht="21" customHeight="1" outlineLevel="1" x14ac:dyDescent="0.25">
      <c r="A1124" s="27">
        <v>9</v>
      </c>
      <c r="B1124" s="28" t="s">
        <v>141</v>
      </c>
      <c r="C1124" s="42">
        <v>2</v>
      </c>
      <c r="D1124" s="10">
        <v>176800</v>
      </c>
      <c r="E1124" s="10"/>
      <c r="F1124" s="55">
        <f t="shared" si="201"/>
        <v>353600</v>
      </c>
      <c r="G1124" s="28" t="s">
        <v>141</v>
      </c>
      <c r="H1124" s="42">
        <v>2</v>
      </c>
      <c r="I1124" s="10">
        <v>176800</v>
      </c>
      <c r="J1124" s="10"/>
      <c r="K1124" s="55">
        <f t="shared" si="202"/>
        <v>353600</v>
      </c>
      <c r="L1124" s="190">
        <f t="shared" si="197"/>
        <v>0</v>
      </c>
      <c r="M1124" s="190">
        <f t="shared" si="198"/>
        <v>0</v>
      </c>
      <c r="N1124" s="190">
        <f t="shared" si="199"/>
        <v>0</v>
      </c>
      <c r="O1124" s="190">
        <f t="shared" si="200"/>
        <v>0</v>
      </c>
      <c r="P1124" s="30"/>
    </row>
    <row r="1125" spans="1:16" s="3" customFormat="1" ht="21" customHeight="1" outlineLevel="1" x14ac:dyDescent="0.25">
      <c r="A1125" s="27">
        <v>10</v>
      </c>
      <c r="B1125" s="28" t="s">
        <v>173</v>
      </c>
      <c r="C1125" s="42">
        <v>6</v>
      </c>
      <c r="D1125" s="10">
        <v>176800</v>
      </c>
      <c r="E1125" s="10"/>
      <c r="F1125" s="55">
        <f t="shared" si="201"/>
        <v>1060800</v>
      </c>
      <c r="G1125" s="28" t="s">
        <v>173</v>
      </c>
      <c r="H1125" s="42">
        <v>6</v>
      </c>
      <c r="I1125" s="10">
        <v>176800</v>
      </c>
      <c r="J1125" s="10"/>
      <c r="K1125" s="55">
        <f t="shared" si="202"/>
        <v>1060800</v>
      </c>
      <c r="L1125" s="190">
        <f t="shared" si="197"/>
        <v>0</v>
      </c>
      <c r="M1125" s="190">
        <f t="shared" si="198"/>
        <v>0</v>
      </c>
      <c r="N1125" s="190">
        <f t="shared" si="199"/>
        <v>0</v>
      </c>
      <c r="O1125" s="190">
        <f t="shared" si="200"/>
        <v>0</v>
      </c>
      <c r="P1125" s="30"/>
    </row>
    <row r="1126" spans="1:16" s="3" customFormat="1" ht="21" customHeight="1" outlineLevel="1" x14ac:dyDescent="0.25">
      <c r="A1126" s="27"/>
      <c r="B1126" s="31" t="s">
        <v>6</v>
      </c>
      <c r="C1126" s="62">
        <f>SUM(C1116:C1125)</f>
        <v>22</v>
      </c>
      <c r="D1126" s="10"/>
      <c r="E1126" s="43"/>
      <c r="F1126" s="172">
        <f>SUM(F1116:F1125)</f>
        <v>4610400</v>
      </c>
      <c r="G1126" s="31" t="s">
        <v>6</v>
      </c>
      <c r="H1126" s="62">
        <f>SUM(H1116:H1125)</f>
        <v>22</v>
      </c>
      <c r="I1126" s="10"/>
      <c r="J1126" s="43"/>
      <c r="K1126" s="172">
        <f>SUM(K1116:K1125)</f>
        <v>4610400</v>
      </c>
      <c r="L1126" s="190">
        <f t="shared" si="197"/>
        <v>0</v>
      </c>
      <c r="M1126" s="190">
        <f t="shared" si="198"/>
        <v>0</v>
      </c>
      <c r="N1126" s="190">
        <f t="shared" si="199"/>
        <v>0</v>
      </c>
      <c r="O1126" s="190">
        <f t="shared" si="200"/>
        <v>0</v>
      </c>
      <c r="P1126" s="30"/>
    </row>
    <row r="1127" spans="1:16" s="5" customFormat="1" ht="36" customHeight="1" outlineLevel="1" x14ac:dyDescent="0.25">
      <c r="A1127" s="19" t="s">
        <v>8</v>
      </c>
      <c r="B1127" s="19" t="s">
        <v>177</v>
      </c>
      <c r="C1127" s="42"/>
      <c r="D1127" s="10"/>
      <c r="E1127" s="10"/>
      <c r="F1127" s="55"/>
      <c r="G1127" s="19" t="s">
        <v>177</v>
      </c>
      <c r="H1127" s="42"/>
      <c r="I1127" s="10"/>
      <c r="J1127" s="10"/>
      <c r="K1127" s="55"/>
      <c r="L1127" s="190">
        <f t="shared" si="197"/>
        <v>0</v>
      </c>
      <c r="M1127" s="190">
        <f t="shared" si="198"/>
        <v>0</v>
      </c>
      <c r="N1127" s="190">
        <f t="shared" si="199"/>
        <v>0</v>
      </c>
      <c r="O1127" s="190">
        <f t="shared" si="200"/>
        <v>0</v>
      </c>
      <c r="P1127" s="77"/>
    </row>
    <row r="1128" spans="1:16" s="3" customFormat="1" ht="21" customHeight="1" outlineLevel="1" x14ac:dyDescent="0.25">
      <c r="A1128" s="27">
        <v>1</v>
      </c>
      <c r="B1128" s="28" t="s">
        <v>4</v>
      </c>
      <c r="C1128" s="42">
        <v>1</v>
      </c>
      <c r="D1128" s="10">
        <v>387600</v>
      </c>
      <c r="E1128" s="10"/>
      <c r="F1128" s="55">
        <f>D1128*C1128</f>
        <v>387600</v>
      </c>
      <c r="G1128" s="28" t="s">
        <v>4</v>
      </c>
      <c r="H1128" s="42">
        <v>1</v>
      </c>
      <c r="I1128" s="10">
        <v>387600</v>
      </c>
      <c r="J1128" s="10"/>
      <c r="K1128" s="55">
        <f>I1128*H1128</f>
        <v>387600</v>
      </c>
      <c r="L1128" s="190">
        <f t="shared" si="197"/>
        <v>0</v>
      </c>
      <c r="M1128" s="190">
        <f t="shared" si="198"/>
        <v>0</v>
      </c>
      <c r="N1128" s="190">
        <f t="shared" si="199"/>
        <v>0</v>
      </c>
      <c r="O1128" s="190">
        <f t="shared" si="200"/>
        <v>0</v>
      </c>
      <c r="P1128" s="30"/>
    </row>
    <row r="1129" spans="1:16" s="3" customFormat="1" ht="21" customHeight="1" outlineLevel="1" x14ac:dyDescent="0.25">
      <c r="A1129" s="27">
        <v>2</v>
      </c>
      <c r="B1129" s="28" t="s">
        <v>9</v>
      </c>
      <c r="C1129" s="42">
        <v>2</v>
      </c>
      <c r="D1129" s="10">
        <v>289000</v>
      </c>
      <c r="E1129" s="10"/>
      <c r="F1129" s="55">
        <f>D1129*C1129</f>
        <v>578000</v>
      </c>
      <c r="G1129" s="28" t="s">
        <v>9</v>
      </c>
      <c r="H1129" s="42">
        <v>2</v>
      </c>
      <c r="I1129" s="10">
        <v>289000</v>
      </c>
      <c r="J1129" s="10"/>
      <c r="K1129" s="55">
        <f>I1129*H1129</f>
        <v>578000</v>
      </c>
      <c r="L1129" s="190">
        <f t="shared" ref="L1129:L1139" si="203">+H1129-C1129</f>
        <v>0</v>
      </c>
      <c r="M1129" s="190">
        <f t="shared" ref="M1129:M1139" si="204">+I1129-D1129</f>
        <v>0</v>
      </c>
      <c r="N1129" s="190">
        <f t="shared" ref="N1129:N1139" si="205">+J1129-E1129</f>
        <v>0</v>
      </c>
      <c r="O1129" s="190">
        <f t="shared" ref="O1129:O1139" si="206">+K1129-F1129</f>
        <v>0</v>
      </c>
      <c r="P1129" s="30"/>
    </row>
    <row r="1130" spans="1:16" s="3" customFormat="1" ht="21" customHeight="1" outlineLevel="1" x14ac:dyDescent="0.25">
      <c r="A1130" s="27">
        <v>3</v>
      </c>
      <c r="B1130" s="28" t="s">
        <v>10</v>
      </c>
      <c r="C1130" s="42">
        <v>2</v>
      </c>
      <c r="D1130" s="10">
        <v>282200</v>
      </c>
      <c r="E1130" s="10"/>
      <c r="F1130" s="55">
        <f>D1130*C1130</f>
        <v>564400</v>
      </c>
      <c r="G1130" s="28" t="s">
        <v>10</v>
      </c>
      <c r="H1130" s="42">
        <v>2</v>
      </c>
      <c r="I1130" s="10">
        <v>282200</v>
      </c>
      <c r="J1130" s="10"/>
      <c r="K1130" s="55">
        <f>I1130*H1130</f>
        <v>564400</v>
      </c>
      <c r="L1130" s="190">
        <f t="shared" si="203"/>
        <v>0</v>
      </c>
      <c r="M1130" s="190">
        <f t="shared" si="204"/>
        <v>0</v>
      </c>
      <c r="N1130" s="190">
        <f t="shared" si="205"/>
        <v>0</v>
      </c>
      <c r="O1130" s="190">
        <f t="shared" si="206"/>
        <v>0</v>
      </c>
      <c r="P1130" s="30"/>
    </row>
    <row r="1131" spans="1:16" s="3" customFormat="1" ht="21" customHeight="1" outlineLevel="1" x14ac:dyDescent="0.25">
      <c r="A1131" s="27">
        <v>4</v>
      </c>
      <c r="B1131" s="28" t="s">
        <v>5</v>
      </c>
      <c r="C1131" s="42">
        <v>2</v>
      </c>
      <c r="D1131" s="10">
        <v>272000</v>
      </c>
      <c r="E1131" s="10"/>
      <c r="F1131" s="55">
        <f>D1131*C1131</f>
        <v>544000</v>
      </c>
      <c r="G1131" s="28" t="s">
        <v>5</v>
      </c>
      <c r="H1131" s="42">
        <v>2</v>
      </c>
      <c r="I1131" s="10">
        <v>272000</v>
      </c>
      <c r="J1131" s="10"/>
      <c r="K1131" s="55">
        <f>I1131*H1131</f>
        <v>544000</v>
      </c>
      <c r="L1131" s="190">
        <f t="shared" si="203"/>
        <v>0</v>
      </c>
      <c r="M1131" s="190">
        <f t="shared" si="204"/>
        <v>0</v>
      </c>
      <c r="N1131" s="190">
        <f t="shared" si="205"/>
        <v>0</v>
      </c>
      <c r="O1131" s="190">
        <f t="shared" si="206"/>
        <v>0</v>
      </c>
      <c r="P1131" s="30"/>
    </row>
    <row r="1132" spans="1:16" s="12" customFormat="1" ht="21" customHeight="1" outlineLevel="1" x14ac:dyDescent="0.25">
      <c r="A1132" s="35"/>
      <c r="B1132" s="31" t="s">
        <v>6</v>
      </c>
      <c r="C1132" s="62">
        <f>SUM(C1128:C1131)</f>
        <v>7</v>
      </c>
      <c r="D1132" s="84"/>
      <c r="E1132" s="84"/>
      <c r="F1132" s="172">
        <f>SUM(F1128:F1131)</f>
        <v>2074000</v>
      </c>
      <c r="G1132" s="31" t="s">
        <v>6</v>
      </c>
      <c r="H1132" s="62">
        <f>SUM(H1128:H1131)</f>
        <v>7</v>
      </c>
      <c r="I1132" s="84"/>
      <c r="J1132" s="84"/>
      <c r="K1132" s="172">
        <f>SUM(K1128:K1131)</f>
        <v>2074000</v>
      </c>
      <c r="L1132" s="190">
        <f t="shared" si="203"/>
        <v>0</v>
      </c>
      <c r="M1132" s="190">
        <f t="shared" si="204"/>
        <v>0</v>
      </c>
      <c r="N1132" s="190">
        <f t="shared" si="205"/>
        <v>0</v>
      </c>
      <c r="O1132" s="190">
        <f t="shared" si="206"/>
        <v>0</v>
      </c>
      <c r="P1132" s="151"/>
    </row>
    <row r="1133" spans="1:16" s="5" customFormat="1" ht="30" customHeight="1" outlineLevel="1" x14ac:dyDescent="0.25">
      <c r="A1133" s="19" t="s">
        <v>8</v>
      </c>
      <c r="B1133" s="19" t="s">
        <v>178</v>
      </c>
      <c r="C1133" s="24"/>
      <c r="D1133" s="86"/>
      <c r="E1133" s="86"/>
      <c r="F1133" s="175"/>
      <c r="G1133" s="19" t="s">
        <v>178</v>
      </c>
      <c r="H1133" s="24"/>
      <c r="I1133" s="86"/>
      <c r="J1133" s="86"/>
      <c r="K1133" s="175"/>
      <c r="L1133" s="190">
        <f t="shared" si="203"/>
        <v>0</v>
      </c>
      <c r="M1133" s="190">
        <f t="shared" si="204"/>
        <v>0</v>
      </c>
      <c r="N1133" s="190">
        <f t="shared" si="205"/>
        <v>0</v>
      </c>
      <c r="O1133" s="190">
        <f t="shared" si="206"/>
        <v>0</v>
      </c>
      <c r="P1133" s="77"/>
    </row>
    <row r="1134" spans="1:16" s="3" customFormat="1" ht="21" customHeight="1" outlineLevel="1" x14ac:dyDescent="0.25">
      <c r="A1134" s="27">
        <v>1</v>
      </c>
      <c r="B1134" s="44" t="s">
        <v>4</v>
      </c>
      <c r="C1134" s="27">
        <v>1</v>
      </c>
      <c r="D1134" s="10">
        <v>387600</v>
      </c>
      <c r="E1134" s="10"/>
      <c r="F1134" s="55">
        <f>D1134*C1134</f>
        <v>387600</v>
      </c>
      <c r="G1134" s="44" t="s">
        <v>4</v>
      </c>
      <c r="H1134" s="27">
        <v>1</v>
      </c>
      <c r="I1134" s="10">
        <v>387600</v>
      </c>
      <c r="J1134" s="10"/>
      <c r="K1134" s="55">
        <f>I1134*H1134</f>
        <v>387600</v>
      </c>
      <c r="L1134" s="190">
        <f t="shared" si="203"/>
        <v>0</v>
      </c>
      <c r="M1134" s="190">
        <f t="shared" si="204"/>
        <v>0</v>
      </c>
      <c r="N1134" s="190">
        <f t="shared" si="205"/>
        <v>0</v>
      </c>
      <c r="O1134" s="190">
        <f t="shared" si="206"/>
        <v>0</v>
      </c>
      <c r="P1134" s="30"/>
    </row>
    <row r="1135" spans="1:16" s="3" customFormat="1" ht="21" customHeight="1" outlineLevel="1" x14ac:dyDescent="0.25">
      <c r="A1135" s="27">
        <v>2</v>
      </c>
      <c r="B1135" s="44" t="s">
        <v>9</v>
      </c>
      <c r="C1135" s="27">
        <v>2</v>
      </c>
      <c r="D1135" s="10">
        <v>289000</v>
      </c>
      <c r="E1135" s="10"/>
      <c r="F1135" s="55">
        <f>D1135*C1135</f>
        <v>578000</v>
      </c>
      <c r="G1135" s="44" t="s">
        <v>9</v>
      </c>
      <c r="H1135" s="27">
        <v>2</v>
      </c>
      <c r="I1135" s="10">
        <v>289000</v>
      </c>
      <c r="J1135" s="10"/>
      <c r="K1135" s="55">
        <f>I1135*H1135</f>
        <v>578000</v>
      </c>
      <c r="L1135" s="190">
        <f t="shared" si="203"/>
        <v>0</v>
      </c>
      <c r="M1135" s="190">
        <f t="shared" si="204"/>
        <v>0</v>
      </c>
      <c r="N1135" s="190">
        <f t="shared" si="205"/>
        <v>0</v>
      </c>
      <c r="O1135" s="190">
        <f t="shared" si="206"/>
        <v>0</v>
      </c>
      <c r="P1135" s="30"/>
    </row>
    <row r="1136" spans="1:16" s="3" customFormat="1" ht="21" customHeight="1" outlineLevel="1" x14ac:dyDescent="0.25">
      <c r="A1136" s="27">
        <v>3</v>
      </c>
      <c r="B1136" s="44" t="s">
        <v>10</v>
      </c>
      <c r="C1136" s="27">
        <v>2</v>
      </c>
      <c r="D1136" s="10">
        <v>282200</v>
      </c>
      <c r="E1136" s="10"/>
      <c r="F1136" s="55">
        <f>D1136*C1136</f>
        <v>564400</v>
      </c>
      <c r="G1136" s="44" t="s">
        <v>10</v>
      </c>
      <c r="H1136" s="27">
        <v>2</v>
      </c>
      <c r="I1136" s="10">
        <v>282200</v>
      </c>
      <c r="J1136" s="10"/>
      <c r="K1136" s="55">
        <f>I1136*H1136</f>
        <v>564400</v>
      </c>
      <c r="L1136" s="190">
        <f t="shared" si="203"/>
        <v>0</v>
      </c>
      <c r="M1136" s="190">
        <f t="shared" si="204"/>
        <v>0</v>
      </c>
      <c r="N1136" s="190">
        <f t="shared" si="205"/>
        <v>0</v>
      </c>
      <c r="O1136" s="190">
        <f t="shared" si="206"/>
        <v>0</v>
      </c>
      <c r="P1136" s="30"/>
    </row>
    <row r="1137" spans="1:16" s="3" customFormat="1" ht="21" customHeight="1" outlineLevel="1" x14ac:dyDescent="0.25">
      <c r="A1137" s="27">
        <v>4</v>
      </c>
      <c r="B1137" s="44" t="s">
        <v>5</v>
      </c>
      <c r="C1137" s="27">
        <v>2</v>
      </c>
      <c r="D1137" s="10">
        <v>272000</v>
      </c>
      <c r="E1137" s="10"/>
      <c r="F1137" s="55">
        <f>D1137*C1137</f>
        <v>544000</v>
      </c>
      <c r="G1137" s="44" t="s">
        <v>5</v>
      </c>
      <c r="H1137" s="27">
        <v>2</v>
      </c>
      <c r="I1137" s="10">
        <v>272000</v>
      </c>
      <c r="J1137" s="10"/>
      <c r="K1137" s="55">
        <f>I1137*H1137</f>
        <v>544000</v>
      </c>
      <c r="L1137" s="190">
        <f t="shared" si="203"/>
        <v>0</v>
      </c>
      <c r="M1137" s="190">
        <f t="shared" si="204"/>
        <v>0</v>
      </c>
      <c r="N1137" s="190">
        <f t="shared" si="205"/>
        <v>0</v>
      </c>
      <c r="O1137" s="190">
        <f t="shared" si="206"/>
        <v>0</v>
      </c>
      <c r="P1137" s="30"/>
    </row>
    <row r="1138" spans="1:16" s="3" customFormat="1" ht="21" customHeight="1" outlineLevel="1" x14ac:dyDescent="0.25">
      <c r="A1138" s="27"/>
      <c r="B1138" s="31" t="s">
        <v>6</v>
      </c>
      <c r="C1138" s="62">
        <f>SUM(C1134:C1137)</f>
        <v>7</v>
      </c>
      <c r="D1138" s="43"/>
      <c r="E1138" s="66"/>
      <c r="F1138" s="172">
        <f>SUM(F1134:F1137)</f>
        <v>2074000</v>
      </c>
      <c r="G1138" s="31" t="s">
        <v>6</v>
      </c>
      <c r="H1138" s="62">
        <f>SUM(H1134:H1137)</f>
        <v>7</v>
      </c>
      <c r="I1138" s="43"/>
      <c r="J1138" s="66"/>
      <c r="K1138" s="172">
        <f>SUM(K1134:K1137)</f>
        <v>2074000</v>
      </c>
      <c r="L1138" s="190">
        <f t="shared" si="203"/>
        <v>0</v>
      </c>
      <c r="M1138" s="190">
        <f t="shared" si="204"/>
        <v>0</v>
      </c>
      <c r="N1138" s="190">
        <f t="shared" si="205"/>
        <v>0</v>
      </c>
      <c r="O1138" s="190">
        <f t="shared" si="206"/>
        <v>0</v>
      </c>
      <c r="P1138" s="30"/>
    </row>
    <row r="1139" spans="1:16" s="3" customFormat="1" ht="21" customHeight="1" x14ac:dyDescent="0.25">
      <c r="A1139" s="42"/>
      <c r="B1139" s="31" t="s">
        <v>11</v>
      </c>
      <c r="C1139" s="62">
        <f>C1074+C1101+C1138+C1108+C1081+C1114+C1132+C1088+C1126+C1095</f>
        <v>116</v>
      </c>
      <c r="D1139" s="43"/>
      <c r="E1139" s="66"/>
      <c r="F1139" s="172">
        <f>F1074+F1101+F1138+F1108+F1081+F1114+F1132+F1088+F1126+F1095</f>
        <v>33969400</v>
      </c>
      <c r="G1139" s="31" t="s">
        <v>11</v>
      </c>
      <c r="H1139" s="62">
        <f>H1074+H1101+H1138+H1108+H1081+H1114+H1132+H1088+H1126+H1095</f>
        <v>116</v>
      </c>
      <c r="I1139" s="43"/>
      <c r="J1139" s="66"/>
      <c r="K1139" s="172">
        <f>K1074+K1101+K1138+K1108+K1081+K1114+K1132+K1088+K1126+K1095</f>
        <v>33969400</v>
      </c>
      <c r="L1139" s="190">
        <f t="shared" si="203"/>
        <v>0</v>
      </c>
      <c r="M1139" s="190">
        <f t="shared" si="204"/>
        <v>0</v>
      </c>
      <c r="N1139" s="190">
        <f t="shared" si="205"/>
        <v>0</v>
      </c>
      <c r="O1139" s="190">
        <f t="shared" si="206"/>
        <v>0</v>
      </c>
      <c r="P1139" s="30"/>
    </row>
    <row r="1140" spans="1:16" s="3" customFormat="1" ht="46.5" customHeight="1" x14ac:dyDescent="0.25">
      <c r="A1140" s="78" t="s">
        <v>287</v>
      </c>
      <c r="B1140" s="31" t="s">
        <v>190</v>
      </c>
      <c r="C1140" s="27"/>
      <c r="D1140" s="80"/>
      <c r="E1140" s="80"/>
      <c r="F1140" s="173"/>
      <c r="G1140" s="31" t="s">
        <v>190</v>
      </c>
      <c r="H1140" s="27"/>
      <c r="I1140" s="80"/>
      <c r="J1140" s="80"/>
      <c r="K1140" s="173"/>
      <c r="L1140" s="190"/>
      <c r="M1140" s="190"/>
      <c r="N1140" s="190"/>
      <c r="O1140" s="190"/>
      <c r="P1140" s="30"/>
    </row>
    <row r="1141" spans="1:16" s="3" customFormat="1" ht="21" customHeight="1" outlineLevel="1" x14ac:dyDescent="0.25">
      <c r="A1141" s="27">
        <v>1</v>
      </c>
      <c r="B1141" s="28" t="s">
        <v>159</v>
      </c>
      <c r="C1141" s="27">
        <v>1</v>
      </c>
      <c r="D1141" s="10">
        <v>850000</v>
      </c>
      <c r="E1141" s="10"/>
      <c r="F1141" s="55">
        <f t="shared" ref="F1141:F1147" si="207">D1141*C1141</f>
        <v>850000</v>
      </c>
      <c r="G1141" s="28" t="s">
        <v>159</v>
      </c>
      <c r="H1141" s="27">
        <v>1</v>
      </c>
      <c r="I1141" s="10">
        <v>850000</v>
      </c>
      <c r="J1141" s="10"/>
      <c r="K1141" s="55">
        <f t="shared" ref="K1141:K1147" si="208">I1141*H1141</f>
        <v>850000</v>
      </c>
      <c r="L1141" s="190">
        <f t="shared" ref="L1141:L1172" si="209">+H1141-C1141</f>
        <v>0</v>
      </c>
      <c r="M1141" s="190">
        <f t="shared" ref="M1141:M1172" si="210">+I1141-D1141</f>
        <v>0</v>
      </c>
      <c r="N1141" s="190">
        <f t="shared" ref="N1141:N1172" si="211">+J1141-E1141</f>
        <v>0</v>
      </c>
      <c r="O1141" s="190">
        <f t="shared" ref="O1141:O1172" si="212">+K1141-F1141</f>
        <v>0</v>
      </c>
      <c r="P1141" s="30"/>
    </row>
    <row r="1142" spans="1:16" s="3" customFormat="1" ht="42" customHeight="1" outlineLevel="1" x14ac:dyDescent="0.25">
      <c r="A1142" s="27">
        <v>2</v>
      </c>
      <c r="B1142" s="28" t="s">
        <v>297</v>
      </c>
      <c r="C1142" s="27">
        <v>1</v>
      </c>
      <c r="D1142" s="10">
        <v>323000</v>
      </c>
      <c r="E1142" s="10"/>
      <c r="F1142" s="55">
        <f t="shared" si="207"/>
        <v>323000</v>
      </c>
      <c r="G1142" s="28" t="s">
        <v>297</v>
      </c>
      <c r="H1142" s="27">
        <v>1</v>
      </c>
      <c r="I1142" s="10">
        <v>323000</v>
      </c>
      <c r="J1142" s="10"/>
      <c r="K1142" s="55">
        <f t="shared" si="208"/>
        <v>323000</v>
      </c>
      <c r="L1142" s="190">
        <f t="shared" si="209"/>
        <v>0</v>
      </c>
      <c r="M1142" s="190">
        <f t="shared" si="210"/>
        <v>0</v>
      </c>
      <c r="N1142" s="190">
        <f t="shared" si="211"/>
        <v>0</v>
      </c>
      <c r="O1142" s="190">
        <f t="shared" si="212"/>
        <v>0</v>
      </c>
      <c r="P1142" s="30"/>
    </row>
    <row r="1143" spans="1:16" s="3" customFormat="1" ht="42" customHeight="1" outlineLevel="1" x14ac:dyDescent="0.25">
      <c r="A1143" s="27">
        <v>3</v>
      </c>
      <c r="B1143" s="28" t="s">
        <v>160</v>
      </c>
      <c r="C1143" s="27">
        <v>1</v>
      </c>
      <c r="D1143" s="10">
        <v>714000</v>
      </c>
      <c r="E1143" s="10"/>
      <c r="F1143" s="55">
        <f t="shared" si="207"/>
        <v>714000</v>
      </c>
      <c r="G1143" s="28" t="s">
        <v>160</v>
      </c>
      <c r="H1143" s="27">
        <v>1</v>
      </c>
      <c r="I1143" s="10">
        <v>714000</v>
      </c>
      <c r="J1143" s="10"/>
      <c r="K1143" s="55">
        <f t="shared" si="208"/>
        <v>714000</v>
      </c>
      <c r="L1143" s="190">
        <f t="shared" si="209"/>
        <v>0</v>
      </c>
      <c r="M1143" s="190">
        <f t="shared" si="210"/>
        <v>0</v>
      </c>
      <c r="N1143" s="190">
        <f t="shared" si="211"/>
        <v>0</v>
      </c>
      <c r="O1143" s="190">
        <f t="shared" si="212"/>
        <v>0</v>
      </c>
      <c r="P1143" s="30"/>
    </row>
    <row r="1144" spans="1:16" s="3" customFormat="1" ht="21" customHeight="1" outlineLevel="1" x14ac:dyDescent="0.25">
      <c r="A1144" s="27">
        <v>4</v>
      </c>
      <c r="B1144" s="28" t="s">
        <v>161</v>
      </c>
      <c r="C1144" s="27">
        <v>1</v>
      </c>
      <c r="D1144" s="10">
        <v>697000</v>
      </c>
      <c r="E1144" s="10"/>
      <c r="F1144" s="55">
        <f t="shared" si="207"/>
        <v>697000</v>
      </c>
      <c r="G1144" s="28" t="s">
        <v>161</v>
      </c>
      <c r="H1144" s="27">
        <v>1</v>
      </c>
      <c r="I1144" s="10">
        <v>697000</v>
      </c>
      <c r="J1144" s="10"/>
      <c r="K1144" s="55">
        <f t="shared" si="208"/>
        <v>697000</v>
      </c>
      <c r="L1144" s="190">
        <f t="shared" si="209"/>
        <v>0</v>
      </c>
      <c r="M1144" s="190">
        <f t="shared" si="210"/>
        <v>0</v>
      </c>
      <c r="N1144" s="190">
        <f t="shared" si="211"/>
        <v>0</v>
      </c>
      <c r="O1144" s="190">
        <f t="shared" si="212"/>
        <v>0</v>
      </c>
      <c r="P1144" s="30"/>
    </row>
    <row r="1145" spans="1:16" s="61" customFormat="1" ht="21" customHeight="1" outlineLevel="1" x14ac:dyDescent="0.25">
      <c r="A1145" s="27">
        <v>5</v>
      </c>
      <c r="B1145" s="44" t="s">
        <v>162</v>
      </c>
      <c r="C1145" s="27">
        <v>1</v>
      </c>
      <c r="D1145" s="10">
        <v>323000</v>
      </c>
      <c r="E1145" s="10"/>
      <c r="F1145" s="55">
        <f t="shared" si="207"/>
        <v>323000</v>
      </c>
      <c r="G1145" s="44" t="s">
        <v>162</v>
      </c>
      <c r="H1145" s="27">
        <v>1</v>
      </c>
      <c r="I1145" s="10">
        <v>323000</v>
      </c>
      <c r="J1145" s="10"/>
      <c r="K1145" s="55">
        <f t="shared" si="208"/>
        <v>323000</v>
      </c>
      <c r="L1145" s="190">
        <f t="shared" si="209"/>
        <v>0</v>
      </c>
      <c r="M1145" s="190">
        <f t="shared" si="210"/>
        <v>0</v>
      </c>
      <c r="N1145" s="190">
        <f t="shared" si="211"/>
        <v>0</v>
      </c>
      <c r="O1145" s="190">
        <f t="shared" si="212"/>
        <v>0</v>
      </c>
      <c r="P1145" s="30"/>
    </row>
    <row r="1146" spans="1:16" s="3" customFormat="1" ht="21" customHeight="1" outlineLevel="1" x14ac:dyDescent="0.25">
      <c r="A1146" s="27">
        <v>6</v>
      </c>
      <c r="B1146" s="44" t="s">
        <v>9</v>
      </c>
      <c r="C1146" s="27">
        <v>1</v>
      </c>
      <c r="D1146" s="10">
        <v>323000</v>
      </c>
      <c r="E1146" s="10"/>
      <c r="F1146" s="55">
        <f t="shared" si="207"/>
        <v>323000</v>
      </c>
      <c r="G1146" s="44" t="s">
        <v>9</v>
      </c>
      <c r="H1146" s="27">
        <v>1</v>
      </c>
      <c r="I1146" s="10">
        <v>323000</v>
      </c>
      <c r="J1146" s="10"/>
      <c r="K1146" s="55">
        <f t="shared" si="208"/>
        <v>323000</v>
      </c>
      <c r="L1146" s="190">
        <f t="shared" si="209"/>
        <v>0</v>
      </c>
      <c r="M1146" s="190">
        <f t="shared" si="210"/>
        <v>0</v>
      </c>
      <c r="N1146" s="190">
        <f t="shared" si="211"/>
        <v>0</v>
      </c>
      <c r="O1146" s="190">
        <f t="shared" si="212"/>
        <v>0</v>
      </c>
      <c r="P1146" s="30"/>
    </row>
    <row r="1147" spans="1:16" s="3" customFormat="1" ht="54.75" customHeight="1" outlineLevel="1" x14ac:dyDescent="0.25">
      <c r="A1147" s="27">
        <v>7</v>
      </c>
      <c r="B1147" s="44" t="s">
        <v>298</v>
      </c>
      <c r="C1147" s="27">
        <v>1</v>
      </c>
      <c r="D1147" s="10">
        <v>289000</v>
      </c>
      <c r="E1147" s="10"/>
      <c r="F1147" s="55">
        <f t="shared" si="207"/>
        <v>289000</v>
      </c>
      <c r="G1147" s="44" t="s">
        <v>298</v>
      </c>
      <c r="H1147" s="27">
        <v>1</v>
      </c>
      <c r="I1147" s="10">
        <v>289000</v>
      </c>
      <c r="J1147" s="10"/>
      <c r="K1147" s="55">
        <f t="shared" si="208"/>
        <v>289000</v>
      </c>
      <c r="L1147" s="190">
        <f t="shared" si="209"/>
        <v>0</v>
      </c>
      <c r="M1147" s="190">
        <f t="shared" si="210"/>
        <v>0</v>
      </c>
      <c r="N1147" s="190">
        <f t="shared" si="211"/>
        <v>0</v>
      </c>
      <c r="O1147" s="190">
        <f t="shared" si="212"/>
        <v>0</v>
      </c>
      <c r="P1147" s="30"/>
    </row>
    <row r="1148" spans="1:16" s="3" customFormat="1" ht="21" customHeight="1" outlineLevel="1" x14ac:dyDescent="0.25">
      <c r="A1148" s="27"/>
      <c r="B1148" s="31" t="s">
        <v>6</v>
      </c>
      <c r="C1148" s="62">
        <f>SUM(C1141:C1147)</f>
        <v>7</v>
      </c>
      <c r="D1148" s="43"/>
      <c r="E1148" s="43"/>
      <c r="F1148" s="172">
        <f>SUM(F1141:F1147)</f>
        <v>3519000</v>
      </c>
      <c r="G1148" s="31" t="s">
        <v>6</v>
      </c>
      <c r="H1148" s="62">
        <f>SUM(H1141:H1147)</f>
        <v>7</v>
      </c>
      <c r="I1148" s="43"/>
      <c r="J1148" s="43"/>
      <c r="K1148" s="172">
        <f>SUM(K1141:K1147)</f>
        <v>3519000</v>
      </c>
      <c r="L1148" s="190">
        <f t="shared" si="209"/>
        <v>0</v>
      </c>
      <c r="M1148" s="190">
        <f t="shared" si="210"/>
        <v>0</v>
      </c>
      <c r="N1148" s="190">
        <f t="shared" si="211"/>
        <v>0</v>
      </c>
      <c r="O1148" s="190">
        <f t="shared" si="212"/>
        <v>0</v>
      </c>
      <c r="P1148" s="30"/>
    </row>
    <row r="1149" spans="1:16" s="5" customFormat="1" ht="35.25" customHeight="1" outlineLevel="1" x14ac:dyDescent="0.25">
      <c r="A1149" s="19" t="s">
        <v>8</v>
      </c>
      <c r="B1149" s="19" t="s">
        <v>163</v>
      </c>
      <c r="C1149" s="24"/>
      <c r="D1149" s="86"/>
      <c r="E1149" s="86"/>
      <c r="F1149" s="175"/>
      <c r="G1149" s="19" t="s">
        <v>163</v>
      </c>
      <c r="H1149" s="24"/>
      <c r="I1149" s="86"/>
      <c r="J1149" s="86"/>
      <c r="K1149" s="175"/>
      <c r="L1149" s="190">
        <f t="shared" si="209"/>
        <v>0</v>
      </c>
      <c r="M1149" s="190">
        <f t="shared" si="210"/>
        <v>0</v>
      </c>
      <c r="N1149" s="190">
        <f t="shared" si="211"/>
        <v>0</v>
      </c>
      <c r="O1149" s="190">
        <f t="shared" si="212"/>
        <v>0</v>
      </c>
      <c r="P1149" s="77"/>
    </row>
    <row r="1150" spans="1:16" s="3" customFormat="1" ht="21" customHeight="1" outlineLevel="1" x14ac:dyDescent="0.25">
      <c r="A1150" s="27">
        <v>1</v>
      </c>
      <c r="B1150" s="44" t="s">
        <v>4</v>
      </c>
      <c r="C1150" s="27">
        <v>1</v>
      </c>
      <c r="D1150" s="10">
        <v>387600</v>
      </c>
      <c r="E1150" s="10"/>
      <c r="F1150" s="55">
        <f>D1150*C1150</f>
        <v>387600</v>
      </c>
      <c r="G1150" s="44" t="s">
        <v>4</v>
      </c>
      <c r="H1150" s="27">
        <v>1</v>
      </c>
      <c r="I1150" s="10">
        <v>387600</v>
      </c>
      <c r="J1150" s="10"/>
      <c r="K1150" s="55">
        <f>I1150*H1150</f>
        <v>387600</v>
      </c>
      <c r="L1150" s="190">
        <f t="shared" si="209"/>
        <v>0</v>
      </c>
      <c r="M1150" s="190">
        <f t="shared" si="210"/>
        <v>0</v>
      </c>
      <c r="N1150" s="190">
        <f t="shared" si="211"/>
        <v>0</v>
      </c>
      <c r="O1150" s="190">
        <f t="shared" si="212"/>
        <v>0</v>
      </c>
      <c r="P1150" s="30"/>
    </row>
    <row r="1151" spans="1:16" s="3" customFormat="1" ht="21" customHeight="1" outlineLevel="1" x14ac:dyDescent="0.25">
      <c r="A1151" s="27">
        <v>2</v>
      </c>
      <c r="B1151" s="44" t="s">
        <v>9</v>
      </c>
      <c r="C1151" s="27">
        <v>1</v>
      </c>
      <c r="D1151" s="10">
        <v>289000</v>
      </c>
      <c r="E1151" s="10"/>
      <c r="F1151" s="55">
        <f>D1151*C1151</f>
        <v>289000</v>
      </c>
      <c r="G1151" s="44" t="s">
        <v>9</v>
      </c>
      <c r="H1151" s="27">
        <v>1</v>
      </c>
      <c r="I1151" s="10">
        <v>289000</v>
      </c>
      <c r="J1151" s="10"/>
      <c r="K1151" s="55">
        <f>I1151*H1151</f>
        <v>289000</v>
      </c>
      <c r="L1151" s="190">
        <f t="shared" si="209"/>
        <v>0</v>
      </c>
      <c r="M1151" s="190">
        <f t="shared" si="210"/>
        <v>0</v>
      </c>
      <c r="N1151" s="190">
        <f t="shared" si="211"/>
        <v>0</v>
      </c>
      <c r="O1151" s="190">
        <f t="shared" si="212"/>
        <v>0</v>
      </c>
      <c r="P1151" s="30"/>
    </row>
    <row r="1152" spans="1:16" s="3" customFormat="1" ht="21" customHeight="1" outlineLevel="1" x14ac:dyDescent="0.25">
      <c r="A1152" s="27">
        <v>3</v>
      </c>
      <c r="B1152" s="44" t="s">
        <v>10</v>
      </c>
      <c r="C1152" s="27">
        <v>1</v>
      </c>
      <c r="D1152" s="10">
        <v>282200</v>
      </c>
      <c r="E1152" s="10"/>
      <c r="F1152" s="55">
        <f>D1152*C1152</f>
        <v>282200</v>
      </c>
      <c r="G1152" s="44" t="s">
        <v>10</v>
      </c>
      <c r="H1152" s="27">
        <v>1</v>
      </c>
      <c r="I1152" s="10">
        <v>282200</v>
      </c>
      <c r="J1152" s="10"/>
      <c r="K1152" s="55">
        <f>I1152*H1152</f>
        <v>282200</v>
      </c>
      <c r="L1152" s="190">
        <f t="shared" si="209"/>
        <v>0</v>
      </c>
      <c r="M1152" s="190">
        <f t="shared" si="210"/>
        <v>0</v>
      </c>
      <c r="N1152" s="190">
        <f t="shared" si="211"/>
        <v>0</v>
      </c>
      <c r="O1152" s="190">
        <f t="shared" si="212"/>
        <v>0</v>
      </c>
      <c r="P1152" s="30"/>
    </row>
    <row r="1153" spans="1:16" s="3" customFormat="1" ht="21" customHeight="1" outlineLevel="1" x14ac:dyDescent="0.25">
      <c r="A1153" s="27"/>
      <c r="B1153" s="31" t="s">
        <v>6</v>
      </c>
      <c r="C1153" s="62">
        <f>SUM(C1150:C1152)</f>
        <v>3</v>
      </c>
      <c r="D1153" s="10"/>
      <c r="E1153" s="43"/>
      <c r="F1153" s="172">
        <f>SUM(F1150:F1152)</f>
        <v>958800</v>
      </c>
      <c r="G1153" s="31" t="s">
        <v>6</v>
      </c>
      <c r="H1153" s="62">
        <f>SUM(H1150:H1152)</f>
        <v>3</v>
      </c>
      <c r="I1153" s="10"/>
      <c r="J1153" s="43"/>
      <c r="K1153" s="172">
        <f>SUM(K1150:K1152)</f>
        <v>958800</v>
      </c>
      <c r="L1153" s="190">
        <f t="shared" si="209"/>
        <v>0</v>
      </c>
      <c r="M1153" s="190">
        <f t="shared" si="210"/>
        <v>0</v>
      </c>
      <c r="N1153" s="190">
        <f t="shared" si="211"/>
        <v>0</v>
      </c>
      <c r="O1153" s="190">
        <f t="shared" si="212"/>
        <v>0</v>
      </c>
      <c r="P1153" s="30"/>
    </row>
    <row r="1154" spans="1:16" s="5" customFormat="1" ht="37.5" customHeight="1" outlineLevel="1" x14ac:dyDescent="0.25">
      <c r="A1154" s="19" t="s">
        <v>8</v>
      </c>
      <c r="B1154" s="19" t="s">
        <v>164</v>
      </c>
      <c r="C1154" s="24"/>
      <c r="D1154" s="86"/>
      <c r="E1154" s="86"/>
      <c r="F1154" s="175"/>
      <c r="G1154" s="19" t="s">
        <v>164</v>
      </c>
      <c r="H1154" s="24"/>
      <c r="I1154" s="86"/>
      <c r="J1154" s="86"/>
      <c r="K1154" s="175"/>
      <c r="L1154" s="190">
        <f t="shared" si="209"/>
        <v>0</v>
      </c>
      <c r="M1154" s="190">
        <f t="shared" si="210"/>
        <v>0</v>
      </c>
      <c r="N1154" s="190">
        <f t="shared" si="211"/>
        <v>0</v>
      </c>
      <c r="O1154" s="190">
        <f t="shared" si="212"/>
        <v>0</v>
      </c>
      <c r="P1154" s="77"/>
    </row>
    <row r="1155" spans="1:16" s="3" customFormat="1" ht="21" customHeight="1" outlineLevel="1" x14ac:dyDescent="0.25">
      <c r="A1155" s="27">
        <v>1</v>
      </c>
      <c r="B1155" s="44" t="s">
        <v>4</v>
      </c>
      <c r="C1155" s="27">
        <v>1</v>
      </c>
      <c r="D1155" s="10">
        <v>387600</v>
      </c>
      <c r="E1155" s="10"/>
      <c r="F1155" s="55">
        <f>D1155*C1155</f>
        <v>387600</v>
      </c>
      <c r="G1155" s="44" t="s">
        <v>4</v>
      </c>
      <c r="H1155" s="27">
        <v>1</v>
      </c>
      <c r="I1155" s="10">
        <v>387600</v>
      </c>
      <c r="J1155" s="10"/>
      <c r="K1155" s="55">
        <f>I1155*H1155</f>
        <v>387600</v>
      </c>
      <c r="L1155" s="190">
        <f t="shared" si="209"/>
        <v>0</v>
      </c>
      <c r="M1155" s="190">
        <f t="shared" si="210"/>
        <v>0</v>
      </c>
      <c r="N1155" s="190">
        <f t="shared" si="211"/>
        <v>0</v>
      </c>
      <c r="O1155" s="190">
        <f t="shared" si="212"/>
        <v>0</v>
      </c>
      <c r="P1155" s="30"/>
    </row>
    <row r="1156" spans="1:16" s="3" customFormat="1" ht="21" customHeight="1" outlineLevel="1" x14ac:dyDescent="0.25">
      <c r="A1156" s="27">
        <v>2</v>
      </c>
      <c r="B1156" s="44" t="s">
        <v>9</v>
      </c>
      <c r="C1156" s="27">
        <v>1</v>
      </c>
      <c r="D1156" s="10">
        <v>289000</v>
      </c>
      <c r="E1156" s="10"/>
      <c r="F1156" s="55">
        <f>D1156*C1156</f>
        <v>289000</v>
      </c>
      <c r="G1156" s="44" t="s">
        <v>9</v>
      </c>
      <c r="H1156" s="27">
        <v>1</v>
      </c>
      <c r="I1156" s="10">
        <v>289000</v>
      </c>
      <c r="J1156" s="10"/>
      <c r="K1156" s="55">
        <f>I1156*H1156</f>
        <v>289000</v>
      </c>
      <c r="L1156" s="190">
        <f t="shared" si="209"/>
        <v>0</v>
      </c>
      <c r="M1156" s="190">
        <f t="shared" si="210"/>
        <v>0</v>
      </c>
      <c r="N1156" s="190">
        <f t="shared" si="211"/>
        <v>0</v>
      </c>
      <c r="O1156" s="190">
        <f t="shared" si="212"/>
        <v>0</v>
      </c>
      <c r="P1156" s="30"/>
    </row>
    <row r="1157" spans="1:16" s="3" customFormat="1" ht="21" customHeight="1" outlineLevel="1" x14ac:dyDescent="0.25">
      <c r="A1157" s="27">
        <v>3</v>
      </c>
      <c r="B1157" s="44" t="s">
        <v>10</v>
      </c>
      <c r="C1157" s="27">
        <v>1</v>
      </c>
      <c r="D1157" s="10">
        <v>282200</v>
      </c>
      <c r="E1157" s="10"/>
      <c r="F1157" s="55">
        <f>D1157*C1157</f>
        <v>282200</v>
      </c>
      <c r="G1157" s="44" t="s">
        <v>10</v>
      </c>
      <c r="H1157" s="27">
        <v>1</v>
      </c>
      <c r="I1157" s="10">
        <v>282200</v>
      </c>
      <c r="J1157" s="10"/>
      <c r="K1157" s="55">
        <f>I1157*H1157</f>
        <v>282200</v>
      </c>
      <c r="L1157" s="190">
        <f t="shared" si="209"/>
        <v>0</v>
      </c>
      <c r="M1157" s="190">
        <f t="shared" si="210"/>
        <v>0</v>
      </c>
      <c r="N1157" s="190">
        <f t="shared" si="211"/>
        <v>0</v>
      </c>
      <c r="O1157" s="190">
        <f t="shared" si="212"/>
        <v>0</v>
      </c>
      <c r="P1157" s="30"/>
    </row>
    <row r="1158" spans="1:16" s="3" customFormat="1" ht="21" customHeight="1" outlineLevel="1" x14ac:dyDescent="0.25">
      <c r="A1158" s="27">
        <v>4</v>
      </c>
      <c r="B1158" s="44" t="s">
        <v>5</v>
      </c>
      <c r="C1158" s="27">
        <v>3</v>
      </c>
      <c r="D1158" s="10">
        <v>272000</v>
      </c>
      <c r="E1158" s="10"/>
      <c r="F1158" s="55">
        <f>D1158*C1158</f>
        <v>816000</v>
      </c>
      <c r="G1158" s="44" t="s">
        <v>5</v>
      </c>
      <c r="H1158" s="27">
        <v>3</v>
      </c>
      <c r="I1158" s="10">
        <v>272000</v>
      </c>
      <c r="J1158" s="10"/>
      <c r="K1158" s="55">
        <f>I1158*H1158</f>
        <v>816000</v>
      </c>
      <c r="L1158" s="190">
        <f t="shared" si="209"/>
        <v>0</v>
      </c>
      <c r="M1158" s="190">
        <f t="shared" si="210"/>
        <v>0</v>
      </c>
      <c r="N1158" s="190">
        <f t="shared" si="211"/>
        <v>0</v>
      </c>
      <c r="O1158" s="190">
        <f t="shared" si="212"/>
        <v>0</v>
      </c>
      <c r="P1158" s="30"/>
    </row>
    <row r="1159" spans="1:16" s="3" customFormat="1" ht="21" customHeight="1" outlineLevel="1" x14ac:dyDescent="0.25">
      <c r="A1159" s="27"/>
      <c r="B1159" s="31" t="s">
        <v>6</v>
      </c>
      <c r="C1159" s="62">
        <f>SUM(C1155:C1158)</f>
        <v>6</v>
      </c>
      <c r="D1159" s="43"/>
      <c r="E1159" s="43"/>
      <c r="F1159" s="172">
        <f>SUM(F1155:F1158)</f>
        <v>1774800</v>
      </c>
      <c r="G1159" s="31" t="s">
        <v>6</v>
      </c>
      <c r="H1159" s="62">
        <f>SUM(H1155:H1158)</f>
        <v>6</v>
      </c>
      <c r="I1159" s="43"/>
      <c r="J1159" s="43"/>
      <c r="K1159" s="172">
        <f>SUM(K1155:K1158)</f>
        <v>1774800</v>
      </c>
      <c r="L1159" s="190">
        <f t="shared" si="209"/>
        <v>0</v>
      </c>
      <c r="M1159" s="190">
        <f t="shared" si="210"/>
        <v>0</v>
      </c>
      <c r="N1159" s="190">
        <f t="shared" si="211"/>
        <v>0</v>
      </c>
      <c r="O1159" s="190">
        <f t="shared" si="212"/>
        <v>0</v>
      </c>
      <c r="P1159" s="30"/>
    </row>
    <row r="1160" spans="1:16" s="5" customFormat="1" ht="43.5" customHeight="1" outlineLevel="1" x14ac:dyDescent="0.25">
      <c r="A1160" s="19" t="s">
        <v>8</v>
      </c>
      <c r="B1160" s="19" t="s">
        <v>174</v>
      </c>
      <c r="C1160" s="24"/>
      <c r="D1160" s="86"/>
      <c r="E1160" s="86"/>
      <c r="F1160" s="175"/>
      <c r="G1160" s="19" t="s">
        <v>174</v>
      </c>
      <c r="H1160" s="24"/>
      <c r="I1160" s="86"/>
      <c r="J1160" s="86"/>
      <c r="K1160" s="175"/>
      <c r="L1160" s="190">
        <f t="shared" si="209"/>
        <v>0</v>
      </c>
      <c r="M1160" s="190">
        <f t="shared" si="210"/>
        <v>0</v>
      </c>
      <c r="N1160" s="190">
        <f t="shared" si="211"/>
        <v>0</v>
      </c>
      <c r="O1160" s="190">
        <f t="shared" si="212"/>
        <v>0</v>
      </c>
      <c r="P1160" s="77"/>
    </row>
    <row r="1161" spans="1:16" s="3" customFormat="1" ht="21" customHeight="1" outlineLevel="1" x14ac:dyDescent="0.25">
      <c r="A1161" s="27">
        <v>1</v>
      </c>
      <c r="B1161" s="44" t="s">
        <v>4</v>
      </c>
      <c r="C1161" s="27">
        <v>1</v>
      </c>
      <c r="D1161" s="10">
        <v>387600</v>
      </c>
      <c r="E1161" s="10"/>
      <c r="F1161" s="55">
        <f>D1161*C1161</f>
        <v>387600</v>
      </c>
      <c r="G1161" s="44" t="s">
        <v>4</v>
      </c>
      <c r="H1161" s="27">
        <v>1</v>
      </c>
      <c r="I1161" s="10">
        <v>387600</v>
      </c>
      <c r="J1161" s="10"/>
      <c r="K1161" s="55">
        <f>I1161*H1161</f>
        <v>387600</v>
      </c>
      <c r="L1161" s="190">
        <f t="shared" si="209"/>
        <v>0</v>
      </c>
      <c r="M1161" s="190">
        <f t="shared" si="210"/>
        <v>0</v>
      </c>
      <c r="N1161" s="190">
        <f t="shared" si="211"/>
        <v>0</v>
      </c>
      <c r="O1161" s="190">
        <f t="shared" si="212"/>
        <v>0</v>
      </c>
      <c r="P1161" s="30"/>
    </row>
    <row r="1162" spans="1:16" s="3" customFormat="1" ht="39.75" customHeight="1" outlineLevel="1" x14ac:dyDescent="0.25">
      <c r="A1162" s="27"/>
      <c r="B1162" s="44" t="s">
        <v>175</v>
      </c>
      <c r="C1162" s="27">
        <v>1</v>
      </c>
      <c r="D1162" s="10">
        <v>289000</v>
      </c>
      <c r="E1162" s="10"/>
      <c r="F1162" s="55">
        <f>D1162*C1162</f>
        <v>289000</v>
      </c>
      <c r="G1162" s="44" t="s">
        <v>175</v>
      </c>
      <c r="H1162" s="27">
        <v>1</v>
      </c>
      <c r="I1162" s="10">
        <v>289000</v>
      </c>
      <c r="J1162" s="10"/>
      <c r="K1162" s="55">
        <f>I1162*H1162</f>
        <v>289000</v>
      </c>
      <c r="L1162" s="190">
        <f t="shared" si="209"/>
        <v>0</v>
      </c>
      <c r="M1162" s="190">
        <f t="shared" si="210"/>
        <v>0</v>
      </c>
      <c r="N1162" s="190">
        <f t="shared" si="211"/>
        <v>0</v>
      </c>
      <c r="O1162" s="190">
        <f t="shared" si="212"/>
        <v>0</v>
      </c>
      <c r="P1162" s="30"/>
    </row>
    <row r="1163" spans="1:16" s="3" customFormat="1" ht="21" customHeight="1" outlineLevel="1" x14ac:dyDescent="0.25">
      <c r="A1163" s="27"/>
      <c r="B1163" s="44" t="s">
        <v>176</v>
      </c>
      <c r="C1163" s="27">
        <v>1</v>
      </c>
      <c r="D1163" s="10">
        <v>289000</v>
      </c>
      <c r="E1163" s="10"/>
      <c r="F1163" s="55">
        <f>D1163*C1163</f>
        <v>289000</v>
      </c>
      <c r="G1163" s="44" t="s">
        <v>176</v>
      </c>
      <c r="H1163" s="27">
        <v>1</v>
      </c>
      <c r="I1163" s="10">
        <v>289000</v>
      </c>
      <c r="J1163" s="10"/>
      <c r="K1163" s="55">
        <f>I1163*H1163</f>
        <v>289000</v>
      </c>
      <c r="L1163" s="190">
        <f t="shared" si="209"/>
        <v>0</v>
      </c>
      <c r="M1163" s="190">
        <f t="shared" si="210"/>
        <v>0</v>
      </c>
      <c r="N1163" s="190">
        <f t="shared" si="211"/>
        <v>0</v>
      </c>
      <c r="O1163" s="190">
        <f t="shared" si="212"/>
        <v>0</v>
      </c>
      <c r="P1163" s="30"/>
    </row>
    <row r="1164" spans="1:16" s="3" customFormat="1" ht="21" customHeight="1" outlineLevel="1" x14ac:dyDescent="0.25">
      <c r="A1164" s="27">
        <v>2</v>
      </c>
      <c r="B1164" s="44" t="s">
        <v>10</v>
      </c>
      <c r="C1164" s="27">
        <v>1</v>
      </c>
      <c r="D1164" s="10">
        <v>282200</v>
      </c>
      <c r="E1164" s="10"/>
      <c r="F1164" s="55">
        <f>D1164*C1164</f>
        <v>282200</v>
      </c>
      <c r="G1164" s="44" t="s">
        <v>10</v>
      </c>
      <c r="H1164" s="27">
        <v>1</v>
      </c>
      <c r="I1164" s="10">
        <v>282200</v>
      </c>
      <c r="J1164" s="10"/>
      <c r="K1164" s="55">
        <f>I1164*H1164</f>
        <v>282200</v>
      </c>
      <c r="L1164" s="190">
        <f t="shared" si="209"/>
        <v>0</v>
      </c>
      <c r="M1164" s="190">
        <f t="shared" si="210"/>
        <v>0</v>
      </c>
      <c r="N1164" s="190">
        <f t="shared" si="211"/>
        <v>0</v>
      </c>
      <c r="O1164" s="190">
        <f t="shared" si="212"/>
        <v>0</v>
      </c>
      <c r="P1164" s="30"/>
    </row>
    <row r="1165" spans="1:16" s="3" customFormat="1" ht="21" customHeight="1" outlineLevel="1" x14ac:dyDescent="0.25">
      <c r="A1165" s="27"/>
      <c r="B1165" s="31" t="s">
        <v>6</v>
      </c>
      <c r="C1165" s="62">
        <f>SUM(C1161:C1164)</f>
        <v>4</v>
      </c>
      <c r="D1165" s="43"/>
      <c r="E1165" s="43"/>
      <c r="F1165" s="172">
        <f>SUM(F1161:F1164)</f>
        <v>1247800</v>
      </c>
      <c r="G1165" s="31" t="s">
        <v>6</v>
      </c>
      <c r="H1165" s="62">
        <f>SUM(H1161:H1164)</f>
        <v>4</v>
      </c>
      <c r="I1165" s="43"/>
      <c r="J1165" s="43"/>
      <c r="K1165" s="172">
        <f>SUM(K1161:K1164)</f>
        <v>1247800</v>
      </c>
      <c r="L1165" s="190">
        <f t="shared" si="209"/>
        <v>0</v>
      </c>
      <c r="M1165" s="190">
        <f t="shared" si="210"/>
        <v>0</v>
      </c>
      <c r="N1165" s="190">
        <f t="shared" si="211"/>
        <v>0</v>
      </c>
      <c r="O1165" s="190">
        <f t="shared" si="212"/>
        <v>0</v>
      </c>
      <c r="P1165" s="30"/>
    </row>
    <row r="1166" spans="1:16" s="5" customFormat="1" ht="25.5" customHeight="1" outlineLevel="1" x14ac:dyDescent="0.25">
      <c r="A1166" s="19" t="s">
        <v>8</v>
      </c>
      <c r="B1166" s="19" t="s">
        <v>165</v>
      </c>
      <c r="C1166" s="24"/>
      <c r="D1166" s="86"/>
      <c r="E1166" s="86"/>
      <c r="F1166" s="175"/>
      <c r="G1166" s="19" t="s">
        <v>165</v>
      </c>
      <c r="H1166" s="24"/>
      <c r="I1166" s="86"/>
      <c r="J1166" s="86"/>
      <c r="K1166" s="175"/>
      <c r="L1166" s="190">
        <f t="shared" si="209"/>
        <v>0</v>
      </c>
      <c r="M1166" s="190">
        <f t="shared" si="210"/>
        <v>0</v>
      </c>
      <c r="N1166" s="190">
        <f t="shared" si="211"/>
        <v>0</v>
      </c>
      <c r="O1166" s="190">
        <f t="shared" si="212"/>
        <v>0</v>
      </c>
      <c r="P1166" s="77"/>
    </row>
    <row r="1167" spans="1:16" s="3" customFormat="1" ht="21" customHeight="1" outlineLevel="1" x14ac:dyDescent="0.25">
      <c r="A1167" s="27">
        <v>1</v>
      </c>
      <c r="B1167" s="44" t="s">
        <v>4</v>
      </c>
      <c r="C1167" s="27">
        <v>1</v>
      </c>
      <c r="D1167" s="10">
        <v>387600</v>
      </c>
      <c r="E1167" s="10"/>
      <c r="F1167" s="55">
        <f>D1167*C1167</f>
        <v>387600</v>
      </c>
      <c r="G1167" s="44" t="s">
        <v>4</v>
      </c>
      <c r="H1167" s="27">
        <v>1</v>
      </c>
      <c r="I1167" s="10">
        <v>387600</v>
      </c>
      <c r="J1167" s="10"/>
      <c r="K1167" s="55">
        <f>I1167*H1167</f>
        <v>387600</v>
      </c>
      <c r="L1167" s="190">
        <f t="shared" si="209"/>
        <v>0</v>
      </c>
      <c r="M1167" s="190">
        <f t="shared" si="210"/>
        <v>0</v>
      </c>
      <c r="N1167" s="190">
        <f t="shared" si="211"/>
        <v>0</v>
      </c>
      <c r="O1167" s="190">
        <f t="shared" si="212"/>
        <v>0</v>
      </c>
      <c r="P1167" s="30"/>
    </row>
    <row r="1168" spans="1:16" s="3" customFormat="1" ht="21" customHeight="1" outlineLevel="1" x14ac:dyDescent="0.25">
      <c r="A1168" s="27">
        <v>2</v>
      </c>
      <c r="B1168" s="44" t="s">
        <v>9</v>
      </c>
      <c r="C1168" s="27">
        <v>1</v>
      </c>
      <c r="D1168" s="10">
        <v>289000</v>
      </c>
      <c r="E1168" s="10"/>
      <c r="F1168" s="55">
        <f>D1168*C1168</f>
        <v>289000</v>
      </c>
      <c r="G1168" s="44" t="s">
        <v>9</v>
      </c>
      <c r="H1168" s="27">
        <v>1</v>
      </c>
      <c r="I1168" s="10">
        <v>289000</v>
      </c>
      <c r="J1168" s="10"/>
      <c r="K1168" s="55">
        <f>I1168*H1168</f>
        <v>289000</v>
      </c>
      <c r="L1168" s="190">
        <f t="shared" si="209"/>
        <v>0</v>
      </c>
      <c r="M1168" s="190">
        <f t="shared" si="210"/>
        <v>0</v>
      </c>
      <c r="N1168" s="190">
        <f t="shared" si="211"/>
        <v>0</v>
      </c>
      <c r="O1168" s="190">
        <f t="shared" si="212"/>
        <v>0</v>
      </c>
      <c r="P1168" s="30"/>
    </row>
    <row r="1169" spans="1:16" s="3" customFormat="1" ht="21" customHeight="1" outlineLevel="1" x14ac:dyDescent="0.25">
      <c r="A1169" s="27"/>
      <c r="B1169" s="31" t="s">
        <v>6</v>
      </c>
      <c r="C1169" s="62">
        <f>SUM(C1167:C1168)</f>
        <v>2</v>
      </c>
      <c r="D1169" s="43"/>
      <c r="E1169" s="43"/>
      <c r="F1169" s="172">
        <f>SUM(F1167:F1168)</f>
        <v>676600</v>
      </c>
      <c r="G1169" s="31" t="s">
        <v>6</v>
      </c>
      <c r="H1169" s="62">
        <f>SUM(H1167:H1168)</f>
        <v>2</v>
      </c>
      <c r="I1169" s="43"/>
      <c r="J1169" s="43"/>
      <c r="K1169" s="172">
        <f>SUM(K1167:K1168)</f>
        <v>676600</v>
      </c>
      <c r="L1169" s="190">
        <f t="shared" si="209"/>
        <v>0</v>
      </c>
      <c r="M1169" s="190">
        <f t="shared" si="210"/>
        <v>0</v>
      </c>
      <c r="N1169" s="190">
        <f t="shared" si="211"/>
        <v>0</v>
      </c>
      <c r="O1169" s="190">
        <f t="shared" si="212"/>
        <v>0</v>
      </c>
      <c r="P1169" s="30"/>
    </row>
    <row r="1170" spans="1:16" s="5" customFormat="1" ht="69" customHeight="1" outlineLevel="1" x14ac:dyDescent="0.25">
      <c r="A1170" s="19" t="s">
        <v>8</v>
      </c>
      <c r="B1170" s="19" t="s">
        <v>166</v>
      </c>
      <c r="C1170" s="24"/>
      <c r="D1170" s="86"/>
      <c r="E1170" s="86"/>
      <c r="F1170" s="175"/>
      <c r="G1170" s="19" t="s">
        <v>166</v>
      </c>
      <c r="H1170" s="24"/>
      <c r="I1170" s="86"/>
      <c r="J1170" s="86"/>
      <c r="K1170" s="175"/>
      <c r="L1170" s="190">
        <f t="shared" si="209"/>
        <v>0</v>
      </c>
      <c r="M1170" s="190">
        <f t="shared" si="210"/>
        <v>0</v>
      </c>
      <c r="N1170" s="190">
        <f t="shared" si="211"/>
        <v>0</v>
      </c>
      <c r="O1170" s="190">
        <f t="shared" si="212"/>
        <v>0</v>
      </c>
      <c r="P1170" s="77"/>
    </row>
    <row r="1171" spans="1:16" s="3" customFormat="1" ht="21" customHeight="1" outlineLevel="1" x14ac:dyDescent="0.25">
      <c r="A1171" s="27">
        <v>1</v>
      </c>
      <c r="B1171" s="44" t="s">
        <v>4</v>
      </c>
      <c r="C1171" s="27">
        <v>1</v>
      </c>
      <c r="D1171" s="10">
        <v>387600</v>
      </c>
      <c r="E1171" s="10"/>
      <c r="F1171" s="55">
        <f>D1171*C1171</f>
        <v>387600</v>
      </c>
      <c r="G1171" s="44" t="s">
        <v>4</v>
      </c>
      <c r="H1171" s="27">
        <v>1</v>
      </c>
      <c r="I1171" s="10">
        <v>387600</v>
      </c>
      <c r="J1171" s="10"/>
      <c r="K1171" s="55">
        <f>I1171*H1171</f>
        <v>387600</v>
      </c>
      <c r="L1171" s="190">
        <f t="shared" si="209"/>
        <v>0</v>
      </c>
      <c r="M1171" s="190">
        <f t="shared" si="210"/>
        <v>0</v>
      </c>
      <c r="N1171" s="190">
        <f t="shared" si="211"/>
        <v>0</v>
      </c>
      <c r="O1171" s="190">
        <f t="shared" si="212"/>
        <v>0</v>
      </c>
      <c r="P1171" s="30"/>
    </row>
    <row r="1172" spans="1:16" s="3" customFormat="1" ht="21" customHeight="1" outlineLevel="1" x14ac:dyDescent="0.25">
      <c r="A1172" s="27">
        <v>2</v>
      </c>
      <c r="B1172" s="44" t="s">
        <v>9</v>
      </c>
      <c r="C1172" s="27">
        <v>1</v>
      </c>
      <c r="D1172" s="10">
        <v>289000</v>
      </c>
      <c r="E1172" s="10"/>
      <c r="F1172" s="55">
        <f>D1172*C1172</f>
        <v>289000</v>
      </c>
      <c r="G1172" s="44" t="s">
        <v>9</v>
      </c>
      <c r="H1172" s="27">
        <v>1</v>
      </c>
      <c r="I1172" s="10">
        <v>289000</v>
      </c>
      <c r="J1172" s="10"/>
      <c r="K1172" s="55">
        <f>I1172*H1172</f>
        <v>289000</v>
      </c>
      <c r="L1172" s="190">
        <f t="shared" si="209"/>
        <v>0</v>
      </c>
      <c r="M1172" s="190">
        <f t="shared" si="210"/>
        <v>0</v>
      </c>
      <c r="N1172" s="190">
        <f t="shared" si="211"/>
        <v>0</v>
      </c>
      <c r="O1172" s="190">
        <f t="shared" si="212"/>
        <v>0</v>
      </c>
      <c r="P1172" s="30"/>
    </row>
    <row r="1173" spans="1:16" s="3" customFormat="1" ht="21" customHeight="1" outlineLevel="1" x14ac:dyDescent="0.25">
      <c r="A1173" s="27">
        <v>3</v>
      </c>
      <c r="B1173" s="44" t="s">
        <v>10</v>
      </c>
      <c r="C1173" s="27">
        <v>2</v>
      </c>
      <c r="D1173" s="10">
        <v>282200</v>
      </c>
      <c r="E1173" s="10"/>
      <c r="F1173" s="55">
        <f>D1173*C1173</f>
        <v>564400</v>
      </c>
      <c r="G1173" s="44" t="s">
        <v>10</v>
      </c>
      <c r="H1173" s="27">
        <v>2</v>
      </c>
      <c r="I1173" s="10">
        <v>282200</v>
      </c>
      <c r="J1173" s="10"/>
      <c r="K1173" s="55">
        <f>I1173*H1173</f>
        <v>564400</v>
      </c>
      <c r="L1173" s="190">
        <f t="shared" ref="L1173:L1204" si="213">+H1173-C1173</f>
        <v>0</v>
      </c>
      <c r="M1173" s="190">
        <f t="shared" ref="M1173:M1204" si="214">+I1173-D1173</f>
        <v>0</v>
      </c>
      <c r="N1173" s="190">
        <f t="shared" ref="N1173:N1204" si="215">+J1173-E1173</f>
        <v>0</v>
      </c>
      <c r="O1173" s="190">
        <f t="shared" ref="O1173:O1204" si="216">+K1173-F1173</f>
        <v>0</v>
      </c>
      <c r="P1173" s="30"/>
    </row>
    <row r="1174" spans="1:16" s="3" customFormat="1" ht="21" customHeight="1" outlineLevel="1" x14ac:dyDescent="0.25">
      <c r="A1174" s="27">
        <v>4</v>
      </c>
      <c r="B1174" s="44" t="s">
        <v>5</v>
      </c>
      <c r="C1174" s="27">
        <v>1</v>
      </c>
      <c r="D1174" s="10">
        <v>272000</v>
      </c>
      <c r="E1174" s="10"/>
      <c r="F1174" s="55">
        <f>D1174*C1174</f>
        <v>272000</v>
      </c>
      <c r="G1174" s="44" t="s">
        <v>5</v>
      </c>
      <c r="H1174" s="27">
        <v>1</v>
      </c>
      <c r="I1174" s="10">
        <v>272000</v>
      </c>
      <c r="J1174" s="10"/>
      <c r="K1174" s="55">
        <f>I1174*H1174</f>
        <v>272000</v>
      </c>
      <c r="L1174" s="190">
        <f t="shared" si="213"/>
        <v>0</v>
      </c>
      <c r="M1174" s="190">
        <f t="shared" si="214"/>
        <v>0</v>
      </c>
      <c r="N1174" s="190">
        <f t="shared" si="215"/>
        <v>0</v>
      </c>
      <c r="O1174" s="190">
        <f t="shared" si="216"/>
        <v>0</v>
      </c>
      <c r="P1174" s="30"/>
    </row>
    <row r="1175" spans="1:16" s="3" customFormat="1" ht="21" customHeight="1" outlineLevel="1" x14ac:dyDescent="0.25">
      <c r="A1175" s="27"/>
      <c r="B1175" s="31" t="s">
        <v>6</v>
      </c>
      <c r="C1175" s="62">
        <f>SUM(C1171:C1174)</f>
        <v>5</v>
      </c>
      <c r="D1175" s="43"/>
      <c r="E1175" s="43"/>
      <c r="F1175" s="172">
        <f>SUM(F1171:F1174)</f>
        <v>1513000</v>
      </c>
      <c r="G1175" s="31" t="s">
        <v>6</v>
      </c>
      <c r="H1175" s="62">
        <f>SUM(H1171:H1174)</f>
        <v>5</v>
      </c>
      <c r="I1175" s="43"/>
      <c r="J1175" s="43"/>
      <c r="K1175" s="172">
        <f>SUM(K1171:K1174)</f>
        <v>1513000</v>
      </c>
      <c r="L1175" s="190">
        <f t="shared" si="213"/>
        <v>0</v>
      </c>
      <c r="M1175" s="190">
        <f t="shared" si="214"/>
        <v>0</v>
      </c>
      <c r="N1175" s="190">
        <f t="shared" si="215"/>
        <v>0</v>
      </c>
      <c r="O1175" s="190">
        <f t="shared" si="216"/>
        <v>0</v>
      </c>
      <c r="P1175" s="30"/>
    </row>
    <row r="1176" spans="1:16" s="5" customFormat="1" ht="33.75" customHeight="1" outlineLevel="1" x14ac:dyDescent="0.25">
      <c r="A1176" s="19" t="s">
        <v>8</v>
      </c>
      <c r="B1176" s="19" t="s">
        <v>167</v>
      </c>
      <c r="C1176" s="24"/>
      <c r="D1176" s="86"/>
      <c r="E1176" s="86"/>
      <c r="F1176" s="175"/>
      <c r="G1176" s="19" t="s">
        <v>167</v>
      </c>
      <c r="H1176" s="24"/>
      <c r="I1176" s="86"/>
      <c r="J1176" s="86"/>
      <c r="K1176" s="175"/>
      <c r="L1176" s="190">
        <f t="shared" si="213"/>
        <v>0</v>
      </c>
      <c r="M1176" s="190">
        <f t="shared" si="214"/>
        <v>0</v>
      </c>
      <c r="N1176" s="190">
        <f t="shared" si="215"/>
        <v>0</v>
      </c>
      <c r="O1176" s="190">
        <f t="shared" si="216"/>
        <v>0</v>
      </c>
      <c r="P1176" s="77"/>
    </row>
    <row r="1177" spans="1:16" s="3" customFormat="1" ht="21" customHeight="1" outlineLevel="1" x14ac:dyDescent="0.25">
      <c r="A1177" s="27">
        <v>1</v>
      </c>
      <c r="B1177" s="44" t="s">
        <v>4</v>
      </c>
      <c r="C1177" s="27">
        <v>1</v>
      </c>
      <c r="D1177" s="10">
        <v>387600</v>
      </c>
      <c r="E1177" s="10"/>
      <c r="F1177" s="55">
        <f>D1177*C1177</f>
        <v>387600</v>
      </c>
      <c r="G1177" s="44" t="s">
        <v>4</v>
      </c>
      <c r="H1177" s="27">
        <v>1</v>
      </c>
      <c r="I1177" s="10">
        <v>387600</v>
      </c>
      <c r="J1177" s="10"/>
      <c r="K1177" s="55">
        <f>I1177*H1177</f>
        <v>387600</v>
      </c>
      <c r="L1177" s="190">
        <f t="shared" si="213"/>
        <v>0</v>
      </c>
      <c r="M1177" s="190">
        <f t="shared" si="214"/>
        <v>0</v>
      </c>
      <c r="N1177" s="190">
        <f t="shared" si="215"/>
        <v>0</v>
      </c>
      <c r="O1177" s="190">
        <f t="shared" si="216"/>
        <v>0</v>
      </c>
      <c r="P1177" s="30"/>
    </row>
    <row r="1178" spans="1:16" s="3" customFormat="1" ht="21" customHeight="1" outlineLevel="1" x14ac:dyDescent="0.25">
      <c r="A1178" s="27">
        <v>2</v>
      </c>
      <c r="B1178" s="44" t="s">
        <v>9</v>
      </c>
      <c r="C1178" s="27">
        <v>1</v>
      </c>
      <c r="D1178" s="10">
        <v>289000</v>
      </c>
      <c r="E1178" s="10"/>
      <c r="F1178" s="55">
        <f>D1178*C1178</f>
        <v>289000</v>
      </c>
      <c r="G1178" s="44" t="s">
        <v>9</v>
      </c>
      <c r="H1178" s="27">
        <v>1</v>
      </c>
      <c r="I1178" s="10">
        <v>289000</v>
      </c>
      <c r="J1178" s="10"/>
      <c r="K1178" s="55">
        <f>I1178*H1178</f>
        <v>289000</v>
      </c>
      <c r="L1178" s="190">
        <f t="shared" si="213"/>
        <v>0</v>
      </c>
      <c r="M1178" s="190">
        <f t="shared" si="214"/>
        <v>0</v>
      </c>
      <c r="N1178" s="190">
        <f t="shared" si="215"/>
        <v>0</v>
      </c>
      <c r="O1178" s="190">
        <f t="shared" si="216"/>
        <v>0</v>
      </c>
      <c r="P1178" s="30"/>
    </row>
    <row r="1179" spans="1:16" s="3" customFormat="1" ht="21" customHeight="1" outlineLevel="1" x14ac:dyDescent="0.25">
      <c r="A1179" s="27">
        <v>3</v>
      </c>
      <c r="B1179" s="44" t="s">
        <v>5</v>
      </c>
      <c r="C1179" s="27">
        <v>1</v>
      </c>
      <c r="D1179" s="10">
        <v>272000</v>
      </c>
      <c r="E1179" s="10"/>
      <c r="F1179" s="55">
        <f>D1179*C1179</f>
        <v>272000</v>
      </c>
      <c r="G1179" s="44" t="s">
        <v>5</v>
      </c>
      <c r="H1179" s="27">
        <v>1</v>
      </c>
      <c r="I1179" s="10">
        <v>272000</v>
      </c>
      <c r="J1179" s="10"/>
      <c r="K1179" s="55">
        <f>I1179*H1179</f>
        <v>272000</v>
      </c>
      <c r="L1179" s="190">
        <f t="shared" si="213"/>
        <v>0</v>
      </c>
      <c r="M1179" s="190">
        <f t="shared" si="214"/>
        <v>0</v>
      </c>
      <c r="N1179" s="190">
        <f t="shared" si="215"/>
        <v>0</v>
      </c>
      <c r="O1179" s="190">
        <f t="shared" si="216"/>
        <v>0</v>
      </c>
      <c r="P1179" s="30"/>
    </row>
    <row r="1180" spans="1:16" s="3" customFormat="1" ht="21" customHeight="1" outlineLevel="1" x14ac:dyDescent="0.25">
      <c r="A1180" s="27"/>
      <c r="B1180" s="31" t="s">
        <v>6</v>
      </c>
      <c r="C1180" s="62">
        <f>SUM(C1177:C1179)</f>
        <v>3</v>
      </c>
      <c r="D1180" s="43"/>
      <c r="E1180" s="43"/>
      <c r="F1180" s="172">
        <f>SUM(F1177:F1179)</f>
        <v>948600</v>
      </c>
      <c r="G1180" s="31" t="s">
        <v>6</v>
      </c>
      <c r="H1180" s="62">
        <f>SUM(H1177:H1179)</f>
        <v>3</v>
      </c>
      <c r="I1180" s="43"/>
      <c r="J1180" s="43"/>
      <c r="K1180" s="172">
        <f>SUM(K1177:K1179)</f>
        <v>948600</v>
      </c>
      <c r="L1180" s="190">
        <f t="shared" si="213"/>
        <v>0</v>
      </c>
      <c r="M1180" s="190">
        <f t="shared" si="214"/>
        <v>0</v>
      </c>
      <c r="N1180" s="190">
        <f t="shared" si="215"/>
        <v>0</v>
      </c>
      <c r="O1180" s="190">
        <f t="shared" si="216"/>
        <v>0</v>
      </c>
      <c r="P1180" s="30"/>
    </row>
    <row r="1181" spans="1:16" s="5" customFormat="1" ht="33" customHeight="1" outlineLevel="1" x14ac:dyDescent="0.25">
      <c r="A1181" s="19" t="s">
        <v>8</v>
      </c>
      <c r="B1181" s="19" t="s">
        <v>168</v>
      </c>
      <c r="C1181" s="24"/>
      <c r="D1181" s="86"/>
      <c r="E1181" s="86"/>
      <c r="F1181" s="175"/>
      <c r="G1181" s="19" t="s">
        <v>168</v>
      </c>
      <c r="H1181" s="24"/>
      <c r="I1181" s="86"/>
      <c r="J1181" s="86"/>
      <c r="K1181" s="175"/>
      <c r="L1181" s="190">
        <f t="shared" si="213"/>
        <v>0</v>
      </c>
      <c r="M1181" s="190">
        <f t="shared" si="214"/>
        <v>0</v>
      </c>
      <c r="N1181" s="190">
        <f t="shared" si="215"/>
        <v>0</v>
      </c>
      <c r="O1181" s="190">
        <f t="shared" si="216"/>
        <v>0</v>
      </c>
      <c r="P1181" s="77"/>
    </row>
    <row r="1182" spans="1:16" s="3" customFormat="1" ht="21" customHeight="1" outlineLevel="1" x14ac:dyDescent="0.25">
      <c r="A1182" s="27">
        <v>1</v>
      </c>
      <c r="B1182" s="28" t="s">
        <v>169</v>
      </c>
      <c r="C1182" s="27">
        <v>1</v>
      </c>
      <c r="D1182" s="10">
        <v>370600</v>
      </c>
      <c r="E1182" s="10"/>
      <c r="F1182" s="55">
        <f t="shared" ref="F1182:F1191" si="217">D1182*C1182</f>
        <v>370600</v>
      </c>
      <c r="G1182" s="28" t="s">
        <v>169</v>
      </c>
      <c r="H1182" s="27">
        <v>1</v>
      </c>
      <c r="I1182" s="10">
        <v>370600</v>
      </c>
      <c r="J1182" s="10"/>
      <c r="K1182" s="55">
        <f t="shared" ref="K1182:K1191" si="218">I1182*H1182</f>
        <v>370600</v>
      </c>
      <c r="L1182" s="190">
        <f t="shared" si="213"/>
        <v>0</v>
      </c>
      <c r="M1182" s="190">
        <f t="shared" si="214"/>
        <v>0</v>
      </c>
      <c r="N1182" s="190">
        <f t="shared" si="215"/>
        <v>0</v>
      </c>
      <c r="O1182" s="190">
        <f t="shared" si="216"/>
        <v>0</v>
      </c>
      <c r="P1182" s="30"/>
    </row>
    <row r="1183" spans="1:16" s="3" customFormat="1" ht="21" customHeight="1" outlineLevel="1" x14ac:dyDescent="0.25">
      <c r="A1183" s="42">
        <v>2</v>
      </c>
      <c r="B1183" s="28" t="s">
        <v>180</v>
      </c>
      <c r="C1183" s="42">
        <v>1</v>
      </c>
      <c r="D1183" s="10">
        <v>241400</v>
      </c>
      <c r="E1183" s="10"/>
      <c r="F1183" s="55">
        <f t="shared" si="217"/>
        <v>241400</v>
      </c>
      <c r="G1183" s="28" t="s">
        <v>180</v>
      </c>
      <c r="H1183" s="42">
        <v>1</v>
      </c>
      <c r="I1183" s="10">
        <v>241400</v>
      </c>
      <c r="J1183" s="10"/>
      <c r="K1183" s="55">
        <f t="shared" si="218"/>
        <v>241400</v>
      </c>
      <c r="L1183" s="190">
        <f t="shared" si="213"/>
        <v>0</v>
      </c>
      <c r="M1183" s="190">
        <f t="shared" si="214"/>
        <v>0</v>
      </c>
      <c r="N1183" s="190">
        <f t="shared" si="215"/>
        <v>0</v>
      </c>
      <c r="O1183" s="190">
        <f t="shared" si="216"/>
        <v>0</v>
      </c>
      <c r="P1183" s="30"/>
    </row>
    <row r="1184" spans="1:16" s="3" customFormat="1" ht="36.75" customHeight="1" outlineLevel="1" x14ac:dyDescent="0.25">
      <c r="A1184" s="27">
        <v>3</v>
      </c>
      <c r="B1184" s="28" t="s">
        <v>170</v>
      </c>
      <c r="C1184" s="42">
        <v>1</v>
      </c>
      <c r="D1184" s="10">
        <v>258400</v>
      </c>
      <c r="E1184" s="10"/>
      <c r="F1184" s="55">
        <f t="shared" si="217"/>
        <v>258400</v>
      </c>
      <c r="G1184" s="28" t="s">
        <v>170</v>
      </c>
      <c r="H1184" s="42">
        <v>1</v>
      </c>
      <c r="I1184" s="10">
        <v>258400</v>
      </c>
      <c r="J1184" s="10"/>
      <c r="K1184" s="55">
        <f t="shared" si="218"/>
        <v>258400</v>
      </c>
      <c r="L1184" s="190">
        <f t="shared" si="213"/>
        <v>0</v>
      </c>
      <c r="M1184" s="190">
        <f t="shared" si="214"/>
        <v>0</v>
      </c>
      <c r="N1184" s="190">
        <f t="shared" si="215"/>
        <v>0</v>
      </c>
      <c r="O1184" s="190">
        <f t="shared" si="216"/>
        <v>0</v>
      </c>
      <c r="P1184" s="30"/>
    </row>
    <row r="1185" spans="1:16" s="3" customFormat="1" ht="36.75" customHeight="1" outlineLevel="1" x14ac:dyDescent="0.25">
      <c r="A1185" s="42">
        <v>4</v>
      </c>
      <c r="B1185" s="28" t="s">
        <v>170</v>
      </c>
      <c r="C1185" s="42">
        <v>2</v>
      </c>
      <c r="D1185" s="10">
        <v>210800</v>
      </c>
      <c r="E1185" s="10"/>
      <c r="F1185" s="55">
        <f t="shared" si="217"/>
        <v>421600</v>
      </c>
      <c r="G1185" s="28" t="s">
        <v>170</v>
      </c>
      <c r="H1185" s="42">
        <v>2</v>
      </c>
      <c r="I1185" s="10">
        <v>210800</v>
      </c>
      <c r="J1185" s="10"/>
      <c r="K1185" s="55">
        <f t="shared" si="218"/>
        <v>421600</v>
      </c>
      <c r="L1185" s="190">
        <f t="shared" si="213"/>
        <v>0</v>
      </c>
      <c r="M1185" s="190">
        <f t="shared" si="214"/>
        <v>0</v>
      </c>
      <c r="N1185" s="190">
        <f t="shared" si="215"/>
        <v>0</v>
      </c>
      <c r="O1185" s="190">
        <f t="shared" si="216"/>
        <v>0</v>
      </c>
      <c r="P1185" s="30"/>
    </row>
    <row r="1186" spans="1:16" s="3" customFormat="1" ht="36.75" customHeight="1" outlineLevel="1" x14ac:dyDescent="0.25">
      <c r="A1186" s="27">
        <v>5</v>
      </c>
      <c r="B1186" s="28" t="s">
        <v>171</v>
      </c>
      <c r="C1186" s="42">
        <v>1</v>
      </c>
      <c r="D1186" s="10">
        <v>210800</v>
      </c>
      <c r="E1186" s="10"/>
      <c r="F1186" s="55">
        <f t="shared" si="217"/>
        <v>210800</v>
      </c>
      <c r="G1186" s="28" t="s">
        <v>171</v>
      </c>
      <c r="H1186" s="42">
        <v>1</v>
      </c>
      <c r="I1186" s="10">
        <v>210800</v>
      </c>
      <c r="J1186" s="10"/>
      <c r="K1186" s="55">
        <f t="shared" si="218"/>
        <v>210800</v>
      </c>
      <c r="L1186" s="190">
        <f t="shared" si="213"/>
        <v>0</v>
      </c>
      <c r="M1186" s="190">
        <f t="shared" si="214"/>
        <v>0</v>
      </c>
      <c r="N1186" s="190">
        <f t="shared" si="215"/>
        <v>0</v>
      </c>
      <c r="O1186" s="190">
        <f t="shared" si="216"/>
        <v>0</v>
      </c>
      <c r="P1186" s="30"/>
    </row>
    <row r="1187" spans="1:16" s="3" customFormat="1" ht="21" customHeight="1" outlineLevel="1" x14ac:dyDescent="0.25">
      <c r="A1187" s="42">
        <v>6</v>
      </c>
      <c r="B1187" s="28" t="s">
        <v>139</v>
      </c>
      <c r="C1187" s="42">
        <v>1</v>
      </c>
      <c r="D1187" s="10">
        <v>265200</v>
      </c>
      <c r="E1187" s="10"/>
      <c r="F1187" s="55">
        <f t="shared" si="217"/>
        <v>265200</v>
      </c>
      <c r="G1187" s="28" t="s">
        <v>139</v>
      </c>
      <c r="H1187" s="42">
        <v>1</v>
      </c>
      <c r="I1187" s="10">
        <v>265200</v>
      </c>
      <c r="J1187" s="10"/>
      <c r="K1187" s="55">
        <f t="shared" si="218"/>
        <v>265200</v>
      </c>
      <c r="L1187" s="190">
        <f t="shared" si="213"/>
        <v>0</v>
      </c>
      <c r="M1187" s="190">
        <f t="shared" si="214"/>
        <v>0</v>
      </c>
      <c r="N1187" s="190">
        <f t="shared" si="215"/>
        <v>0</v>
      </c>
      <c r="O1187" s="190">
        <f t="shared" si="216"/>
        <v>0</v>
      </c>
      <c r="P1187" s="30"/>
    </row>
    <row r="1188" spans="1:16" s="3" customFormat="1" ht="21" customHeight="1" outlineLevel="1" x14ac:dyDescent="0.25">
      <c r="A1188" s="27">
        <v>7</v>
      </c>
      <c r="B1188" s="28" t="s">
        <v>139</v>
      </c>
      <c r="C1188" s="42">
        <v>1</v>
      </c>
      <c r="D1188" s="10">
        <v>255000</v>
      </c>
      <c r="E1188" s="10"/>
      <c r="F1188" s="55">
        <f t="shared" si="217"/>
        <v>255000</v>
      </c>
      <c r="G1188" s="28" t="s">
        <v>139</v>
      </c>
      <c r="H1188" s="42">
        <v>1</v>
      </c>
      <c r="I1188" s="10">
        <v>255000</v>
      </c>
      <c r="J1188" s="10"/>
      <c r="K1188" s="55">
        <f t="shared" si="218"/>
        <v>255000</v>
      </c>
      <c r="L1188" s="190">
        <f t="shared" si="213"/>
        <v>0</v>
      </c>
      <c r="M1188" s="190">
        <f t="shared" si="214"/>
        <v>0</v>
      </c>
      <c r="N1188" s="190">
        <f t="shared" si="215"/>
        <v>0</v>
      </c>
      <c r="O1188" s="190">
        <f t="shared" si="216"/>
        <v>0</v>
      </c>
      <c r="P1188" s="30"/>
    </row>
    <row r="1189" spans="1:16" s="3" customFormat="1" ht="21" customHeight="1" outlineLevel="1" x14ac:dyDescent="0.25">
      <c r="A1189" s="42">
        <v>8</v>
      </c>
      <c r="B1189" s="28" t="s">
        <v>172</v>
      </c>
      <c r="C1189" s="42">
        <v>4</v>
      </c>
      <c r="D1189" s="10">
        <v>176800</v>
      </c>
      <c r="E1189" s="10"/>
      <c r="F1189" s="55">
        <f t="shared" si="217"/>
        <v>707200</v>
      </c>
      <c r="G1189" s="28" t="s">
        <v>172</v>
      </c>
      <c r="H1189" s="42">
        <v>4</v>
      </c>
      <c r="I1189" s="10">
        <v>176800</v>
      </c>
      <c r="J1189" s="10"/>
      <c r="K1189" s="55">
        <f t="shared" si="218"/>
        <v>707200</v>
      </c>
      <c r="L1189" s="190">
        <f t="shared" si="213"/>
        <v>0</v>
      </c>
      <c r="M1189" s="190">
        <f t="shared" si="214"/>
        <v>0</v>
      </c>
      <c r="N1189" s="190">
        <f t="shared" si="215"/>
        <v>0</v>
      </c>
      <c r="O1189" s="190">
        <f t="shared" si="216"/>
        <v>0</v>
      </c>
      <c r="P1189" s="30"/>
    </row>
    <row r="1190" spans="1:16" s="3" customFormat="1" ht="21" customHeight="1" outlineLevel="1" x14ac:dyDescent="0.25">
      <c r="A1190" s="27">
        <v>9</v>
      </c>
      <c r="B1190" s="28" t="s">
        <v>141</v>
      </c>
      <c r="C1190" s="42">
        <v>1</v>
      </c>
      <c r="D1190" s="10">
        <v>176800</v>
      </c>
      <c r="E1190" s="10"/>
      <c r="F1190" s="55">
        <f t="shared" si="217"/>
        <v>176800</v>
      </c>
      <c r="G1190" s="28" t="s">
        <v>141</v>
      </c>
      <c r="H1190" s="42">
        <v>1</v>
      </c>
      <c r="I1190" s="10">
        <v>176800</v>
      </c>
      <c r="J1190" s="10"/>
      <c r="K1190" s="55">
        <f t="shared" si="218"/>
        <v>176800</v>
      </c>
      <c r="L1190" s="190">
        <f t="shared" si="213"/>
        <v>0</v>
      </c>
      <c r="M1190" s="190">
        <f t="shared" si="214"/>
        <v>0</v>
      </c>
      <c r="N1190" s="190">
        <f t="shared" si="215"/>
        <v>0</v>
      </c>
      <c r="O1190" s="190">
        <f t="shared" si="216"/>
        <v>0</v>
      </c>
      <c r="P1190" s="30"/>
    </row>
    <row r="1191" spans="1:16" s="3" customFormat="1" ht="21" customHeight="1" outlineLevel="1" x14ac:dyDescent="0.25">
      <c r="A1191" s="42">
        <v>10</v>
      </c>
      <c r="B1191" s="28" t="s">
        <v>173</v>
      </c>
      <c r="C1191" s="42">
        <v>2</v>
      </c>
      <c r="D1191" s="10">
        <v>176800</v>
      </c>
      <c r="E1191" s="10"/>
      <c r="F1191" s="55">
        <f t="shared" si="217"/>
        <v>353600</v>
      </c>
      <c r="G1191" s="28" t="s">
        <v>173</v>
      </c>
      <c r="H1191" s="42">
        <v>2</v>
      </c>
      <c r="I1191" s="10">
        <v>176800</v>
      </c>
      <c r="J1191" s="10"/>
      <c r="K1191" s="55">
        <f t="shared" si="218"/>
        <v>353600</v>
      </c>
      <c r="L1191" s="190">
        <f t="shared" si="213"/>
        <v>0</v>
      </c>
      <c r="M1191" s="190">
        <f t="shared" si="214"/>
        <v>0</v>
      </c>
      <c r="N1191" s="190">
        <f t="shared" si="215"/>
        <v>0</v>
      </c>
      <c r="O1191" s="190">
        <f t="shared" si="216"/>
        <v>0</v>
      </c>
      <c r="P1191" s="30"/>
    </row>
    <row r="1192" spans="1:16" s="3" customFormat="1" ht="21" customHeight="1" outlineLevel="1" x14ac:dyDescent="0.25">
      <c r="A1192" s="27"/>
      <c r="B1192" s="31" t="s">
        <v>6</v>
      </c>
      <c r="C1192" s="62">
        <f>SUM(C1182:C1191)</f>
        <v>15</v>
      </c>
      <c r="D1192" s="43"/>
      <c r="E1192" s="43"/>
      <c r="F1192" s="172">
        <f>SUM(F1182:F1191)</f>
        <v>3260600</v>
      </c>
      <c r="G1192" s="31" t="s">
        <v>6</v>
      </c>
      <c r="H1192" s="62">
        <f>SUM(H1182:H1191)</f>
        <v>15</v>
      </c>
      <c r="I1192" s="43"/>
      <c r="J1192" s="43"/>
      <c r="K1192" s="172">
        <f>SUM(K1182:K1191)</f>
        <v>3260600</v>
      </c>
      <c r="L1192" s="190">
        <f t="shared" si="213"/>
        <v>0</v>
      </c>
      <c r="M1192" s="190">
        <f t="shared" si="214"/>
        <v>0</v>
      </c>
      <c r="N1192" s="190">
        <f t="shared" si="215"/>
        <v>0</v>
      </c>
      <c r="O1192" s="190">
        <f t="shared" si="216"/>
        <v>0</v>
      </c>
      <c r="P1192" s="30"/>
    </row>
    <row r="1193" spans="1:16" s="5" customFormat="1" ht="42" customHeight="1" outlineLevel="1" x14ac:dyDescent="0.25">
      <c r="A1193" s="19" t="s">
        <v>8</v>
      </c>
      <c r="B1193" s="19" t="s">
        <v>177</v>
      </c>
      <c r="C1193" s="24"/>
      <c r="D1193" s="86"/>
      <c r="E1193" s="86"/>
      <c r="F1193" s="175"/>
      <c r="G1193" s="19" t="s">
        <v>177</v>
      </c>
      <c r="H1193" s="24"/>
      <c r="I1193" s="86"/>
      <c r="J1193" s="86"/>
      <c r="K1193" s="175"/>
      <c r="L1193" s="190">
        <f t="shared" si="213"/>
        <v>0</v>
      </c>
      <c r="M1193" s="190">
        <f t="shared" si="214"/>
        <v>0</v>
      </c>
      <c r="N1193" s="190">
        <f t="shared" si="215"/>
        <v>0</v>
      </c>
      <c r="O1193" s="190">
        <f t="shared" si="216"/>
        <v>0</v>
      </c>
      <c r="P1193" s="77"/>
    </row>
    <row r="1194" spans="1:16" s="3" customFormat="1" ht="21" customHeight="1" outlineLevel="1" x14ac:dyDescent="0.25">
      <c r="A1194" s="27">
        <v>1</v>
      </c>
      <c r="B1194" s="44" t="s">
        <v>4</v>
      </c>
      <c r="C1194" s="27">
        <v>1</v>
      </c>
      <c r="D1194" s="10">
        <v>387600</v>
      </c>
      <c r="E1194" s="10"/>
      <c r="F1194" s="55">
        <f>D1194*C1194</f>
        <v>387600</v>
      </c>
      <c r="G1194" s="44" t="s">
        <v>4</v>
      </c>
      <c r="H1194" s="27">
        <v>1</v>
      </c>
      <c r="I1194" s="10">
        <v>387600</v>
      </c>
      <c r="J1194" s="10"/>
      <c r="K1194" s="55">
        <f>I1194*H1194</f>
        <v>387600</v>
      </c>
      <c r="L1194" s="190">
        <f t="shared" si="213"/>
        <v>0</v>
      </c>
      <c r="M1194" s="190">
        <f t="shared" si="214"/>
        <v>0</v>
      </c>
      <c r="N1194" s="190">
        <f t="shared" si="215"/>
        <v>0</v>
      </c>
      <c r="O1194" s="190">
        <f t="shared" si="216"/>
        <v>0</v>
      </c>
      <c r="P1194" s="30"/>
    </row>
    <row r="1195" spans="1:16" s="3" customFormat="1" ht="21" customHeight="1" outlineLevel="1" x14ac:dyDescent="0.25">
      <c r="A1195" s="27">
        <v>2</v>
      </c>
      <c r="B1195" s="44" t="s">
        <v>9</v>
      </c>
      <c r="C1195" s="27">
        <v>1</v>
      </c>
      <c r="D1195" s="10">
        <v>289000</v>
      </c>
      <c r="E1195" s="10"/>
      <c r="F1195" s="55">
        <f>D1195*C1195</f>
        <v>289000</v>
      </c>
      <c r="G1195" s="44" t="s">
        <v>9</v>
      </c>
      <c r="H1195" s="27">
        <v>1</v>
      </c>
      <c r="I1195" s="10">
        <v>289000</v>
      </c>
      <c r="J1195" s="10"/>
      <c r="K1195" s="55">
        <f>I1195*H1195</f>
        <v>289000</v>
      </c>
      <c r="L1195" s="190">
        <f t="shared" si="213"/>
        <v>0</v>
      </c>
      <c r="M1195" s="190">
        <f t="shared" si="214"/>
        <v>0</v>
      </c>
      <c r="N1195" s="190">
        <f t="shared" si="215"/>
        <v>0</v>
      </c>
      <c r="O1195" s="190">
        <f t="shared" si="216"/>
        <v>0</v>
      </c>
      <c r="P1195" s="30"/>
    </row>
    <row r="1196" spans="1:16" s="3" customFormat="1" ht="21" customHeight="1" outlineLevel="1" x14ac:dyDescent="0.25">
      <c r="A1196" s="27">
        <v>3</v>
      </c>
      <c r="B1196" s="44" t="s">
        <v>10</v>
      </c>
      <c r="C1196" s="27">
        <v>1</v>
      </c>
      <c r="D1196" s="10">
        <v>282200</v>
      </c>
      <c r="E1196" s="10"/>
      <c r="F1196" s="55">
        <f>D1196*C1196</f>
        <v>282200</v>
      </c>
      <c r="G1196" s="44" t="s">
        <v>10</v>
      </c>
      <c r="H1196" s="27">
        <v>1</v>
      </c>
      <c r="I1196" s="10">
        <v>282200</v>
      </c>
      <c r="J1196" s="10"/>
      <c r="K1196" s="55">
        <f>I1196*H1196</f>
        <v>282200</v>
      </c>
      <c r="L1196" s="190">
        <f t="shared" si="213"/>
        <v>0</v>
      </c>
      <c r="M1196" s="190">
        <f t="shared" si="214"/>
        <v>0</v>
      </c>
      <c r="N1196" s="190">
        <f t="shared" si="215"/>
        <v>0</v>
      </c>
      <c r="O1196" s="190">
        <f t="shared" si="216"/>
        <v>0</v>
      </c>
      <c r="P1196" s="30"/>
    </row>
    <row r="1197" spans="1:16" s="3" customFormat="1" ht="21" customHeight="1" outlineLevel="1" x14ac:dyDescent="0.25">
      <c r="A1197" s="27"/>
      <c r="B1197" s="31" t="s">
        <v>6</v>
      </c>
      <c r="C1197" s="62">
        <f>SUM(C1194:C1196)</f>
        <v>3</v>
      </c>
      <c r="D1197" s="43"/>
      <c r="E1197" s="43"/>
      <c r="F1197" s="172">
        <f>SUM(F1194:F1196)</f>
        <v>958800</v>
      </c>
      <c r="G1197" s="31" t="s">
        <v>6</v>
      </c>
      <c r="H1197" s="62">
        <f>SUM(H1194:H1196)</f>
        <v>3</v>
      </c>
      <c r="I1197" s="43"/>
      <c r="J1197" s="43"/>
      <c r="K1197" s="172">
        <f>SUM(K1194:K1196)</f>
        <v>958800</v>
      </c>
      <c r="L1197" s="190">
        <f t="shared" si="213"/>
        <v>0</v>
      </c>
      <c r="M1197" s="190">
        <f t="shared" si="214"/>
        <v>0</v>
      </c>
      <c r="N1197" s="190">
        <f t="shared" si="215"/>
        <v>0</v>
      </c>
      <c r="O1197" s="190">
        <f t="shared" si="216"/>
        <v>0</v>
      </c>
      <c r="P1197" s="30"/>
    </row>
    <row r="1198" spans="1:16" s="5" customFormat="1" ht="24" customHeight="1" outlineLevel="1" x14ac:dyDescent="0.25">
      <c r="A1198" s="19" t="s">
        <v>8</v>
      </c>
      <c r="B1198" s="19" t="s">
        <v>178</v>
      </c>
      <c r="C1198" s="24"/>
      <c r="D1198" s="86"/>
      <c r="E1198" s="86"/>
      <c r="F1198" s="175"/>
      <c r="G1198" s="19" t="s">
        <v>178</v>
      </c>
      <c r="H1198" s="24"/>
      <c r="I1198" s="86"/>
      <c r="J1198" s="86"/>
      <c r="K1198" s="175"/>
      <c r="L1198" s="190">
        <f t="shared" si="213"/>
        <v>0</v>
      </c>
      <c r="M1198" s="190">
        <f t="shared" si="214"/>
        <v>0</v>
      </c>
      <c r="N1198" s="190">
        <f t="shared" si="215"/>
        <v>0</v>
      </c>
      <c r="O1198" s="190">
        <f t="shared" si="216"/>
        <v>0</v>
      </c>
      <c r="P1198" s="77"/>
    </row>
    <row r="1199" spans="1:16" s="3" customFormat="1" ht="21" customHeight="1" outlineLevel="1" x14ac:dyDescent="0.25">
      <c r="A1199" s="27">
        <v>1</v>
      </c>
      <c r="B1199" s="44" t="s">
        <v>4</v>
      </c>
      <c r="C1199" s="27">
        <v>1</v>
      </c>
      <c r="D1199" s="10">
        <v>387600</v>
      </c>
      <c r="E1199" s="10"/>
      <c r="F1199" s="55">
        <f>D1199*C1199</f>
        <v>387600</v>
      </c>
      <c r="G1199" s="44" t="s">
        <v>4</v>
      </c>
      <c r="H1199" s="27">
        <v>1</v>
      </c>
      <c r="I1199" s="10">
        <v>387600</v>
      </c>
      <c r="J1199" s="10"/>
      <c r="K1199" s="55">
        <f>I1199*H1199</f>
        <v>387600</v>
      </c>
      <c r="L1199" s="190">
        <f t="shared" si="213"/>
        <v>0</v>
      </c>
      <c r="M1199" s="190">
        <f t="shared" si="214"/>
        <v>0</v>
      </c>
      <c r="N1199" s="190">
        <f t="shared" si="215"/>
        <v>0</v>
      </c>
      <c r="O1199" s="190">
        <f t="shared" si="216"/>
        <v>0</v>
      </c>
      <c r="P1199" s="30"/>
    </row>
    <row r="1200" spans="1:16" s="3" customFormat="1" ht="21" customHeight="1" outlineLevel="1" x14ac:dyDescent="0.25">
      <c r="A1200" s="27">
        <v>2</v>
      </c>
      <c r="B1200" s="44" t="s">
        <v>9</v>
      </c>
      <c r="C1200" s="27">
        <v>1</v>
      </c>
      <c r="D1200" s="10">
        <v>289000</v>
      </c>
      <c r="E1200" s="10"/>
      <c r="F1200" s="55">
        <f>D1200*C1200</f>
        <v>289000</v>
      </c>
      <c r="G1200" s="44" t="s">
        <v>9</v>
      </c>
      <c r="H1200" s="27">
        <v>1</v>
      </c>
      <c r="I1200" s="10">
        <v>289000</v>
      </c>
      <c r="J1200" s="10"/>
      <c r="K1200" s="55">
        <f>I1200*H1200</f>
        <v>289000</v>
      </c>
      <c r="L1200" s="190">
        <f t="shared" si="213"/>
        <v>0</v>
      </c>
      <c r="M1200" s="190">
        <f t="shared" si="214"/>
        <v>0</v>
      </c>
      <c r="N1200" s="190">
        <f t="shared" si="215"/>
        <v>0</v>
      </c>
      <c r="O1200" s="190">
        <f t="shared" si="216"/>
        <v>0</v>
      </c>
      <c r="P1200" s="30"/>
    </row>
    <row r="1201" spans="1:16" s="3" customFormat="1" ht="21" customHeight="1" outlineLevel="1" x14ac:dyDescent="0.25">
      <c r="A1201" s="27">
        <v>3</v>
      </c>
      <c r="B1201" s="44" t="s">
        <v>10</v>
      </c>
      <c r="C1201" s="27">
        <v>1</v>
      </c>
      <c r="D1201" s="10">
        <v>282200</v>
      </c>
      <c r="E1201" s="10"/>
      <c r="F1201" s="55">
        <f>D1201*C1201</f>
        <v>282200</v>
      </c>
      <c r="G1201" s="44" t="s">
        <v>10</v>
      </c>
      <c r="H1201" s="27">
        <v>1</v>
      </c>
      <c r="I1201" s="10">
        <v>282200</v>
      </c>
      <c r="J1201" s="10"/>
      <c r="K1201" s="55">
        <f>I1201*H1201</f>
        <v>282200</v>
      </c>
      <c r="L1201" s="190">
        <f t="shared" si="213"/>
        <v>0</v>
      </c>
      <c r="M1201" s="190">
        <f t="shared" si="214"/>
        <v>0</v>
      </c>
      <c r="N1201" s="190">
        <f t="shared" si="215"/>
        <v>0</v>
      </c>
      <c r="O1201" s="190">
        <f t="shared" si="216"/>
        <v>0</v>
      </c>
      <c r="P1201" s="30"/>
    </row>
    <row r="1202" spans="1:16" s="3" customFormat="1" ht="21" customHeight="1" outlineLevel="1" x14ac:dyDescent="0.25">
      <c r="A1202" s="27">
        <v>4</v>
      </c>
      <c r="B1202" s="44" t="s">
        <v>5</v>
      </c>
      <c r="C1202" s="27">
        <v>1</v>
      </c>
      <c r="D1202" s="10">
        <v>272000</v>
      </c>
      <c r="E1202" s="10"/>
      <c r="F1202" s="55">
        <f>D1202*C1202</f>
        <v>272000</v>
      </c>
      <c r="G1202" s="44" t="s">
        <v>5</v>
      </c>
      <c r="H1202" s="27">
        <v>1</v>
      </c>
      <c r="I1202" s="10">
        <v>272000</v>
      </c>
      <c r="J1202" s="10"/>
      <c r="K1202" s="55">
        <f>I1202*H1202</f>
        <v>272000</v>
      </c>
      <c r="L1202" s="190">
        <f t="shared" si="213"/>
        <v>0</v>
      </c>
      <c r="M1202" s="190">
        <f t="shared" si="214"/>
        <v>0</v>
      </c>
      <c r="N1202" s="190">
        <f t="shared" si="215"/>
        <v>0</v>
      </c>
      <c r="O1202" s="190">
        <f t="shared" si="216"/>
        <v>0</v>
      </c>
      <c r="P1202" s="30"/>
    </row>
    <row r="1203" spans="1:16" s="3" customFormat="1" ht="21" customHeight="1" outlineLevel="1" x14ac:dyDescent="0.25">
      <c r="A1203" s="27"/>
      <c r="B1203" s="31" t="s">
        <v>6</v>
      </c>
      <c r="C1203" s="62">
        <f>SUM(C1199:C1202)</f>
        <v>4</v>
      </c>
      <c r="D1203" s="43"/>
      <c r="E1203" s="43"/>
      <c r="F1203" s="172">
        <f>SUM(F1199:F1202)</f>
        <v>1230800</v>
      </c>
      <c r="G1203" s="31" t="s">
        <v>6</v>
      </c>
      <c r="H1203" s="62">
        <f>SUM(H1199:H1202)</f>
        <v>4</v>
      </c>
      <c r="I1203" s="43"/>
      <c r="J1203" s="43"/>
      <c r="K1203" s="172">
        <f>SUM(K1199:K1202)</f>
        <v>1230800</v>
      </c>
      <c r="L1203" s="190">
        <f t="shared" si="213"/>
        <v>0</v>
      </c>
      <c r="M1203" s="190">
        <f t="shared" si="214"/>
        <v>0</v>
      </c>
      <c r="N1203" s="190">
        <f t="shared" si="215"/>
        <v>0</v>
      </c>
      <c r="O1203" s="190">
        <f t="shared" si="216"/>
        <v>0</v>
      </c>
      <c r="P1203" s="30"/>
    </row>
    <row r="1204" spans="1:16" s="3" customFormat="1" ht="21" customHeight="1" x14ac:dyDescent="0.25">
      <c r="A1204" s="42"/>
      <c r="B1204" s="31" t="s">
        <v>11</v>
      </c>
      <c r="C1204" s="62">
        <f>C1148+C1169+C1203+C1175+C1197+C1153+C1180+C1165+C1159+C1192</f>
        <v>52</v>
      </c>
      <c r="D1204" s="43"/>
      <c r="E1204" s="43"/>
      <c r="F1204" s="172">
        <f>F1148+F1169+F1203+F1175+F1197+F1153+F1180+F1165+F1159+F1192</f>
        <v>16088800</v>
      </c>
      <c r="G1204" s="31" t="s">
        <v>11</v>
      </c>
      <c r="H1204" s="62">
        <f>H1148+H1169+H1203+H1175+H1197+H1153+H1180+H1165+H1159+H1192</f>
        <v>52</v>
      </c>
      <c r="I1204" s="43"/>
      <c r="J1204" s="43"/>
      <c r="K1204" s="172">
        <f>K1148+K1169+K1203+K1175+K1197+K1153+K1180+K1165+K1159+K1192</f>
        <v>16088800</v>
      </c>
      <c r="L1204" s="190">
        <f t="shared" si="213"/>
        <v>0</v>
      </c>
      <c r="M1204" s="190">
        <f t="shared" si="214"/>
        <v>0</v>
      </c>
      <c r="N1204" s="190">
        <f t="shared" si="215"/>
        <v>0</v>
      </c>
      <c r="O1204" s="190">
        <f t="shared" si="216"/>
        <v>0</v>
      </c>
      <c r="P1204" s="30"/>
    </row>
    <row r="1205" spans="1:16" s="3" customFormat="1" ht="60" customHeight="1" x14ac:dyDescent="0.25">
      <c r="A1205" s="78" t="s">
        <v>288</v>
      </c>
      <c r="B1205" s="31" t="s">
        <v>191</v>
      </c>
      <c r="C1205" s="27"/>
      <c r="D1205" s="80"/>
      <c r="E1205" s="80"/>
      <c r="F1205" s="173"/>
      <c r="G1205" s="31" t="s">
        <v>191</v>
      </c>
      <c r="H1205" s="27"/>
      <c r="I1205" s="80"/>
      <c r="J1205" s="80"/>
      <c r="K1205" s="173"/>
      <c r="L1205" s="190"/>
      <c r="M1205" s="190"/>
      <c r="N1205" s="190"/>
      <c r="O1205" s="190"/>
      <c r="P1205" s="30"/>
    </row>
    <row r="1206" spans="1:16" s="3" customFormat="1" ht="21" customHeight="1" outlineLevel="1" x14ac:dyDescent="0.25">
      <c r="A1206" s="27">
        <v>1</v>
      </c>
      <c r="B1206" s="28" t="s">
        <v>159</v>
      </c>
      <c r="C1206" s="27">
        <v>1</v>
      </c>
      <c r="D1206" s="10">
        <v>850000</v>
      </c>
      <c r="E1206" s="10"/>
      <c r="F1206" s="55">
        <f t="shared" ref="F1206:F1212" si="219">D1206*C1206</f>
        <v>850000</v>
      </c>
      <c r="G1206" s="28" t="s">
        <v>159</v>
      </c>
      <c r="H1206" s="27">
        <v>1</v>
      </c>
      <c r="I1206" s="10">
        <v>850000</v>
      </c>
      <c r="J1206" s="10"/>
      <c r="K1206" s="55">
        <f t="shared" ref="K1206:K1212" si="220">I1206*H1206</f>
        <v>850000</v>
      </c>
      <c r="L1206" s="190">
        <f t="shared" ref="L1206:L1237" si="221">+H1206-C1206</f>
        <v>0</v>
      </c>
      <c r="M1206" s="190">
        <f t="shared" ref="M1206:M1237" si="222">+I1206-D1206</f>
        <v>0</v>
      </c>
      <c r="N1206" s="190">
        <f t="shared" ref="N1206:N1237" si="223">+J1206-E1206</f>
        <v>0</v>
      </c>
      <c r="O1206" s="190">
        <f t="shared" ref="O1206:O1237" si="224">+K1206-F1206</f>
        <v>0</v>
      </c>
      <c r="P1206" s="30"/>
    </row>
    <row r="1207" spans="1:16" s="3" customFormat="1" ht="42" customHeight="1" outlineLevel="1" x14ac:dyDescent="0.25">
      <c r="A1207" s="27">
        <v>2</v>
      </c>
      <c r="B1207" s="28" t="s">
        <v>297</v>
      </c>
      <c r="C1207" s="27">
        <v>1</v>
      </c>
      <c r="D1207" s="10">
        <v>323000</v>
      </c>
      <c r="E1207" s="10"/>
      <c r="F1207" s="55">
        <f t="shared" si="219"/>
        <v>323000</v>
      </c>
      <c r="G1207" s="28" t="s">
        <v>297</v>
      </c>
      <c r="H1207" s="27">
        <v>1</v>
      </c>
      <c r="I1207" s="10">
        <v>323000</v>
      </c>
      <c r="J1207" s="10"/>
      <c r="K1207" s="55">
        <f t="shared" si="220"/>
        <v>323000</v>
      </c>
      <c r="L1207" s="190">
        <f t="shared" si="221"/>
        <v>0</v>
      </c>
      <c r="M1207" s="190">
        <f t="shared" si="222"/>
        <v>0</v>
      </c>
      <c r="N1207" s="190">
        <f t="shared" si="223"/>
        <v>0</v>
      </c>
      <c r="O1207" s="190">
        <f t="shared" si="224"/>
        <v>0</v>
      </c>
      <c r="P1207" s="30"/>
    </row>
    <row r="1208" spans="1:16" s="3" customFormat="1" ht="42" customHeight="1" outlineLevel="1" x14ac:dyDescent="0.25">
      <c r="A1208" s="27">
        <v>3</v>
      </c>
      <c r="B1208" s="28" t="s">
        <v>160</v>
      </c>
      <c r="C1208" s="27">
        <v>1</v>
      </c>
      <c r="D1208" s="10">
        <v>714000</v>
      </c>
      <c r="E1208" s="10"/>
      <c r="F1208" s="55">
        <f t="shared" si="219"/>
        <v>714000</v>
      </c>
      <c r="G1208" s="28" t="s">
        <v>160</v>
      </c>
      <c r="H1208" s="27">
        <v>1</v>
      </c>
      <c r="I1208" s="10">
        <v>714000</v>
      </c>
      <c r="J1208" s="10"/>
      <c r="K1208" s="55">
        <f t="shared" si="220"/>
        <v>714000</v>
      </c>
      <c r="L1208" s="190">
        <f t="shared" si="221"/>
        <v>0</v>
      </c>
      <c r="M1208" s="190">
        <f t="shared" si="222"/>
        <v>0</v>
      </c>
      <c r="N1208" s="190">
        <f t="shared" si="223"/>
        <v>0</v>
      </c>
      <c r="O1208" s="190">
        <f t="shared" si="224"/>
        <v>0</v>
      </c>
      <c r="P1208" s="30"/>
    </row>
    <row r="1209" spans="1:16" s="3" customFormat="1" ht="21" customHeight="1" outlineLevel="1" x14ac:dyDescent="0.25">
      <c r="A1209" s="27">
        <v>4</v>
      </c>
      <c r="B1209" s="28" t="s">
        <v>161</v>
      </c>
      <c r="C1209" s="27">
        <v>1</v>
      </c>
      <c r="D1209" s="10">
        <v>697000</v>
      </c>
      <c r="E1209" s="10"/>
      <c r="F1209" s="55">
        <f t="shared" si="219"/>
        <v>697000</v>
      </c>
      <c r="G1209" s="28" t="s">
        <v>161</v>
      </c>
      <c r="H1209" s="27">
        <v>1</v>
      </c>
      <c r="I1209" s="10">
        <v>697000</v>
      </c>
      <c r="J1209" s="10"/>
      <c r="K1209" s="55">
        <f t="shared" si="220"/>
        <v>697000</v>
      </c>
      <c r="L1209" s="190">
        <f t="shared" si="221"/>
        <v>0</v>
      </c>
      <c r="M1209" s="190">
        <f t="shared" si="222"/>
        <v>0</v>
      </c>
      <c r="N1209" s="190">
        <f t="shared" si="223"/>
        <v>0</v>
      </c>
      <c r="O1209" s="190">
        <f t="shared" si="224"/>
        <v>0</v>
      </c>
      <c r="P1209" s="30"/>
    </row>
    <row r="1210" spans="1:16" s="61" customFormat="1" ht="21" customHeight="1" outlineLevel="1" x14ac:dyDescent="0.25">
      <c r="A1210" s="27">
        <v>5</v>
      </c>
      <c r="B1210" s="44" t="s">
        <v>162</v>
      </c>
      <c r="C1210" s="27">
        <v>1</v>
      </c>
      <c r="D1210" s="10">
        <v>323000</v>
      </c>
      <c r="E1210" s="10"/>
      <c r="F1210" s="55">
        <f t="shared" si="219"/>
        <v>323000</v>
      </c>
      <c r="G1210" s="44" t="s">
        <v>162</v>
      </c>
      <c r="H1210" s="27">
        <v>1</v>
      </c>
      <c r="I1210" s="10">
        <v>323000</v>
      </c>
      <c r="J1210" s="10"/>
      <c r="K1210" s="55">
        <f t="shared" si="220"/>
        <v>323000</v>
      </c>
      <c r="L1210" s="190">
        <f t="shared" si="221"/>
        <v>0</v>
      </c>
      <c r="M1210" s="190">
        <f t="shared" si="222"/>
        <v>0</v>
      </c>
      <c r="N1210" s="190">
        <f t="shared" si="223"/>
        <v>0</v>
      </c>
      <c r="O1210" s="190">
        <f t="shared" si="224"/>
        <v>0</v>
      </c>
      <c r="P1210" s="30"/>
    </row>
    <row r="1211" spans="1:16" s="3" customFormat="1" ht="21" customHeight="1" outlineLevel="1" x14ac:dyDescent="0.25">
      <c r="A1211" s="27">
        <v>6</v>
      </c>
      <c r="B1211" s="44" t="s">
        <v>9</v>
      </c>
      <c r="C1211" s="27">
        <v>1</v>
      </c>
      <c r="D1211" s="10">
        <v>323000</v>
      </c>
      <c r="E1211" s="10"/>
      <c r="F1211" s="55">
        <f t="shared" si="219"/>
        <v>323000</v>
      </c>
      <c r="G1211" s="44" t="s">
        <v>9</v>
      </c>
      <c r="H1211" s="27">
        <v>1</v>
      </c>
      <c r="I1211" s="10">
        <v>323000</v>
      </c>
      <c r="J1211" s="10"/>
      <c r="K1211" s="55">
        <f t="shared" si="220"/>
        <v>323000</v>
      </c>
      <c r="L1211" s="190">
        <f t="shared" si="221"/>
        <v>0</v>
      </c>
      <c r="M1211" s="190">
        <f t="shared" si="222"/>
        <v>0</v>
      </c>
      <c r="N1211" s="190">
        <f t="shared" si="223"/>
        <v>0</v>
      </c>
      <c r="O1211" s="190">
        <f t="shared" si="224"/>
        <v>0</v>
      </c>
      <c r="P1211" s="30"/>
    </row>
    <row r="1212" spans="1:16" s="3" customFormat="1" ht="47.25" customHeight="1" outlineLevel="1" x14ac:dyDescent="0.25">
      <c r="A1212" s="27">
        <v>7</v>
      </c>
      <c r="B1212" s="44" t="s">
        <v>298</v>
      </c>
      <c r="C1212" s="27">
        <v>1</v>
      </c>
      <c r="D1212" s="10">
        <v>289000</v>
      </c>
      <c r="E1212" s="10"/>
      <c r="F1212" s="55">
        <f t="shared" si="219"/>
        <v>289000</v>
      </c>
      <c r="G1212" s="44" t="s">
        <v>298</v>
      </c>
      <c r="H1212" s="27">
        <v>1</v>
      </c>
      <c r="I1212" s="10">
        <v>289000</v>
      </c>
      <c r="J1212" s="10"/>
      <c r="K1212" s="55">
        <f t="shared" si="220"/>
        <v>289000</v>
      </c>
      <c r="L1212" s="190">
        <f t="shared" si="221"/>
        <v>0</v>
      </c>
      <c r="M1212" s="190">
        <f t="shared" si="222"/>
        <v>0</v>
      </c>
      <c r="N1212" s="190">
        <f t="shared" si="223"/>
        <v>0</v>
      </c>
      <c r="O1212" s="190">
        <f t="shared" si="224"/>
        <v>0</v>
      </c>
      <c r="P1212" s="30"/>
    </row>
    <row r="1213" spans="1:16" s="3" customFormat="1" ht="21" customHeight="1" outlineLevel="1" x14ac:dyDescent="0.25">
      <c r="A1213" s="27"/>
      <c r="B1213" s="31" t="s">
        <v>6</v>
      </c>
      <c r="C1213" s="62">
        <f>SUM(C1206:C1212)</f>
        <v>7</v>
      </c>
      <c r="D1213" s="43"/>
      <c r="E1213" s="43"/>
      <c r="F1213" s="172">
        <f>SUM(F1206:F1212)</f>
        <v>3519000</v>
      </c>
      <c r="G1213" s="31" t="s">
        <v>6</v>
      </c>
      <c r="H1213" s="62">
        <f>SUM(H1206:H1212)</f>
        <v>7</v>
      </c>
      <c r="I1213" s="43"/>
      <c r="J1213" s="43"/>
      <c r="K1213" s="172">
        <f>SUM(K1206:K1212)</f>
        <v>3519000</v>
      </c>
      <c r="L1213" s="190">
        <f t="shared" si="221"/>
        <v>0</v>
      </c>
      <c r="M1213" s="190">
        <f t="shared" si="222"/>
        <v>0</v>
      </c>
      <c r="N1213" s="190">
        <f t="shared" si="223"/>
        <v>0</v>
      </c>
      <c r="O1213" s="190">
        <f t="shared" si="224"/>
        <v>0</v>
      </c>
      <c r="P1213" s="30"/>
    </row>
    <row r="1214" spans="1:16" s="5" customFormat="1" ht="42" customHeight="1" outlineLevel="1" x14ac:dyDescent="0.25">
      <c r="A1214" s="19" t="s">
        <v>8</v>
      </c>
      <c r="B1214" s="19" t="s">
        <v>163</v>
      </c>
      <c r="C1214" s="24"/>
      <c r="D1214" s="86"/>
      <c r="E1214" s="86"/>
      <c r="F1214" s="175"/>
      <c r="G1214" s="19" t="s">
        <v>163</v>
      </c>
      <c r="H1214" s="24"/>
      <c r="I1214" s="86"/>
      <c r="J1214" s="86"/>
      <c r="K1214" s="175"/>
      <c r="L1214" s="190">
        <f t="shared" si="221"/>
        <v>0</v>
      </c>
      <c r="M1214" s="190">
        <f t="shared" si="222"/>
        <v>0</v>
      </c>
      <c r="N1214" s="190">
        <f t="shared" si="223"/>
        <v>0</v>
      </c>
      <c r="O1214" s="190">
        <f t="shared" si="224"/>
        <v>0</v>
      </c>
      <c r="P1214" s="77"/>
    </row>
    <row r="1215" spans="1:16" s="3" customFormat="1" ht="21" customHeight="1" outlineLevel="1" x14ac:dyDescent="0.25">
      <c r="A1215" s="27">
        <v>1</v>
      </c>
      <c r="B1215" s="44" t="s">
        <v>4</v>
      </c>
      <c r="C1215" s="27">
        <v>1</v>
      </c>
      <c r="D1215" s="10">
        <v>387600</v>
      </c>
      <c r="E1215" s="10"/>
      <c r="F1215" s="55">
        <f>D1215*C1215</f>
        <v>387600</v>
      </c>
      <c r="G1215" s="44" t="s">
        <v>4</v>
      </c>
      <c r="H1215" s="27">
        <v>1</v>
      </c>
      <c r="I1215" s="10">
        <v>387600</v>
      </c>
      <c r="J1215" s="10"/>
      <c r="K1215" s="55">
        <f>I1215*H1215</f>
        <v>387600</v>
      </c>
      <c r="L1215" s="190">
        <f t="shared" si="221"/>
        <v>0</v>
      </c>
      <c r="M1215" s="190">
        <f t="shared" si="222"/>
        <v>0</v>
      </c>
      <c r="N1215" s="190">
        <f t="shared" si="223"/>
        <v>0</v>
      </c>
      <c r="O1215" s="190">
        <f t="shared" si="224"/>
        <v>0</v>
      </c>
      <c r="P1215" s="30"/>
    </row>
    <row r="1216" spans="1:16" s="3" customFormat="1" ht="21" customHeight="1" outlineLevel="1" x14ac:dyDescent="0.25">
      <c r="A1216" s="27">
        <v>2</v>
      </c>
      <c r="B1216" s="44" t="s">
        <v>9</v>
      </c>
      <c r="C1216" s="27">
        <v>1</v>
      </c>
      <c r="D1216" s="10">
        <v>289000</v>
      </c>
      <c r="E1216" s="10"/>
      <c r="F1216" s="55">
        <f>D1216*C1216</f>
        <v>289000</v>
      </c>
      <c r="G1216" s="44" t="s">
        <v>9</v>
      </c>
      <c r="H1216" s="27">
        <v>1</v>
      </c>
      <c r="I1216" s="10">
        <v>289000</v>
      </c>
      <c r="J1216" s="10"/>
      <c r="K1216" s="55">
        <f>I1216*H1216</f>
        <v>289000</v>
      </c>
      <c r="L1216" s="190">
        <f t="shared" si="221"/>
        <v>0</v>
      </c>
      <c r="M1216" s="190">
        <f t="shared" si="222"/>
        <v>0</v>
      </c>
      <c r="N1216" s="190">
        <f t="shared" si="223"/>
        <v>0</v>
      </c>
      <c r="O1216" s="190">
        <f t="shared" si="224"/>
        <v>0</v>
      </c>
      <c r="P1216" s="30"/>
    </row>
    <row r="1217" spans="1:16" s="3" customFormat="1" ht="21" customHeight="1" outlineLevel="1" x14ac:dyDescent="0.25">
      <c r="A1217" s="27">
        <v>3</v>
      </c>
      <c r="B1217" s="44" t="s">
        <v>10</v>
      </c>
      <c r="C1217" s="27">
        <v>1</v>
      </c>
      <c r="D1217" s="10">
        <v>282200</v>
      </c>
      <c r="E1217" s="10"/>
      <c r="F1217" s="55">
        <f>D1217*C1217</f>
        <v>282200</v>
      </c>
      <c r="G1217" s="44" t="s">
        <v>10</v>
      </c>
      <c r="H1217" s="27">
        <v>1</v>
      </c>
      <c r="I1217" s="10">
        <v>282200</v>
      </c>
      <c r="J1217" s="10"/>
      <c r="K1217" s="55">
        <f>I1217*H1217</f>
        <v>282200</v>
      </c>
      <c r="L1217" s="190">
        <f t="shared" si="221"/>
        <v>0</v>
      </c>
      <c r="M1217" s="190">
        <f t="shared" si="222"/>
        <v>0</v>
      </c>
      <c r="N1217" s="190">
        <f t="shared" si="223"/>
        <v>0</v>
      </c>
      <c r="O1217" s="190">
        <f t="shared" si="224"/>
        <v>0</v>
      </c>
      <c r="P1217" s="30"/>
    </row>
    <row r="1218" spans="1:16" s="3" customFormat="1" ht="21" customHeight="1" outlineLevel="1" x14ac:dyDescent="0.25">
      <c r="A1218" s="27"/>
      <c r="B1218" s="31" t="s">
        <v>6</v>
      </c>
      <c r="C1218" s="62">
        <f>SUM(C1215:C1217)</f>
        <v>3</v>
      </c>
      <c r="D1218" s="43"/>
      <c r="E1218" s="43"/>
      <c r="F1218" s="172">
        <f>SUM(F1215:F1217)</f>
        <v>958800</v>
      </c>
      <c r="G1218" s="31" t="s">
        <v>6</v>
      </c>
      <c r="H1218" s="62">
        <f>SUM(H1215:H1217)</f>
        <v>3</v>
      </c>
      <c r="I1218" s="43"/>
      <c r="J1218" s="43"/>
      <c r="K1218" s="172">
        <f>SUM(K1215:K1217)</f>
        <v>958800</v>
      </c>
      <c r="L1218" s="190">
        <f t="shared" si="221"/>
        <v>0</v>
      </c>
      <c r="M1218" s="190">
        <f t="shared" si="222"/>
        <v>0</v>
      </c>
      <c r="N1218" s="190">
        <f t="shared" si="223"/>
        <v>0</v>
      </c>
      <c r="O1218" s="190">
        <f t="shared" si="224"/>
        <v>0</v>
      </c>
      <c r="P1218" s="30"/>
    </row>
    <row r="1219" spans="1:16" s="5" customFormat="1" ht="42" customHeight="1" outlineLevel="1" x14ac:dyDescent="0.25">
      <c r="A1219" s="19" t="s">
        <v>8</v>
      </c>
      <c r="B1219" s="19" t="s">
        <v>164</v>
      </c>
      <c r="C1219" s="24"/>
      <c r="D1219" s="86"/>
      <c r="E1219" s="86"/>
      <c r="F1219" s="175"/>
      <c r="G1219" s="19" t="s">
        <v>164</v>
      </c>
      <c r="H1219" s="24"/>
      <c r="I1219" s="86"/>
      <c r="J1219" s="86"/>
      <c r="K1219" s="175"/>
      <c r="L1219" s="190">
        <f t="shared" si="221"/>
        <v>0</v>
      </c>
      <c r="M1219" s="190">
        <f t="shared" si="222"/>
        <v>0</v>
      </c>
      <c r="N1219" s="190">
        <f t="shared" si="223"/>
        <v>0</v>
      </c>
      <c r="O1219" s="190">
        <f t="shared" si="224"/>
        <v>0</v>
      </c>
      <c r="P1219" s="77"/>
    </row>
    <row r="1220" spans="1:16" s="3" customFormat="1" ht="21" customHeight="1" outlineLevel="1" x14ac:dyDescent="0.25">
      <c r="A1220" s="27">
        <v>1</v>
      </c>
      <c r="B1220" s="44" t="s">
        <v>4</v>
      </c>
      <c r="C1220" s="27">
        <v>1</v>
      </c>
      <c r="D1220" s="10">
        <v>387600</v>
      </c>
      <c r="E1220" s="10"/>
      <c r="F1220" s="55">
        <f>D1220*C1220</f>
        <v>387600</v>
      </c>
      <c r="G1220" s="44" t="s">
        <v>4</v>
      </c>
      <c r="H1220" s="27">
        <v>1</v>
      </c>
      <c r="I1220" s="10">
        <v>387600</v>
      </c>
      <c r="J1220" s="10"/>
      <c r="K1220" s="55">
        <f>I1220*H1220</f>
        <v>387600</v>
      </c>
      <c r="L1220" s="190">
        <f t="shared" si="221"/>
        <v>0</v>
      </c>
      <c r="M1220" s="190">
        <f t="shared" si="222"/>
        <v>0</v>
      </c>
      <c r="N1220" s="190">
        <f t="shared" si="223"/>
        <v>0</v>
      </c>
      <c r="O1220" s="190">
        <f t="shared" si="224"/>
        <v>0</v>
      </c>
      <c r="P1220" s="30"/>
    </row>
    <row r="1221" spans="1:16" s="3" customFormat="1" ht="21" customHeight="1" outlineLevel="1" x14ac:dyDescent="0.25">
      <c r="A1221" s="27">
        <v>2</v>
      </c>
      <c r="B1221" s="44" t="s">
        <v>9</v>
      </c>
      <c r="C1221" s="27">
        <v>1</v>
      </c>
      <c r="D1221" s="10">
        <v>289000</v>
      </c>
      <c r="E1221" s="10"/>
      <c r="F1221" s="55">
        <f>D1221*C1221</f>
        <v>289000</v>
      </c>
      <c r="G1221" s="44" t="s">
        <v>9</v>
      </c>
      <c r="H1221" s="27">
        <v>1</v>
      </c>
      <c r="I1221" s="10">
        <v>289000</v>
      </c>
      <c r="J1221" s="10"/>
      <c r="K1221" s="55">
        <f>I1221*H1221</f>
        <v>289000</v>
      </c>
      <c r="L1221" s="190">
        <f t="shared" si="221"/>
        <v>0</v>
      </c>
      <c r="M1221" s="190">
        <f t="shared" si="222"/>
        <v>0</v>
      </c>
      <c r="N1221" s="190">
        <f t="shared" si="223"/>
        <v>0</v>
      </c>
      <c r="O1221" s="190">
        <f t="shared" si="224"/>
        <v>0</v>
      </c>
      <c r="P1221" s="30"/>
    </row>
    <row r="1222" spans="1:16" s="3" customFormat="1" ht="21" customHeight="1" outlineLevel="1" x14ac:dyDescent="0.25">
      <c r="A1222" s="27">
        <v>3</v>
      </c>
      <c r="B1222" s="44" t="s">
        <v>10</v>
      </c>
      <c r="C1222" s="27">
        <v>1</v>
      </c>
      <c r="D1222" s="10">
        <v>282200</v>
      </c>
      <c r="E1222" s="10"/>
      <c r="F1222" s="55">
        <f>D1222*C1222</f>
        <v>282200</v>
      </c>
      <c r="G1222" s="44" t="s">
        <v>10</v>
      </c>
      <c r="H1222" s="27">
        <v>1</v>
      </c>
      <c r="I1222" s="10">
        <v>282200</v>
      </c>
      <c r="J1222" s="10"/>
      <c r="K1222" s="55">
        <f>I1222*H1222</f>
        <v>282200</v>
      </c>
      <c r="L1222" s="190">
        <f t="shared" si="221"/>
        <v>0</v>
      </c>
      <c r="M1222" s="190">
        <f t="shared" si="222"/>
        <v>0</v>
      </c>
      <c r="N1222" s="190">
        <f t="shared" si="223"/>
        <v>0</v>
      </c>
      <c r="O1222" s="190">
        <f t="shared" si="224"/>
        <v>0</v>
      </c>
      <c r="P1222" s="30"/>
    </row>
    <row r="1223" spans="1:16" s="3" customFormat="1" ht="21" customHeight="1" outlineLevel="1" x14ac:dyDescent="0.25">
      <c r="A1223" s="27"/>
      <c r="B1223" s="31" t="s">
        <v>6</v>
      </c>
      <c r="C1223" s="62">
        <f>SUM(C1220:C1222)</f>
        <v>3</v>
      </c>
      <c r="D1223" s="43"/>
      <c r="E1223" s="43"/>
      <c r="F1223" s="172">
        <f>SUM(F1220:F1222)</f>
        <v>958800</v>
      </c>
      <c r="G1223" s="31" t="s">
        <v>6</v>
      </c>
      <c r="H1223" s="62">
        <f>SUM(H1220:H1222)</f>
        <v>3</v>
      </c>
      <c r="I1223" s="43"/>
      <c r="J1223" s="43"/>
      <c r="K1223" s="172">
        <f>SUM(K1220:K1222)</f>
        <v>958800</v>
      </c>
      <c r="L1223" s="190">
        <f t="shared" si="221"/>
        <v>0</v>
      </c>
      <c r="M1223" s="190">
        <f t="shared" si="222"/>
        <v>0</v>
      </c>
      <c r="N1223" s="190">
        <f t="shared" si="223"/>
        <v>0</v>
      </c>
      <c r="O1223" s="190">
        <f t="shared" si="224"/>
        <v>0</v>
      </c>
      <c r="P1223" s="30"/>
    </row>
    <row r="1224" spans="1:16" s="5" customFormat="1" ht="45" customHeight="1" outlineLevel="1" x14ac:dyDescent="0.25">
      <c r="A1224" s="19" t="s">
        <v>8</v>
      </c>
      <c r="B1224" s="19" t="s">
        <v>174</v>
      </c>
      <c r="C1224" s="24"/>
      <c r="D1224" s="86"/>
      <c r="E1224" s="86"/>
      <c r="F1224" s="175"/>
      <c r="G1224" s="19" t="s">
        <v>174</v>
      </c>
      <c r="H1224" s="24"/>
      <c r="I1224" s="86"/>
      <c r="J1224" s="86"/>
      <c r="K1224" s="175"/>
      <c r="L1224" s="190">
        <f t="shared" si="221"/>
        <v>0</v>
      </c>
      <c r="M1224" s="190">
        <f t="shared" si="222"/>
        <v>0</v>
      </c>
      <c r="N1224" s="190">
        <f t="shared" si="223"/>
        <v>0</v>
      </c>
      <c r="O1224" s="190">
        <f t="shared" si="224"/>
        <v>0</v>
      </c>
      <c r="P1224" s="77"/>
    </row>
    <row r="1225" spans="1:16" s="3" customFormat="1" ht="21" customHeight="1" outlineLevel="1" x14ac:dyDescent="0.25">
      <c r="A1225" s="27">
        <v>1</v>
      </c>
      <c r="B1225" s="44" t="s">
        <v>4</v>
      </c>
      <c r="C1225" s="27">
        <v>1</v>
      </c>
      <c r="D1225" s="10">
        <v>387600</v>
      </c>
      <c r="E1225" s="10"/>
      <c r="F1225" s="55">
        <f>D1225*C1225</f>
        <v>387600</v>
      </c>
      <c r="G1225" s="44" t="s">
        <v>4</v>
      </c>
      <c r="H1225" s="27">
        <v>1</v>
      </c>
      <c r="I1225" s="10">
        <v>387600</v>
      </c>
      <c r="J1225" s="10"/>
      <c r="K1225" s="55">
        <f>I1225*H1225</f>
        <v>387600</v>
      </c>
      <c r="L1225" s="190">
        <f t="shared" si="221"/>
        <v>0</v>
      </c>
      <c r="M1225" s="190">
        <f t="shared" si="222"/>
        <v>0</v>
      </c>
      <c r="N1225" s="190">
        <f t="shared" si="223"/>
        <v>0</v>
      </c>
      <c r="O1225" s="190">
        <f t="shared" si="224"/>
        <v>0</v>
      </c>
      <c r="P1225" s="30"/>
    </row>
    <row r="1226" spans="1:16" s="3" customFormat="1" ht="36" customHeight="1" outlineLevel="1" x14ac:dyDescent="0.25">
      <c r="A1226" s="27">
        <v>2</v>
      </c>
      <c r="B1226" s="44" t="s">
        <v>175</v>
      </c>
      <c r="C1226" s="27">
        <v>1</v>
      </c>
      <c r="D1226" s="10">
        <v>289000</v>
      </c>
      <c r="E1226" s="10"/>
      <c r="F1226" s="55">
        <f>D1226*C1226</f>
        <v>289000</v>
      </c>
      <c r="G1226" s="44" t="s">
        <v>175</v>
      </c>
      <c r="H1226" s="27">
        <v>1</v>
      </c>
      <c r="I1226" s="10">
        <v>289000</v>
      </c>
      <c r="J1226" s="10"/>
      <c r="K1226" s="55">
        <f>I1226*H1226</f>
        <v>289000</v>
      </c>
      <c r="L1226" s="190">
        <f t="shared" si="221"/>
        <v>0</v>
      </c>
      <c r="M1226" s="190">
        <f t="shared" si="222"/>
        <v>0</v>
      </c>
      <c r="N1226" s="190">
        <f t="shared" si="223"/>
        <v>0</v>
      </c>
      <c r="O1226" s="190">
        <f t="shared" si="224"/>
        <v>0</v>
      </c>
      <c r="P1226" s="30"/>
    </row>
    <row r="1227" spans="1:16" s="3" customFormat="1" ht="21" customHeight="1" outlineLevel="1" x14ac:dyDescent="0.25">
      <c r="A1227" s="27">
        <v>3</v>
      </c>
      <c r="B1227" s="44" t="s">
        <v>176</v>
      </c>
      <c r="C1227" s="27">
        <v>1</v>
      </c>
      <c r="D1227" s="10">
        <v>289000</v>
      </c>
      <c r="E1227" s="10"/>
      <c r="F1227" s="55">
        <f>D1227*C1227</f>
        <v>289000</v>
      </c>
      <c r="G1227" s="44" t="s">
        <v>176</v>
      </c>
      <c r="H1227" s="27">
        <v>1</v>
      </c>
      <c r="I1227" s="10">
        <v>289000</v>
      </c>
      <c r="J1227" s="10"/>
      <c r="K1227" s="55">
        <f>I1227*H1227</f>
        <v>289000</v>
      </c>
      <c r="L1227" s="190">
        <f t="shared" si="221"/>
        <v>0</v>
      </c>
      <c r="M1227" s="190">
        <f t="shared" si="222"/>
        <v>0</v>
      </c>
      <c r="N1227" s="190">
        <f t="shared" si="223"/>
        <v>0</v>
      </c>
      <c r="O1227" s="190">
        <f t="shared" si="224"/>
        <v>0</v>
      </c>
      <c r="P1227" s="30"/>
    </row>
    <row r="1228" spans="1:16" s="3" customFormat="1" ht="21" customHeight="1" outlineLevel="1" x14ac:dyDescent="0.25">
      <c r="A1228" s="27">
        <v>4</v>
      </c>
      <c r="B1228" s="44" t="s">
        <v>10</v>
      </c>
      <c r="C1228" s="27">
        <v>1</v>
      </c>
      <c r="D1228" s="10">
        <v>282200</v>
      </c>
      <c r="E1228" s="10"/>
      <c r="F1228" s="55">
        <f>D1228*C1228</f>
        <v>282200</v>
      </c>
      <c r="G1228" s="44" t="s">
        <v>10</v>
      </c>
      <c r="H1228" s="27">
        <v>1</v>
      </c>
      <c r="I1228" s="10">
        <v>282200</v>
      </c>
      <c r="J1228" s="10"/>
      <c r="K1228" s="55">
        <f>I1228*H1228</f>
        <v>282200</v>
      </c>
      <c r="L1228" s="190">
        <f t="shared" si="221"/>
        <v>0</v>
      </c>
      <c r="M1228" s="190">
        <f t="shared" si="222"/>
        <v>0</v>
      </c>
      <c r="N1228" s="190">
        <f t="shared" si="223"/>
        <v>0</v>
      </c>
      <c r="O1228" s="190">
        <f t="shared" si="224"/>
        <v>0</v>
      </c>
      <c r="P1228" s="30"/>
    </row>
    <row r="1229" spans="1:16" s="3" customFormat="1" ht="21" customHeight="1" outlineLevel="1" x14ac:dyDescent="0.25">
      <c r="A1229" s="27"/>
      <c r="B1229" s="31" t="s">
        <v>6</v>
      </c>
      <c r="C1229" s="62">
        <f>SUM(C1225:C1228)</f>
        <v>4</v>
      </c>
      <c r="D1229" s="43"/>
      <c r="E1229" s="43"/>
      <c r="F1229" s="172">
        <f>SUM(F1225:F1228)</f>
        <v>1247800</v>
      </c>
      <c r="G1229" s="31" t="s">
        <v>6</v>
      </c>
      <c r="H1229" s="62">
        <f>SUM(H1225:H1228)</f>
        <v>4</v>
      </c>
      <c r="I1229" s="43"/>
      <c r="J1229" s="43"/>
      <c r="K1229" s="172">
        <f>SUM(K1225:K1228)</f>
        <v>1247800</v>
      </c>
      <c r="L1229" s="190">
        <f t="shared" si="221"/>
        <v>0</v>
      </c>
      <c r="M1229" s="190">
        <f t="shared" si="222"/>
        <v>0</v>
      </c>
      <c r="N1229" s="190">
        <f t="shared" si="223"/>
        <v>0</v>
      </c>
      <c r="O1229" s="190">
        <f t="shared" si="224"/>
        <v>0</v>
      </c>
      <c r="P1229" s="30"/>
    </row>
    <row r="1230" spans="1:16" s="5" customFormat="1" ht="30" customHeight="1" outlineLevel="1" x14ac:dyDescent="0.25">
      <c r="A1230" s="19" t="s">
        <v>8</v>
      </c>
      <c r="B1230" s="19" t="s">
        <v>165</v>
      </c>
      <c r="C1230" s="24"/>
      <c r="D1230" s="86"/>
      <c r="E1230" s="86"/>
      <c r="F1230" s="175"/>
      <c r="G1230" s="19" t="s">
        <v>165</v>
      </c>
      <c r="H1230" s="24"/>
      <c r="I1230" s="86"/>
      <c r="J1230" s="86"/>
      <c r="K1230" s="175"/>
      <c r="L1230" s="190">
        <f t="shared" si="221"/>
        <v>0</v>
      </c>
      <c r="M1230" s="190">
        <f t="shared" si="222"/>
        <v>0</v>
      </c>
      <c r="N1230" s="190">
        <f t="shared" si="223"/>
        <v>0</v>
      </c>
      <c r="O1230" s="190">
        <f t="shared" si="224"/>
        <v>0</v>
      </c>
      <c r="P1230" s="77"/>
    </row>
    <row r="1231" spans="1:16" s="3" customFormat="1" ht="21" customHeight="1" outlineLevel="1" x14ac:dyDescent="0.25">
      <c r="A1231" s="27">
        <v>1</v>
      </c>
      <c r="B1231" s="44" t="s">
        <v>4</v>
      </c>
      <c r="C1231" s="27">
        <v>1</v>
      </c>
      <c r="D1231" s="10">
        <v>387600</v>
      </c>
      <c r="E1231" s="10"/>
      <c r="F1231" s="55">
        <f>D1231*C1231</f>
        <v>387600</v>
      </c>
      <c r="G1231" s="44" t="s">
        <v>4</v>
      </c>
      <c r="H1231" s="27">
        <v>1</v>
      </c>
      <c r="I1231" s="10">
        <v>387600</v>
      </c>
      <c r="J1231" s="10"/>
      <c r="K1231" s="55">
        <f>I1231*H1231</f>
        <v>387600</v>
      </c>
      <c r="L1231" s="190">
        <f t="shared" si="221"/>
        <v>0</v>
      </c>
      <c r="M1231" s="190">
        <f t="shared" si="222"/>
        <v>0</v>
      </c>
      <c r="N1231" s="190">
        <f t="shared" si="223"/>
        <v>0</v>
      </c>
      <c r="O1231" s="190">
        <f t="shared" si="224"/>
        <v>0</v>
      </c>
      <c r="P1231" s="30"/>
    </row>
    <row r="1232" spans="1:16" s="3" customFormat="1" ht="21" customHeight="1" outlineLevel="1" x14ac:dyDescent="0.25">
      <c r="A1232" s="27">
        <v>2</v>
      </c>
      <c r="B1232" s="44" t="s">
        <v>10</v>
      </c>
      <c r="C1232" s="27">
        <v>1</v>
      </c>
      <c r="D1232" s="10">
        <v>282200</v>
      </c>
      <c r="E1232" s="10"/>
      <c r="F1232" s="55">
        <f>D1232*C1232</f>
        <v>282200</v>
      </c>
      <c r="G1232" s="44" t="s">
        <v>10</v>
      </c>
      <c r="H1232" s="27">
        <v>1</v>
      </c>
      <c r="I1232" s="10">
        <v>282200</v>
      </c>
      <c r="J1232" s="10"/>
      <c r="K1232" s="55">
        <f>I1232*H1232</f>
        <v>282200</v>
      </c>
      <c r="L1232" s="190">
        <f t="shared" si="221"/>
        <v>0</v>
      </c>
      <c r="M1232" s="190">
        <f t="shared" si="222"/>
        <v>0</v>
      </c>
      <c r="N1232" s="190">
        <f t="shared" si="223"/>
        <v>0</v>
      </c>
      <c r="O1232" s="190">
        <f t="shared" si="224"/>
        <v>0</v>
      </c>
      <c r="P1232" s="30"/>
    </row>
    <row r="1233" spans="1:16" s="3" customFormat="1" ht="21" customHeight="1" outlineLevel="1" x14ac:dyDescent="0.25">
      <c r="A1233" s="27"/>
      <c r="B1233" s="31" t="s">
        <v>6</v>
      </c>
      <c r="C1233" s="62">
        <f>SUM(C1231:C1232)</f>
        <v>2</v>
      </c>
      <c r="D1233" s="43"/>
      <c r="E1233" s="43"/>
      <c r="F1233" s="172">
        <f>SUM(F1231:F1232)</f>
        <v>669800</v>
      </c>
      <c r="G1233" s="31" t="s">
        <v>6</v>
      </c>
      <c r="H1233" s="62">
        <f>SUM(H1231:H1232)</f>
        <v>2</v>
      </c>
      <c r="I1233" s="43"/>
      <c r="J1233" s="43"/>
      <c r="K1233" s="172">
        <f>SUM(K1231:K1232)</f>
        <v>669800</v>
      </c>
      <c r="L1233" s="190">
        <f t="shared" si="221"/>
        <v>0</v>
      </c>
      <c r="M1233" s="190">
        <f t="shared" si="222"/>
        <v>0</v>
      </c>
      <c r="N1233" s="190">
        <f t="shared" si="223"/>
        <v>0</v>
      </c>
      <c r="O1233" s="190">
        <f t="shared" si="224"/>
        <v>0</v>
      </c>
      <c r="P1233" s="30"/>
    </row>
    <row r="1234" spans="1:16" s="5" customFormat="1" ht="66" customHeight="1" outlineLevel="1" x14ac:dyDescent="0.25">
      <c r="A1234" s="19" t="s">
        <v>8</v>
      </c>
      <c r="B1234" s="19" t="s">
        <v>166</v>
      </c>
      <c r="C1234" s="24"/>
      <c r="D1234" s="86"/>
      <c r="E1234" s="86"/>
      <c r="F1234" s="175"/>
      <c r="G1234" s="19" t="s">
        <v>166</v>
      </c>
      <c r="H1234" s="24"/>
      <c r="I1234" s="86"/>
      <c r="J1234" s="86"/>
      <c r="K1234" s="175"/>
      <c r="L1234" s="190">
        <f t="shared" si="221"/>
        <v>0</v>
      </c>
      <c r="M1234" s="190">
        <f t="shared" si="222"/>
        <v>0</v>
      </c>
      <c r="N1234" s="190">
        <f t="shared" si="223"/>
        <v>0</v>
      </c>
      <c r="O1234" s="190">
        <f t="shared" si="224"/>
        <v>0</v>
      </c>
      <c r="P1234" s="77"/>
    </row>
    <row r="1235" spans="1:16" s="3" customFormat="1" ht="21" customHeight="1" outlineLevel="1" x14ac:dyDescent="0.25">
      <c r="A1235" s="27">
        <v>1</v>
      </c>
      <c r="B1235" s="44" t="s">
        <v>4</v>
      </c>
      <c r="C1235" s="27">
        <v>1</v>
      </c>
      <c r="D1235" s="10">
        <v>387600</v>
      </c>
      <c r="E1235" s="10"/>
      <c r="F1235" s="55">
        <f>D1235*C1235</f>
        <v>387600</v>
      </c>
      <c r="G1235" s="44" t="s">
        <v>4</v>
      </c>
      <c r="H1235" s="27">
        <v>1</v>
      </c>
      <c r="I1235" s="10">
        <v>387600</v>
      </c>
      <c r="J1235" s="10"/>
      <c r="K1235" s="55">
        <f>I1235*H1235</f>
        <v>387600</v>
      </c>
      <c r="L1235" s="190">
        <f t="shared" si="221"/>
        <v>0</v>
      </c>
      <c r="M1235" s="190">
        <f t="shared" si="222"/>
        <v>0</v>
      </c>
      <c r="N1235" s="190">
        <f t="shared" si="223"/>
        <v>0</v>
      </c>
      <c r="O1235" s="190">
        <f t="shared" si="224"/>
        <v>0</v>
      </c>
      <c r="P1235" s="30"/>
    </row>
    <row r="1236" spans="1:16" s="3" customFormat="1" ht="21" customHeight="1" outlineLevel="1" x14ac:dyDescent="0.25">
      <c r="A1236" s="27">
        <v>2</v>
      </c>
      <c r="B1236" s="44" t="s">
        <v>9</v>
      </c>
      <c r="C1236" s="27">
        <v>1</v>
      </c>
      <c r="D1236" s="10">
        <v>289000</v>
      </c>
      <c r="E1236" s="10"/>
      <c r="F1236" s="55">
        <f>D1236*C1236</f>
        <v>289000</v>
      </c>
      <c r="G1236" s="44" t="s">
        <v>9</v>
      </c>
      <c r="H1236" s="27">
        <v>1</v>
      </c>
      <c r="I1236" s="10">
        <v>289000</v>
      </c>
      <c r="J1236" s="10"/>
      <c r="K1236" s="55">
        <f>I1236*H1236</f>
        <v>289000</v>
      </c>
      <c r="L1236" s="190">
        <f t="shared" si="221"/>
        <v>0</v>
      </c>
      <c r="M1236" s="190">
        <f t="shared" si="222"/>
        <v>0</v>
      </c>
      <c r="N1236" s="190">
        <f t="shared" si="223"/>
        <v>0</v>
      </c>
      <c r="O1236" s="190">
        <f t="shared" si="224"/>
        <v>0</v>
      </c>
      <c r="P1236" s="30"/>
    </row>
    <row r="1237" spans="1:16" s="3" customFormat="1" ht="21" customHeight="1" outlineLevel="1" x14ac:dyDescent="0.25">
      <c r="A1237" s="27">
        <v>3</v>
      </c>
      <c r="B1237" s="44" t="s">
        <v>10</v>
      </c>
      <c r="C1237" s="59">
        <v>1</v>
      </c>
      <c r="D1237" s="10">
        <v>282200</v>
      </c>
      <c r="E1237" s="10"/>
      <c r="F1237" s="55">
        <f>D1237*C1237</f>
        <v>282200</v>
      </c>
      <c r="G1237" s="44" t="s">
        <v>10</v>
      </c>
      <c r="H1237" s="59">
        <v>1</v>
      </c>
      <c r="I1237" s="10">
        <v>282200</v>
      </c>
      <c r="J1237" s="10"/>
      <c r="K1237" s="55">
        <f>I1237*H1237</f>
        <v>282200</v>
      </c>
      <c r="L1237" s="190">
        <f t="shared" si="221"/>
        <v>0</v>
      </c>
      <c r="M1237" s="190">
        <f t="shared" si="222"/>
        <v>0</v>
      </c>
      <c r="N1237" s="190">
        <f t="shared" si="223"/>
        <v>0</v>
      </c>
      <c r="O1237" s="190">
        <f t="shared" si="224"/>
        <v>0</v>
      </c>
      <c r="P1237" s="30"/>
    </row>
    <row r="1238" spans="1:16" s="3" customFormat="1" ht="21" customHeight="1" outlineLevel="1" x14ac:dyDescent="0.25">
      <c r="A1238" s="27"/>
      <c r="B1238" s="31" t="s">
        <v>6</v>
      </c>
      <c r="C1238" s="62">
        <f>SUM(C1235:C1237)</f>
        <v>3</v>
      </c>
      <c r="D1238" s="43"/>
      <c r="E1238" s="43"/>
      <c r="F1238" s="172">
        <f>SUM(F1235:F1237)</f>
        <v>958800</v>
      </c>
      <c r="G1238" s="31" t="s">
        <v>6</v>
      </c>
      <c r="H1238" s="62">
        <f>SUM(H1235:H1237)</f>
        <v>3</v>
      </c>
      <c r="I1238" s="43"/>
      <c r="J1238" s="43"/>
      <c r="K1238" s="172">
        <f>SUM(K1235:K1237)</f>
        <v>958800</v>
      </c>
      <c r="L1238" s="190">
        <f t="shared" ref="L1238:L1260" si="225">+H1238-C1238</f>
        <v>0</v>
      </c>
      <c r="M1238" s="190">
        <f t="shared" ref="M1238:M1260" si="226">+I1238-D1238</f>
        <v>0</v>
      </c>
      <c r="N1238" s="190">
        <f t="shared" ref="N1238:N1260" si="227">+J1238-E1238</f>
        <v>0</v>
      </c>
      <c r="O1238" s="190">
        <f t="shared" ref="O1238:O1260" si="228">+K1238-F1238</f>
        <v>0</v>
      </c>
      <c r="P1238" s="30"/>
    </row>
    <row r="1239" spans="1:16" s="5" customFormat="1" ht="30" customHeight="1" outlineLevel="1" x14ac:dyDescent="0.25">
      <c r="A1239" s="19" t="s">
        <v>8</v>
      </c>
      <c r="B1239" s="19" t="s">
        <v>167</v>
      </c>
      <c r="C1239" s="24"/>
      <c r="D1239" s="86"/>
      <c r="E1239" s="86"/>
      <c r="F1239" s="175"/>
      <c r="G1239" s="19" t="s">
        <v>167</v>
      </c>
      <c r="H1239" s="24"/>
      <c r="I1239" s="86"/>
      <c r="J1239" s="86"/>
      <c r="K1239" s="175"/>
      <c r="L1239" s="190">
        <f t="shared" si="225"/>
        <v>0</v>
      </c>
      <c r="M1239" s="190">
        <f t="shared" si="226"/>
        <v>0</v>
      </c>
      <c r="N1239" s="190">
        <f t="shared" si="227"/>
        <v>0</v>
      </c>
      <c r="O1239" s="190">
        <f t="shared" si="228"/>
        <v>0</v>
      </c>
      <c r="P1239" s="77"/>
    </row>
    <row r="1240" spans="1:16" s="3" customFormat="1" ht="20.25" customHeight="1" outlineLevel="1" x14ac:dyDescent="0.25">
      <c r="A1240" s="27">
        <v>1</v>
      </c>
      <c r="B1240" s="44" t="s">
        <v>9</v>
      </c>
      <c r="C1240" s="27">
        <v>1</v>
      </c>
      <c r="D1240" s="10">
        <v>289000</v>
      </c>
      <c r="E1240" s="10"/>
      <c r="F1240" s="55">
        <f>D1240*C1240</f>
        <v>289000</v>
      </c>
      <c r="G1240" s="44" t="s">
        <v>9</v>
      </c>
      <c r="H1240" s="27">
        <v>1</v>
      </c>
      <c r="I1240" s="10">
        <v>289000</v>
      </c>
      <c r="J1240" s="10"/>
      <c r="K1240" s="55">
        <f>I1240*H1240</f>
        <v>289000</v>
      </c>
      <c r="L1240" s="190">
        <f t="shared" si="225"/>
        <v>0</v>
      </c>
      <c r="M1240" s="190">
        <f t="shared" si="226"/>
        <v>0</v>
      </c>
      <c r="N1240" s="190">
        <f t="shared" si="227"/>
        <v>0</v>
      </c>
      <c r="O1240" s="190">
        <f t="shared" si="228"/>
        <v>0</v>
      </c>
      <c r="P1240" s="30"/>
    </row>
    <row r="1241" spans="1:16" s="3" customFormat="1" ht="24.75" customHeight="1" outlineLevel="1" x14ac:dyDescent="0.25">
      <c r="A1241" s="27"/>
      <c r="B1241" s="31" t="s">
        <v>6</v>
      </c>
      <c r="C1241" s="62">
        <f>SUM(C1240:C1240)</f>
        <v>1</v>
      </c>
      <c r="D1241" s="43"/>
      <c r="E1241" s="43"/>
      <c r="F1241" s="172">
        <f>SUM(F1240:F1240)</f>
        <v>289000</v>
      </c>
      <c r="G1241" s="31" t="s">
        <v>6</v>
      </c>
      <c r="H1241" s="62">
        <f>SUM(H1240:H1240)</f>
        <v>1</v>
      </c>
      <c r="I1241" s="43"/>
      <c r="J1241" s="43"/>
      <c r="K1241" s="172">
        <f>SUM(K1240:K1240)</f>
        <v>289000</v>
      </c>
      <c r="L1241" s="190">
        <f t="shared" si="225"/>
        <v>0</v>
      </c>
      <c r="M1241" s="190">
        <f t="shared" si="226"/>
        <v>0</v>
      </c>
      <c r="N1241" s="190">
        <f t="shared" si="227"/>
        <v>0</v>
      </c>
      <c r="O1241" s="190">
        <f t="shared" si="228"/>
        <v>0</v>
      </c>
      <c r="P1241" s="30"/>
    </row>
    <row r="1242" spans="1:16" s="5" customFormat="1" ht="36" customHeight="1" outlineLevel="1" x14ac:dyDescent="0.25">
      <c r="A1242" s="19" t="s">
        <v>8</v>
      </c>
      <c r="B1242" s="19" t="s">
        <v>168</v>
      </c>
      <c r="C1242" s="24"/>
      <c r="D1242" s="86"/>
      <c r="E1242" s="86"/>
      <c r="F1242" s="175"/>
      <c r="G1242" s="19" t="s">
        <v>168</v>
      </c>
      <c r="H1242" s="24"/>
      <c r="I1242" s="86"/>
      <c r="J1242" s="86"/>
      <c r="K1242" s="175"/>
      <c r="L1242" s="190">
        <f t="shared" si="225"/>
        <v>0</v>
      </c>
      <c r="M1242" s="190">
        <f t="shared" si="226"/>
        <v>0</v>
      </c>
      <c r="N1242" s="190">
        <f t="shared" si="227"/>
        <v>0</v>
      </c>
      <c r="O1242" s="190">
        <f t="shared" si="228"/>
        <v>0</v>
      </c>
      <c r="P1242" s="77"/>
    </row>
    <row r="1243" spans="1:16" s="3" customFormat="1" ht="21" customHeight="1" outlineLevel="1" x14ac:dyDescent="0.25">
      <c r="A1243" s="27">
        <v>1</v>
      </c>
      <c r="B1243" s="28" t="s">
        <v>169</v>
      </c>
      <c r="C1243" s="27">
        <v>1</v>
      </c>
      <c r="D1243" s="10">
        <v>370600</v>
      </c>
      <c r="E1243" s="10"/>
      <c r="F1243" s="55">
        <f t="shared" ref="F1243:F1250" si="229">D1243*C1243</f>
        <v>370600</v>
      </c>
      <c r="G1243" s="28" t="s">
        <v>169</v>
      </c>
      <c r="H1243" s="27">
        <v>1</v>
      </c>
      <c r="I1243" s="10">
        <v>370600</v>
      </c>
      <c r="J1243" s="10"/>
      <c r="K1243" s="55">
        <f t="shared" ref="K1243:K1250" si="230">I1243*H1243</f>
        <v>370600</v>
      </c>
      <c r="L1243" s="190">
        <f t="shared" si="225"/>
        <v>0</v>
      </c>
      <c r="M1243" s="190">
        <f t="shared" si="226"/>
        <v>0</v>
      </c>
      <c r="N1243" s="190">
        <f t="shared" si="227"/>
        <v>0</v>
      </c>
      <c r="O1243" s="190">
        <f t="shared" si="228"/>
        <v>0</v>
      </c>
      <c r="P1243" s="30"/>
    </row>
    <row r="1244" spans="1:16" s="3" customFormat="1" ht="21" customHeight="1" outlineLevel="1" x14ac:dyDescent="0.25">
      <c r="A1244" s="27">
        <v>2</v>
      </c>
      <c r="B1244" s="28" t="s">
        <v>180</v>
      </c>
      <c r="C1244" s="27">
        <v>1</v>
      </c>
      <c r="D1244" s="10">
        <v>241400</v>
      </c>
      <c r="E1244" s="10"/>
      <c r="F1244" s="55">
        <f t="shared" si="229"/>
        <v>241400</v>
      </c>
      <c r="G1244" s="28" t="s">
        <v>180</v>
      </c>
      <c r="H1244" s="27">
        <v>1</v>
      </c>
      <c r="I1244" s="10">
        <v>241400</v>
      </c>
      <c r="J1244" s="10"/>
      <c r="K1244" s="55">
        <f t="shared" si="230"/>
        <v>241400</v>
      </c>
      <c r="L1244" s="190">
        <f t="shared" si="225"/>
        <v>0</v>
      </c>
      <c r="M1244" s="190">
        <f t="shared" si="226"/>
        <v>0</v>
      </c>
      <c r="N1244" s="190">
        <f t="shared" si="227"/>
        <v>0</v>
      </c>
      <c r="O1244" s="190">
        <f t="shared" si="228"/>
        <v>0</v>
      </c>
      <c r="P1244" s="30"/>
    </row>
    <row r="1245" spans="1:16" s="3" customFormat="1" ht="42" customHeight="1" outlineLevel="1" x14ac:dyDescent="0.25">
      <c r="A1245" s="27">
        <v>3</v>
      </c>
      <c r="B1245" s="28" t="s">
        <v>170</v>
      </c>
      <c r="C1245" s="27">
        <v>1</v>
      </c>
      <c r="D1245" s="10">
        <v>258400</v>
      </c>
      <c r="E1245" s="10"/>
      <c r="F1245" s="55">
        <f t="shared" si="229"/>
        <v>258400</v>
      </c>
      <c r="G1245" s="28" t="s">
        <v>170</v>
      </c>
      <c r="H1245" s="27">
        <v>1</v>
      </c>
      <c r="I1245" s="10">
        <v>258400</v>
      </c>
      <c r="J1245" s="10"/>
      <c r="K1245" s="55">
        <f t="shared" si="230"/>
        <v>258400</v>
      </c>
      <c r="L1245" s="190">
        <f t="shared" si="225"/>
        <v>0</v>
      </c>
      <c r="M1245" s="190">
        <f t="shared" si="226"/>
        <v>0</v>
      </c>
      <c r="N1245" s="190">
        <f t="shared" si="227"/>
        <v>0</v>
      </c>
      <c r="O1245" s="190">
        <f t="shared" si="228"/>
        <v>0</v>
      </c>
      <c r="P1245" s="30"/>
    </row>
    <row r="1246" spans="1:16" s="30" customFormat="1" ht="42" customHeight="1" outlineLevel="1" x14ac:dyDescent="0.25">
      <c r="A1246" s="27">
        <v>4</v>
      </c>
      <c r="B1246" s="28" t="s">
        <v>171</v>
      </c>
      <c r="C1246" s="27">
        <v>1</v>
      </c>
      <c r="D1246" s="10">
        <v>210800</v>
      </c>
      <c r="E1246" s="10"/>
      <c r="F1246" s="55">
        <f t="shared" si="229"/>
        <v>210800</v>
      </c>
      <c r="G1246" s="28" t="s">
        <v>171</v>
      </c>
      <c r="H1246" s="27">
        <v>1</v>
      </c>
      <c r="I1246" s="10">
        <v>210800</v>
      </c>
      <c r="J1246" s="10"/>
      <c r="K1246" s="55">
        <f t="shared" si="230"/>
        <v>210800</v>
      </c>
      <c r="L1246" s="190">
        <f t="shared" si="225"/>
        <v>0</v>
      </c>
      <c r="M1246" s="190">
        <f t="shared" si="226"/>
        <v>0</v>
      </c>
      <c r="N1246" s="190">
        <f t="shared" si="227"/>
        <v>0</v>
      </c>
      <c r="O1246" s="190">
        <f t="shared" si="228"/>
        <v>0</v>
      </c>
    </row>
    <row r="1247" spans="1:16" s="3" customFormat="1" ht="21" customHeight="1" outlineLevel="1" x14ac:dyDescent="0.25">
      <c r="A1247" s="27">
        <v>5</v>
      </c>
      <c r="B1247" s="28" t="s">
        <v>139</v>
      </c>
      <c r="C1247" s="42">
        <v>1</v>
      </c>
      <c r="D1247" s="10">
        <v>265200</v>
      </c>
      <c r="E1247" s="10"/>
      <c r="F1247" s="55">
        <f t="shared" si="229"/>
        <v>265200</v>
      </c>
      <c r="G1247" s="28" t="s">
        <v>139</v>
      </c>
      <c r="H1247" s="42">
        <v>1</v>
      </c>
      <c r="I1247" s="10">
        <v>265200</v>
      </c>
      <c r="J1247" s="10"/>
      <c r="K1247" s="55">
        <f t="shared" si="230"/>
        <v>265200</v>
      </c>
      <c r="L1247" s="190">
        <f t="shared" si="225"/>
        <v>0</v>
      </c>
      <c r="M1247" s="190">
        <f t="shared" si="226"/>
        <v>0</v>
      </c>
      <c r="N1247" s="190">
        <f t="shared" si="227"/>
        <v>0</v>
      </c>
      <c r="O1247" s="190">
        <f t="shared" si="228"/>
        <v>0</v>
      </c>
      <c r="P1247" s="30"/>
    </row>
    <row r="1248" spans="1:16" s="3" customFormat="1" ht="21" customHeight="1" outlineLevel="1" x14ac:dyDescent="0.25">
      <c r="A1248" s="27">
        <v>6</v>
      </c>
      <c r="B1248" s="28" t="s">
        <v>139</v>
      </c>
      <c r="C1248" s="42">
        <v>1</v>
      </c>
      <c r="D1248" s="10">
        <v>255000</v>
      </c>
      <c r="E1248" s="10"/>
      <c r="F1248" s="55">
        <f t="shared" si="229"/>
        <v>255000</v>
      </c>
      <c r="G1248" s="28" t="s">
        <v>139</v>
      </c>
      <c r="H1248" s="42">
        <v>1</v>
      </c>
      <c r="I1248" s="10">
        <v>255000</v>
      </c>
      <c r="J1248" s="10"/>
      <c r="K1248" s="55">
        <f t="shared" si="230"/>
        <v>255000</v>
      </c>
      <c r="L1248" s="190">
        <f t="shared" si="225"/>
        <v>0</v>
      </c>
      <c r="M1248" s="190">
        <f t="shared" si="226"/>
        <v>0</v>
      </c>
      <c r="N1248" s="190">
        <f t="shared" si="227"/>
        <v>0</v>
      </c>
      <c r="O1248" s="190">
        <f t="shared" si="228"/>
        <v>0</v>
      </c>
      <c r="P1248" s="30"/>
    </row>
    <row r="1249" spans="1:16" s="3" customFormat="1" ht="21" customHeight="1" outlineLevel="1" x14ac:dyDescent="0.25">
      <c r="A1249" s="27">
        <v>7</v>
      </c>
      <c r="B1249" s="28" t="s">
        <v>172</v>
      </c>
      <c r="C1249" s="42">
        <v>4</v>
      </c>
      <c r="D1249" s="10">
        <v>176800</v>
      </c>
      <c r="E1249" s="10"/>
      <c r="F1249" s="55">
        <f t="shared" si="229"/>
        <v>707200</v>
      </c>
      <c r="G1249" s="28" t="s">
        <v>172</v>
      </c>
      <c r="H1249" s="42">
        <v>4</v>
      </c>
      <c r="I1249" s="10">
        <v>176800</v>
      </c>
      <c r="J1249" s="10"/>
      <c r="K1249" s="55">
        <f t="shared" si="230"/>
        <v>707200</v>
      </c>
      <c r="L1249" s="190">
        <f t="shared" si="225"/>
        <v>0</v>
      </c>
      <c r="M1249" s="190">
        <f t="shared" si="226"/>
        <v>0</v>
      </c>
      <c r="N1249" s="190">
        <f t="shared" si="227"/>
        <v>0</v>
      </c>
      <c r="O1249" s="190">
        <f t="shared" si="228"/>
        <v>0</v>
      </c>
      <c r="P1249" s="30"/>
    </row>
    <row r="1250" spans="1:16" s="3" customFormat="1" ht="21" customHeight="1" outlineLevel="1" x14ac:dyDescent="0.25">
      <c r="A1250" s="27">
        <v>8</v>
      </c>
      <c r="B1250" s="28" t="s">
        <v>173</v>
      </c>
      <c r="C1250" s="42">
        <v>2</v>
      </c>
      <c r="D1250" s="10">
        <v>176800</v>
      </c>
      <c r="E1250" s="10"/>
      <c r="F1250" s="55">
        <f t="shared" si="229"/>
        <v>353600</v>
      </c>
      <c r="G1250" s="28" t="s">
        <v>173</v>
      </c>
      <c r="H1250" s="42">
        <v>2</v>
      </c>
      <c r="I1250" s="10">
        <v>176800</v>
      </c>
      <c r="J1250" s="10"/>
      <c r="K1250" s="55">
        <f t="shared" si="230"/>
        <v>353600</v>
      </c>
      <c r="L1250" s="190">
        <f t="shared" si="225"/>
        <v>0</v>
      </c>
      <c r="M1250" s="190">
        <f t="shared" si="226"/>
        <v>0</v>
      </c>
      <c r="N1250" s="190">
        <f t="shared" si="227"/>
        <v>0</v>
      </c>
      <c r="O1250" s="190">
        <f t="shared" si="228"/>
        <v>0</v>
      </c>
      <c r="P1250" s="30"/>
    </row>
    <row r="1251" spans="1:16" s="3" customFormat="1" ht="21" customHeight="1" outlineLevel="1" x14ac:dyDescent="0.25">
      <c r="A1251" s="27"/>
      <c r="B1251" s="31" t="s">
        <v>6</v>
      </c>
      <c r="C1251" s="62">
        <f>SUM(C1243:C1250)</f>
        <v>12</v>
      </c>
      <c r="D1251" s="43"/>
      <c r="E1251" s="43"/>
      <c r="F1251" s="172">
        <f>SUM(F1243:F1250)</f>
        <v>2662200</v>
      </c>
      <c r="G1251" s="31" t="s">
        <v>6</v>
      </c>
      <c r="H1251" s="62">
        <f>SUM(H1243:H1250)</f>
        <v>12</v>
      </c>
      <c r="I1251" s="43"/>
      <c r="J1251" s="43"/>
      <c r="K1251" s="172">
        <f>SUM(K1243:K1250)</f>
        <v>2662200</v>
      </c>
      <c r="L1251" s="190">
        <f t="shared" si="225"/>
        <v>0</v>
      </c>
      <c r="M1251" s="190">
        <f t="shared" si="226"/>
        <v>0</v>
      </c>
      <c r="N1251" s="190">
        <f t="shared" si="227"/>
        <v>0</v>
      </c>
      <c r="O1251" s="190">
        <f t="shared" si="228"/>
        <v>0</v>
      </c>
      <c r="P1251" s="30"/>
    </row>
    <row r="1252" spans="1:16" s="5" customFormat="1" ht="36.75" customHeight="1" outlineLevel="1" x14ac:dyDescent="0.25">
      <c r="A1252" s="19" t="s">
        <v>8</v>
      </c>
      <c r="B1252" s="19" t="s">
        <v>177</v>
      </c>
      <c r="C1252" s="24"/>
      <c r="D1252" s="86"/>
      <c r="E1252" s="86"/>
      <c r="F1252" s="175"/>
      <c r="G1252" s="19" t="s">
        <v>177</v>
      </c>
      <c r="H1252" s="24"/>
      <c r="I1252" s="86"/>
      <c r="J1252" s="86"/>
      <c r="K1252" s="175"/>
      <c r="L1252" s="190">
        <f t="shared" si="225"/>
        <v>0</v>
      </c>
      <c r="M1252" s="190">
        <f t="shared" si="226"/>
        <v>0</v>
      </c>
      <c r="N1252" s="190">
        <f t="shared" si="227"/>
        <v>0</v>
      </c>
      <c r="O1252" s="190">
        <f t="shared" si="228"/>
        <v>0</v>
      </c>
      <c r="P1252" s="77"/>
    </row>
    <row r="1253" spans="1:16" s="3" customFormat="1" ht="21" customHeight="1" outlineLevel="1" x14ac:dyDescent="0.25">
      <c r="A1253" s="27">
        <v>1</v>
      </c>
      <c r="B1253" s="44" t="s">
        <v>9</v>
      </c>
      <c r="C1253" s="27">
        <v>1</v>
      </c>
      <c r="D1253" s="10">
        <v>289000</v>
      </c>
      <c r="E1253" s="10"/>
      <c r="F1253" s="55">
        <f>D1253*C1253</f>
        <v>289000</v>
      </c>
      <c r="G1253" s="44" t="s">
        <v>9</v>
      </c>
      <c r="H1253" s="27">
        <v>1</v>
      </c>
      <c r="I1253" s="10">
        <v>289000</v>
      </c>
      <c r="J1253" s="10"/>
      <c r="K1253" s="55">
        <f>I1253*H1253</f>
        <v>289000</v>
      </c>
      <c r="L1253" s="190">
        <f t="shared" si="225"/>
        <v>0</v>
      </c>
      <c r="M1253" s="190">
        <f t="shared" si="226"/>
        <v>0</v>
      </c>
      <c r="N1253" s="190">
        <f t="shared" si="227"/>
        <v>0</v>
      </c>
      <c r="O1253" s="190">
        <f t="shared" si="228"/>
        <v>0</v>
      </c>
      <c r="P1253" s="30"/>
    </row>
    <row r="1254" spans="1:16" s="3" customFormat="1" ht="21" customHeight="1" outlineLevel="1" x14ac:dyDescent="0.25">
      <c r="A1254" s="27"/>
      <c r="B1254" s="31" t="s">
        <v>6</v>
      </c>
      <c r="C1254" s="62">
        <f>SUM(C1253:C1253)</f>
        <v>1</v>
      </c>
      <c r="D1254" s="43"/>
      <c r="E1254" s="43"/>
      <c r="F1254" s="172">
        <f>SUM(F1253:F1253)</f>
        <v>289000</v>
      </c>
      <c r="G1254" s="31" t="s">
        <v>6</v>
      </c>
      <c r="H1254" s="62">
        <f>SUM(H1253:H1253)</f>
        <v>1</v>
      </c>
      <c r="I1254" s="43"/>
      <c r="J1254" s="43"/>
      <c r="K1254" s="172">
        <f>SUM(K1253:K1253)</f>
        <v>289000</v>
      </c>
      <c r="L1254" s="190">
        <f t="shared" si="225"/>
        <v>0</v>
      </c>
      <c r="M1254" s="190">
        <f t="shared" si="226"/>
        <v>0</v>
      </c>
      <c r="N1254" s="190">
        <f t="shared" si="227"/>
        <v>0</v>
      </c>
      <c r="O1254" s="190">
        <f t="shared" si="228"/>
        <v>0</v>
      </c>
      <c r="P1254" s="30"/>
    </row>
    <row r="1255" spans="1:16" s="5" customFormat="1" ht="26.25" customHeight="1" outlineLevel="1" x14ac:dyDescent="0.25">
      <c r="A1255" s="19" t="s">
        <v>8</v>
      </c>
      <c r="B1255" s="19" t="s">
        <v>178</v>
      </c>
      <c r="C1255" s="24"/>
      <c r="D1255" s="86"/>
      <c r="E1255" s="86"/>
      <c r="F1255" s="175"/>
      <c r="G1255" s="19" t="s">
        <v>178</v>
      </c>
      <c r="H1255" s="24"/>
      <c r="I1255" s="86"/>
      <c r="J1255" s="86"/>
      <c r="K1255" s="175"/>
      <c r="L1255" s="190">
        <f t="shared" si="225"/>
        <v>0</v>
      </c>
      <c r="M1255" s="190">
        <f t="shared" si="226"/>
        <v>0</v>
      </c>
      <c r="N1255" s="190">
        <f t="shared" si="227"/>
        <v>0</v>
      </c>
      <c r="O1255" s="190">
        <f t="shared" si="228"/>
        <v>0</v>
      </c>
      <c r="P1255" s="77"/>
    </row>
    <row r="1256" spans="1:16" s="3" customFormat="1" ht="21" customHeight="1" outlineLevel="1" x14ac:dyDescent="0.25">
      <c r="A1256" s="27">
        <v>1</v>
      </c>
      <c r="B1256" s="44" t="s">
        <v>4</v>
      </c>
      <c r="C1256" s="27">
        <v>1</v>
      </c>
      <c r="D1256" s="10">
        <v>387600</v>
      </c>
      <c r="E1256" s="10"/>
      <c r="F1256" s="55">
        <f>D1256*C1256</f>
        <v>387600</v>
      </c>
      <c r="G1256" s="44" t="s">
        <v>4</v>
      </c>
      <c r="H1256" s="27">
        <v>1</v>
      </c>
      <c r="I1256" s="10">
        <v>387600</v>
      </c>
      <c r="J1256" s="10"/>
      <c r="K1256" s="55">
        <f>I1256*H1256</f>
        <v>387600</v>
      </c>
      <c r="L1256" s="190">
        <f t="shared" si="225"/>
        <v>0</v>
      </c>
      <c r="M1256" s="190">
        <f t="shared" si="226"/>
        <v>0</v>
      </c>
      <c r="N1256" s="190">
        <f t="shared" si="227"/>
        <v>0</v>
      </c>
      <c r="O1256" s="190">
        <f t="shared" si="228"/>
        <v>0</v>
      </c>
      <c r="P1256" s="30"/>
    </row>
    <row r="1257" spans="1:16" s="3" customFormat="1" ht="21" customHeight="1" outlineLevel="1" x14ac:dyDescent="0.25">
      <c r="A1257" s="27">
        <v>2</v>
      </c>
      <c r="B1257" s="44" t="s">
        <v>9</v>
      </c>
      <c r="C1257" s="27">
        <v>1</v>
      </c>
      <c r="D1257" s="10">
        <v>289000</v>
      </c>
      <c r="E1257" s="10"/>
      <c r="F1257" s="55">
        <f>D1257*C1257</f>
        <v>289000</v>
      </c>
      <c r="G1257" s="44" t="s">
        <v>9</v>
      </c>
      <c r="H1257" s="27">
        <v>1</v>
      </c>
      <c r="I1257" s="10">
        <v>289000</v>
      </c>
      <c r="J1257" s="10"/>
      <c r="K1257" s="55">
        <f>I1257*H1257</f>
        <v>289000</v>
      </c>
      <c r="L1257" s="190">
        <f t="shared" si="225"/>
        <v>0</v>
      </c>
      <c r="M1257" s="190">
        <f t="shared" si="226"/>
        <v>0</v>
      </c>
      <c r="N1257" s="190">
        <f t="shared" si="227"/>
        <v>0</v>
      </c>
      <c r="O1257" s="190">
        <f t="shared" si="228"/>
        <v>0</v>
      </c>
      <c r="P1257" s="30"/>
    </row>
    <row r="1258" spans="1:16" s="3" customFormat="1" ht="21" customHeight="1" outlineLevel="1" x14ac:dyDescent="0.25">
      <c r="A1258" s="27">
        <v>3</v>
      </c>
      <c r="B1258" s="44" t="s">
        <v>10</v>
      </c>
      <c r="C1258" s="27">
        <v>1</v>
      </c>
      <c r="D1258" s="10">
        <v>282200</v>
      </c>
      <c r="E1258" s="10"/>
      <c r="F1258" s="55">
        <f>D1258*C1258</f>
        <v>282200</v>
      </c>
      <c r="G1258" s="44" t="s">
        <v>10</v>
      </c>
      <c r="H1258" s="27">
        <v>1</v>
      </c>
      <c r="I1258" s="10">
        <v>282200</v>
      </c>
      <c r="J1258" s="10"/>
      <c r="K1258" s="55">
        <f>I1258*H1258</f>
        <v>282200</v>
      </c>
      <c r="L1258" s="190">
        <f t="shared" si="225"/>
        <v>0</v>
      </c>
      <c r="M1258" s="190">
        <f t="shared" si="226"/>
        <v>0</v>
      </c>
      <c r="N1258" s="190">
        <f t="shared" si="227"/>
        <v>0</v>
      </c>
      <c r="O1258" s="190">
        <f t="shared" si="228"/>
        <v>0</v>
      </c>
      <c r="P1258" s="30"/>
    </row>
    <row r="1259" spans="1:16" s="3" customFormat="1" ht="21" customHeight="1" outlineLevel="1" x14ac:dyDescent="0.25">
      <c r="A1259" s="27"/>
      <c r="B1259" s="31" t="s">
        <v>6</v>
      </c>
      <c r="C1259" s="62">
        <f>SUM(C1256:C1258)</f>
        <v>3</v>
      </c>
      <c r="D1259" s="43"/>
      <c r="E1259" s="43"/>
      <c r="F1259" s="172">
        <f>SUM(F1256:F1258)</f>
        <v>958800</v>
      </c>
      <c r="G1259" s="31" t="s">
        <v>6</v>
      </c>
      <c r="H1259" s="62">
        <f>SUM(H1256:H1258)</f>
        <v>3</v>
      </c>
      <c r="I1259" s="43"/>
      <c r="J1259" s="43"/>
      <c r="K1259" s="172">
        <f>SUM(K1256:K1258)</f>
        <v>958800</v>
      </c>
      <c r="L1259" s="190">
        <f t="shared" si="225"/>
        <v>0</v>
      </c>
      <c r="M1259" s="190">
        <f t="shared" si="226"/>
        <v>0</v>
      </c>
      <c r="N1259" s="190">
        <f t="shared" si="227"/>
        <v>0</v>
      </c>
      <c r="O1259" s="190">
        <f t="shared" si="228"/>
        <v>0</v>
      </c>
      <c r="P1259" s="30"/>
    </row>
    <row r="1260" spans="1:16" s="3" customFormat="1" ht="21" customHeight="1" x14ac:dyDescent="0.25">
      <c r="A1260" s="42"/>
      <c r="B1260" s="31" t="s">
        <v>11</v>
      </c>
      <c r="C1260" s="62">
        <f>C1213+C1233+C1259+C1238+C1254+C1218+C1241+C1229+C1223+C1251</f>
        <v>39</v>
      </c>
      <c r="D1260" s="43"/>
      <c r="E1260" s="43"/>
      <c r="F1260" s="172">
        <f>F1213+F1233+F1259+F1238+F1254+F1218+F1241+F1229+F1223+F1251</f>
        <v>12512000</v>
      </c>
      <c r="G1260" s="31" t="s">
        <v>11</v>
      </c>
      <c r="H1260" s="62">
        <f>H1213+H1233+H1259+H1238+H1254+H1218+H1241+H1229+H1223+H1251</f>
        <v>39</v>
      </c>
      <c r="I1260" s="43"/>
      <c r="J1260" s="43"/>
      <c r="K1260" s="172">
        <f>K1213+K1233+K1259+K1238+K1254+K1218+K1241+K1229+K1223+K1251</f>
        <v>12512000</v>
      </c>
      <c r="L1260" s="190">
        <f t="shared" si="225"/>
        <v>0</v>
      </c>
      <c r="M1260" s="190">
        <f t="shared" si="226"/>
        <v>0</v>
      </c>
      <c r="N1260" s="190">
        <f t="shared" si="227"/>
        <v>0</v>
      </c>
      <c r="O1260" s="190">
        <f t="shared" si="228"/>
        <v>0</v>
      </c>
      <c r="P1260" s="30"/>
    </row>
    <row r="1261" spans="1:16" s="3" customFormat="1" ht="45.75" customHeight="1" x14ac:dyDescent="0.25">
      <c r="A1261" s="78" t="s">
        <v>289</v>
      </c>
      <c r="B1261" s="31" t="s">
        <v>192</v>
      </c>
      <c r="C1261" s="27"/>
      <c r="D1261" s="80"/>
      <c r="E1261" s="80"/>
      <c r="F1261" s="173"/>
      <c r="G1261" s="31" t="s">
        <v>192</v>
      </c>
      <c r="H1261" s="27"/>
      <c r="I1261" s="80"/>
      <c r="J1261" s="80"/>
      <c r="K1261" s="173"/>
      <c r="L1261" s="190"/>
      <c r="M1261" s="190"/>
      <c r="N1261" s="190"/>
      <c r="O1261" s="190"/>
      <c r="P1261" s="30"/>
    </row>
    <row r="1262" spans="1:16" s="3" customFormat="1" ht="21.75" customHeight="1" outlineLevel="1" x14ac:dyDescent="0.25">
      <c r="A1262" s="27">
        <v>1</v>
      </c>
      <c r="B1262" s="28" t="s">
        <v>159</v>
      </c>
      <c r="C1262" s="27">
        <v>1</v>
      </c>
      <c r="D1262" s="10">
        <v>850000</v>
      </c>
      <c r="E1262" s="10"/>
      <c r="F1262" s="55">
        <f t="shared" ref="F1262:F1270" si="231">D1262*C1262</f>
        <v>850000</v>
      </c>
      <c r="G1262" s="28" t="s">
        <v>159</v>
      </c>
      <c r="H1262" s="27">
        <v>1</v>
      </c>
      <c r="I1262" s="10">
        <v>850000</v>
      </c>
      <c r="J1262" s="10"/>
      <c r="K1262" s="55">
        <f t="shared" ref="K1262:K1270" si="232">I1262*H1262</f>
        <v>850000</v>
      </c>
      <c r="L1262" s="190">
        <f t="shared" ref="L1262:L1293" si="233">+H1262-C1262</f>
        <v>0</v>
      </c>
      <c r="M1262" s="190">
        <f t="shared" ref="M1262:M1293" si="234">+I1262-D1262</f>
        <v>0</v>
      </c>
      <c r="N1262" s="190">
        <f t="shared" ref="N1262:N1293" si="235">+J1262-E1262</f>
        <v>0</v>
      </c>
      <c r="O1262" s="190">
        <f t="shared" ref="O1262:O1293" si="236">+K1262-F1262</f>
        <v>0</v>
      </c>
      <c r="P1262" s="30"/>
    </row>
    <row r="1263" spans="1:16" s="3" customFormat="1" ht="37.5" customHeight="1" outlineLevel="1" x14ac:dyDescent="0.25">
      <c r="A1263" s="27">
        <v>2</v>
      </c>
      <c r="B1263" s="28" t="s">
        <v>297</v>
      </c>
      <c r="C1263" s="27">
        <v>1</v>
      </c>
      <c r="D1263" s="10">
        <v>323000</v>
      </c>
      <c r="E1263" s="10"/>
      <c r="F1263" s="55">
        <f t="shared" si="231"/>
        <v>323000</v>
      </c>
      <c r="G1263" s="28" t="s">
        <v>297</v>
      </c>
      <c r="H1263" s="27">
        <v>1</v>
      </c>
      <c r="I1263" s="10">
        <v>323000</v>
      </c>
      <c r="J1263" s="10"/>
      <c r="K1263" s="55">
        <f t="shared" si="232"/>
        <v>323000</v>
      </c>
      <c r="L1263" s="190">
        <f t="shared" si="233"/>
        <v>0</v>
      </c>
      <c r="M1263" s="190">
        <f t="shared" si="234"/>
        <v>0</v>
      </c>
      <c r="N1263" s="190">
        <f t="shared" si="235"/>
        <v>0</v>
      </c>
      <c r="O1263" s="190">
        <f t="shared" si="236"/>
        <v>0</v>
      </c>
      <c r="P1263" s="30"/>
    </row>
    <row r="1264" spans="1:16" s="3" customFormat="1" ht="37.5" customHeight="1" outlineLevel="1" x14ac:dyDescent="0.25">
      <c r="A1264" s="27">
        <v>3</v>
      </c>
      <c r="B1264" s="28" t="s">
        <v>160</v>
      </c>
      <c r="C1264" s="27">
        <v>2</v>
      </c>
      <c r="D1264" s="10">
        <v>714000</v>
      </c>
      <c r="E1264" s="10"/>
      <c r="F1264" s="55">
        <f t="shared" si="231"/>
        <v>1428000</v>
      </c>
      <c r="G1264" s="28" t="s">
        <v>160</v>
      </c>
      <c r="H1264" s="27">
        <v>2</v>
      </c>
      <c r="I1264" s="10">
        <v>714000</v>
      </c>
      <c r="J1264" s="10"/>
      <c r="K1264" s="55">
        <f t="shared" si="232"/>
        <v>1428000</v>
      </c>
      <c r="L1264" s="190">
        <f t="shared" si="233"/>
        <v>0</v>
      </c>
      <c r="M1264" s="190">
        <f t="shared" si="234"/>
        <v>0</v>
      </c>
      <c r="N1264" s="190">
        <f t="shared" si="235"/>
        <v>0</v>
      </c>
      <c r="O1264" s="190">
        <f t="shared" si="236"/>
        <v>0</v>
      </c>
      <c r="P1264" s="30"/>
    </row>
    <row r="1265" spans="1:16" s="3" customFormat="1" ht="21" customHeight="1" outlineLevel="1" x14ac:dyDescent="0.25">
      <c r="A1265" s="27">
        <v>4</v>
      </c>
      <c r="B1265" s="28" t="s">
        <v>161</v>
      </c>
      <c r="C1265" s="27">
        <v>1</v>
      </c>
      <c r="D1265" s="10">
        <v>697000</v>
      </c>
      <c r="E1265" s="10"/>
      <c r="F1265" s="55">
        <f t="shared" si="231"/>
        <v>697000</v>
      </c>
      <c r="G1265" s="28" t="s">
        <v>161</v>
      </c>
      <c r="H1265" s="27">
        <v>1</v>
      </c>
      <c r="I1265" s="10">
        <v>697000</v>
      </c>
      <c r="J1265" s="10"/>
      <c r="K1265" s="55">
        <f t="shared" si="232"/>
        <v>697000</v>
      </c>
      <c r="L1265" s="190">
        <f t="shared" si="233"/>
        <v>0</v>
      </c>
      <c r="M1265" s="190">
        <f t="shared" si="234"/>
        <v>0</v>
      </c>
      <c r="N1265" s="190">
        <f t="shared" si="235"/>
        <v>0</v>
      </c>
      <c r="O1265" s="190">
        <f t="shared" si="236"/>
        <v>0</v>
      </c>
      <c r="P1265" s="30"/>
    </row>
    <row r="1266" spans="1:16" s="61" customFormat="1" ht="21" customHeight="1" outlineLevel="1" x14ac:dyDescent="0.25">
      <c r="A1266" s="27">
        <v>5</v>
      </c>
      <c r="B1266" s="28" t="s">
        <v>162</v>
      </c>
      <c r="C1266" s="27">
        <v>1</v>
      </c>
      <c r="D1266" s="10">
        <v>323000</v>
      </c>
      <c r="E1266" s="10"/>
      <c r="F1266" s="55">
        <f t="shared" si="231"/>
        <v>323000</v>
      </c>
      <c r="G1266" s="28" t="s">
        <v>162</v>
      </c>
      <c r="H1266" s="27">
        <v>1</v>
      </c>
      <c r="I1266" s="10">
        <v>323000</v>
      </c>
      <c r="J1266" s="10"/>
      <c r="K1266" s="55">
        <f t="shared" si="232"/>
        <v>323000</v>
      </c>
      <c r="L1266" s="190">
        <f t="shared" si="233"/>
        <v>0</v>
      </c>
      <c r="M1266" s="190">
        <f t="shared" si="234"/>
        <v>0</v>
      </c>
      <c r="N1266" s="190">
        <f t="shared" si="235"/>
        <v>0</v>
      </c>
      <c r="O1266" s="190">
        <f t="shared" si="236"/>
        <v>0</v>
      </c>
      <c r="P1266" s="30"/>
    </row>
    <row r="1267" spans="1:16" s="3" customFormat="1" ht="21" customHeight="1" outlineLevel="1" x14ac:dyDescent="0.25">
      <c r="A1267" s="27">
        <v>6</v>
      </c>
      <c r="B1267" s="28" t="s">
        <v>9</v>
      </c>
      <c r="C1267" s="27">
        <v>1</v>
      </c>
      <c r="D1267" s="10">
        <v>323000</v>
      </c>
      <c r="E1267" s="10"/>
      <c r="F1267" s="55">
        <f t="shared" si="231"/>
        <v>323000</v>
      </c>
      <c r="G1267" s="28" t="s">
        <v>9</v>
      </c>
      <c r="H1267" s="27">
        <v>1</v>
      </c>
      <c r="I1267" s="10">
        <v>323000</v>
      </c>
      <c r="J1267" s="10"/>
      <c r="K1267" s="55">
        <f t="shared" si="232"/>
        <v>323000</v>
      </c>
      <c r="L1267" s="190">
        <f t="shared" si="233"/>
        <v>0</v>
      </c>
      <c r="M1267" s="190">
        <f t="shared" si="234"/>
        <v>0</v>
      </c>
      <c r="N1267" s="190">
        <f t="shared" si="235"/>
        <v>0</v>
      </c>
      <c r="O1267" s="190">
        <f t="shared" si="236"/>
        <v>0</v>
      </c>
      <c r="P1267" s="30"/>
    </row>
    <row r="1268" spans="1:16" s="3" customFormat="1" ht="41.25" customHeight="1" outlineLevel="1" x14ac:dyDescent="0.25">
      <c r="A1268" s="27">
        <v>7</v>
      </c>
      <c r="B1268" s="28" t="s">
        <v>298</v>
      </c>
      <c r="C1268" s="27">
        <v>1</v>
      </c>
      <c r="D1268" s="10">
        <v>289000</v>
      </c>
      <c r="E1268" s="10"/>
      <c r="F1268" s="55">
        <f t="shared" si="231"/>
        <v>289000</v>
      </c>
      <c r="G1268" s="28" t="s">
        <v>298</v>
      </c>
      <c r="H1268" s="27">
        <v>1</v>
      </c>
      <c r="I1268" s="10">
        <v>289000</v>
      </c>
      <c r="J1268" s="10"/>
      <c r="K1268" s="55">
        <f t="shared" si="232"/>
        <v>289000</v>
      </c>
      <c r="L1268" s="190">
        <f t="shared" si="233"/>
        <v>0</v>
      </c>
      <c r="M1268" s="190">
        <f t="shared" si="234"/>
        <v>0</v>
      </c>
      <c r="N1268" s="190">
        <f t="shared" si="235"/>
        <v>0</v>
      </c>
      <c r="O1268" s="190">
        <f t="shared" si="236"/>
        <v>0</v>
      </c>
      <c r="P1268" s="30"/>
    </row>
    <row r="1269" spans="1:16" s="3" customFormat="1" ht="21" customHeight="1" outlineLevel="1" x14ac:dyDescent="0.25">
      <c r="A1269" s="27">
        <v>8</v>
      </c>
      <c r="B1269" s="28" t="s">
        <v>10</v>
      </c>
      <c r="C1269" s="27">
        <v>1</v>
      </c>
      <c r="D1269" s="10">
        <v>289000</v>
      </c>
      <c r="E1269" s="10"/>
      <c r="F1269" s="55">
        <f t="shared" si="231"/>
        <v>289000</v>
      </c>
      <c r="G1269" s="28" t="s">
        <v>10</v>
      </c>
      <c r="H1269" s="27">
        <v>1</v>
      </c>
      <c r="I1269" s="10">
        <v>289000</v>
      </c>
      <c r="J1269" s="10"/>
      <c r="K1269" s="55">
        <f t="shared" si="232"/>
        <v>289000</v>
      </c>
      <c r="L1269" s="190">
        <f t="shared" si="233"/>
        <v>0</v>
      </c>
      <c r="M1269" s="190">
        <f t="shared" si="234"/>
        <v>0</v>
      </c>
      <c r="N1269" s="190">
        <f t="shared" si="235"/>
        <v>0</v>
      </c>
      <c r="O1269" s="190">
        <f t="shared" si="236"/>
        <v>0</v>
      </c>
      <c r="P1269" s="30"/>
    </row>
    <row r="1270" spans="1:16" s="3" customFormat="1" ht="60.75" customHeight="1" outlineLevel="1" x14ac:dyDescent="0.25">
      <c r="A1270" s="27">
        <v>9</v>
      </c>
      <c r="B1270" s="28" t="s">
        <v>299</v>
      </c>
      <c r="C1270" s="27">
        <v>1</v>
      </c>
      <c r="D1270" s="10">
        <v>282200</v>
      </c>
      <c r="E1270" s="10"/>
      <c r="F1270" s="55">
        <f t="shared" si="231"/>
        <v>282200</v>
      </c>
      <c r="G1270" s="28" t="s">
        <v>299</v>
      </c>
      <c r="H1270" s="27">
        <v>1</v>
      </c>
      <c r="I1270" s="10">
        <v>282200</v>
      </c>
      <c r="J1270" s="10"/>
      <c r="K1270" s="55">
        <f t="shared" si="232"/>
        <v>282200</v>
      </c>
      <c r="L1270" s="190">
        <f t="shared" si="233"/>
        <v>0</v>
      </c>
      <c r="M1270" s="190">
        <f t="shared" si="234"/>
        <v>0</v>
      </c>
      <c r="N1270" s="190">
        <f t="shared" si="235"/>
        <v>0</v>
      </c>
      <c r="O1270" s="190">
        <f t="shared" si="236"/>
        <v>0</v>
      </c>
      <c r="P1270" s="30"/>
    </row>
    <row r="1271" spans="1:16" s="3" customFormat="1" ht="21" customHeight="1" outlineLevel="1" x14ac:dyDescent="0.25">
      <c r="A1271" s="27"/>
      <c r="B1271" s="31" t="s">
        <v>6</v>
      </c>
      <c r="C1271" s="62">
        <f>SUM(C1262:C1270)</f>
        <v>10</v>
      </c>
      <c r="D1271" s="43"/>
      <c r="E1271" s="43"/>
      <c r="F1271" s="172">
        <f>SUM(F1262:F1270)</f>
        <v>4804200</v>
      </c>
      <c r="G1271" s="31" t="s">
        <v>6</v>
      </c>
      <c r="H1271" s="62">
        <f>SUM(H1262:H1270)</f>
        <v>10</v>
      </c>
      <c r="I1271" s="43"/>
      <c r="J1271" s="43"/>
      <c r="K1271" s="172">
        <f>SUM(K1262:K1270)</f>
        <v>4804200</v>
      </c>
      <c r="L1271" s="190">
        <f t="shared" si="233"/>
        <v>0</v>
      </c>
      <c r="M1271" s="190">
        <f t="shared" si="234"/>
        <v>0</v>
      </c>
      <c r="N1271" s="190">
        <f t="shared" si="235"/>
        <v>0</v>
      </c>
      <c r="O1271" s="190">
        <f t="shared" si="236"/>
        <v>0</v>
      </c>
      <c r="P1271" s="30"/>
    </row>
    <row r="1272" spans="1:16" s="5" customFormat="1" ht="30.75" customHeight="1" outlineLevel="1" x14ac:dyDescent="0.25">
      <c r="A1272" s="19" t="s">
        <v>8</v>
      </c>
      <c r="B1272" s="19" t="s">
        <v>163</v>
      </c>
      <c r="C1272" s="24"/>
      <c r="D1272" s="86"/>
      <c r="E1272" s="86"/>
      <c r="F1272" s="175"/>
      <c r="G1272" s="19" t="s">
        <v>163</v>
      </c>
      <c r="H1272" s="24"/>
      <c r="I1272" s="86"/>
      <c r="J1272" s="86"/>
      <c r="K1272" s="175"/>
      <c r="L1272" s="190">
        <f t="shared" si="233"/>
        <v>0</v>
      </c>
      <c r="M1272" s="190">
        <f t="shared" si="234"/>
        <v>0</v>
      </c>
      <c r="N1272" s="190">
        <f t="shared" si="235"/>
        <v>0</v>
      </c>
      <c r="O1272" s="190">
        <f t="shared" si="236"/>
        <v>0</v>
      </c>
      <c r="P1272" s="77"/>
    </row>
    <row r="1273" spans="1:16" s="3" customFormat="1" ht="19.5" customHeight="1" outlineLevel="1" x14ac:dyDescent="0.25">
      <c r="A1273" s="27">
        <v>1</v>
      </c>
      <c r="B1273" s="44" t="s">
        <v>4</v>
      </c>
      <c r="C1273" s="27">
        <v>1</v>
      </c>
      <c r="D1273" s="10">
        <v>387600</v>
      </c>
      <c r="E1273" s="10"/>
      <c r="F1273" s="55">
        <f>D1273*C1273</f>
        <v>387600</v>
      </c>
      <c r="G1273" s="44" t="s">
        <v>4</v>
      </c>
      <c r="H1273" s="27">
        <v>1</v>
      </c>
      <c r="I1273" s="10">
        <v>387600</v>
      </c>
      <c r="J1273" s="10"/>
      <c r="K1273" s="55">
        <f>I1273*H1273</f>
        <v>387600</v>
      </c>
      <c r="L1273" s="190">
        <f t="shared" si="233"/>
        <v>0</v>
      </c>
      <c r="M1273" s="190">
        <f t="shared" si="234"/>
        <v>0</v>
      </c>
      <c r="N1273" s="190">
        <f t="shared" si="235"/>
        <v>0</v>
      </c>
      <c r="O1273" s="190">
        <f t="shared" si="236"/>
        <v>0</v>
      </c>
      <c r="P1273" s="30"/>
    </row>
    <row r="1274" spans="1:16" s="3" customFormat="1" ht="19.5" customHeight="1" outlineLevel="1" x14ac:dyDescent="0.25">
      <c r="A1274" s="27">
        <v>2</v>
      </c>
      <c r="B1274" s="44" t="s">
        <v>147</v>
      </c>
      <c r="C1274" s="27">
        <v>1</v>
      </c>
      <c r="D1274" s="10">
        <v>326400</v>
      </c>
      <c r="E1274" s="10"/>
      <c r="F1274" s="55">
        <f>D1274*C1274</f>
        <v>326400</v>
      </c>
      <c r="G1274" s="44" t="s">
        <v>147</v>
      </c>
      <c r="H1274" s="27">
        <v>1</v>
      </c>
      <c r="I1274" s="10">
        <v>326400</v>
      </c>
      <c r="J1274" s="10"/>
      <c r="K1274" s="55">
        <f>I1274*H1274</f>
        <v>326400</v>
      </c>
      <c r="L1274" s="190">
        <f t="shared" si="233"/>
        <v>0</v>
      </c>
      <c r="M1274" s="190">
        <f t="shared" si="234"/>
        <v>0</v>
      </c>
      <c r="N1274" s="190">
        <f t="shared" si="235"/>
        <v>0</v>
      </c>
      <c r="O1274" s="190">
        <f t="shared" si="236"/>
        <v>0</v>
      </c>
      <c r="P1274" s="30"/>
    </row>
    <row r="1275" spans="1:16" s="3" customFormat="1" ht="19.5" customHeight="1" outlineLevel="1" x14ac:dyDescent="0.25">
      <c r="A1275" s="27">
        <v>3</v>
      </c>
      <c r="B1275" s="44" t="s">
        <v>9</v>
      </c>
      <c r="C1275" s="27">
        <v>2</v>
      </c>
      <c r="D1275" s="10">
        <v>289000</v>
      </c>
      <c r="E1275" s="10"/>
      <c r="F1275" s="55">
        <f>D1275*C1275</f>
        <v>578000</v>
      </c>
      <c r="G1275" s="44" t="s">
        <v>9</v>
      </c>
      <c r="H1275" s="27">
        <v>2</v>
      </c>
      <c r="I1275" s="10">
        <v>289000</v>
      </c>
      <c r="J1275" s="10"/>
      <c r="K1275" s="55">
        <f>I1275*H1275</f>
        <v>578000</v>
      </c>
      <c r="L1275" s="190">
        <f t="shared" si="233"/>
        <v>0</v>
      </c>
      <c r="M1275" s="190">
        <f t="shared" si="234"/>
        <v>0</v>
      </c>
      <c r="N1275" s="190">
        <f t="shared" si="235"/>
        <v>0</v>
      </c>
      <c r="O1275" s="190">
        <f t="shared" si="236"/>
        <v>0</v>
      </c>
      <c r="P1275" s="30"/>
    </row>
    <row r="1276" spans="1:16" s="3" customFormat="1" ht="19.5" customHeight="1" outlineLevel="1" x14ac:dyDescent="0.25">
      <c r="A1276" s="27">
        <v>4</v>
      </c>
      <c r="B1276" s="44" t="s">
        <v>10</v>
      </c>
      <c r="C1276" s="27">
        <v>5</v>
      </c>
      <c r="D1276" s="10">
        <v>282200</v>
      </c>
      <c r="E1276" s="10"/>
      <c r="F1276" s="55">
        <f>D1276*C1276</f>
        <v>1411000</v>
      </c>
      <c r="G1276" s="44" t="s">
        <v>10</v>
      </c>
      <c r="H1276" s="27">
        <v>5</v>
      </c>
      <c r="I1276" s="10">
        <v>282200</v>
      </c>
      <c r="J1276" s="10"/>
      <c r="K1276" s="55">
        <f>I1276*H1276</f>
        <v>1411000</v>
      </c>
      <c r="L1276" s="190">
        <f t="shared" si="233"/>
        <v>0</v>
      </c>
      <c r="M1276" s="190">
        <f t="shared" si="234"/>
        <v>0</v>
      </c>
      <c r="N1276" s="190">
        <f t="shared" si="235"/>
        <v>0</v>
      </c>
      <c r="O1276" s="190">
        <f t="shared" si="236"/>
        <v>0</v>
      </c>
      <c r="P1276" s="30"/>
    </row>
    <row r="1277" spans="1:16" s="3" customFormat="1" ht="19.5" customHeight="1" outlineLevel="1" x14ac:dyDescent="0.25">
      <c r="A1277" s="27">
        <v>5</v>
      </c>
      <c r="B1277" s="44" t="s">
        <v>5</v>
      </c>
      <c r="C1277" s="27">
        <v>5</v>
      </c>
      <c r="D1277" s="10">
        <v>272000</v>
      </c>
      <c r="E1277" s="10"/>
      <c r="F1277" s="55">
        <f>D1277*C1277</f>
        <v>1360000</v>
      </c>
      <c r="G1277" s="44" t="s">
        <v>5</v>
      </c>
      <c r="H1277" s="27">
        <v>5</v>
      </c>
      <c r="I1277" s="10">
        <v>272000</v>
      </c>
      <c r="J1277" s="10"/>
      <c r="K1277" s="55">
        <f>I1277*H1277</f>
        <v>1360000</v>
      </c>
      <c r="L1277" s="190">
        <f t="shared" si="233"/>
        <v>0</v>
      </c>
      <c r="M1277" s="190">
        <f t="shared" si="234"/>
        <v>0</v>
      </c>
      <c r="N1277" s="190">
        <f t="shared" si="235"/>
        <v>0</v>
      </c>
      <c r="O1277" s="190">
        <f t="shared" si="236"/>
        <v>0</v>
      </c>
      <c r="P1277" s="30"/>
    </row>
    <row r="1278" spans="1:16" s="3" customFormat="1" ht="21" customHeight="1" outlineLevel="1" x14ac:dyDescent="0.25">
      <c r="A1278" s="27"/>
      <c r="B1278" s="31" t="s">
        <v>6</v>
      </c>
      <c r="C1278" s="62">
        <f>SUM(C1273:C1277)</f>
        <v>14</v>
      </c>
      <c r="D1278" s="43"/>
      <c r="E1278" s="43"/>
      <c r="F1278" s="172">
        <f>SUM(F1273:F1277)</f>
        <v>4063000</v>
      </c>
      <c r="G1278" s="31" t="s">
        <v>6</v>
      </c>
      <c r="H1278" s="62">
        <f>SUM(H1273:H1277)</f>
        <v>14</v>
      </c>
      <c r="I1278" s="43"/>
      <c r="J1278" s="43"/>
      <c r="K1278" s="172">
        <f>SUM(K1273:K1277)</f>
        <v>4063000</v>
      </c>
      <c r="L1278" s="190">
        <f t="shared" si="233"/>
        <v>0</v>
      </c>
      <c r="M1278" s="190">
        <f t="shared" si="234"/>
        <v>0</v>
      </c>
      <c r="N1278" s="190">
        <f t="shared" si="235"/>
        <v>0</v>
      </c>
      <c r="O1278" s="190">
        <f t="shared" si="236"/>
        <v>0</v>
      </c>
      <c r="P1278" s="30"/>
    </row>
    <row r="1279" spans="1:16" s="5" customFormat="1" ht="33.75" customHeight="1" outlineLevel="1" x14ac:dyDescent="0.25">
      <c r="A1279" s="19" t="s">
        <v>8</v>
      </c>
      <c r="B1279" s="19" t="s">
        <v>164</v>
      </c>
      <c r="C1279" s="24"/>
      <c r="D1279" s="86"/>
      <c r="E1279" s="86"/>
      <c r="F1279" s="175"/>
      <c r="G1279" s="19" t="s">
        <v>164</v>
      </c>
      <c r="H1279" s="24"/>
      <c r="I1279" s="86"/>
      <c r="J1279" s="86"/>
      <c r="K1279" s="175"/>
      <c r="L1279" s="190">
        <f t="shared" si="233"/>
        <v>0</v>
      </c>
      <c r="M1279" s="190">
        <f t="shared" si="234"/>
        <v>0</v>
      </c>
      <c r="N1279" s="190">
        <f t="shared" si="235"/>
        <v>0</v>
      </c>
      <c r="O1279" s="190">
        <f t="shared" si="236"/>
        <v>0</v>
      </c>
      <c r="P1279" s="77"/>
    </row>
    <row r="1280" spans="1:16" s="3" customFormat="1" outlineLevel="1" x14ac:dyDescent="0.25">
      <c r="A1280" s="27">
        <v>1</v>
      </c>
      <c r="B1280" s="44" t="s">
        <v>4</v>
      </c>
      <c r="C1280" s="27">
        <v>1</v>
      </c>
      <c r="D1280" s="10">
        <v>387600</v>
      </c>
      <c r="E1280" s="10"/>
      <c r="F1280" s="55">
        <f t="shared" ref="F1280:F1284" si="237">D1280*C1280</f>
        <v>387600</v>
      </c>
      <c r="G1280" s="44" t="s">
        <v>4</v>
      </c>
      <c r="H1280" s="27">
        <v>1</v>
      </c>
      <c r="I1280" s="10">
        <v>387600</v>
      </c>
      <c r="J1280" s="10"/>
      <c r="K1280" s="55">
        <f t="shared" ref="K1280:K1284" si="238">I1280*H1280</f>
        <v>387600</v>
      </c>
      <c r="L1280" s="190">
        <f t="shared" si="233"/>
        <v>0</v>
      </c>
      <c r="M1280" s="190">
        <f t="shared" si="234"/>
        <v>0</v>
      </c>
      <c r="N1280" s="190">
        <f t="shared" si="235"/>
        <v>0</v>
      </c>
      <c r="O1280" s="190">
        <f t="shared" si="236"/>
        <v>0</v>
      </c>
      <c r="P1280" s="30"/>
    </row>
    <row r="1281" spans="1:16" s="3" customFormat="1" outlineLevel="1" x14ac:dyDescent="0.25">
      <c r="A1281" s="27">
        <v>2</v>
      </c>
      <c r="B1281" s="44" t="s">
        <v>147</v>
      </c>
      <c r="C1281" s="27">
        <v>1</v>
      </c>
      <c r="D1281" s="10">
        <v>326400</v>
      </c>
      <c r="E1281" s="10"/>
      <c r="F1281" s="55">
        <f t="shared" si="237"/>
        <v>326400</v>
      </c>
      <c r="G1281" s="44" t="s">
        <v>147</v>
      </c>
      <c r="H1281" s="27">
        <v>1</v>
      </c>
      <c r="I1281" s="10">
        <v>326400</v>
      </c>
      <c r="J1281" s="10"/>
      <c r="K1281" s="55">
        <f t="shared" si="238"/>
        <v>326400</v>
      </c>
      <c r="L1281" s="190">
        <f t="shared" si="233"/>
        <v>0</v>
      </c>
      <c r="M1281" s="190">
        <f t="shared" si="234"/>
        <v>0</v>
      </c>
      <c r="N1281" s="190">
        <f t="shared" si="235"/>
        <v>0</v>
      </c>
      <c r="O1281" s="190">
        <f t="shared" si="236"/>
        <v>0</v>
      </c>
      <c r="P1281" s="30"/>
    </row>
    <row r="1282" spans="1:16" s="3" customFormat="1" outlineLevel="1" x14ac:dyDescent="0.25">
      <c r="A1282" s="27">
        <v>3</v>
      </c>
      <c r="B1282" s="44" t="s">
        <v>9</v>
      </c>
      <c r="C1282" s="27">
        <v>2</v>
      </c>
      <c r="D1282" s="10">
        <v>289000</v>
      </c>
      <c r="E1282" s="10"/>
      <c r="F1282" s="55">
        <f t="shared" si="237"/>
        <v>578000</v>
      </c>
      <c r="G1282" s="44" t="s">
        <v>9</v>
      </c>
      <c r="H1282" s="27">
        <v>2</v>
      </c>
      <c r="I1282" s="10">
        <v>289000</v>
      </c>
      <c r="J1282" s="10"/>
      <c r="K1282" s="55">
        <f t="shared" si="238"/>
        <v>578000</v>
      </c>
      <c r="L1282" s="190">
        <f t="shared" si="233"/>
        <v>0</v>
      </c>
      <c r="M1282" s="190">
        <f t="shared" si="234"/>
        <v>0</v>
      </c>
      <c r="N1282" s="190">
        <f t="shared" si="235"/>
        <v>0</v>
      </c>
      <c r="O1282" s="190">
        <f t="shared" si="236"/>
        <v>0</v>
      </c>
      <c r="P1282" s="30"/>
    </row>
    <row r="1283" spans="1:16" s="3" customFormat="1" outlineLevel="1" x14ac:dyDescent="0.25">
      <c r="A1283" s="27">
        <v>4</v>
      </c>
      <c r="B1283" s="44" t="s">
        <v>10</v>
      </c>
      <c r="C1283" s="27">
        <v>6</v>
      </c>
      <c r="D1283" s="10">
        <v>282200</v>
      </c>
      <c r="E1283" s="10"/>
      <c r="F1283" s="55">
        <f t="shared" si="237"/>
        <v>1693200</v>
      </c>
      <c r="G1283" s="44" t="s">
        <v>10</v>
      </c>
      <c r="H1283" s="27">
        <v>6</v>
      </c>
      <c r="I1283" s="10">
        <v>282200</v>
      </c>
      <c r="J1283" s="10"/>
      <c r="K1283" s="55">
        <f t="shared" si="238"/>
        <v>1693200</v>
      </c>
      <c r="L1283" s="190">
        <f t="shared" si="233"/>
        <v>0</v>
      </c>
      <c r="M1283" s="190">
        <f t="shared" si="234"/>
        <v>0</v>
      </c>
      <c r="N1283" s="190">
        <f t="shared" si="235"/>
        <v>0</v>
      </c>
      <c r="O1283" s="190">
        <f t="shared" si="236"/>
        <v>0</v>
      </c>
      <c r="P1283" s="30"/>
    </row>
    <row r="1284" spans="1:16" s="3" customFormat="1" outlineLevel="1" x14ac:dyDescent="0.25">
      <c r="A1284" s="27">
        <v>5</v>
      </c>
      <c r="B1284" s="44" t="s">
        <v>5</v>
      </c>
      <c r="C1284" s="27">
        <v>8</v>
      </c>
      <c r="D1284" s="10">
        <v>272000</v>
      </c>
      <c r="E1284" s="10"/>
      <c r="F1284" s="55">
        <f t="shared" si="237"/>
        <v>2176000</v>
      </c>
      <c r="G1284" s="44" t="s">
        <v>5</v>
      </c>
      <c r="H1284" s="27">
        <v>8</v>
      </c>
      <c r="I1284" s="10">
        <v>272000</v>
      </c>
      <c r="J1284" s="10"/>
      <c r="K1284" s="55">
        <f t="shared" si="238"/>
        <v>2176000</v>
      </c>
      <c r="L1284" s="190">
        <f t="shared" si="233"/>
        <v>0</v>
      </c>
      <c r="M1284" s="190">
        <f t="shared" si="234"/>
        <v>0</v>
      </c>
      <c r="N1284" s="190">
        <f t="shared" si="235"/>
        <v>0</v>
      </c>
      <c r="O1284" s="190">
        <f t="shared" si="236"/>
        <v>0</v>
      </c>
      <c r="P1284" s="30"/>
    </row>
    <row r="1285" spans="1:16" s="3" customFormat="1" ht="22.5" customHeight="1" outlineLevel="1" x14ac:dyDescent="0.25">
      <c r="A1285" s="27"/>
      <c r="B1285" s="31" t="s">
        <v>6</v>
      </c>
      <c r="C1285" s="62">
        <f>SUM(C1280:C1284)</f>
        <v>18</v>
      </c>
      <c r="D1285" s="43"/>
      <c r="E1285" s="43"/>
      <c r="F1285" s="172">
        <f>SUM(F1280:F1284)</f>
        <v>5161200</v>
      </c>
      <c r="G1285" s="31" t="s">
        <v>6</v>
      </c>
      <c r="H1285" s="62">
        <f>SUM(H1280:H1284)</f>
        <v>18</v>
      </c>
      <c r="I1285" s="43"/>
      <c r="J1285" s="43"/>
      <c r="K1285" s="172">
        <f>SUM(K1280:K1284)</f>
        <v>5161200</v>
      </c>
      <c r="L1285" s="190">
        <f t="shared" si="233"/>
        <v>0</v>
      </c>
      <c r="M1285" s="190">
        <f t="shared" si="234"/>
        <v>0</v>
      </c>
      <c r="N1285" s="190">
        <f t="shared" si="235"/>
        <v>0</v>
      </c>
      <c r="O1285" s="190">
        <f t="shared" si="236"/>
        <v>0</v>
      </c>
      <c r="P1285" s="30"/>
    </row>
    <row r="1286" spans="1:16" s="5" customFormat="1" ht="42" customHeight="1" outlineLevel="1" x14ac:dyDescent="0.25">
      <c r="A1286" s="19" t="s">
        <v>8</v>
      </c>
      <c r="B1286" s="19" t="s">
        <v>174</v>
      </c>
      <c r="C1286" s="24"/>
      <c r="D1286" s="86"/>
      <c r="E1286" s="86"/>
      <c r="F1286" s="175"/>
      <c r="G1286" s="19" t="s">
        <v>174</v>
      </c>
      <c r="H1286" s="24"/>
      <c r="I1286" s="86"/>
      <c r="J1286" s="86"/>
      <c r="K1286" s="175"/>
      <c r="L1286" s="190">
        <f t="shared" si="233"/>
        <v>0</v>
      </c>
      <c r="M1286" s="190">
        <f t="shared" si="234"/>
        <v>0</v>
      </c>
      <c r="N1286" s="190">
        <f t="shared" si="235"/>
        <v>0</v>
      </c>
      <c r="O1286" s="190">
        <f t="shared" si="236"/>
        <v>0</v>
      </c>
      <c r="P1286" s="77"/>
    </row>
    <row r="1287" spans="1:16" s="3" customFormat="1" ht="21" customHeight="1" outlineLevel="1" x14ac:dyDescent="0.25">
      <c r="A1287" s="27">
        <v>1</v>
      </c>
      <c r="B1287" s="44" t="s">
        <v>4</v>
      </c>
      <c r="C1287" s="27">
        <v>1</v>
      </c>
      <c r="D1287" s="10">
        <v>387600</v>
      </c>
      <c r="E1287" s="10"/>
      <c r="F1287" s="55">
        <f>D1287*C1287</f>
        <v>387600</v>
      </c>
      <c r="G1287" s="44" t="s">
        <v>4</v>
      </c>
      <c r="H1287" s="27">
        <v>1</v>
      </c>
      <c r="I1287" s="10">
        <v>387600</v>
      </c>
      <c r="J1287" s="10"/>
      <c r="K1287" s="55">
        <f>I1287*H1287</f>
        <v>387600</v>
      </c>
      <c r="L1287" s="190">
        <f t="shared" si="233"/>
        <v>0</v>
      </c>
      <c r="M1287" s="190">
        <f t="shared" si="234"/>
        <v>0</v>
      </c>
      <c r="N1287" s="190">
        <f t="shared" si="235"/>
        <v>0</v>
      </c>
      <c r="O1287" s="190">
        <f t="shared" si="236"/>
        <v>0</v>
      </c>
      <c r="P1287" s="30"/>
    </row>
    <row r="1288" spans="1:16" s="3" customFormat="1" ht="37.5" customHeight="1" outlineLevel="1" x14ac:dyDescent="0.25">
      <c r="A1288" s="27">
        <v>2</v>
      </c>
      <c r="B1288" s="44" t="s">
        <v>175</v>
      </c>
      <c r="C1288" s="27">
        <v>4</v>
      </c>
      <c r="D1288" s="10">
        <v>289000</v>
      </c>
      <c r="E1288" s="10"/>
      <c r="F1288" s="55">
        <f>D1288*C1288</f>
        <v>1156000</v>
      </c>
      <c r="G1288" s="44" t="s">
        <v>175</v>
      </c>
      <c r="H1288" s="27">
        <v>4</v>
      </c>
      <c r="I1288" s="10">
        <v>289000</v>
      </c>
      <c r="J1288" s="10"/>
      <c r="K1288" s="55">
        <f>I1288*H1288</f>
        <v>1156000</v>
      </c>
      <c r="L1288" s="190">
        <f t="shared" si="233"/>
        <v>0</v>
      </c>
      <c r="M1288" s="190">
        <f t="shared" si="234"/>
        <v>0</v>
      </c>
      <c r="N1288" s="190">
        <f t="shared" si="235"/>
        <v>0</v>
      </c>
      <c r="O1288" s="190">
        <f t="shared" si="236"/>
        <v>0</v>
      </c>
      <c r="P1288" s="30"/>
    </row>
    <row r="1289" spans="1:16" s="3" customFormat="1" ht="21" customHeight="1" outlineLevel="1" x14ac:dyDescent="0.25">
      <c r="A1289" s="27">
        <v>3</v>
      </c>
      <c r="B1289" s="44" t="s">
        <v>176</v>
      </c>
      <c r="C1289" s="27">
        <v>1</v>
      </c>
      <c r="D1289" s="10">
        <v>289000</v>
      </c>
      <c r="E1289" s="10"/>
      <c r="F1289" s="55">
        <f>D1289*C1289</f>
        <v>289000</v>
      </c>
      <c r="G1289" s="44" t="s">
        <v>176</v>
      </c>
      <c r="H1289" s="27">
        <v>1</v>
      </c>
      <c r="I1289" s="10">
        <v>289000</v>
      </c>
      <c r="J1289" s="10"/>
      <c r="K1289" s="55">
        <f>I1289*H1289</f>
        <v>289000</v>
      </c>
      <c r="L1289" s="190">
        <f t="shared" si="233"/>
        <v>0</v>
      </c>
      <c r="M1289" s="190">
        <f t="shared" si="234"/>
        <v>0</v>
      </c>
      <c r="N1289" s="190">
        <f t="shared" si="235"/>
        <v>0</v>
      </c>
      <c r="O1289" s="190">
        <f t="shared" si="236"/>
        <v>0</v>
      </c>
      <c r="P1289" s="30"/>
    </row>
    <row r="1290" spans="1:16" s="3" customFormat="1" ht="21" customHeight="1" outlineLevel="1" x14ac:dyDescent="0.25">
      <c r="A1290" s="27">
        <v>4</v>
      </c>
      <c r="B1290" s="44" t="s">
        <v>10</v>
      </c>
      <c r="C1290" s="27">
        <v>2</v>
      </c>
      <c r="D1290" s="10">
        <v>282200</v>
      </c>
      <c r="E1290" s="10"/>
      <c r="F1290" s="55">
        <f>D1290*C1290</f>
        <v>564400</v>
      </c>
      <c r="G1290" s="44" t="s">
        <v>10</v>
      </c>
      <c r="H1290" s="27">
        <v>2</v>
      </c>
      <c r="I1290" s="10">
        <v>282200</v>
      </c>
      <c r="J1290" s="10"/>
      <c r="K1290" s="55">
        <f>I1290*H1290</f>
        <v>564400</v>
      </c>
      <c r="L1290" s="190">
        <f t="shared" si="233"/>
        <v>0</v>
      </c>
      <c r="M1290" s="190">
        <f t="shared" si="234"/>
        <v>0</v>
      </c>
      <c r="N1290" s="190">
        <f t="shared" si="235"/>
        <v>0</v>
      </c>
      <c r="O1290" s="190">
        <f t="shared" si="236"/>
        <v>0</v>
      </c>
      <c r="P1290" s="30"/>
    </row>
    <row r="1291" spans="1:16" s="3" customFormat="1" ht="21" customHeight="1" outlineLevel="1" x14ac:dyDescent="0.25">
      <c r="A1291" s="27">
        <v>5</v>
      </c>
      <c r="B1291" s="44" t="s">
        <v>5</v>
      </c>
      <c r="C1291" s="27">
        <v>1</v>
      </c>
      <c r="D1291" s="10">
        <v>272000</v>
      </c>
      <c r="E1291" s="10"/>
      <c r="F1291" s="55">
        <f>D1291*C1291</f>
        <v>272000</v>
      </c>
      <c r="G1291" s="44" t="s">
        <v>5</v>
      </c>
      <c r="H1291" s="27">
        <v>1</v>
      </c>
      <c r="I1291" s="10">
        <v>272000</v>
      </c>
      <c r="J1291" s="10"/>
      <c r="K1291" s="55">
        <f>I1291*H1291</f>
        <v>272000</v>
      </c>
      <c r="L1291" s="190">
        <f t="shared" si="233"/>
        <v>0</v>
      </c>
      <c r="M1291" s="190">
        <f t="shared" si="234"/>
        <v>0</v>
      </c>
      <c r="N1291" s="190">
        <f t="shared" si="235"/>
        <v>0</v>
      </c>
      <c r="O1291" s="190">
        <f t="shared" si="236"/>
        <v>0</v>
      </c>
      <c r="P1291" s="30"/>
    </row>
    <row r="1292" spans="1:16" s="3" customFormat="1" ht="21" customHeight="1" outlineLevel="1" x14ac:dyDescent="0.25">
      <c r="A1292" s="27"/>
      <c r="B1292" s="31" t="s">
        <v>6</v>
      </c>
      <c r="C1292" s="62">
        <f>SUM(C1287:C1291)</f>
        <v>9</v>
      </c>
      <c r="D1292" s="43"/>
      <c r="E1292" s="43"/>
      <c r="F1292" s="172">
        <f>SUM(F1287:F1291)</f>
        <v>2669000</v>
      </c>
      <c r="G1292" s="31" t="s">
        <v>6</v>
      </c>
      <c r="H1292" s="62">
        <f>SUM(H1287:H1291)</f>
        <v>9</v>
      </c>
      <c r="I1292" s="43"/>
      <c r="J1292" s="43"/>
      <c r="K1292" s="172">
        <f>SUM(K1287:K1291)</f>
        <v>2669000</v>
      </c>
      <c r="L1292" s="190">
        <f t="shared" si="233"/>
        <v>0</v>
      </c>
      <c r="M1292" s="190">
        <f t="shared" si="234"/>
        <v>0</v>
      </c>
      <c r="N1292" s="190">
        <f t="shared" si="235"/>
        <v>0</v>
      </c>
      <c r="O1292" s="190">
        <f t="shared" si="236"/>
        <v>0</v>
      </c>
      <c r="P1292" s="30"/>
    </row>
    <row r="1293" spans="1:16" s="5" customFormat="1" ht="30" customHeight="1" outlineLevel="1" x14ac:dyDescent="0.25">
      <c r="A1293" s="19" t="s">
        <v>8</v>
      </c>
      <c r="B1293" s="19" t="s">
        <v>165</v>
      </c>
      <c r="C1293" s="24"/>
      <c r="D1293" s="86"/>
      <c r="E1293" s="86"/>
      <c r="F1293" s="175"/>
      <c r="G1293" s="19" t="s">
        <v>165</v>
      </c>
      <c r="H1293" s="24"/>
      <c r="I1293" s="86"/>
      <c r="J1293" s="86"/>
      <c r="K1293" s="175"/>
      <c r="L1293" s="190">
        <f t="shared" si="233"/>
        <v>0</v>
      </c>
      <c r="M1293" s="190">
        <f t="shared" si="234"/>
        <v>0</v>
      </c>
      <c r="N1293" s="190">
        <f t="shared" si="235"/>
        <v>0</v>
      </c>
      <c r="O1293" s="190">
        <f t="shared" si="236"/>
        <v>0</v>
      </c>
      <c r="P1293" s="77"/>
    </row>
    <row r="1294" spans="1:16" s="3" customFormat="1" ht="21" customHeight="1" outlineLevel="1" x14ac:dyDescent="0.25">
      <c r="A1294" s="27">
        <v>1</v>
      </c>
      <c r="B1294" s="44" t="s">
        <v>4</v>
      </c>
      <c r="C1294" s="27">
        <v>1</v>
      </c>
      <c r="D1294" s="10">
        <v>387600</v>
      </c>
      <c r="E1294" s="10"/>
      <c r="F1294" s="55">
        <f>D1294*C1294</f>
        <v>387600</v>
      </c>
      <c r="G1294" s="44" t="s">
        <v>4</v>
      </c>
      <c r="H1294" s="27">
        <v>1</v>
      </c>
      <c r="I1294" s="10">
        <v>387600</v>
      </c>
      <c r="J1294" s="10"/>
      <c r="K1294" s="55">
        <f>I1294*H1294</f>
        <v>387600</v>
      </c>
      <c r="L1294" s="190">
        <f t="shared" ref="L1294:L1325" si="239">+H1294-C1294</f>
        <v>0</v>
      </c>
      <c r="M1294" s="190">
        <f t="shared" ref="M1294:M1325" si="240">+I1294-D1294</f>
        <v>0</v>
      </c>
      <c r="N1294" s="190">
        <f t="shared" ref="N1294:N1325" si="241">+J1294-E1294</f>
        <v>0</v>
      </c>
      <c r="O1294" s="190">
        <f t="shared" ref="O1294:O1325" si="242">+K1294-F1294</f>
        <v>0</v>
      </c>
      <c r="P1294" s="30"/>
    </row>
    <row r="1295" spans="1:16" s="3" customFormat="1" ht="21" customHeight="1" outlineLevel="1" x14ac:dyDescent="0.25">
      <c r="A1295" s="27">
        <v>2</v>
      </c>
      <c r="B1295" s="44" t="s">
        <v>9</v>
      </c>
      <c r="C1295" s="27">
        <v>2</v>
      </c>
      <c r="D1295" s="10">
        <v>289000</v>
      </c>
      <c r="E1295" s="10"/>
      <c r="F1295" s="55">
        <f>D1295*C1295</f>
        <v>578000</v>
      </c>
      <c r="G1295" s="44" t="s">
        <v>9</v>
      </c>
      <c r="H1295" s="27">
        <v>2</v>
      </c>
      <c r="I1295" s="10">
        <v>289000</v>
      </c>
      <c r="J1295" s="10"/>
      <c r="K1295" s="55">
        <f>I1295*H1295</f>
        <v>578000</v>
      </c>
      <c r="L1295" s="190">
        <f t="shared" si="239"/>
        <v>0</v>
      </c>
      <c r="M1295" s="190">
        <f t="shared" si="240"/>
        <v>0</v>
      </c>
      <c r="N1295" s="190">
        <f t="shared" si="241"/>
        <v>0</v>
      </c>
      <c r="O1295" s="190">
        <f t="shared" si="242"/>
        <v>0</v>
      </c>
      <c r="P1295" s="30"/>
    </row>
    <row r="1296" spans="1:16" s="3" customFormat="1" ht="21" customHeight="1" outlineLevel="1" x14ac:dyDescent="0.25">
      <c r="A1296" s="27">
        <v>3</v>
      </c>
      <c r="B1296" s="44" t="s">
        <v>10</v>
      </c>
      <c r="C1296" s="27">
        <v>3</v>
      </c>
      <c r="D1296" s="10">
        <v>282200</v>
      </c>
      <c r="E1296" s="10"/>
      <c r="F1296" s="55">
        <f>D1296*C1296</f>
        <v>846600</v>
      </c>
      <c r="G1296" s="44" t="s">
        <v>10</v>
      </c>
      <c r="H1296" s="27">
        <v>3</v>
      </c>
      <c r="I1296" s="10">
        <v>282200</v>
      </c>
      <c r="J1296" s="10"/>
      <c r="K1296" s="55">
        <f>I1296*H1296</f>
        <v>846600</v>
      </c>
      <c r="L1296" s="190">
        <f t="shared" si="239"/>
        <v>0</v>
      </c>
      <c r="M1296" s="190">
        <f t="shared" si="240"/>
        <v>0</v>
      </c>
      <c r="N1296" s="190">
        <f t="shared" si="241"/>
        <v>0</v>
      </c>
      <c r="O1296" s="190">
        <f t="shared" si="242"/>
        <v>0</v>
      </c>
      <c r="P1296" s="30"/>
    </row>
    <row r="1297" spans="1:16" s="3" customFormat="1" ht="21" customHeight="1" outlineLevel="1" x14ac:dyDescent="0.25">
      <c r="A1297" s="27">
        <v>4</v>
      </c>
      <c r="B1297" s="44" t="s">
        <v>5</v>
      </c>
      <c r="C1297" s="27">
        <v>1</v>
      </c>
      <c r="D1297" s="10">
        <v>272000</v>
      </c>
      <c r="E1297" s="10"/>
      <c r="F1297" s="55">
        <f>D1297*C1297</f>
        <v>272000</v>
      </c>
      <c r="G1297" s="44" t="s">
        <v>5</v>
      </c>
      <c r="H1297" s="27">
        <v>1</v>
      </c>
      <c r="I1297" s="10">
        <v>272000</v>
      </c>
      <c r="J1297" s="10"/>
      <c r="K1297" s="55">
        <f>I1297*H1297</f>
        <v>272000</v>
      </c>
      <c r="L1297" s="190">
        <f t="shared" si="239"/>
        <v>0</v>
      </c>
      <c r="M1297" s="190">
        <f t="shared" si="240"/>
        <v>0</v>
      </c>
      <c r="N1297" s="190">
        <f t="shared" si="241"/>
        <v>0</v>
      </c>
      <c r="O1297" s="190">
        <f t="shared" si="242"/>
        <v>0</v>
      </c>
      <c r="P1297" s="30"/>
    </row>
    <row r="1298" spans="1:16" s="3" customFormat="1" ht="21" customHeight="1" outlineLevel="1" x14ac:dyDescent="0.25">
      <c r="A1298" s="27"/>
      <c r="B1298" s="31" t="s">
        <v>6</v>
      </c>
      <c r="C1298" s="62">
        <f>SUM(C1294:C1297)</f>
        <v>7</v>
      </c>
      <c r="D1298" s="43"/>
      <c r="E1298" s="43"/>
      <c r="F1298" s="172">
        <f>SUM(F1294:F1297)</f>
        <v>2084200</v>
      </c>
      <c r="G1298" s="31" t="s">
        <v>6</v>
      </c>
      <c r="H1298" s="62">
        <f>SUM(H1294:H1297)</f>
        <v>7</v>
      </c>
      <c r="I1298" s="43"/>
      <c r="J1298" s="43"/>
      <c r="K1298" s="172">
        <f>SUM(K1294:K1297)</f>
        <v>2084200</v>
      </c>
      <c r="L1298" s="190">
        <f t="shared" si="239"/>
        <v>0</v>
      </c>
      <c r="M1298" s="190">
        <f t="shared" si="240"/>
        <v>0</v>
      </c>
      <c r="N1298" s="190">
        <f t="shared" si="241"/>
        <v>0</v>
      </c>
      <c r="O1298" s="190">
        <f t="shared" si="242"/>
        <v>0</v>
      </c>
      <c r="P1298" s="30"/>
    </row>
    <row r="1299" spans="1:16" s="5" customFormat="1" ht="64.5" customHeight="1" outlineLevel="1" x14ac:dyDescent="0.25">
      <c r="A1299" s="19" t="s">
        <v>8</v>
      </c>
      <c r="B1299" s="19" t="s">
        <v>166</v>
      </c>
      <c r="C1299" s="24"/>
      <c r="D1299" s="86"/>
      <c r="E1299" s="86"/>
      <c r="F1299" s="175"/>
      <c r="G1299" s="19" t="s">
        <v>166</v>
      </c>
      <c r="H1299" s="24"/>
      <c r="I1299" s="86"/>
      <c r="J1299" s="86"/>
      <c r="K1299" s="175"/>
      <c r="L1299" s="190">
        <f t="shared" si="239"/>
        <v>0</v>
      </c>
      <c r="M1299" s="190">
        <f t="shared" si="240"/>
        <v>0</v>
      </c>
      <c r="N1299" s="190">
        <f t="shared" si="241"/>
        <v>0</v>
      </c>
      <c r="O1299" s="190">
        <f t="shared" si="242"/>
        <v>0</v>
      </c>
      <c r="P1299" s="77"/>
    </row>
    <row r="1300" spans="1:16" s="3" customFormat="1" ht="21" customHeight="1" outlineLevel="1" x14ac:dyDescent="0.25">
      <c r="A1300" s="27">
        <v>1</v>
      </c>
      <c r="B1300" s="44" t="s">
        <v>4</v>
      </c>
      <c r="C1300" s="27">
        <v>1</v>
      </c>
      <c r="D1300" s="10">
        <v>387600</v>
      </c>
      <c r="E1300" s="10"/>
      <c r="F1300" s="55">
        <f>D1300*C1300</f>
        <v>387600</v>
      </c>
      <c r="G1300" s="44" t="s">
        <v>4</v>
      </c>
      <c r="H1300" s="27">
        <v>1</v>
      </c>
      <c r="I1300" s="10">
        <v>387600</v>
      </c>
      <c r="J1300" s="10"/>
      <c r="K1300" s="55">
        <f>I1300*H1300</f>
        <v>387600</v>
      </c>
      <c r="L1300" s="190">
        <f t="shared" si="239"/>
        <v>0</v>
      </c>
      <c r="M1300" s="190">
        <f t="shared" si="240"/>
        <v>0</v>
      </c>
      <c r="N1300" s="190">
        <f t="shared" si="241"/>
        <v>0</v>
      </c>
      <c r="O1300" s="190">
        <f t="shared" si="242"/>
        <v>0</v>
      </c>
      <c r="P1300" s="30"/>
    </row>
    <row r="1301" spans="1:16" s="3" customFormat="1" ht="21" customHeight="1" outlineLevel="1" x14ac:dyDescent="0.25">
      <c r="A1301" s="27">
        <v>2</v>
      </c>
      <c r="B1301" s="44" t="s">
        <v>147</v>
      </c>
      <c r="C1301" s="27">
        <v>1</v>
      </c>
      <c r="D1301" s="10">
        <v>326400</v>
      </c>
      <c r="E1301" s="10"/>
      <c r="F1301" s="55">
        <f>D1301*C1301</f>
        <v>326400</v>
      </c>
      <c r="G1301" s="44" t="s">
        <v>147</v>
      </c>
      <c r="H1301" s="27">
        <v>1</v>
      </c>
      <c r="I1301" s="10">
        <v>326400</v>
      </c>
      <c r="J1301" s="10"/>
      <c r="K1301" s="55">
        <f>I1301*H1301</f>
        <v>326400</v>
      </c>
      <c r="L1301" s="190">
        <f t="shared" si="239"/>
        <v>0</v>
      </c>
      <c r="M1301" s="190">
        <f t="shared" si="240"/>
        <v>0</v>
      </c>
      <c r="N1301" s="190">
        <f t="shared" si="241"/>
        <v>0</v>
      </c>
      <c r="O1301" s="190">
        <f t="shared" si="242"/>
        <v>0</v>
      </c>
      <c r="P1301" s="30"/>
    </row>
    <row r="1302" spans="1:16" s="3" customFormat="1" ht="21" customHeight="1" outlineLevel="1" x14ac:dyDescent="0.25">
      <c r="A1302" s="27">
        <v>3</v>
      </c>
      <c r="B1302" s="44" t="s">
        <v>9</v>
      </c>
      <c r="C1302" s="27">
        <v>4</v>
      </c>
      <c r="D1302" s="10">
        <v>289000</v>
      </c>
      <c r="E1302" s="10"/>
      <c r="F1302" s="55">
        <f>D1302*C1302</f>
        <v>1156000</v>
      </c>
      <c r="G1302" s="44" t="s">
        <v>9</v>
      </c>
      <c r="H1302" s="27">
        <v>4</v>
      </c>
      <c r="I1302" s="10">
        <v>289000</v>
      </c>
      <c r="J1302" s="10"/>
      <c r="K1302" s="55">
        <f>I1302*H1302</f>
        <v>1156000</v>
      </c>
      <c r="L1302" s="190">
        <f t="shared" si="239"/>
        <v>0</v>
      </c>
      <c r="M1302" s="190">
        <f t="shared" si="240"/>
        <v>0</v>
      </c>
      <c r="N1302" s="190">
        <f t="shared" si="241"/>
        <v>0</v>
      </c>
      <c r="O1302" s="190">
        <f t="shared" si="242"/>
        <v>0</v>
      </c>
      <c r="P1302" s="30"/>
    </row>
    <row r="1303" spans="1:16" s="3" customFormat="1" ht="21" customHeight="1" outlineLevel="1" x14ac:dyDescent="0.25">
      <c r="A1303" s="27">
        <v>4</v>
      </c>
      <c r="B1303" s="44" t="s">
        <v>10</v>
      </c>
      <c r="C1303" s="27">
        <v>8</v>
      </c>
      <c r="D1303" s="10">
        <v>282200</v>
      </c>
      <c r="E1303" s="10"/>
      <c r="F1303" s="55">
        <f>D1303*C1303</f>
        <v>2257600</v>
      </c>
      <c r="G1303" s="44" t="s">
        <v>10</v>
      </c>
      <c r="H1303" s="27">
        <v>8</v>
      </c>
      <c r="I1303" s="10">
        <v>282200</v>
      </c>
      <c r="J1303" s="10"/>
      <c r="K1303" s="55">
        <f>I1303*H1303</f>
        <v>2257600</v>
      </c>
      <c r="L1303" s="190">
        <f t="shared" si="239"/>
        <v>0</v>
      </c>
      <c r="M1303" s="190">
        <f t="shared" si="240"/>
        <v>0</v>
      </c>
      <c r="N1303" s="190">
        <f t="shared" si="241"/>
        <v>0</v>
      </c>
      <c r="O1303" s="190">
        <f t="shared" si="242"/>
        <v>0</v>
      </c>
      <c r="P1303" s="30"/>
    </row>
    <row r="1304" spans="1:16" s="3" customFormat="1" ht="21" customHeight="1" outlineLevel="1" x14ac:dyDescent="0.25">
      <c r="A1304" s="27">
        <v>5</v>
      </c>
      <c r="B1304" s="44" t="s">
        <v>5</v>
      </c>
      <c r="C1304" s="27">
        <v>8</v>
      </c>
      <c r="D1304" s="10">
        <v>272000</v>
      </c>
      <c r="E1304" s="10"/>
      <c r="F1304" s="55">
        <f>D1304*C1304</f>
        <v>2176000</v>
      </c>
      <c r="G1304" s="44" t="s">
        <v>5</v>
      </c>
      <c r="H1304" s="27">
        <v>8</v>
      </c>
      <c r="I1304" s="10">
        <v>272000</v>
      </c>
      <c r="J1304" s="10"/>
      <c r="K1304" s="55">
        <f>I1304*H1304</f>
        <v>2176000</v>
      </c>
      <c r="L1304" s="190">
        <f t="shared" si="239"/>
        <v>0</v>
      </c>
      <c r="M1304" s="190">
        <f t="shared" si="240"/>
        <v>0</v>
      </c>
      <c r="N1304" s="190">
        <f t="shared" si="241"/>
        <v>0</v>
      </c>
      <c r="O1304" s="190">
        <f t="shared" si="242"/>
        <v>0</v>
      </c>
      <c r="P1304" s="30"/>
    </row>
    <row r="1305" spans="1:16" s="3" customFormat="1" ht="21" customHeight="1" outlineLevel="1" x14ac:dyDescent="0.25">
      <c r="A1305" s="27"/>
      <c r="B1305" s="31" t="s">
        <v>6</v>
      </c>
      <c r="C1305" s="62">
        <f>SUM(C1300:C1304)</f>
        <v>22</v>
      </c>
      <c r="D1305" s="43"/>
      <c r="E1305" s="43"/>
      <c r="F1305" s="172">
        <f>SUM(F1300:F1304)</f>
        <v>6303600</v>
      </c>
      <c r="G1305" s="31" t="s">
        <v>6</v>
      </c>
      <c r="H1305" s="62">
        <f>SUM(H1300:H1304)</f>
        <v>22</v>
      </c>
      <c r="I1305" s="43"/>
      <c r="J1305" s="43"/>
      <c r="K1305" s="172">
        <f>SUM(K1300:K1304)</f>
        <v>6303600</v>
      </c>
      <c r="L1305" s="190">
        <f t="shared" si="239"/>
        <v>0</v>
      </c>
      <c r="M1305" s="190">
        <f t="shared" si="240"/>
        <v>0</v>
      </c>
      <c r="N1305" s="190">
        <f t="shared" si="241"/>
        <v>0</v>
      </c>
      <c r="O1305" s="190">
        <f t="shared" si="242"/>
        <v>0</v>
      </c>
      <c r="P1305" s="30"/>
    </row>
    <row r="1306" spans="1:16" s="5" customFormat="1" ht="31.5" customHeight="1" outlineLevel="1" x14ac:dyDescent="0.25">
      <c r="A1306" s="19" t="s">
        <v>8</v>
      </c>
      <c r="B1306" s="19" t="s">
        <v>167</v>
      </c>
      <c r="C1306" s="24"/>
      <c r="D1306" s="86"/>
      <c r="E1306" s="86"/>
      <c r="F1306" s="175"/>
      <c r="G1306" s="19" t="s">
        <v>167</v>
      </c>
      <c r="H1306" s="24"/>
      <c r="I1306" s="86"/>
      <c r="J1306" s="86"/>
      <c r="K1306" s="175"/>
      <c r="L1306" s="190">
        <f t="shared" si="239"/>
        <v>0</v>
      </c>
      <c r="M1306" s="190">
        <f t="shared" si="240"/>
        <v>0</v>
      </c>
      <c r="N1306" s="190">
        <f t="shared" si="241"/>
        <v>0</v>
      </c>
      <c r="O1306" s="190">
        <f t="shared" si="242"/>
        <v>0</v>
      </c>
      <c r="P1306" s="77"/>
    </row>
    <row r="1307" spans="1:16" s="3" customFormat="1" ht="21" customHeight="1" outlineLevel="1" x14ac:dyDescent="0.25">
      <c r="A1307" s="27">
        <v>1</v>
      </c>
      <c r="B1307" s="44" t="s">
        <v>4</v>
      </c>
      <c r="C1307" s="27">
        <v>1</v>
      </c>
      <c r="D1307" s="10">
        <v>387600</v>
      </c>
      <c r="E1307" s="10"/>
      <c r="F1307" s="55">
        <f>D1307*C1307</f>
        <v>387600</v>
      </c>
      <c r="G1307" s="44" t="s">
        <v>4</v>
      </c>
      <c r="H1307" s="27">
        <v>1</v>
      </c>
      <c r="I1307" s="10">
        <v>387600</v>
      </c>
      <c r="J1307" s="10"/>
      <c r="K1307" s="55">
        <f>I1307*H1307</f>
        <v>387600</v>
      </c>
      <c r="L1307" s="190">
        <f t="shared" si="239"/>
        <v>0</v>
      </c>
      <c r="M1307" s="190">
        <f t="shared" si="240"/>
        <v>0</v>
      </c>
      <c r="N1307" s="190">
        <f t="shared" si="241"/>
        <v>0</v>
      </c>
      <c r="O1307" s="190">
        <f t="shared" si="242"/>
        <v>0</v>
      </c>
      <c r="P1307" s="30"/>
    </row>
    <row r="1308" spans="1:16" s="3" customFormat="1" ht="21" customHeight="1" outlineLevel="1" x14ac:dyDescent="0.25">
      <c r="A1308" s="27">
        <v>2</v>
      </c>
      <c r="B1308" s="44" t="s">
        <v>9</v>
      </c>
      <c r="C1308" s="27">
        <v>2</v>
      </c>
      <c r="D1308" s="10">
        <v>289000</v>
      </c>
      <c r="E1308" s="10"/>
      <c r="F1308" s="55">
        <f>D1308*C1308</f>
        <v>578000</v>
      </c>
      <c r="G1308" s="44" t="s">
        <v>9</v>
      </c>
      <c r="H1308" s="27">
        <v>2</v>
      </c>
      <c r="I1308" s="10">
        <v>289000</v>
      </c>
      <c r="J1308" s="10"/>
      <c r="K1308" s="55">
        <f>I1308*H1308</f>
        <v>578000</v>
      </c>
      <c r="L1308" s="190">
        <f t="shared" si="239"/>
        <v>0</v>
      </c>
      <c r="M1308" s="190">
        <f t="shared" si="240"/>
        <v>0</v>
      </c>
      <c r="N1308" s="190">
        <f t="shared" si="241"/>
        <v>0</v>
      </c>
      <c r="O1308" s="190">
        <f t="shared" si="242"/>
        <v>0</v>
      </c>
      <c r="P1308" s="30"/>
    </row>
    <row r="1309" spans="1:16" s="3" customFormat="1" ht="21" customHeight="1" outlineLevel="1" x14ac:dyDescent="0.25">
      <c r="A1309" s="27">
        <v>3</v>
      </c>
      <c r="B1309" s="44" t="s">
        <v>10</v>
      </c>
      <c r="C1309" s="27">
        <v>3</v>
      </c>
      <c r="D1309" s="10">
        <v>282200</v>
      </c>
      <c r="E1309" s="10"/>
      <c r="F1309" s="55">
        <f>D1309*C1309</f>
        <v>846600</v>
      </c>
      <c r="G1309" s="44" t="s">
        <v>10</v>
      </c>
      <c r="H1309" s="27">
        <v>3</v>
      </c>
      <c r="I1309" s="10">
        <v>282200</v>
      </c>
      <c r="J1309" s="10"/>
      <c r="K1309" s="55">
        <f>I1309*H1309</f>
        <v>846600</v>
      </c>
      <c r="L1309" s="190">
        <f t="shared" si="239"/>
        <v>0</v>
      </c>
      <c r="M1309" s="190">
        <f t="shared" si="240"/>
        <v>0</v>
      </c>
      <c r="N1309" s="190">
        <f t="shared" si="241"/>
        <v>0</v>
      </c>
      <c r="O1309" s="190">
        <f t="shared" si="242"/>
        <v>0</v>
      </c>
      <c r="P1309" s="30"/>
    </row>
    <row r="1310" spans="1:16" s="3" customFormat="1" ht="21" customHeight="1" outlineLevel="1" x14ac:dyDescent="0.25">
      <c r="A1310" s="27">
        <v>4</v>
      </c>
      <c r="B1310" s="44" t="s">
        <v>5</v>
      </c>
      <c r="C1310" s="27">
        <v>2</v>
      </c>
      <c r="D1310" s="10">
        <v>272000</v>
      </c>
      <c r="E1310" s="10"/>
      <c r="F1310" s="55">
        <f>D1310*C1310</f>
        <v>544000</v>
      </c>
      <c r="G1310" s="44" t="s">
        <v>5</v>
      </c>
      <c r="H1310" s="27">
        <v>2</v>
      </c>
      <c r="I1310" s="10">
        <v>272000</v>
      </c>
      <c r="J1310" s="10"/>
      <c r="K1310" s="55">
        <f>I1310*H1310</f>
        <v>544000</v>
      </c>
      <c r="L1310" s="190">
        <f t="shared" si="239"/>
        <v>0</v>
      </c>
      <c r="M1310" s="190">
        <f t="shared" si="240"/>
        <v>0</v>
      </c>
      <c r="N1310" s="190">
        <f t="shared" si="241"/>
        <v>0</v>
      </c>
      <c r="O1310" s="190">
        <f t="shared" si="242"/>
        <v>0</v>
      </c>
      <c r="P1310" s="30"/>
    </row>
    <row r="1311" spans="1:16" s="3" customFormat="1" ht="21" customHeight="1" outlineLevel="1" x14ac:dyDescent="0.25">
      <c r="A1311" s="27"/>
      <c r="B1311" s="31" t="s">
        <v>6</v>
      </c>
      <c r="C1311" s="62">
        <f>SUM(C1307:C1310)</f>
        <v>8</v>
      </c>
      <c r="D1311" s="43"/>
      <c r="E1311" s="43"/>
      <c r="F1311" s="172">
        <f>SUM(F1307:F1310)</f>
        <v>2356200</v>
      </c>
      <c r="G1311" s="31" t="s">
        <v>6</v>
      </c>
      <c r="H1311" s="62">
        <f>SUM(H1307:H1310)</f>
        <v>8</v>
      </c>
      <c r="I1311" s="43"/>
      <c r="J1311" s="43"/>
      <c r="K1311" s="172">
        <f>SUM(K1307:K1310)</f>
        <v>2356200</v>
      </c>
      <c r="L1311" s="190">
        <f t="shared" si="239"/>
        <v>0</v>
      </c>
      <c r="M1311" s="190">
        <f t="shared" si="240"/>
        <v>0</v>
      </c>
      <c r="N1311" s="190">
        <f t="shared" si="241"/>
        <v>0</v>
      </c>
      <c r="O1311" s="190">
        <f t="shared" si="242"/>
        <v>0</v>
      </c>
      <c r="P1311" s="30"/>
    </row>
    <row r="1312" spans="1:16" s="5" customFormat="1" ht="36" customHeight="1" outlineLevel="1" x14ac:dyDescent="0.25">
      <c r="A1312" s="19" t="s">
        <v>8</v>
      </c>
      <c r="B1312" s="19" t="s">
        <v>168</v>
      </c>
      <c r="C1312" s="24"/>
      <c r="D1312" s="86"/>
      <c r="E1312" s="86"/>
      <c r="F1312" s="175"/>
      <c r="G1312" s="19" t="s">
        <v>168</v>
      </c>
      <c r="H1312" s="24"/>
      <c r="I1312" s="86"/>
      <c r="J1312" s="86"/>
      <c r="K1312" s="175"/>
      <c r="L1312" s="190">
        <f t="shared" si="239"/>
        <v>0</v>
      </c>
      <c r="M1312" s="190">
        <f t="shared" si="240"/>
        <v>0</v>
      </c>
      <c r="N1312" s="190">
        <f t="shared" si="241"/>
        <v>0</v>
      </c>
      <c r="O1312" s="190">
        <f t="shared" si="242"/>
        <v>0</v>
      </c>
      <c r="P1312" s="77"/>
    </row>
    <row r="1313" spans="1:16" s="3" customFormat="1" ht="21" customHeight="1" outlineLevel="1" x14ac:dyDescent="0.25">
      <c r="A1313" s="27">
        <v>1</v>
      </c>
      <c r="B1313" s="28" t="s">
        <v>169</v>
      </c>
      <c r="C1313" s="27">
        <v>1</v>
      </c>
      <c r="D1313" s="10">
        <v>370600</v>
      </c>
      <c r="E1313" s="10"/>
      <c r="F1313" s="55">
        <f t="shared" ref="F1313:F1322" si="243">D1313*C1313</f>
        <v>370600</v>
      </c>
      <c r="G1313" s="28" t="s">
        <v>169</v>
      </c>
      <c r="H1313" s="27">
        <v>1</v>
      </c>
      <c r="I1313" s="10">
        <v>370600</v>
      </c>
      <c r="J1313" s="10"/>
      <c r="K1313" s="55">
        <f t="shared" ref="K1313:K1322" si="244">I1313*H1313</f>
        <v>370600</v>
      </c>
      <c r="L1313" s="190">
        <f t="shared" si="239"/>
        <v>0</v>
      </c>
      <c r="M1313" s="190">
        <f t="shared" si="240"/>
        <v>0</v>
      </c>
      <c r="N1313" s="190">
        <f t="shared" si="241"/>
        <v>0</v>
      </c>
      <c r="O1313" s="190">
        <f t="shared" si="242"/>
        <v>0</v>
      </c>
      <c r="P1313" s="30"/>
    </row>
    <row r="1314" spans="1:16" s="3" customFormat="1" ht="21" customHeight="1" outlineLevel="1" x14ac:dyDescent="0.25">
      <c r="A1314" s="42">
        <v>2</v>
      </c>
      <c r="B1314" s="28" t="s">
        <v>180</v>
      </c>
      <c r="C1314" s="42">
        <v>1</v>
      </c>
      <c r="D1314" s="10">
        <v>241400</v>
      </c>
      <c r="E1314" s="10"/>
      <c r="F1314" s="55">
        <f t="shared" si="243"/>
        <v>241400</v>
      </c>
      <c r="G1314" s="28" t="s">
        <v>180</v>
      </c>
      <c r="H1314" s="42">
        <v>1</v>
      </c>
      <c r="I1314" s="10">
        <v>241400</v>
      </c>
      <c r="J1314" s="10"/>
      <c r="K1314" s="55">
        <f t="shared" si="244"/>
        <v>241400</v>
      </c>
      <c r="L1314" s="190">
        <f t="shared" si="239"/>
        <v>0</v>
      </c>
      <c r="M1314" s="190">
        <f t="shared" si="240"/>
        <v>0</v>
      </c>
      <c r="N1314" s="190">
        <f t="shared" si="241"/>
        <v>0</v>
      </c>
      <c r="O1314" s="190">
        <f t="shared" si="242"/>
        <v>0</v>
      </c>
      <c r="P1314" s="30"/>
    </row>
    <row r="1315" spans="1:16" s="3" customFormat="1" ht="37.5" customHeight="1" outlineLevel="1" x14ac:dyDescent="0.25">
      <c r="A1315" s="27">
        <v>3</v>
      </c>
      <c r="B1315" s="28" t="s">
        <v>170</v>
      </c>
      <c r="C1315" s="42">
        <v>1</v>
      </c>
      <c r="D1315" s="10">
        <v>258400</v>
      </c>
      <c r="E1315" s="10"/>
      <c r="F1315" s="55">
        <f t="shared" si="243"/>
        <v>258400</v>
      </c>
      <c r="G1315" s="28" t="s">
        <v>170</v>
      </c>
      <c r="H1315" s="42">
        <v>1</v>
      </c>
      <c r="I1315" s="10">
        <v>258400</v>
      </c>
      <c r="J1315" s="10"/>
      <c r="K1315" s="55">
        <f t="shared" si="244"/>
        <v>258400</v>
      </c>
      <c r="L1315" s="190">
        <f t="shared" si="239"/>
        <v>0</v>
      </c>
      <c r="M1315" s="190">
        <f t="shared" si="240"/>
        <v>0</v>
      </c>
      <c r="N1315" s="190">
        <f t="shared" si="241"/>
        <v>0</v>
      </c>
      <c r="O1315" s="190">
        <f t="shared" si="242"/>
        <v>0</v>
      </c>
      <c r="P1315" s="30"/>
    </row>
    <row r="1316" spans="1:16" s="3" customFormat="1" ht="39" customHeight="1" outlineLevel="1" x14ac:dyDescent="0.25">
      <c r="A1316" s="42">
        <v>4</v>
      </c>
      <c r="B1316" s="28" t="s">
        <v>170</v>
      </c>
      <c r="C1316" s="42">
        <v>3</v>
      </c>
      <c r="D1316" s="10">
        <v>210800</v>
      </c>
      <c r="E1316" s="10"/>
      <c r="F1316" s="55">
        <f t="shared" si="243"/>
        <v>632400</v>
      </c>
      <c r="G1316" s="28" t="s">
        <v>170</v>
      </c>
      <c r="H1316" s="42">
        <v>3</v>
      </c>
      <c r="I1316" s="10">
        <v>210800</v>
      </c>
      <c r="J1316" s="10"/>
      <c r="K1316" s="55">
        <f t="shared" si="244"/>
        <v>632400</v>
      </c>
      <c r="L1316" s="190">
        <f t="shared" si="239"/>
        <v>0</v>
      </c>
      <c r="M1316" s="190">
        <f t="shared" si="240"/>
        <v>0</v>
      </c>
      <c r="N1316" s="190">
        <f t="shared" si="241"/>
        <v>0</v>
      </c>
      <c r="O1316" s="190">
        <f t="shared" si="242"/>
        <v>0</v>
      </c>
      <c r="P1316" s="30"/>
    </row>
    <row r="1317" spans="1:16" s="3" customFormat="1" ht="38.25" customHeight="1" outlineLevel="1" x14ac:dyDescent="0.25">
      <c r="A1317" s="27">
        <v>5</v>
      </c>
      <c r="B1317" s="28" t="s">
        <v>171</v>
      </c>
      <c r="C1317" s="42">
        <v>1</v>
      </c>
      <c r="D1317" s="10">
        <v>210800</v>
      </c>
      <c r="E1317" s="10"/>
      <c r="F1317" s="55">
        <f t="shared" si="243"/>
        <v>210800</v>
      </c>
      <c r="G1317" s="28" t="s">
        <v>171</v>
      </c>
      <c r="H1317" s="42">
        <v>1</v>
      </c>
      <c r="I1317" s="10">
        <v>210800</v>
      </c>
      <c r="J1317" s="10"/>
      <c r="K1317" s="55">
        <f t="shared" si="244"/>
        <v>210800</v>
      </c>
      <c r="L1317" s="190">
        <f t="shared" si="239"/>
        <v>0</v>
      </c>
      <c r="M1317" s="190">
        <f t="shared" si="240"/>
        <v>0</v>
      </c>
      <c r="N1317" s="190">
        <f t="shared" si="241"/>
        <v>0</v>
      </c>
      <c r="O1317" s="190">
        <f t="shared" si="242"/>
        <v>0</v>
      </c>
      <c r="P1317" s="30"/>
    </row>
    <row r="1318" spans="1:16" s="3" customFormat="1" ht="21" customHeight="1" outlineLevel="1" x14ac:dyDescent="0.25">
      <c r="A1318" s="42">
        <v>6</v>
      </c>
      <c r="B1318" s="28" t="s">
        <v>139</v>
      </c>
      <c r="C1318" s="42">
        <v>1</v>
      </c>
      <c r="D1318" s="10">
        <v>265200</v>
      </c>
      <c r="E1318" s="10"/>
      <c r="F1318" s="55">
        <f t="shared" si="243"/>
        <v>265200</v>
      </c>
      <c r="G1318" s="28" t="s">
        <v>139</v>
      </c>
      <c r="H1318" s="42">
        <v>1</v>
      </c>
      <c r="I1318" s="10">
        <v>265200</v>
      </c>
      <c r="J1318" s="10"/>
      <c r="K1318" s="55">
        <f t="shared" si="244"/>
        <v>265200</v>
      </c>
      <c r="L1318" s="190">
        <f t="shared" si="239"/>
        <v>0</v>
      </c>
      <c r="M1318" s="190">
        <f t="shared" si="240"/>
        <v>0</v>
      </c>
      <c r="N1318" s="190">
        <f t="shared" si="241"/>
        <v>0</v>
      </c>
      <c r="O1318" s="190">
        <f t="shared" si="242"/>
        <v>0</v>
      </c>
      <c r="P1318" s="30"/>
    </row>
    <row r="1319" spans="1:16" s="3" customFormat="1" ht="21" customHeight="1" outlineLevel="1" x14ac:dyDescent="0.25">
      <c r="A1319" s="27">
        <v>7</v>
      </c>
      <c r="B1319" s="28" t="s">
        <v>139</v>
      </c>
      <c r="C1319" s="42">
        <v>2</v>
      </c>
      <c r="D1319" s="10">
        <v>255000</v>
      </c>
      <c r="E1319" s="10"/>
      <c r="F1319" s="55">
        <f t="shared" si="243"/>
        <v>510000</v>
      </c>
      <c r="G1319" s="28" t="s">
        <v>139</v>
      </c>
      <c r="H1319" s="42">
        <v>2</v>
      </c>
      <c r="I1319" s="10">
        <v>255000</v>
      </c>
      <c r="J1319" s="10"/>
      <c r="K1319" s="55">
        <f t="shared" si="244"/>
        <v>510000</v>
      </c>
      <c r="L1319" s="190">
        <f t="shared" si="239"/>
        <v>0</v>
      </c>
      <c r="M1319" s="190">
        <f t="shared" si="240"/>
        <v>0</v>
      </c>
      <c r="N1319" s="190">
        <f t="shared" si="241"/>
        <v>0</v>
      </c>
      <c r="O1319" s="190">
        <f t="shared" si="242"/>
        <v>0</v>
      </c>
      <c r="P1319" s="30"/>
    </row>
    <row r="1320" spans="1:16" s="3" customFormat="1" ht="21" customHeight="1" outlineLevel="1" x14ac:dyDescent="0.25">
      <c r="A1320" s="42">
        <v>8</v>
      </c>
      <c r="B1320" s="28" t="s">
        <v>172</v>
      </c>
      <c r="C1320" s="42">
        <v>4</v>
      </c>
      <c r="D1320" s="10">
        <v>176800</v>
      </c>
      <c r="E1320" s="10"/>
      <c r="F1320" s="55">
        <f t="shared" si="243"/>
        <v>707200</v>
      </c>
      <c r="G1320" s="28" t="s">
        <v>172</v>
      </c>
      <c r="H1320" s="42">
        <v>4</v>
      </c>
      <c r="I1320" s="10">
        <v>176800</v>
      </c>
      <c r="J1320" s="10"/>
      <c r="K1320" s="55">
        <f t="shared" si="244"/>
        <v>707200</v>
      </c>
      <c r="L1320" s="190">
        <f t="shared" si="239"/>
        <v>0</v>
      </c>
      <c r="M1320" s="190">
        <f t="shared" si="240"/>
        <v>0</v>
      </c>
      <c r="N1320" s="190">
        <f t="shared" si="241"/>
        <v>0</v>
      </c>
      <c r="O1320" s="190">
        <f t="shared" si="242"/>
        <v>0</v>
      </c>
      <c r="P1320" s="30"/>
    </row>
    <row r="1321" spans="1:16" s="3" customFormat="1" ht="21" customHeight="1" outlineLevel="1" x14ac:dyDescent="0.25">
      <c r="A1321" s="27">
        <v>9</v>
      </c>
      <c r="B1321" s="28" t="s">
        <v>141</v>
      </c>
      <c r="C1321" s="42">
        <v>2</v>
      </c>
      <c r="D1321" s="10">
        <v>176800</v>
      </c>
      <c r="E1321" s="10"/>
      <c r="F1321" s="55">
        <f t="shared" si="243"/>
        <v>353600</v>
      </c>
      <c r="G1321" s="28" t="s">
        <v>141</v>
      </c>
      <c r="H1321" s="42">
        <v>2</v>
      </c>
      <c r="I1321" s="10">
        <v>176800</v>
      </c>
      <c r="J1321" s="10"/>
      <c r="K1321" s="55">
        <f t="shared" si="244"/>
        <v>353600</v>
      </c>
      <c r="L1321" s="190">
        <f t="shared" si="239"/>
        <v>0</v>
      </c>
      <c r="M1321" s="190">
        <f t="shared" si="240"/>
        <v>0</v>
      </c>
      <c r="N1321" s="190">
        <f t="shared" si="241"/>
        <v>0</v>
      </c>
      <c r="O1321" s="190">
        <f t="shared" si="242"/>
        <v>0</v>
      </c>
      <c r="P1321" s="30"/>
    </row>
    <row r="1322" spans="1:16" s="3" customFormat="1" ht="21" customHeight="1" outlineLevel="1" x14ac:dyDescent="0.25">
      <c r="A1322" s="42">
        <v>10</v>
      </c>
      <c r="B1322" s="28" t="s">
        <v>173</v>
      </c>
      <c r="C1322" s="42">
        <v>5</v>
      </c>
      <c r="D1322" s="10">
        <v>176800</v>
      </c>
      <c r="E1322" s="10"/>
      <c r="F1322" s="55">
        <f t="shared" si="243"/>
        <v>884000</v>
      </c>
      <c r="G1322" s="28" t="s">
        <v>173</v>
      </c>
      <c r="H1322" s="42">
        <v>5</v>
      </c>
      <c r="I1322" s="10">
        <v>176800</v>
      </c>
      <c r="J1322" s="10"/>
      <c r="K1322" s="55">
        <f t="shared" si="244"/>
        <v>884000</v>
      </c>
      <c r="L1322" s="190">
        <f t="shared" si="239"/>
        <v>0</v>
      </c>
      <c r="M1322" s="190">
        <f t="shared" si="240"/>
        <v>0</v>
      </c>
      <c r="N1322" s="190">
        <f t="shared" si="241"/>
        <v>0</v>
      </c>
      <c r="O1322" s="190">
        <f t="shared" si="242"/>
        <v>0</v>
      </c>
      <c r="P1322" s="30"/>
    </row>
    <row r="1323" spans="1:16" s="3" customFormat="1" ht="21" customHeight="1" outlineLevel="1" x14ac:dyDescent="0.25">
      <c r="A1323" s="27"/>
      <c r="B1323" s="31" t="s">
        <v>6</v>
      </c>
      <c r="C1323" s="62">
        <f>SUM(C1313:C1322)</f>
        <v>21</v>
      </c>
      <c r="D1323" s="43"/>
      <c r="E1323" s="43"/>
      <c r="F1323" s="172">
        <f>SUM(F1313:F1322)</f>
        <v>4433600</v>
      </c>
      <c r="G1323" s="31" t="s">
        <v>6</v>
      </c>
      <c r="H1323" s="62">
        <f>SUM(H1313:H1322)</f>
        <v>21</v>
      </c>
      <c r="I1323" s="43"/>
      <c r="J1323" s="43"/>
      <c r="K1323" s="172">
        <f>SUM(K1313:K1322)</f>
        <v>4433600</v>
      </c>
      <c r="L1323" s="190">
        <f t="shared" si="239"/>
        <v>0</v>
      </c>
      <c r="M1323" s="190">
        <f t="shared" si="240"/>
        <v>0</v>
      </c>
      <c r="N1323" s="190">
        <f t="shared" si="241"/>
        <v>0</v>
      </c>
      <c r="O1323" s="190">
        <f t="shared" si="242"/>
        <v>0</v>
      </c>
      <c r="P1323" s="30"/>
    </row>
    <row r="1324" spans="1:16" s="5" customFormat="1" ht="42" customHeight="1" outlineLevel="1" x14ac:dyDescent="0.25">
      <c r="A1324" s="19" t="s">
        <v>8</v>
      </c>
      <c r="B1324" s="19" t="s">
        <v>177</v>
      </c>
      <c r="C1324" s="24"/>
      <c r="D1324" s="86"/>
      <c r="E1324" s="86"/>
      <c r="F1324" s="175"/>
      <c r="G1324" s="19" t="s">
        <v>177</v>
      </c>
      <c r="H1324" s="24"/>
      <c r="I1324" s="86"/>
      <c r="J1324" s="86"/>
      <c r="K1324" s="175"/>
      <c r="L1324" s="190">
        <f t="shared" si="239"/>
        <v>0</v>
      </c>
      <c r="M1324" s="190">
        <f t="shared" si="240"/>
        <v>0</v>
      </c>
      <c r="N1324" s="190">
        <f t="shared" si="241"/>
        <v>0</v>
      </c>
      <c r="O1324" s="190">
        <f t="shared" si="242"/>
        <v>0</v>
      </c>
      <c r="P1324" s="77"/>
    </row>
    <row r="1325" spans="1:16" s="3" customFormat="1" ht="21" customHeight="1" outlineLevel="1" x14ac:dyDescent="0.25">
      <c r="A1325" s="27">
        <v>1</v>
      </c>
      <c r="B1325" s="44" t="s">
        <v>4</v>
      </c>
      <c r="C1325" s="27">
        <v>1</v>
      </c>
      <c r="D1325" s="10">
        <v>387600</v>
      </c>
      <c r="E1325" s="10"/>
      <c r="F1325" s="55">
        <f>D1325*C1325</f>
        <v>387600</v>
      </c>
      <c r="G1325" s="44" t="s">
        <v>4</v>
      </c>
      <c r="H1325" s="27">
        <v>1</v>
      </c>
      <c r="I1325" s="10">
        <v>387600</v>
      </c>
      <c r="J1325" s="10"/>
      <c r="K1325" s="55">
        <f>I1325*H1325</f>
        <v>387600</v>
      </c>
      <c r="L1325" s="190">
        <f t="shared" si="239"/>
        <v>0</v>
      </c>
      <c r="M1325" s="190">
        <f t="shared" si="240"/>
        <v>0</v>
      </c>
      <c r="N1325" s="190">
        <f t="shared" si="241"/>
        <v>0</v>
      </c>
      <c r="O1325" s="190">
        <f t="shared" si="242"/>
        <v>0</v>
      </c>
      <c r="P1325" s="30"/>
    </row>
    <row r="1326" spans="1:16" s="3" customFormat="1" ht="21" customHeight="1" outlineLevel="1" x14ac:dyDescent="0.25">
      <c r="A1326" s="27">
        <v>2</v>
      </c>
      <c r="B1326" s="44" t="s">
        <v>9</v>
      </c>
      <c r="C1326" s="27">
        <v>3</v>
      </c>
      <c r="D1326" s="10">
        <v>289000</v>
      </c>
      <c r="E1326" s="10"/>
      <c r="F1326" s="55">
        <f>D1326*C1326</f>
        <v>867000</v>
      </c>
      <c r="G1326" s="44" t="s">
        <v>9</v>
      </c>
      <c r="H1326" s="27">
        <v>3</v>
      </c>
      <c r="I1326" s="10">
        <v>289000</v>
      </c>
      <c r="J1326" s="10"/>
      <c r="K1326" s="55">
        <f>I1326*H1326</f>
        <v>867000</v>
      </c>
      <c r="L1326" s="190">
        <f t="shared" ref="L1326:L1336" si="245">+H1326-C1326</f>
        <v>0</v>
      </c>
      <c r="M1326" s="190">
        <f t="shared" ref="M1326:M1336" si="246">+I1326-D1326</f>
        <v>0</v>
      </c>
      <c r="N1326" s="190">
        <f t="shared" ref="N1326:N1336" si="247">+J1326-E1326</f>
        <v>0</v>
      </c>
      <c r="O1326" s="190">
        <f t="shared" ref="O1326:O1336" si="248">+K1326-F1326</f>
        <v>0</v>
      </c>
      <c r="P1326" s="30"/>
    </row>
    <row r="1327" spans="1:16" s="3" customFormat="1" ht="21" customHeight="1" outlineLevel="1" x14ac:dyDescent="0.25">
      <c r="A1327" s="27">
        <v>3</v>
      </c>
      <c r="B1327" s="44" t="s">
        <v>10</v>
      </c>
      <c r="C1327" s="27">
        <v>2</v>
      </c>
      <c r="D1327" s="10">
        <v>282200</v>
      </c>
      <c r="E1327" s="10"/>
      <c r="F1327" s="55">
        <f>D1327*C1327</f>
        <v>564400</v>
      </c>
      <c r="G1327" s="44" t="s">
        <v>10</v>
      </c>
      <c r="H1327" s="27">
        <v>2</v>
      </c>
      <c r="I1327" s="10">
        <v>282200</v>
      </c>
      <c r="J1327" s="10"/>
      <c r="K1327" s="55">
        <f>I1327*H1327</f>
        <v>564400</v>
      </c>
      <c r="L1327" s="190">
        <f t="shared" si="245"/>
        <v>0</v>
      </c>
      <c r="M1327" s="190">
        <f t="shared" si="246"/>
        <v>0</v>
      </c>
      <c r="N1327" s="190">
        <f t="shared" si="247"/>
        <v>0</v>
      </c>
      <c r="O1327" s="190">
        <f t="shared" si="248"/>
        <v>0</v>
      </c>
      <c r="P1327" s="30"/>
    </row>
    <row r="1328" spans="1:16" s="3" customFormat="1" ht="21" customHeight="1" outlineLevel="1" x14ac:dyDescent="0.25">
      <c r="A1328" s="27">
        <v>4</v>
      </c>
      <c r="B1328" s="44" t="s">
        <v>5</v>
      </c>
      <c r="C1328" s="27">
        <v>2</v>
      </c>
      <c r="D1328" s="10">
        <v>272000</v>
      </c>
      <c r="E1328" s="10"/>
      <c r="F1328" s="55">
        <f>D1328*C1328</f>
        <v>544000</v>
      </c>
      <c r="G1328" s="44" t="s">
        <v>5</v>
      </c>
      <c r="H1328" s="27">
        <v>2</v>
      </c>
      <c r="I1328" s="10">
        <v>272000</v>
      </c>
      <c r="J1328" s="10"/>
      <c r="K1328" s="55">
        <f>I1328*H1328</f>
        <v>544000</v>
      </c>
      <c r="L1328" s="190">
        <f t="shared" si="245"/>
        <v>0</v>
      </c>
      <c r="M1328" s="190">
        <f t="shared" si="246"/>
        <v>0</v>
      </c>
      <c r="N1328" s="190">
        <f t="shared" si="247"/>
        <v>0</v>
      </c>
      <c r="O1328" s="190">
        <f t="shared" si="248"/>
        <v>0</v>
      </c>
      <c r="P1328" s="30"/>
    </row>
    <row r="1329" spans="1:16" s="3" customFormat="1" ht="21" customHeight="1" outlineLevel="1" x14ac:dyDescent="0.25">
      <c r="A1329" s="27"/>
      <c r="B1329" s="31" t="s">
        <v>6</v>
      </c>
      <c r="C1329" s="62">
        <f>SUM(C1325:C1328)</f>
        <v>8</v>
      </c>
      <c r="D1329" s="43"/>
      <c r="E1329" s="43"/>
      <c r="F1329" s="172">
        <f>SUM(F1325:F1328)</f>
        <v>2363000</v>
      </c>
      <c r="G1329" s="31" t="s">
        <v>6</v>
      </c>
      <c r="H1329" s="62">
        <f>SUM(H1325:H1328)</f>
        <v>8</v>
      </c>
      <c r="I1329" s="43"/>
      <c r="J1329" s="43"/>
      <c r="K1329" s="172">
        <f>SUM(K1325:K1328)</f>
        <v>2363000</v>
      </c>
      <c r="L1329" s="190">
        <f t="shared" si="245"/>
        <v>0</v>
      </c>
      <c r="M1329" s="190">
        <f t="shared" si="246"/>
        <v>0</v>
      </c>
      <c r="N1329" s="190">
        <f t="shared" si="247"/>
        <v>0</v>
      </c>
      <c r="O1329" s="190">
        <f t="shared" si="248"/>
        <v>0</v>
      </c>
      <c r="P1329" s="30"/>
    </row>
    <row r="1330" spans="1:16" s="5" customFormat="1" ht="29.25" customHeight="1" outlineLevel="1" x14ac:dyDescent="0.25">
      <c r="A1330" s="19" t="s">
        <v>8</v>
      </c>
      <c r="B1330" s="19" t="s">
        <v>178</v>
      </c>
      <c r="C1330" s="24"/>
      <c r="D1330" s="86"/>
      <c r="E1330" s="86"/>
      <c r="F1330" s="175"/>
      <c r="G1330" s="19" t="s">
        <v>178</v>
      </c>
      <c r="H1330" s="24"/>
      <c r="I1330" s="86"/>
      <c r="J1330" s="86"/>
      <c r="K1330" s="175"/>
      <c r="L1330" s="190">
        <f t="shared" si="245"/>
        <v>0</v>
      </c>
      <c r="M1330" s="190">
        <f t="shared" si="246"/>
        <v>0</v>
      </c>
      <c r="N1330" s="190">
        <f t="shared" si="247"/>
        <v>0</v>
      </c>
      <c r="O1330" s="190">
        <f t="shared" si="248"/>
        <v>0</v>
      </c>
      <c r="P1330" s="77"/>
    </row>
    <row r="1331" spans="1:16" s="3" customFormat="1" ht="21" customHeight="1" outlineLevel="1" x14ac:dyDescent="0.25">
      <c r="A1331" s="27">
        <v>1</v>
      </c>
      <c r="B1331" s="44" t="s">
        <v>4</v>
      </c>
      <c r="C1331" s="27">
        <v>1</v>
      </c>
      <c r="D1331" s="10">
        <v>387600</v>
      </c>
      <c r="E1331" s="10"/>
      <c r="F1331" s="55">
        <f>D1331*C1331</f>
        <v>387600</v>
      </c>
      <c r="G1331" s="44" t="s">
        <v>4</v>
      </c>
      <c r="H1331" s="27">
        <v>1</v>
      </c>
      <c r="I1331" s="10">
        <v>387600</v>
      </c>
      <c r="J1331" s="10"/>
      <c r="K1331" s="55">
        <f>I1331*H1331</f>
        <v>387600</v>
      </c>
      <c r="L1331" s="190">
        <f t="shared" si="245"/>
        <v>0</v>
      </c>
      <c r="M1331" s="190">
        <f t="shared" si="246"/>
        <v>0</v>
      </c>
      <c r="N1331" s="190">
        <f t="shared" si="247"/>
        <v>0</v>
      </c>
      <c r="O1331" s="190">
        <f t="shared" si="248"/>
        <v>0</v>
      </c>
      <c r="P1331" s="30"/>
    </row>
    <row r="1332" spans="1:16" s="3" customFormat="1" ht="21" customHeight="1" outlineLevel="1" x14ac:dyDescent="0.25">
      <c r="A1332" s="27">
        <v>2</v>
      </c>
      <c r="B1332" s="44" t="s">
        <v>9</v>
      </c>
      <c r="C1332" s="27">
        <v>2</v>
      </c>
      <c r="D1332" s="10">
        <v>289000</v>
      </c>
      <c r="E1332" s="10"/>
      <c r="F1332" s="55">
        <f>D1332*C1332</f>
        <v>578000</v>
      </c>
      <c r="G1332" s="44" t="s">
        <v>9</v>
      </c>
      <c r="H1332" s="27">
        <v>2</v>
      </c>
      <c r="I1332" s="10">
        <v>289000</v>
      </c>
      <c r="J1332" s="10"/>
      <c r="K1332" s="55">
        <f>I1332*H1332</f>
        <v>578000</v>
      </c>
      <c r="L1332" s="190">
        <f t="shared" si="245"/>
        <v>0</v>
      </c>
      <c r="M1332" s="190">
        <f t="shared" si="246"/>
        <v>0</v>
      </c>
      <c r="N1332" s="190">
        <f t="shared" si="247"/>
        <v>0</v>
      </c>
      <c r="O1332" s="190">
        <f t="shared" si="248"/>
        <v>0</v>
      </c>
      <c r="P1332" s="30"/>
    </row>
    <row r="1333" spans="1:16" s="3" customFormat="1" ht="21" customHeight="1" outlineLevel="1" x14ac:dyDescent="0.25">
      <c r="A1333" s="27">
        <v>3</v>
      </c>
      <c r="B1333" s="44" t="s">
        <v>10</v>
      </c>
      <c r="C1333" s="27">
        <v>2</v>
      </c>
      <c r="D1333" s="10">
        <v>282200</v>
      </c>
      <c r="E1333" s="10"/>
      <c r="F1333" s="55">
        <f>D1333*C1333</f>
        <v>564400</v>
      </c>
      <c r="G1333" s="44" t="s">
        <v>10</v>
      </c>
      <c r="H1333" s="27">
        <v>2</v>
      </c>
      <c r="I1333" s="10">
        <v>282200</v>
      </c>
      <c r="J1333" s="10"/>
      <c r="K1333" s="55">
        <f>I1333*H1333</f>
        <v>564400</v>
      </c>
      <c r="L1333" s="190">
        <f t="shared" si="245"/>
        <v>0</v>
      </c>
      <c r="M1333" s="190">
        <f t="shared" si="246"/>
        <v>0</v>
      </c>
      <c r="N1333" s="190">
        <f t="shared" si="247"/>
        <v>0</v>
      </c>
      <c r="O1333" s="190">
        <f t="shared" si="248"/>
        <v>0</v>
      </c>
      <c r="P1333" s="30"/>
    </row>
    <row r="1334" spans="1:16" s="3" customFormat="1" ht="21" customHeight="1" outlineLevel="1" x14ac:dyDescent="0.25">
      <c r="A1334" s="27">
        <v>4</v>
      </c>
      <c r="B1334" s="44" t="s">
        <v>5</v>
      </c>
      <c r="C1334" s="27">
        <v>2</v>
      </c>
      <c r="D1334" s="10">
        <v>272000</v>
      </c>
      <c r="E1334" s="10"/>
      <c r="F1334" s="55">
        <f>D1334*C1334</f>
        <v>544000</v>
      </c>
      <c r="G1334" s="44" t="s">
        <v>5</v>
      </c>
      <c r="H1334" s="27">
        <v>2</v>
      </c>
      <c r="I1334" s="10">
        <v>272000</v>
      </c>
      <c r="J1334" s="10"/>
      <c r="K1334" s="55">
        <f>I1334*H1334</f>
        <v>544000</v>
      </c>
      <c r="L1334" s="190">
        <f t="shared" si="245"/>
        <v>0</v>
      </c>
      <c r="M1334" s="190">
        <f t="shared" si="246"/>
        <v>0</v>
      </c>
      <c r="N1334" s="190">
        <f t="shared" si="247"/>
        <v>0</v>
      </c>
      <c r="O1334" s="190">
        <f t="shared" si="248"/>
        <v>0</v>
      </c>
      <c r="P1334" s="30"/>
    </row>
    <row r="1335" spans="1:16" s="3" customFormat="1" ht="21" customHeight="1" outlineLevel="1" x14ac:dyDescent="0.25">
      <c r="A1335" s="27"/>
      <c r="B1335" s="31" t="s">
        <v>6</v>
      </c>
      <c r="C1335" s="62">
        <f>SUM(C1331:C1334)</f>
        <v>7</v>
      </c>
      <c r="D1335" s="43"/>
      <c r="E1335" s="43"/>
      <c r="F1335" s="172">
        <f>SUM(F1331:F1334)</f>
        <v>2074000</v>
      </c>
      <c r="G1335" s="31" t="s">
        <v>6</v>
      </c>
      <c r="H1335" s="62">
        <f>SUM(H1331:H1334)</f>
        <v>7</v>
      </c>
      <c r="I1335" s="43"/>
      <c r="J1335" s="43"/>
      <c r="K1335" s="172">
        <f>SUM(K1331:K1334)</f>
        <v>2074000</v>
      </c>
      <c r="L1335" s="190">
        <f t="shared" si="245"/>
        <v>0</v>
      </c>
      <c r="M1335" s="190">
        <f t="shared" si="246"/>
        <v>0</v>
      </c>
      <c r="N1335" s="190">
        <f t="shared" si="247"/>
        <v>0</v>
      </c>
      <c r="O1335" s="190">
        <f t="shared" si="248"/>
        <v>0</v>
      </c>
      <c r="P1335" s="30"/>
    </row>
    <row r="1336" spans="1:16" s="3" customFormat="1" ht="21" customHeight="1" x14ac:dyDescent="0.25">
      <c r="A1336" s="42"/>
      <c r="B1336" s="31" t="s">
        <v>11</v>
      </c>
      <c r="C1336" s="62">
        <f>C1271+C1298+C1335+C1305+C1329+C1278+C1311+C1292+C1285+C1323</f>
        <v>124</v>
      </c>
      <c r="D1336" s="43"/>
      <c r="E1336" s="43"/>
      <c r="F1336" s="172">
        <f>F1271+F1298+F1335+F1305+F1329+F1278+F1311+F1292+F1285+F1323</f>
        <v>36312000</v>
      </c>
      <c r="G1336" s="31" t="s">
        <v>11</v>
      </c>
      <c r="H1336" s="62">
        <f>H1271+H1298+H1335+H1305+H1329+H1278+H1311+H1292+H1285+H1323</f>
        <v>124</v>
      </c>
      <c r="I1336" s="43"/>
      <c r="J1336" s="43"/>
      <c r="K1336" s="172">
        <f>K1271+K1298+K1335+K1305+K1329+K1278+K1311+K1292+K1285+K1323</f>
        <v>36312000</v>
      </c>
      <c r="L1336" s="190">
        <f t="shared" si="245"/>
        <v>0</v>
      </c>
      <c r="M1336" s="190">
        <f t="shared" si="246"/>
        <v>0</v>
      </c>
      <c r="N1336" s="190">
        <f t="shared" si="247"/>
        <v>0</v>
      </c>
      <c r="O1336" s="190">
        <f t="shared" si="248"/>
        <v>0</v>
      </c>
      <c r="P1336" s="30"/>
    </row>
    <row r="1337" spans="1:16" s="3" customFormat="1" ht="51.75" customHeight="1" x14ac:dyDescent="0.25">
      <c r="A1337" s="78" t="s">
        <v>290</v>
      </c>
      <c r="B1337" s="31" t="s">
        <v>193</v>
      </c>
      <c r="C1337" s="27"/>
      <c r="D1337" s="80"/>
      <c r="E1337" s="80"/>
      <c r="F1337" s="173"/>
      <c r="G1337" s="31" t="s">
        <v>193</v>
      </c>
      <c r="H1337" s="27"/>
      <c r="I1337" s="80"/>
      <c r="J1337" s="80"/>
      <c r="K1337" s="173"/>
      <c r="L1337" s="190"/>
      <c r="M1337" s="190"/>
      <c r="N1337" s="190"/>
      <c r="O1337" s="190"/>
      <c r="P1337" s="30"/>
    </row>
    <row r="1338" spans="1:16" s="3" customFormat="1" ht="21" customHeight="1" outlineLevel="1" x14ac:dyDescent="0.25">
      <c r="A1338" s="27">
        <v>1</v>
      </c>
      <c r="B1338" s="28" t="s">
        <v>159</v>
      </c>
      <c r="C1338" s="27">
        <v>1</v>
      </c>
      <c r="D1338" s="10">
        <v>850000</v>
      </c>
      <c r="E1338" s="10"/>
      <c r="F1338" s="55">
        <f t="shared" ref="F1338:F1345" si="249">D1338*C1338</f>
        <v>850000</v>
      </c>
      <c r="G1338" s="28" t="s">
        <v>159</v>
      </c>
      <c r="H1338" s="27">
        <v>1</v>
      </c>
      <c r="I1338" s="10">
        <v>850000</v>
      </c>
      <c r="J1338" s="10"/>
      <c r="K1338" s="55">
        <f t="shared" ref="K1338:K1345" si="250">I1338*H1338</f>
        <v>850000</v>
      </c>
      <c r="L1338" s="190">
        <f t="shared" ref="L1338:L1378" si="251">+H1338-C1338</f>
        <v>0</v>
      </c>
      <c r="M1338" s="190">
        <f t="shared" ref="M1338:M1378" si="252">+I1338-D1338</f>
        <v>0</v>
      </c>
      <c r="N1338" s="190">
        <f t="shared" ref="N1338:N1378" si="253">+J1338-E1338</f>
        <v>0</v>
      </c>
      <c r="O1338" s="190">
        <f t="shared" ref="O1338:O1378" si="254">+K1338-F1338</f>
        <v>0</v>
      </c>
      <c r="P1338" s="30"/>
    </row>
    <row r="1339" spans="1:16" s="3" customFormat="1" ht="42" customHeight="1" outlineLevel="1" x14ac:dyDescent="0.25">
      <c r="A1339" s="27">
        <v>2</v>
      </c>
      <c r="B1339" s="28" t="s">
        <v>297</v>
      </c>
      <c r="C1339" s="27">
        <v>1</v>
      </c>
      <c r="D1339" s="10">
        <v>323000</v>
      </c>
      <c r="E1339" s="10"/>
      <c r="F1339" s="55">
        <f t="shared" si="249"/>
        <v>323000</v>
      </c>
      <c r="G1339" s="28" t="s">
        <v>297</v>
      </c>
      <c r="H1339" s="27">
        <v>1</v>
      </c>
      <c r="I1339" s="10">
        <v>323000</v>
      </c>
      <c r="J1339" s="10"/>
      <c r="K1339" s="55">
        <f t="shared" si="250"/>
        <v>323000</v>
      </c>
      <c r="L1339" s="190">
        <f t="shared" si="251"/>
        <v>0</v>
      </c>
      <c r="M1339" s="190">
        <f t="shared" si="252"/>
        <v>0</v>
      </c>
      <c r="N1339" s="190">
        <f t="shared" si="253"/>
        <v>0</v>
      </c>
      <c r="O1339" s="190">
        <f t="shared" si="254"/>
        <v>0</v>
      </c>
      <c r="P1339" s="30"/>
    </row>
    <row r="1340" spans="1:16" s="3" customFormat="1" ht="42" customHeight="1" outlineLevel="1" x14ac:dyDescent="0.25">
      <c r="A1340" s="27">
        <v>2</v>
      </c>
      <c r="B1340" s="28" t="s">
        <v>160</v>
      </c>
      <c r="C1340" s="27">
        <v>2</v>
      </c>
      <c r="D1340" s="10">
        <v>714000</v>
      </c>
      <c r="E1340" s="10"/>
      <c r="F1340" s="55">
        <f t="shared" si="249"/>
        <v>1428000</v>
      </c>
      <c r="G1340" s="28" t="s">
        <v>160</v>
      </c>
      <c r="H1340" s="27">
        <v>2</v>
      </c>
      <c r="I1340" s="10">
        <v>714000</v>
      </c>
      <c r="J1340" s="10"/>
      <c r="K1340" s="55">
        <f t="shared" si="250"/>
        <v>1428000</v>
      </c>
      <c r="L1340" s="190">
        <f t="shared" si="251"/>
        <v>0</v>
      </c>
      <c r="M1340" s="190">
        <f t="shared" si="252"/>
        <v>0</v>
      </c>
      <c r="N1340" s="190">
        <f t="shared" si="253"/>
        <v>0</v>
      </c>
      <c r="O1340" s="190">
        <f t="shared" si="254"/>
        <v>0</v>
      </c>
      <c r="P1340" s="30"/>
    </row>
    <row r="1341" spans="1:16" s="3" customFormat="1" ht="21" customHeight="1" outlineLevel="1" x14ac:dyDescent="0.25">
      <c r="A1341" s="27">
        <v>3</v>
      </c>
      <c r="B1341" s="28" t="s">
        <v>161</v>
      </c>
      <c r="C1341" s="27">
        <v>1</v>
      </c>
      <c r="D1341" s="10">
        <v>697000</v>
      </c>
      <c r="E1341" s="10"/>
      <c r="F1341" s="55">
        <f t="shared" si="249"/>
        <v>697000</v>
      </c>
      <c r="G1341" s="28" t="s">
        <v>161</v>
      </c>
      <c r="H1341" s="27">
        <v>1</v>
      </c>
      <c r="I1341" s="10">
        <v>697000</v>
      </c>
      <c r="J1341" s="10"/>
      <c r="K1341" s="55">
        <f t="shared" si="250"/>
        <v>697000</v>
      </c>
      <c r="L1341" s="190">
        <f t="shared" si="251"/>
        <v>0</v>
      </c>
      <c r="M1341" s="190">
        <f t="shared" si="252"/>
        <v>0</v>
      </c>
      <c r="N1341" s="190">
        <f t="shared" si="253"/>
        <v>0</v>
      </c>
      <c r="O1341" s="190">
        <f t="shared" si="254"/>
        <v>0</v>
      </c>
      <c r="P1341" s="30"/>
    </row>
    <row r="1342" spans="1:16" s="61" customFormat="1" ht="21" customHeight="1" outlineLevel="1" x14ac:dyDescent="0.25">
      <c r="A1342" s="59">
        <v>3.1</v>
      </c>
      <c r="B1342" s="44" t="s">
        <v>162</v>
      </c>
      <c r="C1342" s="27">
        <v>1</v>
      </c>
      <c r="D1342" s="10">
        <v>323000</v>
      </c>
      <c r="E1342" s="10"/>
      <c r="F1342" s="55">
        <f t="shared" si="249"/>
        <v>323000</v>
      </c>
      <c r="G1342" s="44" t="s">
        <v>162</v>
      </c>
      <c r="H1342" s="27">
        <v>1</v>
      </c>
      <c r="I1342" s="10">
        <v>323000</v>
      </c>
      <c r="J1342" s="10"/>
      <c r="K1342" s="55">
        <f t="shared" si="250"/>
        <v>323000</v>
      </c>
      <c r="L1342" s="190">
        <f t="shared" si="251"/>
        <v>0</v>
      </c>
      <c r="M1342" s="190">
        <f t="shared" si="252"/>
        <v>0</v>
      </c>
      <c r="N1342" s="190">
        <f t="shared" si="253"/>
        <v>0</v>
      </c>
      <c r="O1342" s="190">
        <f t="shared" si="254"/>
        <v>0</v>
      </c>
      <c r="P1342" s="30"/>
    </row>
    <row r="1343" spans="1:16" s="3" customFormat="1" ht="21" customHeight="1" outlineLevel="1" x14ac:dyDescent="0.25">
      <c r="A1343" s="27">
        <v>4</v>
      </c>
      <c r="B1343" s="44" t="s">
        <v>9</v>
      </c>
      <c r="C1343" s="27">
        <v>1</v>
      </c>
      <c r="D1343" s="10">
        <v>323000</v>
      </c>
      <c r="E1343" s="10"/>
      <c r="F1343" s="55">
        <f t="shared" si="249"/>
        <v>323000</v>
      </c>
      <c r="G1343" s="44" t="s">
        <v>9</v>
      </c>
      <c r="H1343" s="27">
        <v>1</v>
      </c>
      <c r="I1343" s="10">
        <v>323000</v>
      </c>
      <c r="J1343" s="10"/>
      <c r="K1343" s="55">
        <f t="shared" si="250"/>
        <v>323000</v>
      </c>
      <c r="L1343" s="190">
        <f t="shared" si="251"/>
        <v>0</v>
      </c>
      <c r="M1343" s="190">
        <f t="shared" si="252"/>
        <v>0</v>
      </c>
      <c r="N1343" s="190">
        <f t="shared" si="253"/>
        <v>0</v>
      </c>
      <c r="O1343" s="190">
        <f t="shared" si="254"/>
        <v>0</v>
      </c>
      <c r="P1343" s="30"/>
    </row>
    <row r="1344" spans="1:16" s="3" customFormat="1" ht="44.25" customHeight="1" outlineLevel="1" x14ac:dyDescent="0.25">
      <c r="A1344" s="27">
        <v>4</v>
      </c>
      <c r="B1344" s="44" t="s">
        <v>298</v>
      </c>
      <c r="C1344" s="27">
        <v>1</v>
      </c>
      <c r="D1344" s="10">
        <v>289000</v>
      </c>
      <c r="E1344" s="10"/>
      <c r="F1344" s="55">
        <f t="shared" si="249"/>
        <v>289000</v>
      </c>
      <c r="G1344" s="44" t="s">
        <v>298</v>
      </c>
      <c r="H1344" s="27">
        <v>1</v>
      </c>
      <c r="I1344" s="10">
        <v>289000</v>
      </c>
      <c r="J1344" s="10"/>
      <c r="K1344" s="55">
        <f t="shared" si="250"/>
        <v>289000</v>
      </c>
      <c r="L1344" s="190">
        <f t="shared" si="251"/>
        <v>0</v>
      </c>
      <c r="M1344" s="190">
        <f t="shared" si="252"/>
        <v>0</v>
      </c>
      <c r="N1344" s="190">
        <f t="shared" si="253"/>
        <v>0</v>
      </c>
      <c r="O1344" s="190">
        <f t="shared" si="254"/>
        <v>0</v>
      </c>
      <c r="P1344" s="30"/>
    </row>
    <row r="1345" spans="1:16" s="3" customFormat="1" ht="60" customHeight="1" outlineLevel="1" x14ac:dyDescent="0.25">
      <c r="A1345" s="27">
        <v>4</v>
      </c>
      <c r="B1345" s="44" t="s">
        <v>299</v>
      </c>
      <c r="C1345" s="27">
        <v>1</v>
      </c>
      <c r="D1345" s="10">
        <v>282200</v>
      </c>
      <c r="E1345" s="10"/>
      <c r="F1345" s="55">
        <f t="shared" si="249"/>
        <v>282200</v>
      </c>
      <c r="G1345" s="44" t="s">
        <v>299</v>
      </c>
      <c r="H1345" s="27">
        <v>1</v>
      </c>
      <c r="I1345" s="10">
        <v>282200</v>
      </c>
      <c r="J1345" s="10"/>
      <c r="K1345" s="55">
        <f t="shared" si="250"/>
        <v>282200</v>
      </c>
      <c r="L1345" s="190">
        <f t="shared" si="251"/>
        <v>0</v>
      </c>
      <c r="M1345" s="190">
        <f t="shared" si="252"/>
        <v>0</v>
      </c>
      <c r="N1345" s="190">
        <f t="shared" si="253"/>
        <v>0</v>
      </c>
      <c r="O1345" s="190">
        <f t="shared" si="254"/>
        <v>0</v>
      </c>
      <c r="P1345" s="30"/>
    </row>
    <row r="1346" spans="1:16" s="3" customFormat="1" ht="21" customHeight="1" outlineLevel="1" x14ac:dyDescent="0.25">
      <c r="A1346" s="27"/>
      <c r="B1346" s="31" t="s">
        <v>6</v>
      </c>
      <c r="C1346" s="62">
        <f>SUM(C1338:C1345)</f>
        <v>9</v>
      </c>
      <c r="D1346" s="43"/>
      <c r="E1346" s="43"/>
      <c r="F1346" s="172">
        <f>SUM(F1338:F1345)</f>
        <v>4515200</v>
      </c>
      <c r="G1346" s="31" t="s">
        <v>6</v>
      </c>
      <c r="H1346" s="62">
        <f>SUM(H1338:H1345)</f>
        <v>9</v>
      </c>
      <c r="I1346" s="43"/>
      <c r="J1346" s="43"/>
      <c r="K1346" s="172">
        <f>SUM(K1338:K1345)</f>
        <v>4515200</v>
      </c>
      <c r="L1346" s="190">
        <f t="shared" si="251"/>
        <v>0</v>
      </c>
      <c r="M1346" s="190">
        <f t="shared" si="252"/>
        <v>0</v>
      </c>
      <c r="N1346" s="190">
        <f t="shared" si="253"/>
        <v>0</v>
      </c>
      <c r="O1346" s="190">
        <f t="shared" si="254"/>
        <v>0</v>
      </c>
      <c r="P1346" s="30"/>
    </row>
    <row r="1347" spans="1:16" s="5" customFormat="1" ht="42" customHeight="1" outlineLevel="1" x14ac:dyDescent="0.25">
      <c r="A1347" s="19" t="s">
        <v>8</v>
      </c>
      <c r="B1347" s="19" t="s">
        <v>163</v>
      </c>
      <c r="C1347" s="24"/>
      <c r="D1347" s="86"/>
      <c r="E1347" s="86"/>
      <c r="F1347" s="175"/>
      <c r="G1347" s="19" t="s">
        <v>163</v>
      </c>
      <c r="H1347" s="24"/>
      <c r="I1347" s="86"/>
      <c r="J1347" s="86"/>
      <c r="K1347" s="175"/>
      <c r="L1347" s="190">
        <f t="shared" si="251"/>
        <v>0</v>
      </c>
      <c r="M1347" s="190">
        <f t="shared" si="252"/>
        <v>0</v>
      </c>
      <c r="N1347" s="190">
        <f t="shared" si="253"/>
        <v>0</v>
      </c>
      <c r="O1347" s="190">
        <f t="shared" si="254"/>
        <v>0</v>
      </c>
      <c r="P1347" s="77"/>
    </row>
    <row r="1348" spans="1:16" s="3" customFormat="1" ht="21" customHeight="1" outlineLevel="1" x14ac:dyDescent="0.25">
      <c r="A1348" s="27">
        <v>1</v>
      </c>
      <c r="B1348" s="44" t="s">
        <v>4</v>
      </c>
      <c r="C1348" s="27">
        <v>1</v>
      </c>
      <c r="D1348" s="10">
        <v>387600</v>
      </c>
      <c r="E1348" s="10"/>
      <c r="F1348" s="55">
        <f>D1348*C1348</f>
        <v>387600</v>
      </c>
      <c r="G1348" s="44" t="s">
        <v>4</v>
      </c>
      <c r="H1348" s="27">
        <v>1</v>
      </c>
      <c r="I1348" s="10">
        <v>387600</v>
      </c>
      <c r="J1348" s="10"/>
      <c r="K1348" s="55">
        <f>I1348*H1348</f>
        <v>387600</v>
      </c>
      <c r="L1348" s="190">
        <f t="shared" si="251"/>
        <v>0</v>
      </c>
      <c r="M1348" s="190">
        <f t="shared" si="252"/>
        <v>0</v>
      </c>
      <c r="N1348" s="190">
        <f t="shared" si="253"/>
        <v>0</v>
      </c>
      <c r="O1348" s="190">
        <f t="shared" si="254"/>
        <v>0</v>
      </c>
      <c r="P1348" s="30"/>
    </row>
    <row r="1349" spans="1:16" s="3" customFormat="1" ht="21" customHeight="1" outlineLevel="1" x14ac:dyDescent="0.25">
      <c r="A1349" s="27">
        <v>2</v>
      </c>
      <c r="B1349" s="44" t="s">
        <v>147</v>
      </c>
      <c r="C1349" s="27">
        <v>1</v>
      </c>
      <c r="D1349" s="10">
        <v>326400</v>
      </c>
      <c r="E1349" s="10"/>
      <c r="F1349" s="55">
        <f>D1349*C1349</f>
        <v>326400</v>
      </c>
      <c r="G1349" s="44" t="s">
        <v>147</v>
      </c>
      <c r="H1349" s="27">
        <v>1</v>
      </c>
      <c r="I1349" s="10">
        <v>326400</v>
      </c>
      <c r="J1349" s="10"/>
      <c r="K1349" s="55">
        <f>I1349*H1349</f>
        <v>326400</v>
      </c>
      <c r="L1349" s="190">
        <f t="shared" si="251"/>
        <v>0</v>
      </c>
      <c r="M1349" s="190">
        <f t="shared" si="252"/>
        <v>0</v>
      </c>
      <c r="N1349" s="190">
        <f t="shared" si="253"/>
        <v>0</v>
      </c>
      <c r="O1349" s="190">
        <f t="shared" si="254"/>
        <v>0</v>
      </c>
      <c r="P1349" s="30"/>
    </row>
    <row r="1350" spans="1:16" s="3" customFormat="1" ht="21" customHeight="1" outlineLevel="1" x14ac:dyDescent="0.25">
      <c r="A1350" s="27">
        <v>3</v>
      </c>
      <c r="B1350" s="44" t="s">
        <v>9</v>
      </c>
      <c r="C1350" s="27">
        <v>1</v>
      </c>
      <c r="D1350" s="10">
        <v>289000</v>
      </c>
      <c r="E1350" s="10"/>
      <c r="F1350" s="55">
        <f>D1350*C1350</f>
        <v>289000</v>
      </c>
      <c r="G1350" s="44" t="s">
        <v>9</v>
      </c>
      <c r="H1350" s="27">
        <v>1</v>
      </c>
      <c r="I1350" s="10">
        <v>289000</v>
      </c>
      <c r="J1350" s="10"/>
      <c r="K1350" s="55">
        <f>I1350*H1350</f>
        <v>289000</v>
      </c>
      <c r="L1350" s="190">
        <f t="shared" si="251"/>
        <v>0</v>
      </c>
      <c r="M1350" s="190">
        <f t="shared" si="252"/>
        <v>0</v>
      </c>
      <c r="N1350" s="190">
        <f t="shared" si="253"/>
        <v>0</v>
      </c>
      <c r="O1350" s="190">
        <f t="shared" si="254"/>
        <v>0</v>
      </c>
      <c r="P1350" s="30"/>
    </row>
    <row r="1351" spans="1:16" s="3" customFormat="1" ht="21" customHeight="1" outlineLevel="1" x14ac:dyDescent="0.25">
      <c r="A1351" s="27">
        <v>4</v>
      </c>
      <c r="B1351" s="44" t="s">
        <v>10</v>
      </c>
      <c r="C1351" s="27">
        <v>1</v>
      </c>
      <c r="D1351" s="10">
        <v>282200</v>
      </c>
      <c r="E1351" s="10"/>
      <c r="F1351" s="55">
        <f>D1351*C1351</f>
        <v>282200</v>
      </c>
      <c r="G1351" s="44" t="s">
        <v>10</v>
      </c>
      <c r="H1351" s="27">
        <v>1</v>
      </c>
      <c r="I1351" s="10">
        <v>282200</v>
      </c>
      <c r="J1351" s="10"/>
      <c r="K1351" s="55">
        <f>I1351*H1351</f>
        <v>282200</v>
      </c>
      <c r="L1351" s="190">
        <f t="shared" si="251"/>
        <v>0</v>
      </c>
      <c r="M1351" s="190">
        <f t="shared" si="252"/>
        <v>0</v>
      </c>
      <c r="N1351" s="190">
        <f t="shared" si="253"/>
        <v>0</v>
      </c>
      <c r="O1351" s="190">
        <f t="shared" si="254"/>
        <v>0</v>
      </c>
      <c r="P1351" s="30"/>
    </row>
    <row r="1352" spans="1:16" s="3" customFormat="1" ht="21" customHeight="1" outlineLevel="1" x14ac:dyDescent="0.25">
      <c r="A1352" s="27">
        <v>5</v>
      </c>
      <c r="B1352" s="44" t="s">
        <v>5</v>
      </c>
      <c r="C1352" s="27">
        <v>6</v>
      </c>
      <c r="D1352" s="10">
        <v>272000</v>
      </c>
      <c r="E1352" s="10"/>
      <c r="F1352" s="55">
        <f>D1352*C1352</f>
        <v>1632000</v>
      </c>
      <c r="G1352" s="44" t="s">
        <v>5</v>
      </c>
      <c r="H1352" s="27">
        <v>6</v>
      </c>
      <c r="I1352" s="10">
        <v>272000</v>
      </c>
      <c r="J1352" s="10"/>
      <c r="K1352" s="55">
        <f>I1352*H1352</f>
        <v>1632000</v>
      </c>
      <c r="L1352" s="190">
        <f t="shared" si="251"/>
        <v>0</v>
      </c>
      <c r="M1352" s="190">
        <f t="shared" si="252"/>
        <v>0</v>
      </c>
      <c r="N1352" s="190">
        <f t="shared" si="253"/>
        <v>0</v>
      </c>
      <c r="O1352" s="190">
        <f t="shared" si="254"/>
        <v>0</v>
      </c>
      <c r="P1352" s="30"/>
    </row>
    <row r="1353" spans="1:16" s="3" customFormat="1" ht="21" customHeight="1" outlineLevel="1" x14ac:dyDescent="0.25">
      <c r="A1353" s="27"/>
      <c r="B1353" s="31" t="s">
        <v>6</v>
      </c>
      <c r="C1353" s="62">
        <f>SUM(C1348:C1352)</f>
        <v>10</v>
      </c>
      <c r="D1353" s="43"/>
      <c r="E1353" s="43"/>
      <c r="F1353" s="172">
        <f>SUM(F1348:F1352)</f>
        <v>2917200</v>
      </c>
      <c r="G1353" s="31" t="s">
        <v>6</v>
      </c>
      <c r="H1353" s="62">
        <f>SUM(H1348:H1352)</f>
        <v>10</v>
      </c>
      <c r="I1353" s="43"/>
      <c r="J1353" s="43"/>
      <c r="K1353" s="172">
        <f>SUM(K1348:K1352)</f>
        <v>2917200</v>
      </c>
      <c r="L1353" s="190">
        <f t="shared" si="251"/>
        <v>0</v>
      </c>
      <c r="M1353" s="190">
        <f t="shared" si="252"/>
        <v>0</v>
      </c>
      <c r="N1353" s="190">
        <f t="shared" si="253"/>
        <v>0</v>
      </c>
      <c r="O1353" s="190">
        <f t="shared" si="254"/>
        <v>0</v>
      </c>
      <c r="P1353" s="30"/>
    </row>
    <row r="1354" spans="1:16" s="5" customFormat="1" ht="42" customHeight="1" outlineLevel="1" x14ac:dyDescent="0.25">
      <c r="A1354" s="19" t="s">
        <v>8</v>
      </c>
      <c r="B1354" s="19" t="s">
        <v>164</v>
      </c>
      <c r="C1354" s="24"/>
      <c r="D1354" s="86"/>
      <c r="E1354" s="86"/>
      <c r="F1354" s="175"/>
      <c r="G1354" s="19" t="s">
        <v>164</v>
      </c>
      <c r="H1354" s="24"/>
      <c r="I1354" s="86"/>
      <c r="J1354" s="86"/>
      <c r="K1354" s="175"/>
      <c r="L1354" s="190">
        <f t="shared" si="251"/>
        <v>0</v>
      </c>
      <c r="M1354" s="190">
        <f t="shared" si="252"/>
        <v>0</v>
      </c>
      <c r="N1354" s="190">
        <f t="shared" si="253"/>
        <v>0</v>
      </c>
      <c r="O1354" s="190">
        <f t="shared" si="254"/>
        <v>0</v>
      </c>
      <c r="P1354" s="77"/>
    </row>
    <row r="1355" spans="1:16" s="3" customFormat="1" ht="21" customHeight="1" outlineLevel="1" x14ac:dyDescent="0.25">
      <c r="A1355" s="27">
        <v>1</v>
      </c>
      <c r="B1355" s="44" t="s">
        <v>4</v>
      </c>
      <c r="C1355" s="27">
        <v>1</v>
      </c>
      <c r="D1355" s="10">
        <v>387600</v>
      </c>
      <c r="E1355" s="10"/>
      <c r="F1355" s="55">
        <f>D1355*C1355</f>
        <v>387600</v>
      </c>
      <c r="G1355" s="44" t="s">
        <v>4</v>
      </c>
      <c r="H1355" s="27">
        <v>1</v>
      </c>
      <c r="I1355" s="10">
        <v>387600</v>
      </c>
      <c r="J1355" s="10"/>
      <c r="K1355" s="55">
        <f>I1355*H1355</f>
        <v>387600</v>
      </c>
      <c r="L1355" s="190">
        <f t="shared" si="251"/>
        <v>0</v>
      </c>
      <c r="M1355" s="190">
        <f t="shared" si="252"/>
        <v>0</v>
      </c>
      <c r="N1355" s="190">
        <f t="shared" si="253"/>
        <v>0</v>
      </c>
      <c r="O1355" s="190">
        <f t="shared" si="254"/>
        <v>0</v>
      </c>
      <c r="P1355" s="30"/>
    </row>
    <row r="1356" spans="1:16" s="3" customFormat="1" ht="21" customHeight="1" outlineLevel="1" x14ac:dyDescent="0.25">
      <c r="A1356" s="27">
        <v>2</v>
      </c>
      <c r="B1356" s="44" t="s">
        <v>147</v>
      </c>
      <c r="C1356" s="27">
        <v>1</v>
      </c>
      <c r="D1356" s="10">
        <v>326400</v>
      </c>
      <c r="E1356" s="10"/>
      <c r="F1356" s="55">
        <f>D1356*C1356</f>
        <v>326400</v>
      </c>
      <c r="G1356" s="44" t="s">
        <v>147</v>
      </c>
      <c r="H1356" s="27">
        <v>1</v>
      </c>
      <c r="I1356" s="10">
        <v>326400</v>
      </c>
      <c r="J1356" s="10"/>
      <c r="K1356" s="55">
        <f>I1356*H1356</f>
        <v>326400</v>
      </c>
      <c r="L1356" s="190">
        <f t="shared" si="251"/>
        <v>0</v>
      </c>
      <c r="M1356" s="190">
        <f t="shared" si="252"/>
        <v>0</v>
      </c>
      <c r="N1356" s="190">
        <f t="shared" si="253"/>
        <v>0</v>
      </c>
      <c r="O1356" s="190">
        <f t="shared" si="254"/>
        <v>0</v>
      </c>
      <c r="P1356" s="30"/>
    </row>
    <row r="1357" spans="1:16" s="3" customFormat="1" ht="21" customHeight="1" outlineLevel="1" x14ac:dyDescent="0.25">
      <c r="A1357" s="27">
        <v>3</v>
      </c>
      <c r="B1357" s="44" t="s">
        <v>9</v>
      </c>
      <c r="C1357" s="27">
        <v>2</v>
      </c>
      <c r="D1357" s="10">
        <v>289000</v>
      </c>
      <c r="E1357" s="10"/>
      <c r="F1357" s="55">
        <f>D1357*C1357</f>
        <v>578000</v>
      </c>
      <c r="G1357" s="44" t="s">
        <v>9</v>
      </c>
      <c r="H1357" s="27">
        <v>2</v>
      </c>
      <c r="I1357" s="10">
        <v>289000</v>
      </c>
      <c r="J1357" s="10"/>
      <c r="K1357" s="55">
        <f>I1357*H1357</f>
        <v>578000</v>
      </c>
      <c r="L1357" s="190">
        <f t="shared" si="251"/>
        <v>0</v>
      </c>
      <c r="M1357" s="190">
        <f t="shared" si="252"/>
        <v>0</v>
      </c>
      <c r="N1357" s="190">
        <f t="shared" si="253"/>
        <v>0</v>
      </c>
      <c r="O1357" s="190">
        <f t="shared" si="254"/>
        <v>0</v>
      </c>
      <c r="P1357" s="30"/>
    </row>
    <row r="1358" spans="1:16" s="3" customFormat="1" ht="21" customHeight="1" outlineLevel="1" x14ac:dyDescent="0.25">
      <c r="A1358" s="27">
        <v>4</v>
      </c>
      <c r="B1358" s="44" t="s">
        <v>10</v>
      </c>
      <c r="C1358" s="27">
        <v>2</v>
      </c>
      <c r="D1358" s="10">
        <v>282200</v>
      </c>
      <c r="E1358" s="10"/>
      <c r="F1358" s="55">
        <f>D1358*C1358</f>
        <v>564400</v>
      </c>
      <c r="G1358" s="44" t="s">
        <v>10</v>
      </c>
      <c r="H1358" s="27">
        <v>2</v>
      </c>
      <c r="I1358" s="10">
        <v>282200</v>
      </c>
      <c r="J1358" s="10"/>
      <c r="K1358" s="55">
        <f>I1358*H1358</f>
        <v>564400</v>
      </c>
      <c r="L1358" s="190">
        <f t="shared" si="251"/>
        <v>0</v>
      </c>
      <c r="M1358" s="190">
        <f t="shared" si="252"/>
        <v>0</v>
      </c>
      <c r="N1358" s="190">
        <f t="shared" si="253"/>
        <v>0</v>
      </c>
      <c r="O1358" s="190">
        <f t="shared" si="254"/>
        <v>0</v>
      </c>
      <c r="P1358" s="30"/>
    </row>
    <row r="1359" spans="1:16" s="3" customFormat="1" ht="21" customHeight="1" outlineLevel="1" x14ac:dyDescent="0.25">
      <c r="A1359" s="27">
        <v>5</v>
      </c>
      <c r="B1359" s="44" t="s">
        <v>5</v>
      </c>
      <c r="C1359" s="27">
        <v>6</v>
      </c>
      <c r="D1359" s="10">
        <v>272000</v>
      </c>
      <c r="E1359" s="10"/>
      <c r="F1359" s="55">
        <f>D1359*C1359</f>
        <v>1632000</v>
      </c>
      <c r="G1359" s="44" t="s">
        <v>5</v>
      </c>
      <c r="H1359" s="27">
        <v>6</v>
      </c>
      <c r="I1359" s="10">
        <v>272000</v>
      </c>
      <c r="J1359" s="10"/>
      <c r="K1359" s="55">
        <f>I1359*H1359</f>
        <v>1632000</v>
      </c>
      <c r="L1359" s="190">
        <f t="shared" si="251"/>
        <v>0</v>
      </c>
      <c r="M1359" s="190">
        <f t="shared" si="252"/>
        <v>0</v>
      </c>
      <c r="N1359" s="190">
        <f t="shared" si="253"/>
        <v>0</v>
      </c>
      <c r="O1359" s="190">
        <f t="shared" si="254"/>
        <v>0</v>
      </c>
      <c r="P1359" s="30"/>
    </row>
    <row r="1360" spans="1:16" s="3" customFormat="1" ht="21" customHeight="1" outlineLevel="1" x14ac:dyDescent="0.25">
      <c r="A1360" s="27"/>
      <c r="B1360" s="31" t="s">
        <v>6</v>
      </c>
      <c r="C1360" s="62">
        <f>SUM(C1355:C1359)</f>
        <v>12</v>
      </c>
      <c r="D1360" s="43"/>
      <c r="E1360" s="43"/>
      <c r="F1360" s="172">
        <f>SUM(F1355:F1359)</f>
        <v>3488400</v>
      </c>
      <c r="G1360" s="31" t="s">
        <v>6</v>
      </c>
      <c r="H1360" s="62">
        <f>SUM(H1355:H1359)</f>
        <v>12</v>
      </c>
      <c r="I1360" s="43"/>
      <c r="J1360" s="43"/>
      <c r="K1360" s="172">
        <f>SUM(K1355:K1359)</f>
        <v>3488400</v>
      </c>
      <c r="L1360" s="190">
        <f t="shared" si="251"/>
        <v>0</v>
      </c>
      <c r="M1360" s="190">
        <f t="shared" si="252"/>
        <v>0</v>
      </c>
      <c r="N1360" s="190">
        <f t="shared" si="253"/>
        <v>0</v>
      </c>
      <c r="O1360" s="190">
        <f t="shared" si="254"/>
        <v>0</v>
      </c>
      <c r="P1360" s="30"/>
    </row>
    <row r="1361" spans="1:16" s="5" customFormat="1" ht="48" customHeight="1" outlineLevel="1" x14ac:dyDescent="0.25">
      <c r="A1361" s="19" t="s">
        <v>8</v>
      </c>
      <c r="B1361" s="19" t="s">
        <v>174</v>
      </c>
      <c r="C1361" s="24"/>
      <c r="D1361" s="86"/>
      <c r="E1361" s="86"/>
      <c r="F1361" s="175"/>
      <c r="G1361" s="19" t="s">
        <v>174</v>
      </c>
      <c r="H1361" s="24"/>
      <c r="I1361" s="86"/>
      <c r="J1361" s="86"/>
      <c r="K1361" s="175"/>
      <c r="L1361" s="190">
        <f t="shared" si="251"/>
        <v>0</v>
      </c>
      <c r="M1361" s="190">
        <f t="shared" si="252"/>
        <v>0</v>
      </c>
      <c r="N1361" s="190">
        <f t="shared" si="253"/>
        <v>0</v>
      </c>
      <c r="O1361" s="190">
        <f t="shared" si="254"/>
        <v>0</v>
      </c>
      <c r="P1361" s="77"/>
    </row>
    <row r="1362" spans="1:16" s="3" customFormat="1" ht="30" customHeight="1" outlineLevel="1" x14ac:dyDescent="0.25">
      <c r="A1362" s="27">
        <v>1</v>
      </c>
      <c r="B1362" s="44" t="s">
        <v>4</v>
      </c>
      <c r="C1362" s="27">
        <v>1</v>
      </c>
      <c r="D1362" s="10">
        <v>387600</v>
      </c>
      <c r="E1362" s="10"/>
      <c r="F1362" s="55">
        <f>D1362*C1362</f>
        <v>387600</v>
      </c>
      <c r="G1362" s="44" t="s">
        <v>4</v>
      </c>
      <c r="H1362" s="27">
        <v>1</v>
      </c>
      <c r="I1362" s="10">
        <v>387600</v>
      </c>
      <c r="J1362" s="10"/>
      <c r="K1362" s="55">
        <f>I1362*H1362</f>
        <v>387600</v>
      </c>
      <c r="L1362" s="190">
        <f t="shared" si="251"/>
        <v>0</v>
      </c>
      <c r="M1362" s="190">
        <f t="shared" si="252"/>
        <v>0</v>
      </c>
      <c r="N1362" s="190">
        <f t="shared" si="253"/>
        <v>0</v>
      </c>
      <c r="O1362" s="190">
        <f t="shared" si="254"/>
        <v>0</v>
      </c>
      <c r="P1362" s="30"/>
    </row>
    <row r="1363" spans="1:16" s="3" customFormat="1" ht="35.25" customHeight="1" outlineLevel="1" x14ac:dyDescent="0.25">
      <c r="A1363" s="27">
        <v>2</v>
      </c>
      <c r="B1363" s="44" t="s">
        <v>175</v>
      </c>
      <c r="C1363" s="27">
        <v>3</v>
      </c>
      <c r="D1363" s="10">
        <v>289000</v>
      </c>
      <c r="E1363" s="10"/>
      <c r="F1363" s="55">
        <f>D1363*C1363</f>
        <v>867000</v>
      </c>
      <c r="G1363" s="44" t="s">
        <v>175</v>
      </c>
      <c r="H1363" s="27">
        <v>3</v>
      </c>
      <c r="I1363" s="10">
        <v>289000</v>
      </c>
      <c r="J1363" s="10"/>
      <c r="K1363" s="55">
        <f>I1363*H1363</f>
        <v>867000</v>
      </c>
      <c r="L1363" s="190">
        <f t="shared" si="251"/>
        <v>0</v>
      </c>
      <c r="M1363" s="190">
        <f t="shared" si="252"/>
        <v>0</v>
      </c>
      <c r="N1363" s="190">
        <f t="shared" si="253"/>
        <v>0</v>
      </c>
      <c r="O1363" s="190">
        <f t="shared" si="254"/>
        <v>0</v>
      </c>
      <c r="P1363" s="30"/>
    </row>
    <row r="1364" spans="1:16" s="3" customFormat="1" ht="30" customHeight="1" outlineLevel="1" x14ac:dyDescent="0.25">
      <c r="A1364" s="27">
        <v>3</v>
      </c>
      <c r="B1364" s="44" t="s">
        <v>176</v>
      </c>
      <c r="C1364" s="27">
        <v>1</v>
      </c>
      <c r="D1364" s="10">
        <v>289000</v>
      </c>
      <c r="E1364" s="10"/>
      <c r="F1364" s="55">
        <f>D1364*C1364</f>
        <v>289000</v>
      </c>
      <c r="G1364" s="44" t="s">
        <v>176</v>
      </c>
      <c r="H1364" s="27">
        <v>1</v>
      </c>
      <c r="I1364" s="10">
        <v>289000</v>
      </c>
      <c r="J1364" s="10"/>
      <c r="K1364" s="55">
        <f>I1364*H1364</f>
        <v>289000</v>
      </c>
      <c r="L1364" s="190">
        <f t="shared" si="251"/>
        <v>0</v>
      </c>
      <c r="M1364" s="190">
        <f t="shared" si="252"/>
        <v>0</v>
      </c>
      <c r="N1364" s="190">
        <f t="shared" si="253"/>
        <v>0</v>
      </c>
      <c r="O1364" s="190">
        <f t="shared" si="254"/>
        <v>0</v>
      </c>
      <c r="P1364" s="30"/>
    </row>
    <row r="1365" spans="1:16" s="3" customFormat="1" ht="30" customHeight="1" outlineLevel="1" x14ac:dyDescent="0.25">
      <c r="A1365" s="27">
        <v>4</v>
      </c>
      <c r="B1365" s="44" t="s">
        <v>10</v>
      </c>
      <c r="C1365" s="27">
        <v>1</v>
      </c>
      <c r="D1365" s="10">
        <v>282200</v>
      </c>
      <c r="E1365" s="10"/>
      <c r="F1365" s="55">
        <f>D1365*C1365</f>
        <v>282200</v>
      </c>
      <c r="G1365" s="44" t="s">
        <v>10</v>
      </c>
      <c r="H1365" s="27">
        <v>1</v>
      </c>
      <c r="I1365" s="10">
        <v>282200</v>
      </c>
      <c r="J1365" s="10"/>
      <c r="K1365" s="55">
        <f>I1365*H1365</f>
        <v>282200</v>
      </c>
      <c r="L1365" s="190">
        <f t="shared" si="251"/>
        <v>0</v>
      </c>
      <c r="M1365" s="190">
        <f t="shared" si="252"/>
        <v>0</v>
      </c>
      <c r="N1365" s="190">
        <f t="shared" si="253"/>
        <v>0</v>
      </c>
      <c r="O1365" s="190">
        <f t="shared" si="254"/>
        <v>0</v>
      </c>
      <c r="P1365" s="30"/>
    </row>
    <row r="1366" spans="1:16" s="3" customFormat="1" ht="30" customHeight="1" outlineLevel="1" x14ac:dyDescent="0.25">
      <c r="A1366" s="27">
        <v>5</v>
      </c>
      <c r="B1366" s="44" t="s">
        <v>5</v>
      </c>
      <c r="C1366" s="27">
        <v>1</v>
      </c>
      <c r="D1366" s="10">
        <v>272000</v>
      </c>
      <c r="E1366" s="10"/>
      <c r="F1366" s="55">
        <f>D1366*C1366</f>
        <v>272000</v>
      </c>
      <c r="G1366" s="44" t="s">
        <v>5</v>
      </c>
      <c r="H1366" s="27">
        <v>1</v>
      </c>
      <c r="I1366" s="10">
        <v>272000</v>
      </c>
      <c r="J1366" s="10"/>
      <c r="K1366" s="55">
        <f>I1366*H1366</f>
        <v>272000</v>
      </c>
      <c r="L1366" s="190">
        <f t="shared" si="251"/>
        <v>0</v>
      </c>
      <c r="M1366" s="190">
        <f t="shared" si="252"/>
        <v>0</v>
      </c>
      <c r="N1366" s="190">
        <f t="shared" si="253"/>
        <v>0</v>
      </c>
      <c r="O1366" s="190">
        <f t="shared" si="254"/>
        <v>0</v>
      </c>
      <c r="P1366" s="30"/>
    </row>
    <row r="1367" spans="1:16" s="3" customFormat="1" ht="30" customHeight="1" outlineLevel="1" x14ac:dyDescent="0.25">
      <c r="A1367" s="27"/>
      <c r="B1367" s="31" t="s">
        <v>6</v>
      </c>
      <c r="C1367" s="62">
        <f>SUM(C1362:C1366)</f>
        <v>7</v>
      </c>
      <c r="D1367" s="43"/>
      <c r="E1367" s="43"/>
      <c r="F1367" s="172">
        <f>SUM(F1362:F1366)</f>
        <v>2097800</v>
      </c>
      <c r="G1367" s="31" t="s">
        <v>6</v>
      </c>
      <c r="H1367" s="62">
        <f>SUM(H1362:H1366)</f>
        <v>7</v>
      </c>
      <c r="I1367" s="43"/>
      <c r="J1367" s="43"/>
      <c r="K1367" s="172">
        <f>SUM(K1362:K1366)</f>
        <v>2097800</v>
      </c>
      <c r="L1367" s="190">
        <f t="shared" si="251"/>
        <v>0</v>
      </c>
      <c r="M1367" s="190">
        <f t="shared" si="252"/>
        <v>0</v>
      </c>
      <c r="N1367" s="190">
        <f t="shared" si="253"/>
        <v>0</v>
      </c>
      <c r="O1367" s="190">
        <f t="shared" si="254"/>
        <v>0</v>
      </c>
      <c r="P1367" s="30"/>
    </row>
    <row r="1368" spans="1:16" s="5" customFormat="1" ht="34.5" customHeight="1" outlineLevel="1" x14ac:dyDescent="0.25">
      <c r="A1368" s="19" t="s">
        <v>8</v>
      </c>
      <c r="B1368" s="19" t="s">
        <v>165</v>
      </c>
      <c r="C1368" s="24"/>
      <c r="D1368" s="86"/>
      <c r="E1368" s="86"/>
      <c r="F1368" s="175"/>
      <c r="G1368" s="19" t="s">
        <v>165</v>
      </c>
      <c r="H1368" s="24"/>
      <c r="I1368" s="86"/>
      <c r="J1368" s="86"/>
      <c r="K1368" s="175"/>
      <c r="L1368" s="190">
        <f t="shared" si="251"/>
        <v>0</v>
      </c>
      <c r="M1368" s="190">
        <f t="shared" si="252"/>
        <v>0</v>
      </c>
      <c r="N1368" s="190">
        <f t="shared" si="253"/>
        <v>0</v>
      </c>
      <c r="O1368" s="190">
        <f t="shared" si="254"/>
        <v>0</v>
      </c>
      <c r="P1368" s="77"/>
    </row>
    <row r="1369" spans="1:16" s="3" customFormat="1" ht="21" customHeight="1" outlineLevel="1" x14ac:dyDescent="0.25">
      <c r="A1369" s="27">
        <v>1</v>
      </c>
      <c r="B1369" s="44" t="s">
        <v>4</v>
      </c>
      <c r="C1369" s="27">
        <v>1</v>
      </c>
      <c r="D1369" s="10">
        <v>387600</v>
      </c>
      <c r="E1369" s="10"/>
      <c r="F1369" s="55">
        <f>D1369*C1369</f>
        <v>387600</v>
      </c>
      <c r="G1369" s="44" t="s">
        <v>4</v>
      </c>
      <c r="H1369" s="27">
        <v>1</v>
      </c>
      <c r="I1369" s="10">
        <v>387600</v>
      </c>
      <c r="J1369" s="10"/>
      <c r="K1369" s="55">
        <f>I1369*H1369</f>
        <v>387600</v>
      </c>
      <c r="L1369" s="190">
        <f t="shared" si="251"/>
        <v>0</v>
      </c>
      <c r="M1369" s="190">
        <f t="shared" si="252"/>
        <v>0</v>
      </c>
      <c r="N1369" s="190">
        <f t="shared" si="253"/>
        <v>0</v>
      </c>
      <c r="O1369" s="190">
        <f t="shared" si="254"/>
        <v>0</v>
      </c>
      <c r="P1369" s="30"/>
    </row>
    <row r="1370" spans="1:16" s="3" customFormat="1" ht="21" customHeight="1" outlineLevel="1" x14ac:dyDescent="0.25">
      <c r="A1370" s="27">
        <v>2</v>
      </c>
      <c r="B1370" s="44" t="s">
        <v>9</v>
      </c>
      <c r="C1370" s="27">
        <v>2</v>
      </c>
      <c r="D1370" s="10">
        <v>289000</v>
      </c>
      <c r="E1370" s="10"/>
      <c r="F1370" s="55">
        <f>D1370*C1370</f>
        <v>578000</v>
      </c>
      <c r="G1370" s="44" t="s">
        <v>9</v>
      </c>
      <c r="H1370" s="27">
        <v>2</v>
      </c>
      <c r="I1370" s="10">
        <v>289000</v>
      </c>
      <c r="J1370" s="10"/>
      <c r="K1370" s="55">
        <f>I1370*H1370</f>
        <v>578000</v>
      </c>
      <c r="L1370" s="190">
        <f t="shared" si="251"/>
        <v>0</v>
      </c>
      <c r="M1370" s="190">
        <f t="shared" si="252"/>
        <v>0</v>
      </c>
      <c r="N1370" s="190">
        <f t="shared" si="253"/>
        <v>0</v>
      </c>
      <c r="O1370" s="190">
        <f t="shared" si="254"/>
        <v>0</v>
      </c>
      <c r="P1370" s="30"/>
    </row>
    <row r="1371" spans="1:16" s="3" customFormat="1" ht="21" customHeight="1" outlineLevel="1" x14ac:dyDescent="0.25">
      <c r="A1371" s="27">
        <v>3</v>
      </c>
      <c r="B1371" s="44" t="s">
        <v>10</v>
      </c>
      <c r="C1371" s="27">
        <v>1</v>
      </c>
      <c r="D1371" s="10">
        <v>282200</v>
      </c>
      <c r="E1371" s="10"/>
      <c r="F1371" s="55">
        <f>D1371*C1371</f>
        <v>282200</v>
      </c>
      <c r="G1371" s="44" t="s">
        <v>10</v>
      </c>
      <c r="H1371" s="27">
        <v>1</v>
      </c>
      <c r="I1371" s="10">
        <v>282200</v>
      </c>
      <c r="J1371" s="10"/>
      <c r="K1371" s="55">
        <f>I1371*H1371</f>
        <v>282200</v>
      </c>
      <c r="L1371" s="190">
        <f t="shared" si="251"/>
        <v>0</v>
      </c>
      <c r="M1371" s="190">
        <f t="shared" si="252"/>
        <v>0</v>
      </c>
      <c r="N1371" s="190">
        <f t="shared" si="253"/>
        <v>0</v>
      </c>
      <c r="O1371" s="190">
        <f t="shared" si="254"/>
        <v>0</v>
      </c>
      <c r="P1371" s="30"/>
    </row>
    <row r="1372" spans="1:16" s="3" customFormat="1" ht="21" customHeight="1" outlineLevel="1" x14ac:dyDescent="0.25">
      <c r="A1372" s="27">
        <v>4</v>
      </c>
      <c r="B1372" s="44" t="s">
        <v>5</v>
      </c>
      <c r="C1372" s="27">
        <v>2</v>
      </c>
      <c r="D1372" s="10">
        <v>272000</v>
      </c>
      <c r="E1372" s="10"/>
      <c r="F1372" s="55">
        <f>D1372*C1372</f>
        <v>544000</v>
      </c>
      <c r="G1372" s="44" t="s">
        <v>5</v>
      </c>
      <c r="H1372" s="27">
        <v>2</v>
      </c>
      <c r="I1372" s="10">
        <v>272000</v>
      </c>
      <c r="J1372" s="10"/>
      <c r="K1372" s="55">
        <f>I1372*H1372</f>
        <v>544000</v>
      </c>
      <c r="L1372" s="190">
        <f t="shared" si="251"/>
        <v>0</v>
      </c>
      <c r="M1372" s="190">
        <f t="shared" si="252"/>
        <v>0</v>
      </c>
      <c r="N1372" s="190">
        <f t="shared" si="253"/>
        <v>0</v>
      </c>
      <c r="O1372" s="190">
        <f t="shared" si="254"/>
        <v>0</v>
      </c>
      <c r="P1372" s="30"/>
    </row>
    <row r="1373" spans="1:16" s="3" customFormat="1" ht="21" customHeight="1" outlineLevel="1" x14ac:dyDescent="0.25">
      <c r="A1373" s="27"/>
      <c r="B1373" s="31" t="s">
        <v>6</v>
      </c>
      <c r="C1373" s="62">
        <f>SUM(C1369:C1372)</f>
        <v>6</v>
      </c>
      <c r="D1373" s="43"/>
      <c r="E1373" s="43"/>
      <c r="F1373" s="172">
        <f>SUM(F1369:F1372)</f>
        <v>1791800</v>
      </c>
      <c r="G1373" s="31" t="s">
        <v>6</v>
      </c>
      <c r="H1373" s="62">
        <f>SUM(H1369:H1372)</f>
        <v>6</v>
      </c>
      <c r="I1373" s="43"/>
      <c r="J1373" s="43"/>
      <c r="K1373" s="172">
        <f>SUM(K1369:K1372)</f>
        <v>1791800</v>
      </c>
      <c r="L1373" s="190">
        <f t="shared" si="251"/>
        <v>0</v>
      </c>
      <c r="M1373" s="190">
        <f t="shared" si="252"/>
        <v>0</v>
      </c>
      <c r="N1373" s="190">
        <f t="shared" si="253"/>
        <v>0</v>
      </c>
      <c r="O1373" s="190">
        <f t="shared" si="254"/>
        <v>0</v>
      </c>
      <c r="P1373" s="30"/>
    </row>
    <row r="1374" spans="1:16" s="5" customFormat="1" ht="69.75" customHeight="1" outlineLevel="1" x14ac:dyDescent="0.25">
      <c r="A1374" s="19" t="s">
        <v>8</v>
      </c>
      <c r="B1374" s="19" t="s">
        <v>166</v>
      </c>
      <c r="C1374" s="24"/>
      <c r="D1374" s="86"/>
      <c r="E1374" s="86"/>
      <c r="F1374" s="175"/>
      <c r="G1374" s="19" t="s">
        <v>166</v>
      </c>
      <c r="H1374" s="24"/>
      <c r="I1374" s="86"/>
      <c r="J1374" s="86"/>
      <c r="K1374" s="175"/>
      <c r="L1374" s="190">
        <f t="shared" si="251"/>
        <v>0</v>
      </c>
      <c r="M1374" s="190">
        <f t="shared" si="252"/>
        <v>0</v>
      </c>
      <c r="N1374" s="190">
        <f t="shared" si="253"/>
        <v>0</v>
      </c>
      <c r="O1374" s="190">
        <f t="shared" si="254"/>
        <v>0</v>
      </c>
      <c r="P1374" s="77"/>
    </row>
    <row r="1375" spans="1:16" s="3" customFormat="1" ht="21" customHeight="1" outlineLevel="1" x14ac:dyDescent="0.25">
      <c r="A1375" s="27">
        <v>1</v>
      </c>
      <c r="B1375" s="44" t="s">
        <v>4</v>
      </c>
      <c r="C1375" s="27">
        <v>1</v>
      </c>
      <c r="D1375" s="10">
        <v>387600</v>
      </c>
      <c r="E1375" s="10"/>
      <c r="F1375" s="55">
        <f>D1375*C1375</f>
        <v>387600</v>
      </c>
      <c r="G1375" s="44" t="s">
        <v>4</v>
      </c>
      <c r="H1375" s="27">
        <v>1</v>
      </c>
      <c r="I1375" s="10">
        <v>387600</v>
      </c>
      <c r="J1375" s="10"/>
      <c r="K1375" s="55">
        <f>I1375*H1375</f>
        <v>387600</v>
      </c>
      <c r="L1375" s="190">
        <f t="shared" si="251"/>
        <v>0</v>
      </c>
      <c r="M1375" s="190">
        <f t="shared" si="252"/>
        <v>0</v>
      </c>
      <c r="N1375" s="190">
        <f t="shared" si="253"/>
        <v>0</v>
      </c>
      <c r="O1375" s="190">
        <f t="shared" si="254"/>
        <v>0</v>
      </c>
      <c r="P1375" s="30"/>
    </row>
    <row r="1376" spans="1:16" s="3" customFormat="1" ht="21" customHeight="1" outlineLevel="1" x14ac:dyDescent="0.25">
      <c r="A1376" s="27">
        <v>2</v>
      </c>
      <c r="B1376" s="44" t="s">
        <v>147</v>
      </c>
      <c r="C1376" s="27">
        <v>1</v>
      </c>
      <c r="D1376" s="10">
        <v>326400</v>
      </c>
      <c r="E1376" s="10"/>
      <c r="F1376" s="55">
        <f>D1376*C1376</f>
        <v>326400</v>
      </c>
      <c r="G1376" s="44" t="s">
        <v>147</v>
      </c>
      <c r="H1376" s="27">
        <v>1</v>
      </c>
      <c r="I1376" s="10">
        <v>326400</v>
      </c>
      <c r="J1376" s="10"/>
      <c r="K1376" s="55">
        <f>I1376*H1376</f>
        <v>326400</v>
      </c>
      <c r="L1376" s="190">
        <f t="shared" si="251"/>
        <v>0</v>
      </c>
      <c r="M1376" s="190">
        <f t="shared" si="252"/>
        <v>0</v>
      </c>
      <c r="N1376" s="190">
        <f t="shared" si="253"/>
        <v>0</v>
      </c>
      <c r="O1376" s="190">
        <f t="shared" si="254"/>
        <v>0</v>
      </c>
      <c r="P1376" s="30"/>
    </row>
    <row r="1377" spans="1:16" s="3" customFormat="1" ht="21" customHeight="1" outlineLevel="1" x14ac:dyDescent="0.25">
      <c r="A1377" s="27">
        <v>3</v>
      </c>
      <c r="B1377" s="44" t="s">
        <v>9</v>
      </c>
      <c r="C1377" s="27">
        <v>2</v>
      </c>
      <c r="D1377" s="10">
        <v>289000</v>
      </c>
      <c r="E1377" s="10"/>
      <c r="F1377" s="55">
        <f>D1377*C1377</f>
        <v>578000</v>
      </c>
      <c r="G1377" s="44" t="s">
        <v>9</v>
      </c>
      <c r="H1377" s="27">
        <v>2</v>
      </c>
      <c r="I1377" s="10">
        <v>289000</v>
      </c>
      <c r="J1377" s="10"/>
      <c r="K1377" s="55">
        <f>I1377*H1377</f>
        <v>578000</v>
      </c>
      <c r="L1377" s="190">
        <f t="shared" si="251"/>
        <v>0</v>
      </c>
      <c r="M1377" s="190">
        <f t="shared" si="252"/>
        <v>0</v>
      </c>
      <c r="N1377" s="190">
        <f t="shared" si="253"/>
        <v>0</v>
      </c>
      <c r="O1377" s="190">
        <f t="shared" si="254"/>
        <v>0</v>
      </c>
      <c r="P1377" s="30"/>
    </row>
    <row r="1378" spans="1:16" s="3" customFormat="1" ht="21" customHeight="1" outlineLevel="1" x14ac:dyDescent="0.25">
      <c r="A1378" s="27">
        <v>4</v>
      </c>
      <c r="B1378" s="44" t="s">
        <v>10</v>
      </c>
      <c r="C1378" s="27">
        <v>3</v>
      </c>
      <c r="D1378" s="10">
        <v>282200</v>
      </c>
      <c r="E1378" s="10"/>
      <c r="F1378" s="55">
        <f>D1378*C1378</f>
        <v>846600</v>
      </c>
      <c r="G1378" s="44" t="s">
        <v>10</v>
      </c>
      <c r="H1378" s="27">
        <v>3</v>
      </c>
      <c r="I1378" s="10">
        <v>282200</v>
      </c>
      <c r="J1378" s="10"/>
      <c r="K1378" s="55">
        <f>I1378*H1378</f>
        <v>846600</v>
      </c>
      <c r="L1378" s="190">
        <f t="shared" si="251"/>
        <v>0</v>
      </c>
      <c r="M1378" s="190">
        <f t="shared" si="252"/>
        <v>0</v>
      </c>
      <c r="N1378" s="190">
        <f t="shared" si="253"/>
        <v>0</v>
      </c>
      <c r="O1378" s="190">
        <f t="shared" si="254"/>
        <v>0</v>
      </c>
      <c r="P1378" s="30"/>
    </row>
    <row r="1379" spans="1:16" s="3" customFormat="1" ht="21" customHeight="1" outlineLevel="1" x14ac:dyDescent="0.25">
      <c r="A1379" s="27">
        <v>5</v>
      </c>
      <c r="B1379" s="44" t="s">
        <v>5</v>
      </c>
      <c r="C1379" s="27">
        <v>9</v>
      </c>
      <c r="D1379" s="10">
        <v>272000</v>
      </c>
      <c r="E1379" s="10"/>
      <c r="F1379" s="55">
        <f>D1379*C1379</f>
        <v>2448000</v>
      </c>
      <c r="G1379" s="44" t="s">
        <v>5</v>
      </c>
      <c r="H1379" s="27">
        <v>9</v>
      </c>
      <c r="I1379" s="10">
        <v>272000</v>
      </c>
      <c r="J1379" s="10"/>
      <c r="K1379" s="55">
        <f>I1379*H1379</f>
        <v>2448000</v>
      </c>
      <c r="L1379" s="190">
        <f t="shared" ref="L1379:L1415" si="255">+H1379-C1379</f>
        <v>0</v>
      </c>
      <c r="M1379" s="190">
        <f t="shared" ref="M1379:M1415" si="256">+I1379-D1379</f>
        <v>0</v>
      </c>
      <c r="N1379" s="190">
        <f t="shared" ref="N1379:N1415" si="257">+J1379-E1379</f>
        <v>0</v>
      </c>
      <c r="O1379" s="190">
        <f t="shared" ref="O1379:O1415" si="258">+K1379-F1379</f>
        <v>0</v>
      </c>
      <c r="P1379" s="30"/>
    </row>
    <row r="1380" spans="1:16" s="3" customFormat="1" ht="21" customHeight="1" outlineLevel="1" x14ac:dyDescent="0.25">
      <c r="A1380" s="27"/>
      <c r="B1380" s="31" t="s">
        <v>6</v>
      </c>
      <c r="C1380" s="62">
        <f>SUM(C1375:C1379)</f>
        <v>16</v>
      </c>
      <c r="D1380" s="43"/>
      <c r="E1380" s="43"/>
      <c r="F1380" s="172">
        <f>SUM(F1375:F1379)</f>
        <v>4586600</v>
      </c>
      <c r="G1380" s="31" t="s">
        <v>6</v>
      </c>
      <c r="H1380" s="62">
        <f>SUM(H1375:H1379)</f>
        <v>16</v>
      </c>
      <c r="I1380" s="43"/>
      <c r="J1380" s="43"/>
      <c r="K1380" s="172">
        <f>SUM(K1375:K1379)</f>
        <v>4586600</v>
      </c>
      <c r="L1380" s="190">
        <f t="shared" si="255"/>
        <v>0</v>
      </c>
      <c r="M1380" s="190">
        <f t="shared" si="256"/>
        <v>0</v>
      </c>
      <c r="N1380" s="190">
        <f t="shared" si="257"/>
        <v>0</v>
      </c>
      <c r="O1380" s="190">
        <f t="shared" si="258"/>
        <v>0</v>
      </c>
      <c r="P1380" s="30"/>
    </row>
    <row r="1381" spans="1:16" s="5" customFormat="1" ht="26.25" customHeight="1" outlineLevel="1" x14ac:dyDescent="0.25">
      <c r="A1381" s="19" t="s">
        <v>8</v>
      </c>
      <c r="B1381" s="19" t="s">
        <v>167</v>
      </c>
      <c r="C1381" s="24"/>
      <c r="D1381" s="86"/>
      <c r="E1381" s="86"/>
      <c r="F1381" s="175"/>
      <c r="G1381" s="19" t="s">
        <v>167</v>
      </c>
      <c r="H1381" s="24"/>
      <c r="I1381" s="86"/>
      <c r="J1381" s="86"/>
      <c r="K1381" s="175"/>
      <c r="L1381" s="190">
        <f t="shared" si="255"/>
        <v>0</v>
      </c>
      <c r="M1381" s="190">
        <f t="shared" si="256"/>
        <v>0</v>
      </c>
      <c r="N1381" s="190">
        <f t="shared" si="257"/>
        <v>0</v>
      </c>
      <c r="O1381" s="190">
        <f t="shared" si="258"/>
        <v>0</v>
      </c>
      <c r="P1381" s="77"/>
    </row>
    <row r="1382" spans="1:16" s="3" customFormat="1" ht="21" customHeight="1" outlineLevel="1" x14ac:dyDescent="0.25">
      <c r="A1382" s="27">
        <v>1</v>
      </c>
      <c r="B1382" s="44" t="s">
        <v>4</v>
      </c>
      <c r="C1382" s="27">
        <v>1</v>
      </c>
      <c r="D1382" s="10">
        <v>387600</v>
      </c>
      <c r="E1382" s="10"/>
      <c r="F1382" s="55">
        <f>D1382*C1382</f>
        <v>387600</v>
      </c>
      <c r="G1382" s="44" t="s">
        <v>4</v>
      </c>
      <c r="H1382" s="27">
        <v>1</v>
      </c>
      <c r="I1382" s="10">
        <v>387600</v>
      </c>
      <c r="J1382" s="10"/>
      <c r="K1382" s="55">
        <f>I1382*H1382</f>
        <v>387600</v>
      </c>
      <c r="L1382" s="190">
        <f t="shared" si="255"/>
        <v>0</v>
      </c>
      <c r="M1382" s="190">
        <f t="shared" si="256"/>
        <v>0</v>
      </c>
      <c r="N1382" s="190">
        <f t="shared" si="257"/>
        <v>0</v>
      </c>
      <c r="O1382" s="190">
        <f t="shared" si="258"/>
        <v>0</v>
      </c>
      <c r="P1382" s="30"/>
    </row>
    <row r="1383" spans="1:16" s="3" customFormat="1" ht="21" customHeight="1" outlineLevel="1" x14ac:dyDescent="0.25">
      <c r="A1383" s="27">
        <v>2</v>
      </c>
      <c r="B1383" s="44" t="s">
        <v>9</v>
      </c>
      <c r="C1383" s="27">
        <v>2</v>
      </c>
      <c r="D1383" s="10">
        <v>289000</v>
      </c>
      <c r="E1383" s="10"/>
      <c r="F1383" s="55">
        <f>D1383*C1383</f>
        <v>578000</v>
      </c>
      <c r="G1383" s="44" t="s">
        <v>9</v>
      </c>
      <c r="H1383" s="27">
        <v>2</v>
      </c>
      <c r="I1383" s="10">
        <v>289000</v>
      </c>
      <c r="J1383" s="10"/>
      <c r="K1383" s="55">
        <f>I1383*H1383</f>
        <v>578000</v>
      </c>
      <c r="L1383" s="190">
        <f t="shared" si="255"/>
        <v>0</v>
      </c>
      <c r="M1383" s="190">
        <f t="shared" si="256"/>
        <v>0</v>
      </c>
      <c r="N1383" s="190">
        <f t="shared" si="257"/>
        <v>0</v>
      </c>
      <c r="O1383" s="190">
        <f t="shared" si="258"/>
        <v>0</v>
      </c>
      <c r="P1383" s="30"/>
    </row>
    <row r="1384" spans="1:16" s="3" customFormat="1" ht="21" customHeight="1" outlineLevel="1" x14ac:dyDescent="0.25">
      <c r="A1384" s="27">
        <v>3</v>
      </c>
      <c r="B1384" s="44" t="s">
        <v>10</v>
      </c>
      <c r="C1384" s="27">
        <v>1</v>
      </c>
      <c r="D1384" s="10">
        <v>282200</v>
      </c>
      <c r="E1384" s="10"/>
      <c r="F1384" s="55">
        <f>D1384*C1384</f>
        <v>282200</v>
      </c>
      <c r="G1384" s="44" t="s">
        <v>10</v>
      </c>
      <c r="H1384" s="27">
        <v>1</v>
      </c>
      <c r="I1384" s="10">
        <v>282200</v>
      </c>
      <c r="J1384" s="10"/>
      <c r="K1384" s="55">
        <f>I1384*H1384</f>
        <v>282200</v>
      </c>
      <c r="L1384" s="190">
        <f t="shared" si="255"/>
        <v>0</v>
      </c>
      <c r="M1384" s="190">
        <f t="shared" si="256"/>
        <v>0</v>
      </c>
      <c r="N1384" s="190">
        <f t="shared" si="257"/>
        <v>0</v>
      </c>
      <c r="O1384" s="190">
        <f t="shared" si="258"/>
        <v>0</v>
      </c>
      <c r="P1384" s="30"/>
    </row>
    <row r="1385" spans="1:16" s="3" customFormat="1" ht="21" customHeight="1" outlineLevel="1" x14ac:dyDescent="0.25">
      <c r="A1385" s="27">
        <v>4</v>
      </c>
      <c r="B1385" s="44" t="s">
        <v>5</v>
      </c>
      <c r="C1385" s="27">
        <v>2</v>
      </c>
      <c r="D1385" s="10">
        <v>272000</v>
      </c>
      <c r="E1385" s="10"/>
      <c r="F1385" s="55">
        <f>D1385*C1385</f>
        <v>544000</v>
      </c>
      <c r="G1385" s="44" t="s">
        <v>5</v>
      </c>
      <c r="H1385" s="27">
        <v>2</v>
      </c>
      <c r="I1385" s="10">
        <v>272000</v>
      </c>
      <c r="J1385" s="10"/>
      <c r="K1385" s="55">
        <f>I1385*H1385</f>
        <v>544000</v>
      </c>
      <c r="L1385" s="190">
        <f t="shared" si="255"/>
        <v>0</v>
      </c>
      <c r="M1385" s="190">
        <f t="shared" si="256"/>
        <v>0</v>
      </c>
      <c r="N1385" s="190">
        <f t="shared" si="257"/>
        <v>0</v>
      </c>
      <c r="O1385" s="190">
        <f t="shared" si="258"/>
        <v>0</v>
      </c>
      <c r="P1385" s="30"/>
    </row>
    <row r="1386" spans="1:16" s="3" customFormat="1" ht="27" customHeight="1" outlineLevel="1" x14ac:dyDescent="0.25">
      <c r="A1386" s="27"/>
      <c r="B1386" s="31" t="s">
        <v>6</v>
      </c>
      <c r="C1386" s="62">
        <f>SUM(C1382:C1385)</f>
        <v>6</v>
      </c>
      <c r="D1386" s="43"/>
      <c r="E1386" s="43"/>
      <c r="F1386" s="172">
        <f>SUM(F1382:F1385)</f>
        <v>1791800</v>
      </c>
      <c r="G1386" s="31" t="s">
        <v>6</v>
      </c>
      <c r="H1386" s="62">
        <f>SUM(H1382:H1385)</f>
        <v>6</v>
      </c>
      <c r="I1386" s="43"/>
      <c r="J1386" s="43"/>
      <c r="K1386" s="172">
        <f>SUM(K1382:K1385)</f>
        <v>1791800</v>
      </c>
      <c r="L1386" s="190">
        <f t="shared" si="255"/>
        <v>0</v>
      </c>
      <c r="M1386" s="190">
        <f t="shared" si="256"/>
        <v>0</v>
      </c>
      <c r="N1386" s="190">
        <f t="shared" si="257"/>
        <v>0</v>
      </c>
      <c r="O1386" s="190">
        <f t="shared" si="258"/>
        <v>0</v>
      </c>
      <c r="P1386" s="30"/>
    </row>
    <row r="1387" spans="1:16" s="5" customFormat="1" ht="32.25" customHeight="1" outlineLevel="1" x14ac:dyDescent="0.25">
      <c r="A1387" s="19" t="s">
        <v>8</v>
      </c>
      <c r="B1387" s="19" t="s">
        <v>168</v>
      </c>
      <c r="C1387" s="24"/>
      <c r="D1387" s="86"/>
      <c r="E1387" s="86"/>
      <c r="F1387" s="175"/>
      <c r="G1387" s="19" t="s">
        <v>168</v>
      </c>
      <c r="H1387" s="24"/>
      <c r="I1387" s="86"/>
      <c r="J1387" s="86"/>
      <c r="K1387" s="175"/>
      <c r="L1387" s="190">
        <f t="shared" si="255"/>
        <v>0</v>
      </c>
      <c r="M1387" s="190">
        <f t="shared" si="256"/>
        <v>0</v>
      </c>
      <c r="N1387" s="190">
        <f t="shared" si="257"/>
        <v>0</v>
      </c>
      <c r="O1387" s="190">
        <f t="shared" si="258"/>
        <v>0</v>
      </c>
      <c r="P1387" s="77"/>
    </row>
    <row r="1388" spans="1:16" s="3" customFormat="1" ht="24.75" customHeight="1" outlineLevel="1" x14ac:dyDescent="0.25">
      <c r="A1388" s="27">
        <v>1</v>
      </c>
      <c r="B1388" s="28" t="s">
        <v>169</v>
      </c>
      <c r="C1388" s="27">
        <v>1</v>
      </c>
      <c r="D1388" s="10">
        <v>370600</v>
      </c>
      <c r="E1388" s="10"/>
      <c r="F1388" s="55">
        <f t="shared" ref="F1388:F1397" si="259">D1388*C1388</f>
        <v>370600</v>
      </c>
      <c r="G1388" s="28" t="s">
        <v>169</v>
      </c>
      <c r="H1388" s="27">
        <v>1</v>
      </c>
      <c r="I1388" s="10">
        <v>370600</v>
      </c>
      <c r="J1388" s="10"/>
      <c r="K1388" s="55">
        <f t="shared" ref="K1388:K1397" si="260">I1388*H1388</f>
        <v>370600</v>
      </c>
      <c r="L1388" s="190">
        <f t="shared" si="255"/>
        <v>0</v>
      </c>
      <c r="M1388" s="190">
        <f t="shared" si="256"/>
        <v>0</v>
      </c>
      <c r="N1388" s="190">
        <f t="shared" si="257"/>
        <v>0</v>
      </c>
      <c r="O1388" s="190">
        <f t="shared" si="258"/>
        <v>0</v>
      </c>
      <c r="P1388" s="30"/>
    </row>
    <row r="1389" spans="1:16" s="3" customFormat="1" ht="24.75" customHeight="1" outlineLevel="1" x14ac:dyDescent="0.25">
      <c r="A1389" s="42">
        <v>2</v>
      </c>
      <c r="B1389" s="28" t="s">
        <v>180</v>
      </c>
      <c r="C1389" s="42">
        <v>1</v>
      </c>
      <c r="D1389" s="10">
        <v>241400</v>
      </c>
      <c r="E1389" s="10"/>
      <c r="F1389" s="55">
        <f t="shared" si="259"/>
        <v>241400</v>
      </c>
      <c r="G1389" s="28" t="s">
        <v>180</v>
      </c>
      <c r="H1389" s="42">
        <v>1</v>
      </c>
      <c r="I1389" s="10">
        <v>241400</v>
      </c>
      <c r="J1389" s="10"/>
      <c r="K1389" s="55">
        <f t="shared" si="260"/>
        <v>241400</v>
      </c>
      <c r="L1389" s="190">
        <f t="shared" si="255"/>
        <v>0</v>
      </c>
      <c r="M1389" s="190">
        <f t="shared" si="256"/>
        <v>0</v>
      </c>
      <c r="N1389" s="190">
        <f t="shared" si="257"/>
        <v>0</v>
      </c>
      <c r="O1389" s="190">
        <f t="shared" si="258"/>
        <v>0</v>
      </c>
      <c r="P1389" s="30"/>
    </row>
    <row r="1390" spans="1:16" s="3" customFormat="1" ht="42" customHeight="1" outlineLevel="1" x14ac:dyDescent="0.25">
      <c r="A1390" s="27">
        <v>3</v>
      </c>
      <c r="B1390" s="28" t="s">
        <v>170</v>
      </c>
      <c r="C1390" s="42">
        <v>1</v>
      </c>
      <c r="D1390" s="10">
        <v>258400</v>
      </c>
      <c r="E1390" s="10"/>
      <c r="F1390" s="55">
        <f t="shared" si="259"/>
        <v>258400</v>
      </c>
      <c r="G1390" s="28" t="s">
        <v>170</v>
      </c>
      <c r="H1390" s="42">
        <v>1</v>
      </c>
      <c r="I1390" s="10">
        <v>258400</v>
      </c>
      <c r="J1390" s="10"/>
      <c r="K1390" s="55">
        <f t="shared" si="260"/>
        <v>258400</v>
      </c>
      <c r="L1390" s="190">
        <f t="shared" si="255"/>
        <v>0</v>
      </c>
      <c r="M1390" s="190">
        <f t="shared" si="256"/>
        <v>0</v>
      </c>
      <c r="N1390" s="190">
        <f t="shared" si="257"/>
        <v>0</v>
      </c>
      <c r="O1390" s="190">
        <f t="shared" si="258"/>
        <v>0</v>
      </c>
      <c r="P1390" s="30"/>
    </row>
    <row r="1391" spans="1:16" s="3" customFormat="1" ht="42" customHeight="1" outlineLevel="1" x14ac:dyDescent="0.25">
      <c r="A1391" s="42">
        <v>4</v>
      </c>
      <c r="B1391" s="28" t="s">
        <v>170</v>
      </c>
      <c r="C1391" s="42">
        <v>3</v>
      </c>
      <c r="D1391" s="10">
        <v>210800</v>
      </c>
      <c r="E1391" s="10"/>
      <c r="F1391" s="55">
        <f t="shared" si="259"/>
        <v>632400</v>
      </c>
      <c r="G1391" s="28" t="s">
        <v>170</v>
      </c>
      <c r="H1391" s="42">
        <v>3</v>
      </c>
      <c r="I1391" s="10">
        <v>210800</v>
      </c>
      <c r="J1391" s="10"/>
      <c r="K1391" s="55">
        <f t="shared" si="260"/>
        <v>632400</v>
      </c>
      <c r="L1391" s="190">
        <f t="shared" si="255"/>
        <v>0</v>
      </c>
      <c r="M1391" s="190">
        <f t="shared" si="256"/>
        <v>0</v>
      </c>
      <c r="N1391" s="190">
        <f t="shared" si="257"/>
        <v>0</v>
      </c>
      <c r="O1391" s="190">
        <f t="shared" si="258"/>
        <v>0</v>
      </c>
      <c r="P1391" s="30"/>
    </row>
    <row r="1392" spans="1:16" s="3" customFormat="1" ht="42" customHeight="1" outlineLevel="1" x14ac:dyDescent="0.25">
      <c r="A1392" s="27">
        <v>5</v>
      </c>
      <c r="B1392" s="28" t="s">
        <v>171</v>
      </c>
      <c r="C1392" s="42">
        <v>1</v>
      </c>
      <c r="D1392" s="10">
        <v>210800</v>
      </c>
      <c r="E1392" s="10"/>
      <c r="F1392" s="55">
        <f t="shared" si="259"/>
        <v>210800</v>
      </c>
      <c r="G1392" s="28" t="s">
        <v>171</v>
      </c>
      <c r="H1392" s="42">
        <v>1</v>
      </c>
      <c r="I1392" s="10">
        <v>210800</v>
      </c>
      <c r="J1392" s="10"/>
      <c r="K1392" s="55">
        <f t="shared" si="260"/>
        <v>210800</v>
      </c>
      <c r="L1392" s="190">
        <f t="shared" si="255"/>
        <v>0</v>
      </c>
      <c r="M1392" s="190">
        <f t="shared" si="256"/>
        <v>0</v>
      </c>
      <c r="N1392" s="190">
        <f t="shared" si="257"/>
        <v>0</v>
      </c>
      <c r="O1392" s="190">
        <f t="shared" si="258"/>
        <v>0</v>
      </c>
      <c r="P1392" s="30"/>
    </row>
    <row r="1393" spans="1:16" s="3" customFormat="1" ht="27" customHeight="1" outlineLevel="1" x14ac:dyDescent="0.25">
      <c r="A1393" s="42">
        <v>6</v>
      </c>
      <c r="B1393" s="28" t="s">
        <v>139</v>
      </c>
      <c r="C1393" s="42">
        <v>1</v>
      </c>
      <c r="D1393" s="10">
        <v>265200</v>
      </c>
      <c r="E1393" s="10"/>
      <c r="F1393" s="55">
        <f t="shared" si="259"/>
        <v>265200</v>
      </c>
      <c r="G1393" s="28" t="s">
        <v>139</v>
      </c>
      <c r="H1393" s="42">
        <v>1</v>
      </c>
      <c r="I1393" s="10">
        <v>265200</v>
      </c>
      <c r="J1393" s="10"/>
      <c r="K1393" s="55">
        <f t="shared" si="260"/>
        <v>265200</v>
      </c>
      <c r="L1393" s="190">
        <f t="shared" si="255"/>
        <v>0</v>
      </c>
      <c r="M1393" s="190">
        <f t="shared" si="256"/>
        <v>0</v>
      </c>
      <c r="N1393" s="190">
        <f t="shared" si="257"/>
        <v>0</v>
      </c>
      <c r="O1393" s="190">
        <f t="shared" si="258"/>
        <v>0</v>
      </c>
      <c r="P1393" s="30"/>
    </row>
    <row r="1394" spans="1:16" s="3" customFormat="1" ht="27" customHeight="1" outlineLevel="1" x14ac:dyDescent="0.25">
      <c r="A1394" s="27">
        <v>7</v>
      </c>
      <c r="B1394" s="28" t="s">
        <v>139</v>
      </c>
      <c r="C1394" s="42">
        <v>2</v>
      </c>
      <c r="D1394" s="10">
        <v>255000</v>
      </c>
      <c r="E1394" s="10"/>
      <c r="F1394" s="55">
        <f t="shared" si="259"/>
        <v>510000</v>
      </c>
      <c r="G1394" s="28" t="s">
        <v>139</v>
      </c>
      <c r="H1394" s="42">
        <v>2</v>
      </c>
      <c r="I1394" s="10">
        <v>255000</v>
      </c>
      <c r="J1394" s="10"/>
      <c r="K1394" s="55">
        <f t="shared" si="260"/>
        <v>510000</v>
      </c>
      <c r="L1394" s="190">
        <f t="shared" si="255"/>
        <v>0</v>
      </c>
      <c r="M1394" s="190">
        <f t="shared" si="256"/>
        <v>0</v>
      </c>
      <c r="N1394" s="190">
        <f t="shared" si="257"/>
        <v>0</v>
      </c>
      <c r="O1394" s="190">
        <f t="shared" si="258"/>
        <v>0</v>
      </c>
      <c r="P1394" s="30"/>
    </row>
    <row r="1395" spans="1:16" s="3" customFormat="1" ht="27" customHeight="1" outlineLevel="1" x14ac:dyDescent="0.25">
      <c r="A1395" s="42">
        <v>8</v>
      </c>
      <c r="B1395" s="28" t="s">
        <v>172</v>
      </c>
      <c r="C1395" s="42">
        <v>4</v>
      </c>
      <c r="D1395" s="10">
        <v>176800</v>
      </c>
      <c r="E1395" s="10"/>
      <c r="F1395" s="55">
        <f t="shared" si="259"/>
        <v>707200</v>
      </c>
      <c r="G1395" s="28" t="s">
        <v>172</v>
      </c>
      <c r="H1395" s="42">
        <v>4</v>
      </c>
      <c r="I1395" s="10">
        <v>176800</v>
      </c>
      <c r="J1395" s="10"/>
      <c r="K1395" s="55">
        <f t="shared" si="260"/>
        <v>707200</v>
      </c>
      <c r="L1395" s="190">
        <f t="shared" si="255"/>
        <v>0</v>
      </c>
      <c r="M1395" s="190">
        <f t="shared" si="256"/>
        <v>0</v>
      </c>
      <c r="N1395" s="190">
        <f t="shared" si="257"/>
        <v>0</v>
      </c>
      <c r="O1395" s="190">
        <f t="shared" si="258"/>
        <v>0</v>
      </c>
      <c r="P1395" s="30"/>
    </row>
    <row r="1396" spans="1:16" s="3" customFormat="1" ht="27" customHeight="1" outlineLevel="1" x14ac:dyDescent="0.25">
      <c r="A1396" s="27">
        <v>9</v>
      </c>
      <c r="B1396" s="28" t="s">
        <v>141</v>
      </c>
      <c r="C1396" s="42">
        <v>2</v>
      </c>
      <c r="D1396" s="10">
        <v>176800</v>
      </c>
      <c r="E1396" s="10"/>
      <c r="F1396" s="55">
        <f t="shared" si="259"/>
        <v>353600</v>
      </c>
      <c r="G1396" s="28" t="s">
        <v>141</v>
      </c>
      <c r="H1396" s="42">
        <v>2</v>
      </c>
      <c r="I1396" s="10">
        <v>176800</v>
      </c>
      <c r="J1396" s="10"/>
      <c r="K1396" s="55">
        <f t="shared" si="260"/>
        <v>353600</v>
      </c>
      <c r="L1396" s="190">
        <f t="shared" si="255"/>
        <v>0</v>
      </c>
      <c r="M1396" s="190">
        <f t="shared" si="256"/>
        <v>0</v>
      </c>
      <c r="N1396" s="190">
        <f t="shared" si="257"/>
        <v>0</v>
      </c>
      <c r="O1396" s="190">
        <f t="shared" si="258"/>
        <v>0</v>
      </c>
      <c r="P1396" s="30"/>
    </row>
    <row r="1397" spans="1:16" s="3" customFormat="1" ht="27" customHeight="1" outlineLevel="1" x14ac:dyDescent="0.25">
      <c r="A1397" s="42">
        <v>10</v>
      </c>
      <c r="B1397" s="28" t="s">
        <v>173</v>
      </c>
      <c r="C1397" s="42">
        <v>4</v>
      </c>
      <c r="D1397" s="10">
        <v>176800</v>
      </c>
      <c r="E1397" s="10"/>
      <c r="F1397" s="55">
        <f t="shared" si="259"/>
        <v>707200</v>
      </c>
      <c r="G1397" s="28" t="s">
        <v>173</v>
      </c>
      <c r="H1397" s="42">
        <v>4</v>
      </c>
      <c r="I1397" s="10">
        <v>176800</v>
      </c>
      <c r="J1397" s="10"/>
      <c r="K1397" s="55">
        <f t="shared" si="260"/>
        <v>707200</v>
      </c>
      <c r="L1397" s="190">
        <f t="shared" si="255"/>
        <v>0</v>
      </c>
      <c r="M1397" s="190">
        <f t="shared" si="256"/>
        <v>0</v>
      </c>
      <c r="N1397" s="190">
        <f t="shared" si="257"/>
        <v>0</v>
      </c>
      <c r="O1397" s="190">
        <f t="shared" si="258"/>
        <v>0</v>
      </c>
      <c r="P1397" s="30"/>
    </row>
    <row r="1398" spans="1:16" s="3" customFormat="1" ht="22.5" customHeight="1" outlineLevel="1" x14ac:dyDescent="0.25">
      <c r="A1398" s="27"/>
      <c r="B1398" s="31" t="s">
        <v>6</v>
      </c>
      <c r="C1398" s="62">
        <f>SUM(C1388:C1397)</f>
        <v>20</v>
      </c>
      <c r="D1398" s="43"/>
      <c r="E1398" s="43"/>
      <c r="F1398" s="172">
        <f>SUM(F1388:F1397)</f>
        <v>4256800</v>
      </c>
      <c r="G1398" s="31" t="s">
        <v>6</v>
      </c>
      <c r="H1398" s="62">
        <f>SUM(H1388:H1397)</f>
        <v>20</v>
      </c>
      <c r="I1398" s="43"/>
      <c r="J1398" s="43"/>
      <c r="K1398" s="172">
        <f>SUM(K1388:K1397)</f>
        <v>4256800</v>
      </c>
      <c r="L1398" s="190">
        <f t="shared" si="255"/>
        <v>0</v>
      </c>
      <c r="M1398" s="190">
        <f t="shared" si="256"/>
        <v>0</v>
      </c>
      <c r="N1398" s="190">
        <f t="shared" si="257"/>
        <v>0</v>
      </c>
      <c r="O1398" s="190">
        <f t="shared" si="258"/>
        <v>0</v>
      </c>
      <c r="P1398" s="30"/>
    </row>
    <row r="1399" spans="1:16" s="5" customFormat="1" ht="38.25" customHeight="1" outlineLevel="1" x14ac:dyDescent="0.25">
      <c r="A1399" s="19" t="s">
        <v>8</v>
      </c>
      <c r="B1399" s="19" t="s">
        <v>177</v>
      </c>
      <c r="C1399" s="24"/>
      <c r="D1399" s="86"/>
      <c r="E1399" s="86"/>
      <c r="F1399" s="175"/>
      <c r="G1399" s="19" t="s">
        <v>177</v>
      </c>
      <c r="H1399" s="24"/>
      <c r="I1399" s="86"/>
      <c r="J1399" s="86"/>
      <c r="K1399" s="175"/>
      <c r="L1399" s="190">
        <f t="shared" si="255"/>
        <v>0</v>
      </c>
      <c r="M1399" s="190">
        <f t="shared" si="256"/>
        <v>0</v>
      </c>
      <c r="N1399" s="190">
        <f t="shared" si="257"/>
        <v>0</v>
      </c>
      <c r="O1399" s="190">
        <f t="shared" si="258"/>
        <v>0</v>
      </c>
      <c r="P1399" s="77"/>
    </row>
    <row r="1400" spans="1:16" s="3" customFormat="1" ht="30" customHeight="1" outlineLevel="1" x14ac:dyDescent="0.25">
      <c r="A1400" s="27">
        <v>1</v>
      </c>
      <c r="B1400" s="44" t="s">
        <v>4</v>
      </c>
      <c r="C1400" s="27">
        <v>1</v>
      </c>
      <c r="D1400" s="10">
        <v>387600</v>
      </c>
      <c r="E1400" s="10"/>
      <c r="F1400" s="55">
        <f>D1400*C1400</f>
        <v>387600</v>
      </c>
      <c r="G1400" s="44" t="s">
        <v>4</v>
      </c>
      <c r="H1400" s="27">
        <v>1</v>
      </c>
      <c r="I1400" s="10">
        <v>387600</v>
      </c>
      <c r="J1400" s="10"/>
      <c r="K1400" s="55">
        <f>I1400*H1400</f>
        <v>387600</v>
      </c>
      <c r="L1400" s="190">
        <f t="shared" si="255"/>
        <v>0</v>
      </c>
      <c r="M1400" s="190">
        <f t="shared" si="256"/>
        <v>0</v>
      </c>
      <c r="N1400" s="190">
        <f t="shared" si="257"/>
        <v>0</v>
      </c>
      <c r="O1400" s="190">
        <f t="shared" si="258"/>
        <v>0</v>
      </c>
      <c r="P1400" s="30"/>
    </row>
    <row r="1401" spans="1:16" s="3" customFormat="1" ht="30" customHeight="1" outlineLevel="1" x14ac:dyDescent="0.25">
      <c r="A1401" s="27">
        <v>2</v>
      </c>
      <c r="B1401" s="44" t="s">
        <v>9</v>
      </c>
      <c r="C1401" s="27">
        <v>1</v>
      </c>
      <c r="D1401" s="10">
        <v>289000</v>
      </c>
      <c r="E1401" s="10"/>
      <c r="F1401" s="55">
        <f>D1401*C1401</f>
        <v>289000</v>
      </c>
      <c r="G1401" s="44" t="s">
        <v>9</v>
      </c>
      <c r="H1401" s="27">
        <v>1</v>
      </c>
      <c r="I1401" s="10">
        <v>289000</v>
      </c>
      <c r="J1401" s="10"/>
      <c r="K1401" s="55">
        <f>I1401*H1401</f>
        <v>289000</v>
      </c>
      <c r="L1401" s="190">
        <f t="shared" si="255"/>
        <v>0</v>
      </c>
      <c r="M1401" s="190">
        <f t="shared" si="256"/>
        <v>0</v>
      </c>
      <c r="N1401" s="190">
        <f t="shared" si="257"/>
        <v>0</v>
      </c>
      <c r="O1401" s="190">
        <f t="shared" si="258"/>
        <v>0</v>
      </c>
      <c r="P1401" s="30"/>
    </row>
    <row r="1402" spans="1:16" s="3" customFormat="1" ht="30" customHeight="1" outlineLevel="1" x14ac:dyDescent="0.25">
      <c r="A1402" s="27">
        <v>3</v>
      </c>
      <c r="B1402" s="44" t="s">
        <v>10</v>
      </c>
      <c r="C1402" s="27">
        <v>2</v>
      </c>
      <c r="D1402" s="10">
        <v>282200</v>
      </c>
      <c r="E1402" s="10"/>
      <c r="F1402" s="55">
        <f>D1402*C1402</f>
        <v>564400</v>
      </c>
      <c r="G1402" s="44" t="s">
        <v>10</v>
      </c>
      <c r="H1402" s="27">
        <v>2</v>
      </c>
      <c r="I1402" s="10">
        <v>282200</v>
      </c>
      <c r="J1402" s="10"/>
      <c r="K1402" s="55">
        <f>I1402*H1402</f>
        <v>564400</v>
      </c>
      <c r="L1402" s="190">
        <f t="shared" si="255"/>
        <v>0</v>
      </c>
      <c r="M1402" s="190">
        <f t="shared" si="256"/>
        <v>0</v>
      </c>
      <c r="N1402" s="190">
        <f t="shared" si="257"/>
        <v>0</v>
      </c>
      <c r="O1402" s="190">
        <f t="shared" si="258"/>
        <v>0</v>
      </c>
      <c r="P1402" s="30"/>
    </row>
    <row r="1403" spans="1:16" s="3" customFormat="1" ht="30" customHeight="1" outlineLevel="1" x14ac:dyDescent="0.25">
      <c r="A1403" s="27">
        <v>4</v>
      </c>
      <c r="B1403" s="44" t="s">
        <v>5</v>
      </c>
      <c r="C1403" s="27">
        <v>3</v>
      </c>
      <c r="D1403" s="10">
        <v>272000</v>
      </c>
      <c r="E1403" s="10"/>
      <c r="F1403" s="55">
        <f>D1403*C1403</f>
        <v>816000</v>
      </c>
      <c r="G1403" s="44" t="s">
        <v>5</v>
      </c>
      <c r="H1403" s="27">
        <v>3</v>
      </c>
      <c r="I1403" s="10">
        <v>272000</v>
      </c>
      <c r="J1403" s="10"/>
      <c r="K1403" s="55">
        <f>I1403*H1403</f>
        <v>816000</v>
      </c>
      <c r="L1403" s="190">
        <f t="shared" si="255"/>
        <v>0</v>
      </c>
      <c r="M1403" s="190">
        <f t="shared" si="256"/>
        <v>0</v>
      </c>
      <c r="N1403" s="190">
        <f t="shared" si="257"/>
        <v>0</v>
      </c>
      <c r="O1403" s="190">
        <f t="shared" si="258"/>
        <v>0</v>
      </c>
      <c r="P1403" s="30"/>
    </row>
    <row r="1404" spans="1:16" s="3" customFormat="1" ht="24" customHeight="1" outlineLevel="1" x14ac:dyDescent="0.25">
      <c r="A1404" s="27"/>
      <c r="B1404" s="31" t="s">
        <v>6</v>
      </c>
      <c r="C1404" s="62">
        <f>SUM(C1400:C1403)</f>
        <v>7</v>
      </c>
      <c r="D1404" s="43"/>
      <c r="E1404" s="43"/>
      <c r="F1404" s="172">
        <f>SUM(F1400:F1403)</f>
        <v>2057000</v>
      </c>
      <c r="G1404" s="31" t="s">
        <v>6</v>
      </c>
      <c r="H1404" s="62">
        <f>SUM(H1400:H1403)</f>
        <v>7</v>
      </c>
      <c r="I1404" s="43"/>
      <c r="J1404" s="43"/>
      <c r="K1404" s="172">
        <f>SUM(K1400:K1403)</f>
        <v>2057000</v>
      </c>
      <c r="L1404" s="190">
        <f t="shared" si="255"/>
        <v>0</v>
      </c>
      <c r="M1404" s="190">
        <f t="shared" si="256"/>
        <v>0</v>
      </c>
      <c r="N1404" s="190">
        <f t="shared" si="257"/>
        <v>0</v>
      </c>
      <c r="O1404" s="190">
        <f t="shared" si="258"/>
        <v>0</v>
      </c>
      <c r="P1404" s="30"/>
    </row>
    <row r="1405" spans="1:16" s="5" customFormat="1" ht="24.75" customHeight="1" outlineLevel="1" x14ac:dyDescent="0.25">
      <c r="A1405" s="19" t="s">
        <v>8</v>
      </c>
      <c r="B1405" s="19" t="s">
        <v>178</v>
      </c>
      <c r="C1405" s="24"/>
      <c r="D1405" s="74"/>
      <c r="E1405" s="74"/>
      <c r="F1405" s="177"/>
      <c r="G1405" s="19" t="s">
        <v>178</v>
      </c>
      <c r="H1405" s="24"/>
      <c r="I1405" s="74"/>
      <c r="J1405" s="74"/>
      <c r="K1405" s="177"/>
      <c r="L1405" s="190">
        <f t="shared" si="255"/>
        <v>0</v>
      </c>
      <c r="M1405" s="190">
        <f t="shared" si="256"/>
        <v>0</v>
      </c>
      <c r="N1405" s="190">
        <f t="shared" si="257"/>
        <v>0</v>
      </c>
      <c r="O1405" s="190">
        <f t="shared" si="258"/>
        <v>0</v>
      </c>
      <c r="P1405" s="77"/>
    </row>
    <row r="1406" spans="1:16" s="3" customFormat="1" ht="28.5" customHeight="1" outlineLevel="1" x14ac:dyDescent="0.25">
      <c r="A1406" s="27">
        <v>1</v>
      </c>
      <c r="B1406" s="44" t="s">
        <v>4</v>
      </c>
      <c r="C1406" s="27">
        <v>1</v>
      </c>
      <c r="D1406" s="10">
        <v>387600</v>
      </c>
      <c r="E1406" s="10"/>
      <c r="F1406" s="55">
        <f>D1406*C1406</f>
        <v>387600</v>
      </c>
      <c r="G1406" s="44" t="s">
        <v>4</v>
      </c>
      <c r="H1406" s="27">
        <v>1</v>
      </c>
      <c r="I1406" s="10">
        <v>387600</v>
      </c>
      <c r="J1406" s="10"/>
      <c r="K1406" s="55">
        <f>I1406*H1406</f>
        <v>387600</v>
      </c>
      <c r="L1406" s="190">
        <f t="shared" si="255"/>
        <v>0</v>
      </c>
      <c r="M1406" s="190">
        <f t="shared" si="256"/>
        <v>0</v>
      </c>
      <c r="N1406" s="190">
        <f t="shared" si="257"/>
        <v>0</v>
      </c>
      <c r="O1406" s="190">
        <f t="shared" si="258"/>
        <v>0</v>
      </c>
      <c r="P1406" s="30"/>
    </row>
    <row r="1407" spans="1:16" s="3" customFormat="1" ht="28.5" customHeight="1" outlineLevel="1" x14ac:dyDescent="0.25">
      <c r="A1407" s="27">
        <v>2</v>
      </c>
      <c r="B1407" s="44" t="s">
        <v>147</v>
      </c>
      <c r="C1407" s="27">
        <v>1</v>
      </c>
      <c r="D1407" s="10">
        <v>326400</v>
      </c>
      <c r="E1407" s="10"/>
      <c r="F1407" s="55">
        <f>D1407*C1407</f>
        <v>326400</v>
      </c>
      <c r="G1407" s="44" t="s">
        <v>147</v>
      </c>
      <c r="H1407" s="27">
        <v>1</v>
      </c>
      <c r="I1407" s="10">
        <v>326400</v>
      </c>
      <c r="J1407" s="10"/>
      <c r="K1407" s="55">
        <f>I1407*H1407</f>
        <v>326400</v>
      </c>
      <c r="L1407" s="190">
        <f t="shared" si="255"/>
        <v>0</v>
      </c>
      <c r="M1407" s="190">
        <f t="shared" si="256"/>
        <v>0</v>
      </c>
      <c r="N1407" s="190">
        <f t="shared" si="257"/>
        <v>0</v>
      </c>
      <c r="O1407" s="190">
        <f t="shared" si="258"/>
        <v>0</v>
      </c>
      <c r="P1407" s="30"/>
    </row>
    <row r="1408" spans="1:16" s="3" customFormat="1" ht="28.5" customHeight="1" outlineLevel="1" x14ac:dyDescent="0.25">
      <c r="A1408" s="27">
        <v>3</v>
      </c>
      <c r="B1408" s="44" t="s">
        <v>9</v>
      </c>
      <c r="C1408" s="27">
        <v>1</v>
      </c>
      <c r="D1408" s="10">
        <v>289000</v>
      </c>
      <c r="E1408" s="10"/>
      <c r="F1408" s="55">
        <f>D1408*C1408</f>
        <v>289000</v>
      </c>
      <c r="G1408" s="44" t="s">
        <v>9</v>
      </c>
      <c r="H1408" s="27">
        <v>1</v>
      </c>
      <c r="I1408" s="10">
        <v>289000</v>
      </c>
      <c r="J1408" s="10"/>
      <c r="K1408" s="55">
        <f>I1408*H1408</f>
        <v>289000</v>
      </c>
      <c r="L1408" s="190">
        <f t="shared" si="255"/>
        <v>0</v>
      </c>
      <c r="M1408" s="190">
        <f t="shared" si="256"/>
        <v>0</v>
      </c>
      <c r="N1408" s="190">
        <f t="shared" si="257"/>
        <v>0</v>
      </c>
      <c r="O1408" s="190">
        <f t="shared" si="258"/>
        <v>0</v>
      </c>
      <c r="P1408" s="30"/>
    </row>
    <row r="1409" spans="1:16" s="3" customFormat="1" ht="28.5" customHeight="1" outlineLevel="1" x14ac:dyDescent="0.25">
      <c r="A1409" s="27">
        <v>4</v>
      </c>
      <c r="B1409" s="44" t="s">
        <v>10</v>
      </c>
      <c r="C1409" s="27">
        <v>1</v>
      </c>
      <c r="D1409" s="10">
        <v>282200</v>
      </c>
      <c r="E1409" s="10"/>
      <c r="F1409" s="55">
        <f>D1409*C1409</f>
        <v>282200</v>
      </c>
      <c r="G1409" s="44" t="s">
        <v>10</v>
      </c>
      <c r="H1409" s="27">
        <v>1</v>
      </c>
      <c r="I1409" s="10">
        <v>282200</v>
      </c>
      <c r="J1409" s="10"/>
      <c r="K1409" s="55">
        <f>I1409*H1409</f>
        <v>282200</v>
      </c>
      <c r="L1409" s="190">
        <f t="shared" si="255"/>
        <v>0</v>
      </c>
      <c r="M1409" s="190">
        <f t="shared" si="256"/>
        <v>0</v>
      </c>
      <c r="N1409" s="190">
        <f t="shared" si="257"/>
        <v>0</v>
      </c>
      <c r="O1409" s="190">
        <f t="shared" si="258"/>
        <v>0</v>
      </c>
      <c r="P1409" s="30"/>
    </row>
    <row r="1410" spans="1:16" s="3" customFormat="1" ht="28.5" customHeight="1" outlineLevel="1" x14ac:dyDescent="0.25">
      <c r="A1410" s="27">
        <v>5</v>
      </c>
      <c r="B1410" s="44" t="s">
        <v>5</v>
      </c>
      <c r="C1410" s="27">
        <v>2</v>
      </c>
      <c r="D1410" s="10">
        <v>272000</v>
      </c>
      <c r="E1410" s="10"/>
      <c r="F1410" s="55">
        <f>D1410*C1410</f>
        <v>544000</v>
      </c>
      <c r="G1410" s="44" t="s">
        <v>5</v>
      </c>
      <c r="H1410" s="27">
        <v>2</v>
      </c>
      <c r="I1410" s="10">
        <v>272000</v>
      </c>
      <c r="J1410" s="10"/>
      <c r="K1410" s="55">
        <f>I1410*H1410</f>
        <v>544000</v>
      </c>
      <c r="L1410" s="190">
        <f t="shared" si="255"/>
        <v>0</v>
      </c>
      <c r="M1410" s="190">
        <f t="shared" si="256"/>
        <v>0</v>
      </c>
      <c r="N1410" s="190">
        <f t="shared" si="257"/>
        <v>0</v>
      </c>
      <c r="O1410" s="190">
        <f t="shared" si="258"/>
        <v>0</v>
      </c>
      <c r="P1410" s="30"/>
    </row>
    <row r="1411" spans="1:16" s="3" customFormat="1" ht="23.25" customHeight="1" outlineLevel="1" x14ac:dyDescent="0.25">
      <c r="A1411" s="27"/>
      <c r="B1411" s="31" t="s">
        <v>6</v>
      </c>
      <c r="C1411" s="62">
        <f>SUM(C1406:C1410)</f>
        <v>6</v>
      </c>
      <c r="D1411" s="43"/>
      <c r="E1411" s="43"/>
      <c r="F1411" s="172">
        <f>SUM(F1406:F1410)</f>
        <v>1829200</v>
      </c>
      <c r="G1411" s="31" t="s">
        <v>6</v>
      </c>
      <c r="H1411" s="62">
        <f>SUM(H1406:H1410)</f>
        <v>6</v>
      </c>
      <c r="I1411" s="43"/>
      <c r="J1411" s="43"/>
      <c r="K1411" s="172">
        <f>SUM(K1406:K1410)</f>
        <v>1829200</v>
      </c>
      <c r="L1411" s="190">
        <f t="shared" si="255"/>
        <v>0</v>
      </c>
      <c r="M1411" s="190">
        <f t="shared" si="256"/>
        <v>0</v>
      </c>
      <c r="N1411" s="190">
        <f t="shared" si="257"/>
        <v>0</v>
      </c>
      <c r="O1411" s="190">
        <f t="shared" si="258"/>
        <v>0</v>
      </c>
      <c r="P1411" s="30"/>
    </row>
    <row r="1412" spans="1:16" s="3" customFormat="1" ht="23.25" customHeight="1" x14ac:dyDescent="0.25">
      <c r="A1412" s="42"/>
      <c r="B1412" s="31" t="s">
        <v>11</v>
      </c>
      <c r="C1412" s="62">
        <f>C1346+C1373+C1411+C1380+C1404+C1353+C1386+C1367+C1360+C1398</f>
        <v>99</v>
      </c>
      <c r="D1412" s="43"/>
      <c r="E1412" s="43"/>
      <c r="F1412" s="172">
        <f>F1346+F1373+F1411+F1380+F1404+F1353+F1386+F1367+F1360+F1398</f>
        <v>29331800</v>
      </c>
      <c r="G1412" s="31" t="s">
        <v>11</v>
      </c>
      <c r="H1412" s="62">
        <f>H1346+H1373+H1411+H1380+H1404+H1353+H1386+H1367+H1360+H1398</f>
        <v>99</v>
      </c>
      <c r="I1412" s="43"/>
      <c r="J1412" s="43"/>
      <c r="K1412" s="172">
        <f>K1346+K1373+K1411+K1380+K1404+K1353+K1386+K1367+K1360+K1398</f>
        <v>29331800</v>
      </c>
      <c r="L1412" s="190">
        <f t="shared" si="255"/>
        <v>0</v>
      </c>
      <c r="M1412" s="190">
        <f t="shared" si="256"/>
        <v>0</v>
      </c>
      <c r="N1412" s="190">
        <f t="shared" si="257"/>
        <v>0</v>
      </c>
      <c r="O1412" s="190">
        <f t="shared" si="258"/>
        <v>0</v>
      </c>
      <c r="P1412" s="30"/>
    </row>
    <row r="1413" spans="1:16" ht="30" customHeight="1" x14ac:dyDescent="0.25">
      <c r="A1413" s="56"/>
      <c r="B1413" s="79" t="s">
        <v>194</v>
      </c>
      <c r="C1413" s="134">
        <f>C608+C682+C758+C829+C905+C987+C1063+C1139+C1204+C1260+C1336+C1412</f>
        <v>1208</v>
      </c>
      <c r="D1413" s="43"/>
      <c r="E1413" s="43"/>
      <c r="F1413" s="174">
        <f>F608+F682+F758+F829+F905+F987+F1063+F1139+F1204+F1260+F1336+F1412</f>
        <v>357649400</v>
      </c>
      <c r="G1413" s="79" t="s">
        <v>194</v>
      </c>
      <c r="H1413" s="134">
        <f>H608+H682+H758+H829+H905+H987+H1063+H1139+H1204+H1260+H1336+H1412</f>
        <v>1208</v>
      </c>
      <c r="I1413" s="43"/>
      <c r="J1413" s="43"/>
      <c r="K1413" s="174">
        <f>K608+K682+K758+K829+K905+K987+K1063+K1139+K1204+K1260+K1336+K1412</f>
        <v>357649400</v>
      </c>
      <c r="L1413" s="190">
        <f t="shared" si="255"/>
        <v>0</v>
      </c>
      <c r="M1413" s="190">
        <f t="shared" si="256"/>
        <v>0</v>
      </c>
      <c r="N1413" s="190">
        <f t="shared" si="257"/>
        <v>0</v>
      </c>
      <c r="O1413" s="190">
        <f t="shared" si="258"/>
        <v>0</v>
      </c>
      <c r="P1413" s="15"/>
    </row>
    <row r="1414" spans="1:16" ht="36.75" customHeight="1" x14ac:dyDescent="0.25">
      <c r="A1414" s="42"/>
      <c r="B1414" s="31" t="s">
        <v>195</v>
      </c>
      <c r="C1414" s="134">
        <f>C519+C531+C1413</f>
        <v>1300</v>
      </c>
      <c r="D1414" s="43"/>
      <c r="E1414" s="43"/>
      <c r="F1414" s="174">
        <f>F519+F531+F1413</f>
        <v>384580800</v>
      </c>
      <c r="G1414" s="31" t="s">
        <v>195</v>
      </c>
      <c r="H1414" s="134">
        <f>H519+H531+H1413</f>
        <v>1312</v>
      </c>
      <c r="I1414" s="43"/>
      <c r="J1414" s="43"/>
      <c r="K1414" s="174">
        <f>K519+K531+K1413</f>
        <v>388586000</v>
      </c>
      <c r="L1414" s="190">
        <f t="shared" si="255"/>
        <v>12</v>
      </c>
      <c r="M1414" s="190">
        <f t="shared" si="256"/>
        <v>0</v>
      </c>
      <c r="N1414" s="190">
        <f t="shared" si="257"/>
        <v>0</v>
      </c>
      <c r="O1414" s="190">
        <f t="shared" si="258"/>
        <v>4005200</v>
      </c>
      <c r="P1414" s="15"/>
    </row>
    <row r="1415" spans="1:16" ht="35.25" customHeight="1" x14ac:dyDescent="0.25">
      <c r="A1415" s="42"/>
      <c r="B1415" s="93" t="s">
        <v>11</v>
      </c>
      <c r="C1415" s="94">
        <f>C498+C1414</f>
        <v>1999.5</v>
      </c>
      <c r="D1415" s="95"/>
      <c r="E1415" s="96">
        <f>E498+E1414</f>
        <v>75480</v>
      </c>
      <c r="F1415" s="178">
        <f>F498+F1414</f>
        <v>622389045</v>
      </c>
      <c r="G1415" s="93" t="s">
        <v>11</v>
      </c>
      <c r="H1415" s="94">
        <f>H498+H1414</f>
        <v>2007.5</v>
      </c>
      <c r="I1415" s="95"/>
      <c r="J1415" s="96">
        <f>J498+J1414</f>
        <v>75480</v>
      </c>
      <c r="K1415" s="178">
        <f>K498+K1414</f>
        <v>622946245</v>
      </c>
      <c r="L1415" s="191">
        <f t="shared" si="255"/>
        <v>8</v>
      </c>
      <c r="M1415" s="191">
        <f t="shared" si="256"/>
        <v>0</v>
      </c>
      <c r="N1415" s="191">
        <f t="shared" si="257"/>
        <v>0</v>
      </c>
      <c r="O1415" s="191">
        <f t="shared" si="258"/>
        <v>557200</v>
      </c>
      <c r="P1415" s="15"/>
    </row>
    <row r="1416" spans="1:16" x14ac:dyDescent="0.25">
      <c r="A1416" s="5"/>
      <c r="B1416" s="9"/>
      <c r="C1416" s="98"/>
      <c r="D1416" s="5"/>
      <c r="E1416" s="99"/>
      <c r="F1416" s="99"/>
      <c r="G1416" s="9"/>
      <c r="H1416" s="98"/>
      <c r="I1416" s="5"/>
      <c r="J1416" s="99"/>
      <c r="K1416" s="99"/>
    </row>
    <row r="1417" spans="1:16" s="4" customFormat="1" x14ac:dyDescent="0.25">
      <c r="A1417" s="1"/>
      <c r="C1417" s="99"/>
      <c r="D1417" s="5"/>
      <c r="E1417" s="5"/>
      <c r="F1417" s="100"/>
      <c r="H1417" s="99"/>
      <c r="I1417" s="5"/>
      <c r="J1417" s="5"/>
      <c r="K1417" s="100"/>
    </row>
    <row r="1418" spans="1:16" s="4" customFormat="1" x14ac:dyDescent="0.25">
      <c r="A1418" s="1"/>
      <c r="C1418" s="5"/>
      <c r="D1418" s="5"/>
      <c r="E1418" s="5"/>
      <c r="F1418" s="5"/>
      <c r="H1418" s="5"/>
      <c r="I1418" s="5"/>
      <c r="J1418" s="5"/>
      <c r="K1418" s="5"/>
    </row>
    <row r="1419" spans="1:16" s="4" customFormat="1" x14ac:dyDescent="0.25">
      <c r="A1419" s="1"/>
      <c r="C1419" s="5"/>
      <c r="D1419" s="5"/>
      <c r="E1419" s="5"/>
      <c r="F1419" s="5"/>
      <c r="H1419" s="5"/>
      <c r="I1419" s="5"/>
      <c r="J1419" s="5"/>
      <c r="K1419" s="5"/>
    </row>
    <row r="1420" spans="1:16" s="4" customFormat="1" x14ac:dyDescent="0.25">
      <c r="A1420" s="1"/>
      <c r="C1420" s="99"/>
      <c r="D1420" s="5"/>
      <c r="E1420" s="5"/>
      <c r="F1420" s="5"/>
      <c r="H1420" s="99"/>
      <c r="I1420" s="5"/>
      <c r="J1420" s="5"/>
      <c r="K1420" s="5"/>
    </row>
    <row r="1421" spans="1:16" s="4" customFormat="1" x14ac:dyDescent="0.25">
      <c r="A1421" s="1"/>
      <c r="C1421" s="5"/>
      <c r="D1421" s="5"/>
      <c r="E1421" s="5"/>
      <c r="F1421" s="5"/>
      <c r="H1421" s="5"/>
      <c r="I1421" s="5"/>
      <c r="J1421" s="5"/>
      <c r="K1421" s="5"/>
    </row>
    <row r="1422" spans="1:16" s="4" customFormat="1" x14ac:dyDescent="0.25">
      <c r="A1422" s="1"/>
      <c r="B1422" s="101"/>
      <c r="C1422" s="99"/>
      <c r="G1422" s="101"/>
      <c r="H1422" s="99"/>
    </row>
    <row r="1423" spans="1:16" s="4" customFormat="1" x14ac:dyDescent="0.25">
      <c r="A1423" s="1"/>
      <c r="C1423" s="7"/>
      <c r="H1423" s="7"/>
    </row>
    <row r="1424" spans="1:16" s="4" customFormat="1" x14ac:dyDescent="0.25">
      <c r="A1424" s="1"/>
      <c r="C1424" s="5"/>
      <c r="D1424" s="101"/>
      <c r="H1424" s="5"/>
      <c r="I1424" s="101"/>
    </row>
    <row r="1425" spans="1:16" s="4" customFormat="1" x14ac:dyDescent="0.25">
      <c r="A1425" s="1"/>
      <c r="C1425" s="5"/>
      <c r="H1425" s="5"/>
    </row>
    <row r="1426" spans="1:16" s="4" customFormat="1" x14ac:dyDescent="0.25">
      <c r="A1426" s="1"/>
      <c r="C1426" s="5"/>
      <c r="H1426" s="5"/>
    </row>
    <row r="1427" spans="1:16" s="4" customFormat="1" x14ac:dyDescent="0.25">
      <c r="A1427" s="1"/>
      <c r="C1427" s="5"/>
      <c r="H1427" s="5"/>
    </row>
    <row r="1428" spans="1:16" s="4" customFormat="1" x14ac:dyDescent="0.25">
      <c r="A1428" s="1"/>
      <c r="C1428" s="5"/>
      <c r="H1428" s="5"/>
    </row>
    <row r="1429" spans="1:16" s="4" customFormat="1" x14ac:dyDescent="0.25">
      <c r="A1429" s="1"/>
      <c r="C1429" s="5"/>
      <c r="H1429" s="5"/>
    </row>
    <row r="1430" spans="1:16" s="4" customFormat="1" x14ac:dyDescent="0.25">
      <c r="A1430" s="3"/>
      <c r="B1430" s="6"/>
      <c r="C1430" s="5"/>
      <c r="G1430" s="6"/>
      <c r="H1430" s="5"/>
      <c r="L1430" s="1"/>
      <c r="M1430" s="1"/>
      <c r="N1430" s="1"/>
      <c r="O1430" s="1"/>
      <c r="P1430" s="1"/>
    </row>
    <row r="1431" spans="1:16" s="4" customFormat="1" x14ac:dyDescent="0.25">
      <c r="A1431" s="3"/>
      <c r="B1431" s="6"/>
      <c r="C1431" s="5"/>
      <c r="G1431" s="6"/>
      <c r="H1431" s="5"/>
      <c r="L1431" s="1"/>
      <c r="M1431" s="1"/>
      <c r="N1431" s="1"/>
      <c r="O1431" s="1"/>
      <c r="P1431" s="1"/>
    </row>
    <row r="1432" spans="1:16" s="4" customFormat="1" x14ac:dyDescent="0.25">
      <c r="A1432" s="3"/>
      <c r="B1432" s="6"/>
      <c r="C1432" s="5"/>
      <c r="G1432" s="6"/>
      <c r="H1432" s="5"/>
      <c r="L1432" s="1"/>
      <c r="M1432" s="1"/>
      <c r="N1432" s="1"/>
      <c r="O1432" s="1"/>
      <c r="P1432" s="1"/>
    </row>
    <row r="1433" spans="1:16" s="4" customFormat="1" x14ac:dyDescent="0.25">
      <c r="A1433" s="3"/>
      <c r="B1433" s="6"/>
      <c r="C1433" s="99"/>
      <c r="G1433" s="6"/>
      <c r="H1433" s="99"/>
      <c r="L1433" s="1"/>
      <c r="M1433" s="1"/>
      <c r="N1433" s="1"/>
      <c r="O1433" s="1"/>
      <c r="P1433" s="1"/>
    </row>
  </sheetData>
  <autoFilter ref="A7:M1415" xr:uid="{00000000-0009-0000-0000-000002000000}"/>
  <mergeCells count="10">
    <mergeCell ref="B23:F23"/>
    <mergeCell ref="B31:F31"/>
    <mergeCell ref="B499:F499"/>
    <mergeCell ref="B532:F532"/>
    <mergeCell ref="A2:O2"/>
    <mergeCell ref="A3:O3"/>
    <mergeCell ref="C5:F5"/>
    <mergeCell ref="H5:K5"/>
    <mergeCell ref="L5:O5"/>
    <mergeCell ref="A4:F4"/>
  </mergeCells>
  <pageMargins left="0.15748031496063" right="0.15748031496063" top="0.23622047244094499" bottom="0.23622047244094499" header="0.196850393700787" footer="0.15748031496063"/>
  <pageSetup paperSize="9" scale="63" orientation="landscape" r:id="rId1"/>
  <headerFooter alignWithMargins="0"/>
  <rowBreaks count="4" manualBreakCount="4">
    <brk id="160" max="14" man="1"/>
    <brk id="191" max="14" man="1"/>
    <brk id="481" max="14" man="1"/>
    <brk id="498" max="1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R31"/>
  <sheetViews>
    <sheetView view="pageBreakPreview" zoomScaleSheetLayoutView="100" workbookViewId="0">
      <selection activeCell="B10" sqref="B10"/>
    </sheetView>
  </sheetViews>
  <sheetFormatPr defaultRowHeight="17.25" x14ac:dyDescent="0.25"/>
  <cols>
    <col min="1" max="1" width="6.42578125" style="5" customWidth="1"/>
    <col min="2" max="2" width="39.140625" style="6" customWidth="1"/>
    <col min="3" max="3" width="11.85546875" style="5" customWidth="1"/>
    <col min="4" max="4" width="12" style="4" customWidth="1"/>
    <col min="5" max="5" width="9.28515625" style="4" hidden="1" customWidth="1"/>
    <col min="6" max="6" width="18.7109375" style="4" customWidth="1"/>
    <col min="7" max="7" width="11.5703125" style="5" customWidth="1"/>
    <col min="8" max="8" width="13.42578125" style="4" customWidth="1"/>
    <col min="9" max="9" width="9.85546875" style="4" hidden="1" customWidth="1"/>
    <col min="10" max="10" width="21.7109375" style="4" customWidth="1"/>
    <col min="11" max="11" width="9.85546875" style="5" customWidth="1"/>
    <col min="12" max="12" width="8.85546875" style="4" customWidth="1"/>
    <col min="13" max="13" width="9.85546875" style="4" hidden="1" customWidth="1"/>
    <col min="14" max="14" width="18.28515625" style="4" customWidth="1"/>
    <col min="15" max="15" width="18.140625" style="4" customWidth="1"/>
    <col min="16" max="16" width="16.140625" style="1" hidden="1" customWidth="1"/>
    <col min="17" max="17" width="19.140625" style="1" bestFit="1" customWidth="1"/>
    <col min="18" max="18" width="17.28515625" style="1" customWidth="1"/>
    <col min="19" max="19" width="15.85546875" style="1" customWidth="1"/>
    <col min="20" max="16384" width="9.140625" style="1"/>
  </cols>
  <sheetData>
    <row r="1" spans="1:18" ht="19.5" customHeight="1" x14ac:dyDescent="0.25">
      <c r="A1" s="225" t="s">
        <v>303</v>
      </c>
      <c r="B1" s="225"/>
      <c r="C1" s="225"/>
      <c r="D1" s="225"/>
      <c r="E1" s="225"/>
      <c r="F1" s="225"/>
      <c r="G1" s="225"/>
      <c r="H1" s="225"/>
      <c r="I1" s="225"/>
      <c r="J1" s="225"/>
      <c r="K1" s="225"/>
      <c r="L1" s="225"/>
      <c r="M1" s="225"/>
      <c r="N1" s="225"/>
      <c r="O1" s="151"/>
    </row>
    <row r="2" spans="1:18" ht="22.5" customHeight="1" x14ac:dyDescent="0.25">
      <c r="A2" s="218" t="s">
        <v>304</v>
      </c>
      <c r="B2" s="218"/>
      <c r="C2" s="218"/>
      <c r="D2" s="218"/>
      <c r="E2" s="218"/>
      <c r="F2" s="218"/>
      <c r="G2" s="218"/>
      <c r="H2" s="218"/>
      <c r="I2" s="218"/>
      <c r="J2" s="218"/>
      <c r="K2" s="218"/>
      <c r="L2" s="218"/>
      <c r="M2" s="218"/>
      <c r="N2" s="218"/>
      <c r="O2" s="138"/>
      <c r="Q2" s="3"/>
    </row>
    <row r="3" spans="1:18" ht="12.75" customHeight="1" x14ac:dyDescent="0.3">
      <c r="A3" s="16"/>
      <c r="B3" s="16"/>
      <c r="C3" s="17"/>
      <c r="D3" s="17"/>
      <c r="E3" s="17"/>
      <c r="F3" s="18"/>
      <c r="G3" s="17"/>
      <c r="H3" s="17"/>
      <c r="I3" s="17"/>
      <c r="J3" s="18"/>
      <c r="K3" s="17"/>
      <c r="L3" s="17"/>
      <c r="M3" s="17"/>
      <c r="N3" s="17"/>
      <c r="O3" s="18" t="s">
        <v>0</v>
      </c>
      <c r="Q3" s="3"/>
    </row>
    <row r="4" spans="1:18" s="2" customFormat="1" ht="24" customHeight="1" x14ac:dyDescent="0.25">
      <c r="A4" s="238" t="s">
        <v>1</v>
      </c>
      <c r="B4" s="238" t="s">
        <v>2</v>
      </c>
      <c r="C4" s="239" t="s">
        <v>305</v>
      </c>
      <c r="D4" s="240"/>
      <c r="E4" s="240"/>
      <c r="F4" s="240"/>
      <c r="G4" s="241" t="s">
        <v>306</v>
      </c>
      <c r="H4" s="241"/>
      <c r="I4" s="241"/>
      <c r="J4" s="241"/>
      <c r="K4" s="241" t="s">
        <v>307</v>
      </c>
      <c r="L4" s="241"/>
      <c r="M4" s="241"/>
      <c r="N4" s="241"/>
      <c r="O4" s="236" t="s">
        <v>308</v>
      </c>
      <c r="Q4" s="3"/>
      <c r="R4" s="1"/>
    </row>
    <row r="5" spans="1:18" s="7" customFormat="1" ht="69" customHeight="1" x14ac:dyDescent="0.25">
      <c r="A5" s="238"/>
      <c r="B5" s="238"/>
      <c r="C5" s="19" t="s">
        <v>309</v>
      </c>
      <c r="D5" s="20" t="s">
        <v>3</v>
      </c>
      <c r="E5" s="20" t="s">
        <v>20</v>
      </c>
      <c r="F5" s="140" t="s">
        <v>12</v>
      </c>
      <c r="G5" s="19" t="s">
        <v>309</v>
      </c>
      <c r="H5" s="20" t="s">
        <v>3</v>
      </c>
      <c r="I5" s="20" t="s">
        <v>20</v>
      </c>
      <c r="J5" s="20" t="s">
        <v>12</v>
      </c>
      <c r="K5" s="19" t="s">
        <v>309</v>
      </c>
      <c r="L5" s="20" t="s">
        <v>3</v>
      </c>
      <c r="M5" s="20" t="s">
        <v>20</v>
      </c>
      <c r="N5" s="20" t="s">
        <v>12</v>
      </c>
      <c r="O5" s="237"/>
      <c r="Q5" s="141"/>
    </row>
    <row r="6" spans="1:18" s="8" customFormat="1" ht="16.5" customHeight="1" x14ac:dyDescent="0.25">
      <c r="A6" s="24">
        <v>1</v>
      </c>
      <c r="B6" s="24">
        <v>2</v>
      </c>
      <c r="C6" s="24">
        <v>3</v>
      </c>
      <c r="D6" s="24">
        <v>4</v>
      </c>
      <c r="E6" s="24"/>
      <c r="F6" s="142">
        <v>5</v>
      </c>
      <c r="G6" s="24">
        <v>6</v>
      </c>
      <c r="H6" s="24">
        <v>7</v>
      </c>
      <c r="I6" s="24"/>
      <c r="J6" s="24">
        <v>8</v>
      </c>
      <c r="K6" s="24">
        <v>9</v>
      </c>
      <c r="L6" s="24">
        <v>10</v>
      </c>
      <c r="M6" s="24">
        <v>12</v>
      </c>
      <c r="N6" s="24">
        <v>13</v>
      </c>
      <c r="O6" s="24">
        <v>14</v>
      </c>
    </row>
    <row r="7" spans="1:18" s="8" customFormat="1" ht="28.5" customHeight="1" x14ac:dyDescent="0.25">
      <c r="A7" s="24"/>
      <c r="B7" s="143" t="s">
        <v>11</v>
      </c>
      <c r="C7" s="144">
        <v>1999.5</v>
      </c>
      <c r="D7" s="145"/>
      <c r="E7" s="145"/>
      <c r="F7" s="146">
        <v>622389045</v>
      </c>
      <c r="G7" s="144">
        <f>+C7+K20</f>
        <v>2009.5</v>
      </c>
      <c r="H7" s="144"/>
      <c r="I7" s="144"/>
      <c r="J7" s="145">
        <f>+F7+N20</f>
        <v>625333445</v>
      </c>
      <c r="K7" s="145">
        <f>+G7-C7</f>
        <v>10</v>
      </c>
      <c r="L7" s="145"/>
      <c r="M7" s="145"/>
      <c r="N7" s="145">
        <f>+J7-F7</f>
        <v>2944400</v>
      </c>
      <c r="O7" s="145">
        <f>+N7*12</f>
        <v>35332800</v>
      </c>
    </row>
    <row r="8" spans="1:18" s="8" customFormat="1" ht="39.75" customHeight="1" x14ac:dyDescent="0.25">
      <c r="A8" s="24"/>
      <c r="B8" s="147" t="s">
        <v>310</v>
      </c>
      <c r="C8" s="148">
        <v>699.5</v>
      </c>
      <c r="D8" s="145"/>
      <c r="E8" s="145"/>
      <c r="F8" s="146">
        <v>237808245</v>
      </c>
      <c r="G8" s="144">
        <f>+C8+K20</f>
        <v>709.5</v>
      </c>
      <c r="H8" s="145"/>
      <c r="I8" s="145"/>
      <c r="J8" s="145">
        <f>+F8+N20</f>
        <v>240752645</v>
      </c>
      <c r="K8" s="145">
        <f>++G8-C8</f>
        <v>10</v>
      </c>
      <c r="L8" s="145"/>
      <c r="M8" s="145"/>
      <c r="N8" s="145">
        <f>+J8-F8</f>
        <v>2944400</v>
      </c>
      <c r="O8" s="145">
        <f t="shared" ref="O8:O10" si="0">+N8*12</f>
        <v>35332800</v>
      </c>
    </row>
    <row r="9" spans="1:18" s="8" customFormat="1" ht="39.75" customHeight="1" x14ac:dyDescent="0.25">
      <c r="A9" s="24"/>
      <c r="B9" s="79" t="s">
        <v>194</v>
      </c>
      <c r="C9" s="149">
        <v>1208</v>
      </c>
      <c r="D9" s="145"/>
      <c r="E9" s="145"/>
      <c r="F9" s="146">
        <v>357649400</v>
      </c>
      <c r="G9" s="144"/>
      <c r="H9" s="144"/>
      <c r="I9" s="144"/>
      <c r="J9" s="144"/>
      <c r="K9" s="145">
        <f>+G9-C9</f>
        <v>-1208</v>
      </c>
      <c r="L9" s="145"/>
      <c r="M9" s="145"/>
      <c r="N9" s="145">
        <f>+J9-F9</f>
        <v>-357649400</v>
      </c>
      <c r="O9" s="145">
        <f t="shared" si="0"/>
        <v>-4291792800</v>
      </c>
    </row>
    <row r="10" spans="1:18" s="8" customFormat="1" ht="39.75" customHeight="1" x14ac:dyDescent="0.25">
      <c r="A10" s="24"/>
      <c r="B10" s="147" t="s">
        <v>311</v>
      </c>
      <c r="C10" s="149">
        <v>1300</v>
      </c>
      <c r="D10" s="145"/>
      <c r="E10" s="145"/>
      <c r="F10" s="146">
        <v>384580800</v>
      </c>
      <c r="G10" s="144"/>
      <c r="H10" s="144"/>
      <c r="I10" s="144"/>
      <c r="J10" s="144"/>
      <c r="K10" s="145">
        <f>+G10-C10</f>
        <v>-1300</v>
      </c>
      <c r="L10" s="145"/>
      <c r="M10" s="145"/>
      <c r="N10" s="145">
        <f>+J10-F10</f>
        <v>-384580800</v>
      </c>
      <c r="O10" s="145">
        <f t="shared" si="0"/>
        <v>-4614969600</v>
      </c>
    </row>
    <row r="11" spans="1:18" s="8" customFormat="1" ht="39.75" customHeight="1" x14ac:dyDescent="0.25">
      <c r="A11" s="27"/>
      <c r="B11" s="36" t="s">
        <v>69</v>
      </c>
      <c r="C11" s="37"/>
      <c r="D11" s="40"/>
      <c r="E11" s="10"/>
      <c r="F11" s="40"/>
      <c r="G11" s="144"/>
      <c r="H11" s="145"/>
      <c r="I11" s="145"/>
      <c r="J11" s="145"/>
      <c r="K11" s="145"/>
      <c r="L11" s="145"/>
      <c r="M11" s="145"/>
      <c r="N11" s="145"/>
      <c r="O11" s="145"/>
    </row>
    <row r="12" spans="1:18" s="8" customFormat="1" ht="20.25" x14ac:dyDescent="0.25">
      <c r="A12" s="27">
        <v>1</v>
      </c>
      <c r="B12" s="44" t="s">
        <v>7</v>
      </c>
      <c r="C12" s="37">
        <v>1</v>
      </c>
      <c r="D12" s="10">
        <v>697000</v>
      </c>
      <c r="E12" s="10"/>
      <c r="F12" s="10">
        <f t="shared" ref="F12:F19" si="1">D12*C12</f>
        <v>697000</v>
      </c>
      <c r="G12" s="37">
        <v>1</v>
      </c>
      <c r="H12" s="10">
        <v>697000</v>
      </c>
      <c r="I12" s="10"/>
      <c r="J12" s="10">
        <f t="shared" ref="J12:J17" si="2">H12*G12</f>
        <v>697000</v>
      </c>
      <c r="K12" s="150"/>
      <c r="L12" s="150"/>
      <c r="M12" s="150"/>
      <c r="N12" s="150"/>
      <c r="O12" s="145"/>
    </row>
    <row r="13" spans="1:18" s="8" customFormat="1" ht="20.25" x14ac:dyDescent="0.25">
      <c r="A13" s="27">
        <v>2</v>
      </c>
      <c r="B13" s="28" t="s">
        <v>13</v>
      </c>
      <c r="C13" s="11">
        <v>1</v>
      </c>
      <c r="D13" s="10">
        <v>561000</v>
      </c>
      <c r="E13" s="10"/>
      <c r="F13" s="10">
        <f t="shared" si="1"/>
        <v>561000</v>
      </c>
      <c r="G13" s="11">
        <v>1</v>
      </c>
      <c r="H13" s="10">
        <v>561000</v>
      </c>
      <c r="I13" s="10"/>
      <c r="J13" s="10">
        <f t="shared" si="2"/>
        <v>561000</v>
      </c>
      <c r="K13" s="150"/>
      <c r="L13" s="150"/>
      <c r="M13" s="150"/>
      <c r="N13" s="150"/>
      <c r="O13" s="145"/>
    </row>
    <row r="14" spans="1:18" s="8" customFormat="1" ht="20.25" x14ac:dyDescent="0.25">
      <c r="A14" s="27">
        <v>3</v>
      </c>
      <c r="B14" s="44" t="s">
        <v>9</v>
      </c>
      <c r="C14" s="11">
        <v>2</v>
      </c>
      <c r="D14" s="10">
        <v>323000</v>
      </c>
      <c r="E14" s="10"/>
      <c r="F14" s="10">
        <f t="shared" si="1"/>
        <v>646000</v>
      </c>
      <c r="G14" s="11">
        <v>2</v>
      </c>
      <c r="H14" s="10">
        <v>323000</v>
      </c>
      <c r="I14" s="10"/>
      <c r="J14" s="10">
        <f t="shared" si="2"/>
        <v>646000</v>
      </c>
      <c r="K14" s="150"/>
      <c r="L14" s="150"/>
      <c r="M14" s="150"/>
      <c r="N14" s="150"/>
      <c r="O14" s="145"/>
    </row>
    <row r="15" spans="1:18" s="8" customFormat="1" ht="20.25" x14ac:dyDescent="0.25">
      <c r="A15" s="27">
        <v>4</v>
      </c>
      <c r="B15" s="44" t="s">
        <v>10</v>
      </c>
      <c r="C15" s="37">
        <v>1</v>
      </c>
      <c r="D15" s="10">
        <v>289000</v>
      </c>
      <c r="E15" s="10"/>
      <c r="F15" s="10">
        <f t="shared" si="1"/>
        <v>289000</v>
      </c>
      <c r="G15" s="37">
        <v>1</v>
      </c>
      <c r="H15" s="10">
        <v>289000</v>
      </c>
      <c r="I15" s="10"/>
      <c r="J15" s="10">
        <f t="shared" si="2"/>
        <v>289000</v>
      </c>
      <c r="K15" s="150"/>
      <c r="L15" s="150"/>
      <c r="M15" s="150"/>
      <c r="N15" s="150"/>
      <c r="O15" s="145"/>
    </row>
    <row r="16" spans="1:18" x14ac:dyDescent="0.25">
      <c r="A16" s="27">
        <v>5</v>
      </c>
      <c r="B16" s="44" t="s">
        <v>5</v>
      </c>
      <c r="C16" s="37">
        <v>1</v>
      </c>
      <c r="D16" s="10">
        <v>282200</v>
      </c>
      <c r="E16" s="10"/>
      <c r="F16" s="10">
        <f t="shared" si="1"/>
        <v>282200</v>
      </c>
      <c r="G16" s="37">
        <v>1</v>
      </c>
      <c r="H16" s="10">
        <v>282200</v>
      </c>
      <c r="I16" s="10"/>
      <c r="J16" s="10">
        <f t="shared" si="2"/>
        <v>282200</v>
      </c>
      <c r="K16" s="150"/>
      <c r="L16" s="150"/>
      <c r="M16" s="150"/>
      <c r="N16" s="150"/>
      <c r="O16" s="152"/>
    </row>
    <row r="17" spans="1:15" x14ac:dyDescent="0.25">
      <c r="A17" s="27">
        <v>6</v>
      </c>
      <c r="B17" s="28" t="s">
        <v>70</v>
      </c>
      <c r="C17" s="37">
        <v>1</v>
      </c>
      <c r="D17" s="10">
        <v>272000</v>
      </c>
      <c r="E17" s="10"/>
      <c r="F17" s="10">
        <f t="shared" si="1"/>
        <v>272000</v>
      </c>
      <c r="G17" s="37">
        <v>1</v>
      </c>
      <c r="H17" s="10">
        <v>272000</v>
      </c>
      <c r="I17" s="10"/>
      <c r="J17" s="10">
        <f t="shared" si="2"/>
        <v>272000</v>
      </c>
      <c r="K17" s="150"/>
      <c r="L17" s="150"/>
      <c r="M17" s="150"/>
      <c r="N17" s="150"/>
      <c r="O17" s="152"/>
    </row>
    <row r="18" spans="1:15" x14ac:dyDescent="0.25">
      <c r="A18" s="27">
        <v>7</v>
      </c>
      <c r="B18" s="44" t="s">
        <v>319</v>
      </c>
      <c r="C18" s="11">
        <v>5</v>
      </c>
      <c r="D18" s="10">
        <v>306000</v>
      </c>
      <c r="E18" s="10"/>
      <c r="F18" s="10">
        <f t="shared" si="1"/>
        <v>1530000</v>
      </c>
      <c r="G18" s="11">
        <v>13</v>
      </c>
      <c r="H18" s="10">
        <v>306000</v>
      </c>
      <c r="I18" s="10"/>
      <c r="J18" s="10">
        <f>H18*G18</f>
        <v>3978000</v>
      </c>
      <c r="K18" s="150">
        <f>+G18-C18</f>
        <v>8</v>
      </c>
      <c r="L18" s="150"/>
      <c r="M18" s="150"/>
      <c r="N18" s="150">
        <f>+J18-F18</f>
        <v>2448000</v>
      </c>
      <c r="O18" s="152"/>
    </row>
    <row r="19" spans="1:15" x14ac:dyDescent="0.25">
      <c r="A19" s="27">
        <v>8</v>
      </c>
      <c r="B19" s="44" t="s">
        <v>320</v>
      </c>
      <c r="C19" s="37">
        <v>10</v>
      </c>
      <c r="D19" s="10">
        <v>248200</v>
      </c>
      <c r="E19" s="10"/>
      <c r="F19" s="10">
        <f t="shared" si="1"/>
        <v>2482000</v>
      </c>
      <c r="G19" s="37">
        <v>12</v>
      </c>
      <c r="H19" s="10">
        <v>248200</v>
      </c>
      <c r="I19" s="10"/>
      <c r="J19" s="10">
        <f>H19*G19</f>
        <v>2978400</v>
      </c>
      <c r="K19" s="150">
        <f>+G19-C19</f>
        <v>2</v>
      </c>
      <c r="L19" s="150"/>
      <c r="M19" s="150"/>
      <c r="N19" s="150">
        <f>+J19-F19</f>
        <v>496400</v>
      </c>
      <c r="O19" s="152"/>
    </row>
    <row r="20" spans="1:15" x14ac:dyDescent="0.25">
      <c r="A20" s="35"/>
      <c r="B20" s="36" t="s">
        <v>6</v>
      </c>
      <c r="C20" s="58">
        <f>SUM(C12:C19)</f>
        <v>22</v>
      </c>
      <c r="D20" s="10"/>
      <c r="E20" s="10"/>
      <c r="F20" s="33">
        <f>SUM(F12:F19)</f>
        <v>6759200</v>
      </c>
      <c r="G20" s="58">
        <f>SUM(G12:G19)</f>
        <v>32</v>
      </c>
      <c r="H20" s="10"/>
      <c r="I20" s="10"/>
      <c r="J20" s="33">
        <f>SUM(J12:J19)</f>
        <v>9703600</v>
      </c>
      <c r="K20" s="33">
        <f>SUM(K18:K19)</f>
        <v>10</v>
      </c>
      <c r="L20" s="33"/>
      <c r="M20" s="33"/>
      <c r="N20" s="33">
        <f>SUM(N18:N19)</f>
        <v>2944400</v>
      </c>
      <c r="O20" s="33">
        <f>+N20*12</f>
        <v>35332800</v>
      </c>
    </row>
    <row r="22" spans="1:15" x14ac:dyDescent="0.25">
      <c r="B22" s="153" t="s">
        <v>318</v>
      </c>
    </row>
    <row r="24" spans="1:15" ht="90.75" customHeight="1" x14ac:dyDescent="0.25">
      <c r="A24" s="232" t="s">
        <v>329</v>
      </c>
      <c r="B24" s="232"/>
      <c r="C24" s="232"/>
      <c r="D24" s="232"/>
      <c r="E24" s="232"/>
      <c r="F24" s="232"/>
      <c r="G24" s="232"/>
      <c r="H24" s="232"/>
      <c r="I24" s="232"/>
      <c r="J24" s="232"/>
      <c r="K24" s="232"/>
      <c r="L24" s="232"/>
      <c r="M24" s="232"/>
      <c r="N24" s="232"/>
      <c r="O24" s="232"/>
    </row>
    <row r="25" spans="1:15" ht="74.25" customHeight="1" x14ac:dyDescent="0.25">
      <c r="A25" s="234" t="s">
        <v>327</v>
      </c>
      <c r="B25" s="235"/>
      <c r="C25" s="162" t="s">
        <v>331</v>
      </c>
      <c r="D25" s="162" t="s">
        <v>330</v>
      </c>
      <c r="E25" s="163"/>
      <c r="F25" s="163" t="s">
        <v>328</v>
      </c>
      <c r="G25" s="157"/>
      <c r="H25" s="157"/>
      <c r="I25" s="157"/>
      <c r="J25" s="157"/>
      <c r="K25" s="157"/>
      <c r="L25" s="157"/>
      <c r="M25" s="157"/>
      <c r="N25" s="157"/>
      <c r="O25" s="157"/>
    </row>
    <row r="26" spans="1:15" ht="39.75" customHeight="1" x14ac:dyDescent="0.25">
      <c r="A26" s="233" t="s">
        <v>321</v>
      </c>
      <c r="B26" s="233"/>
      <c r="C26" s="156">
        <v>24</v>
      </c>
      <c r="D26" s="158">
        <v>1</v>
      </c>
      <c r="E26" s="158"/>
      <c r="F26" s="158">
        <v>3</v>
      </c>
      <c r="G26" s="229"/>
      <c r="H26" s="229"/>
      <c r="I26" s="229"/>
      <c r="J26" s="229"/>
    </row>
    <row r="27" spans="1:15" x14ac:dyDescent="0.25">
      <c r="A27" s="231" t="s">
        <v>322</v>
      </c>
      <c r="B27" s="231"/>
      <c r="C27" s="154">
        <v>14</v>
      </c>
      <c r="D27" s="158">
        <v>1</v>
      </c>
      <c r="E27" s="158"/>
      <c r="F27" s="158">
        <v>3</v>
      </c>
      <c r="G27" s="229"/>
      <c r="H27" s="229"/>
      <c r="I27" s="229"/>
      <c r="J27" s="229"/>
    </row>
    <row r="28" spans="1:15" x14ac:dyDescent="0.25">
      <c r="A28" s="231" t="s">
        <v>323</v>
      </c>
      <c r="B28" s="231"/>
      <c r="C28" s="154">
        <v>12</v>
      </c>
      <c r="D28" s="158">
        <v>1</v>
      </c>
      <c r="E28" s="158"/>
      <c r="F28" s="158">
        <v>3</v>
      </c>
      <c r="G28" s="229"/>
      <c r="H28" s="229"/>
      <c r="I28" s="229"/>
      <c r="J28" s="229"/>
    </row>
    <row r="29" spans="1:15" x14ac:dyDescent="0.25">
      <c r="A29" s="231" t="s">
        <v>324</v>
      </c>
      <c r="B29" s="231"/>
      <c r="C29" s="154">
        <v>8</v>
      </c>
      <c r="D29" s="158">
        <v>1</v>
      </c>
      <c r="E29" s="158"/>
      <c r="F29" s="158">
        <v>2</v>
      </c>
      <c r="G29" s="229"/>
      <c r="H29" s="229"/>
      <c r="I29" s="229"/>
      <c r="J29" s="229"/>
    </row>
    <row r="30" spans="1:15" x14ac:dyDescent="0.25">
      <c r="A30" s="231" t="s">
        <v>325</v>
      </c>
      <c r="B30" s="231"/>
      <c r="C30" s="154">
        <v>7</v>
      </c>
      <c r="D30" s="158">
        <v>1</v>
      </c>
      <c r="E30" s="158"/>
      <c r="F30" s="158">
        <v>2</v>
      </c>
      <c r="G30" s="229"/>
      <c r="H30" s="229"/>
      <c r="I30" s="229"/>
      <c r="J30" s="229"/>
    </row>
    <row r="31" spans="1:15" ht="17.25" customHeight="1" x14ac:dyDescent="0.25">
      <c r="A31" s="227" t="s">
        <v>326</v>
      </c>
      <c r="B31" s="228"/>
      <c r="C31" s="155">
        <f>SUM(C26:C30)</f>
        <v>65</v>
      </c>
      <c r="D31" s="159">
        <f>SUM(D26:D30)</f>
        <v>5</v>
      </c>
      <c r="E31" s="159"/>
      <c r="F31" s="159">
        <f>SUM(F26:F30)</f>
        <v>13</v>
      </c>
      <c r="G31" s="230"/>
      <c r="H31" s="230"/>
      <c r="I31" s="230"/>
      <c r="J31" s="230"/>
    </row>
  </sheetData>
  <mergeCells count="22">
    <mergeCell ref="A1:N1"/>
    <mergeCell ref="A2:N2"/>
    <mergeCell ref="A4:A5"/>
    <mergeCell ref="B4:B5"/>
    <mergeCell ref="C4:F4"/>
    <mergeCell ref="G4:J4"/>
    <mergeCell ref="K4:N4"/>
    <mergeCell ref="A24:O24"/>
    <mergeCell ref="A26:B26"/>
    <mergeCell ref="A27:B27"/>
    <mergeCell ref="A25:B25"/>
    <mergeCell ref="O4:O5"/>
    <mergeCell ref="A31:B31"/>
    <mergeCell ref="G26:J26"/>
    <mergeCell ref="G27:J27"/>
    <mergeCell ref="G28:J28"/>
    <mergeCell ref="G29:J29"/>
    <mergeCell ref="G30:J30"/>
    <mergeCell ref="G31:J31"/>
    <mergeCell ref="A28:B28"/>
    <mergeCell ref="A29:B29"/>
    <mergeCell ref="A30:B30"/>
  </mergeCells>
  <pageMargins left="0.15748031496063" right="0.15748031496063" top="0.2" bottom="0.2" header="0.196850393700787" footer="0.15748031496063"/>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Havelvac 1</vt:lpstr>
      <vt:lpstr>Havelvac 2 </vt:lpstr>
      <vt:lpstr>Hamematakan YNDHANUR</vt:lpstr>
      <vt:lpstr>Hamematakan</vt:lpstr>
      <vt:lpstr>Hamematakan!Print_Area</vt:lpstr>
      <vt:lpstr>'Hamematakan YNDHANUR'!Print_Area</vt:lpstr>
      <vt:lpstr>'Havelvac 1'!Print_Area</vt:lpstr>
      <vt:lpstr>'Havelvac 2 '!Print_Area</vt:lpstr>
      <vt:lpstr>Hamematakan!Print_Titles</vt:lpstr>
      <vt:lpstr>'Hamematakan YNDHANUR'!Print_Titles</vt:lpstr>
      <vt:lpstr>'Havelvac 2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2014-06-20T05:00:26Z</cp:lastPrinted>
  <dcterms:created xsi:type="dcterms:W3CDTF">2006-09-16T00:00:00Z</dcterms:created>
  <dcterms:modified xsi:type="dcterms:W3CDTF">2023-12-27T10:30:42Z</dcterms:modified>
</cp:coreProperties>
</file>