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4-2026_MJCC\2024 HAVELVACNER\"/>
    </mc:Choice>
  </mc:AlternateContent>
  <bookViews>
    <workbookView xWindow="0" yWindow="0" windowWidth="28800" windowHeight="11865"/>
  </bookViews>
  <sheets>
    <sheet name="Ըստ Հոդվածների" sheetId="1" r:id="rId1"/>
  </sheets>
  <definedNames>
    <definedName name="_xlnm._FilterDatabase" localSheetId="0" hidden="1">'Ըստ Հոդվածների'!$A$8:$H$192</definedName>
    <definedName name="Z_1673E3E3_CAC6_4528_871F_66E9553D42C8_.wvu.FilterData" localSheetId="0" hidden="1">'Ըստ Հոդվածների'!$A$8:$H$192</definedName>
    <definedName name="Z_17E43F53_C4A6_4B1A_B264_D8A69B888516_.wvu.FilterData" localSheetId="0" hidden="1">'Ըստ Հոդվածների'!$A$8:$H$192</definedName>
    <definedName name="Z_2DD7E407_F166_4DA8_90F7_1ED1222A1EF5_.wvu.FilterData" localSheetId="0" hidden="1">'Ըստ Հոդվածների'!$A$8:$H$192</definedName>
    <definedName name="Z_2F35E8DD_099E_4DB6_A67C_E45591ED116F_.wvu.FilterData" localSheetId="0" hidden="1">'Ըստ Հոդվածների'!$A$8:$H$192</definedName>
    <definedName name="Z_2F41A261_EBB0_474A_A6C3_6FC176AAE985_.wvu.FilterData" localSheetId="0" hidden="1">'Ըստ Հոդվածների'!$A$8:$H$192</definedName>
    <definedName name="Z_389DAC51_C1E3_47F8_9BFA_AF3A8C6C14B0_.wvu.FilterData" localSheetId="0" hidden="1">'Ըստ Հոդվածների'!$A$8:$H$192</definedName>
    <definedName name="Z_3EB4B4D0_E819_4B5C_98D8_B2F3F27A2C9F_.wvu.FilterData" localSheetId="0" hidden="1">'Ըստ Հոդվածների'!$A$8:$H$192</definedName>
    <definedName name="Z_44CD3C1B_4DB0_46B3_BF87_0B04CDA57BB2_.wvu.FilterData" localSheetId="0" hidden="1">'Ըստ Հոդվածների'!$A$8:$H$192</definedName>
    <definedName name="Z_481561CE_5BC8_45B8_9BB7_806DAF79D423_.wvu.FilterData" localSheetId="0" hidden="1">'Ըստ Հոդվածների'!$A$8:$H$192</definedName>
    <definedName name="Z_4ED7420F_294B_44B2_8C4A_23FB0D068EF5_.wvu.FilterData" localSheetId="0" hidden="1">'Ըստ Հոդվածների'!$A$8:$H$192</definedName>
    <definedName name="Z_607213C6_BD4D_431C_B94F_25E62BC33B0A_.wvu.FilterData" localSheetId="0" hidden="1">'Ըստ Հոդվածների'!$A$8:$H$192</definedName>
    <definedName name="Z_7B3EA766_CE83_4B62_B567_B3559E206283_.wvu.FilterData" localSheetId="0" hidden="1">'Ըստ Հոդվածների'!$A$8:$H$192</definedName>
    <definedName name="Z_7E797A46_F17D_4831_8201_4DE8CF16239C_.wvu.FilterData" localSheetId="0" hidden="1">'Ըստ Հոդվածների'!$A$8:$H$192</definedName>
    <definedName name="Z_9F51A279_4FF8_436A_A507_E399D16447FD_.wvu.FilterData" localSheetId="0" hidden="1">'Ըստ Հոդվածների'!$A$8:$H$192</definedName>
    <definedName name="Z_A0C29D6F_954E_4CA6_8B6B_6076FBA68526_.wvu.FilterData" localSheetId="0" hidden="1">'Ըստ Հոդվածների'!$A$8:$H$192</definedName>
    <definedName name="Z_AE87D31C_6800_4CF7_A8C3_A396665A64F4_.wvu.FilterData" localSheetId="0" hidden="1">'Ըստ Հոդվածների'!$A$8:$H$192</definedName>
    <definedName name="Z_C0609DA4_95FB_412A_AD50_9D69864DA7DB_.wvu.FilterData" localSheetId="0" hidden="1">'Ըստ Հոդվածների'!$A$8:$H$192</definedName>
    <definedName name="Z_C5D4307A_8B57_4590_B727_AE5B57A819B4_.wvu.FilterData" localSheetId="0" hidden="1">'Ըստ Հոդվածների'!$A$8:$H$192</definedName>
    <definedName name="Z_D37760E1_D1BB_491E_833F_B8EB83A3A1C9_.wvu.FilterData" localSheetId="0" hidden="1">'Ըստ Հոդվածների'!$A$8:$H$192</definedName>
    <definedName name="Z_D60D4F7B_9EEA_4B7C_AC5D_7161BF1EE120_.wvu.FilterData" localSheetId="0" hidden="1">'Ըստ Հոդվածների'!$A$8:$H$192</definedName>
    <definedName name="Z_DC461402_C31C_4C84_807D_C1959AB714E1_.wvu.FilterData" localSheetId="0" hidden="1">'Ըստ Հոդվածների'!$A$8:$H$192</definedName>
    <definedName name="Z_DD750458_15A1_412F_8FDF_158275853324_.wvu.FilterData" localSheetId="0" hidden="1">'Ըստ Հոդվածների'!$A$8:$H$192</definedName>
    <definedName name="Z_EB58C03C_62EE_4508_A647_6CAAC90948FE_.wvu.FilterData" localSheetId="0" hidden="1">'Ըստ Հոդվածների'!$A$8:$H$192</definedName>
    <definedName name="Z_F44CDC8E_65BD_46A8_8360_09E1EE015544_.wvu.FilterData" localSheetId="0" hidden="1">'Ըստ Հոդվածների'!$A$8:$H$192</definedName>
    <definedName name="Z_FD4B7BDB_C052_4204_AC8B_9D3107138B21_.wvu.FilterData" localSheetId="0" hidden="1">'Ըստ Հոդվածների'!$A$8:$H$192</definedName>
  </definedNames>
  <calcPr calcId="162913"/>
  <customWorkbookViews>
    <customWorkbookView name="Artak Karapetyan - Personal View" guid="{A0C29D6F-954E-4CA6-8B6B-6076FBA68526}" mergeInterval="0" personalView="1" maximized="1" xWindow="-8" yWindow="-8" windowWidth="1936" windowHeight="1056" activeSheetId="1"/>
    <customWorkbookView name="Gyulnara Grigoryan - Personal View" guid="{481561CE-5BC8-45B8-9BB7-806DAF79D423}" mergeInterval="0" personalView="1" maximized="1" xWindow="-8" yWindow="-8" windowWidth="1936" windowHeight="1056" activeSheetId="1"/>
    <customWorkbookView name="Armine Badanyan - Personal View" guid="{7E797A46-F17D-4831-8201-4DE8CF16239C}" mergeInterval="0" personalView="1" maximized="1" xWindow="-8" yWindow="-8" windowWidth="1936" windowHeight="1056" activeSheetId="1"/>
    <customWorkbookView name="Anna Ananikyan - Personal View" guid="{D37760E1-D1BB-491E-833F-B8EB83A3A1C9}" mergeInterval="0" personalView="1" maximized="1" xWindow="-8" yWindow="-8" windowWidth="1936" windowHeight="1056" activeSheetId="1"/>
    <customWorkbookView name="Arusyak Hovhannisyan - Personal View" guid="{44CD3C1B-4DB0-46B3-BF87-0B04CDA57BB2}" mergeInterval="0" personalView="1" maximized="1" xWindow="-8" yWindow="-8" windowWidth="1936" windowHeight="1056" activeSheetId="1"/>
    <customWorkbookView name="Susanna Sargsyan - Personal View" guid="{7B3EA766-CE83-4B62-B567-B3559E206283}" mergeInterval="0" personalView="1" maximized="1" xWindow="-8" yWindow="-8" windowWidth="1936" windowHeight="1056" activeSheetId="1"/>
    <customWorkbookView name="Vahe Asryan - Personal View" guid="{4ED7420F-294B-44B2-8C4A-23FB0D068EF5}" mergeInterval="0" personalView="1" maximized="1" xWindow="-8" yWindow="-8" windowWidth="1936" windowHeight="1056" activeSheetId="1"/>
    <customWorkbookView name="Armine Norekyan - Personal View" guid="{389DAC51-C1E3-47F8-9BFA-AF3A8C6C14B0}" mergeInterval="0" personalView="1" maximized="1" xWindow="-8" yWindow="-8" windowWidth="1936" windowHeight="1056" activeSheetId="1"/>
    <customWorkbookView name="Susanna Karapetyan - Personal View" guid="{9F51A279-4FF8-436A-A507-E399D16447FD}" mergeInterval="0" personalView="1" maximized="1" xWindow="-8" yWindow="-8" windowWidth="1936" windowHeight="1056" activeSheetId="1"/>
    <customWorkbookView name="Heghine Hambardzumyan - Personal View" guid="{3EB4B4D0-E819-4B5C-98D8-B2F3F27A2C9F}" mergeInterval="0" personalView="1" maximized="1" xWindow="-8" yWindow="-8" windowWidth="1936" windowHeight="1056" activeSheetId="1"/>
    <customWorkbookView name="Svetlana Sukiasyan - Personal View" guid="{FD4B7BDB-C052-4204-AC8B-9D3107138B21}" mergeInterval="0" personalView="1" maximized="1" xWindow="-8" yWindow="-8" windowWidth="1936" windowHeight="1056" activeSheetId="1"/>
    <customWorkbookView name="Karine Khojabekyan - Personal View" guid="{F44CDC8E-65BD-46A8-8360-09E1EE015544}" mergeInterval="0" personalView="1" xWindow="-5" windowWidth="1917" windowHeight="1038" activeSheetId="1"/>
    <customWorkbookView name="Մարինե Մադոյան - Personal View" guid="{607213C6-BD4D-431C-B94F-25E62BC33B0A}" mergeInterval="0" personalView="1" maximized="1" xWindow="-8" yWindow="-8" windowWidth="1936" windowHeight="1056" activeSheetId="1" showComments="commIndAndComment"/>
    <customWorkbookView name="Anna Ohanyan - Personal View" guid="{C0609DA4-95FB-412A-AD50-9D69864DA7D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107" i="1" l="1"/>
  <c r="F107" i="1"/>
  <c r="G107" i="1"/>
  <c r="H107" i="1"/>
  <c r="D107" i="1"/>
  <c r="D30" i="1"/>
  <c r="D22" i="1" l="1"/>
  <c r="D21" i="1"/>
  <c r="D20" i="1"/>
  <c r="D19" i="1"/>
  <c r="D18" i="1"/>
  <c r="D17" i="1"/>
  <c r="D109" i="1"/>
  <c r="D41" i="1"/>
  <c r="D16" i="1"/>
  <c r="D96" i="1" l="1"/>
  <c r="D76" i="1" l="1"/>
  <c r="D95" i="1"/>
  <c r="D97" i="1"/>
  <c r="D98" i="1"/>
  <c r="D94" i="1"/>
  <c r="F93" i="1"/>
  <c r="D93" i="1" s="1"/>
  <c r="D92" i="1"/>
  <c r="D91" i="1"/>
  <c r="D90" i="1"/>
  <c r="D89" i="1"/>
  <c r="D86" i="1"/>
  <c r="D85" i="1"/>
  <c r="D84" i="1"/>
  <c r="F83" i="1"/>
  <c r="D83" i="1" s="1"/>
  <c r="D82" i="1"/>
  <c r="D81" i="1"/>
  <c r="D80" i="1"/>
  <c r="D79" i="1"/>
  <c r="D78" i="1"/>
  <c r="F77" i="1"/>
  <c r="D77" i="1" s="1"/>
  <c r="H190" i="1" l="1"/>
  <c r="G190" i="1"/>
  <c r="F190" i="1"/>
  <c r="E190" i="1"/>
  <c r="D190" i="1"/>
  <c r="H187" i="1"/>
  <c r="G187" i="1"/>
  <c r="F187" i="1"/>
  <c r="E187" i="1"/>
  <c r="D187" i="1"/>
  <c r="H184" i="1"/>
  <c r="G184" i="1"/>
  <c r="F184" i="1"/>
  <c r="E184" i="1"/>
  <c r="D184" i="1"/>
  <c r="H181" i="1"/>
  <c r="G181" i="1"/>
  <c r="F181" i="1"/>
  <c r="E181" i="1"/>
  <c r="D181" i="1"/>
  <c r="E178" i="1"/>
  <c r="F178" i="1"/>
  <c r="G178" i="1"/>
  <c r="H178" i="1"/>
  <c r="D178" i="1"/>
  <c r="E175" i="1"/>
  <c r="F175" i="1"/>
  <c r="G175" i="1"/>
  <c r="H175" i="1"/>
  <c r="D175" i="1"/>
  <c r="E172" i="1"/>
  <c r="F172" i="1"/>
  <c r="G172" i="1"/>
  <c r="H172" i="1"/>
  <c r="D172" i="1"/>
  <c r="E169" i="1"/>
  <c r="F169" i="1"/>
  <c r="G169" i="1"/>
  <c r="H169" i="1"/>
  <c r="D169" i="1"/>
  <c r="E166" i="1"/>
  <c r="F166" i="1"/>
  <c r="G166" i="1"/>
  <c r="H166" i="1"/>
  <c r="D166" i="1"/>
  <c r="E159" i="1"/>
  <c r="F159" i="1"/>
  <c r="G159" i="1"/>
  <c r="H159" i="1"/>
  <c r="D159" i="1"/>
  <c r="E156" i="1"/>
  <c r="F156" i="1"/>
  <c r="G156" i="1"/>
  <c r="H156" i="1"/>
  <c r="D156" i="1"/>
  <c r="E153" i="1"/>
  <c r="F153" i="1"/>
  <c r="G153" i="1"/>
  <c r="H153" i="1"/>
  <c r="D153" i="1"/>
  <c r="E150" i="1"/>
  <c r="F150" i="1"/>
  <c r="G150" i="1"/>
  <c r="H150" i="1"/>
  <c r="D150" i="1"/>
  <c r="E147" i="1"/>
  <c r="F147" i="1"/>
  <c r="G147" i="1"/>
  <c r="H147" i="1"/>
  <c r="D147" i="1"/>
  <c r="E144" i="1"/>
  <c r="F144" i="1"/>
  <c r="G144" i="1"/>
  <c r="H144" i="1"/>
  <c r="D144" i="1"/>
  <c r="E136" i="1"/>
  <c r="F136" i="1"/>
  <c r="G136" i="1"/>
  <c r="H136" i="1"/>
  <c r="D136" i="1"/>
  <c r="E131" i="1"/>
  <c r="F131" i="1"/>
  <c r="G131" i="1"/>
  <c r="H131" i="1"/>
  <c r="D131" i="1"/>
  <c r="E128" i="1"/>
  <c r="F128" i="1"/>
  <c r="G128" i="1"/>
  <c r="H128" i="1"/>
  <c r="D128" i="1"/>
  <c r="E123" i="1"/>
  <c r="F123" i="1"/>
  <c r="G123" i="1"/>
  <c r="H123" i="1"/>
  <c r="D123" i="1"/>
  <c r="E120" i="1"/>
  <c r="F120" i="1"/>
  <c r="G120" i="1"/>
  <c r="H120" i="1"/>
  <c r="D120" i="1"/>
  <c r="E117" i="1"/>
  <c r="F117" i="1"/>
  <c r="G117" i="1"/>
  <c r="H117" i="1"/>
  <c r="D117" i="1"/>
  <c r="E114" i="1"/>
  <c r="F114" i="1"/>
  <c r="G114" i="1"/>
  <c r="H114" i="1"/>
  <c r="D114" i="1"/>
  <c r="E111" i="1"/>
  <c r="F111" i="1"/>
  <c r="G111" i="1"/>
  <c r="H111" i="1"/>
  <c r="D111" i="1"/>
  <c r="E103" i="1"/>
  <c r="F103" i="1"/>
  <c r="G103" i="1"/>
  <c r="H103" i="1"/>
  <c r="D103" i="1"/>
  <c r="E99" i="1"/>
  <c r="F99" i="1"/>
  <c r="G99" i="1"/>
  <c r="H99" i="1"/>
  <c r="D99" i="1"/>
  <c r="E74" i="1"/>
  <c r="F74" i="1"/>
  <c r="G74" i="1"/>
  <c r="H74" i="1"/>
  <c r="D74" i="1"/>
  <c r="E68" i="1"/>
  <c r="F68" i="1"/>
  <c r="G68" i="1"/>
  <c r="H68" i="1"/>
  <c r="D68" i="1"/>
  <c r="E63" i="1"/>
  <c r="F63" i="1"/>
  <c r="G63" i="1"/>
  <c r="H63" i="1"/>
  <c r="D63" i="1"/>
  <c r="E57" i="1"/>
  <c r="F57" i="1"/>
  <c r="G57" i="1"/>
  <c r="H57" i="1"/>
  <c r="D57" i="1"/>
  <c r="E50" i="1"/>
  <c r="F50" i="1"/>
  <c r="G50" i="1"/>
  <c r="H50" i="1"/>
  <c r="D50" i="1"/>
  <c r="E46" i="1"/>
  <c r="F46" i="1"/>
  <c r="G46" i="1"/>
  <c r="H46" i="1"/>
  <c r="D46" i="1"/>
  <c r="E30" i="1"/>
  <c r="F30" i="1"/>
  <c r="G30" i="1"/>
  <c r="H30" i="1"/>
  <c r="E26" i="1"/>
  <c r="F26" i="1"/>
  <c r="G26" i="1"/>
  <c r="H26" i="1"/>
  <c r="D26" i="1"/>
  <c r="E23" i="1"/>
  <c r="F23" i="1"/>
  <c r="G23" i="1"/>
  <c r="H23" i="1"/>
  <c r="D23" i="1"/>
  <c r="E14" i="1"/>
  <c r="F14" i="1"/>
  <c r="G14" i="1"/>
  <c r="H14" i="1"/>
  <c r="D14" i="1"/>
  <c r="E12" i="1"/>
  <c r="F12" i="1"/>
  <c r="G12" i="1"/>
  <c r="H12" i="1"/>
  <c r="D12" i="1"/>
  <c r="E9" i="1"/>
  <c r="F9" i="1"/>
  <c r="G9" i="1"/>
  <c r="H9" i="1"/>
  <c r="D9" i="1"/>
  <c r="G7" i="1" l="1"/>
  <c r="F7" i="1"/>
  <c r="E7" i="1"/>
  <c r="H7" i="1"/>
  <c r="D7" i="1" l="1"/>
</calcChain>
</file>

<file path=xl/sharedStrings.xml><?xml version="1.0" encoding="utf-8"?>
<sst xmlns="http://schemas.openxmlformats.org/spreadsheetml/2006/main" count="418" uniqueCount="263">
  <si>
    <t xml:space="preserve"> այդ թվում`</t>
  </si>
  <si>
    <t xml:space="preserve"> Հանրապետության նախագահի աշխատակազմ</t>
  </si>
  <si>
    <t xml:space="preserve"> 1154</t>
  </si>
  <si>
    <t xml:space="preserve"> 31001</t>
  </si>
  <si>
    <t xml:space="preserve"> Հանրապետության նախագահի աշխատակազմի տեխնիկական հագեցվածության բարելավում</t>
  </si>
  <si>
    <t xml:space="preserve"> ՀՀ Ազգային ժողով</t>
  </si>
  <si>
    <t xml:space="preserve"> 1024</t>
  </si>
  <si>
    <t xml:space="preserve"> Ազգային ժողովի տեխնիկական հագեցվածության բարելավում</t>
  </si>
  <si>
    <t xml:space="preserve"> ՀՀ վարչապետի աշխատակազմ</t>
  </si>
  <si>
    <t xml:space="preserve"> 1136</t>
  </si>
  <si>
    <t xml:space="preserve"> 31002</t>
  </si>
  <si>
    <t xml:space="preserve"> ՀՀ վարչապետի աշխատակազմի տեխնիկական հագեցվածության բարելավում</t>
  </si>
  <si>
    <t xml:space="preserve"> Հանրային իշխանության մարմիններին տրանսպորտային միջոցներով ապահովվածության բարելավում</t>
  </si>
  <si>
    <t xml:space="preserve"> Թվային փոխակերպման գործընթացի իրականացում</t>
  </si>
  <si>
    <t xml:space="preserve"> 1213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</si>
  <si>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</si>
  <si>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</si>
  <si>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31003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</si>
  <si>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</si>
  <si>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31004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</si>
  <si>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</si>
  <si>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31005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</si>
  <si>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</si>
  <si>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31006</t>
  </si>
  <si>
    <t xml:space="preserve"> Սննդամթերքի անվտանգության տեսչական մարմնի տեխնիկական հագեցվածության բարելավում</t>
  </si>
  <si>
    <t xml:space="preserve"> ՀՀ սահմանադրական դատարան</t>
  </si>
  <si>
    <t xml:space="preserve"> 1092</t>
  </si>
  <si>
    <t xml:space="preserve"> ՀՀ սահմանադրական դատարանի տեխնիկական հագեցվածության բարելավում</t>
  </si>
  <si>
    <t xml:space="preserve"> Բարձրագույն դատական խորհուրդ</t>
  </si>
  <si>
    <t xml:space="preserve"> 1080</t>
  </si>
  <si>
    <t xml:space="preserve"> Բարձրագույն դատական խորհրդի տեխնիկական հագեցվածության բարելավում</t>
  </si>
  <si>
    <t xml:space="preserve"> Բարձրագույն դատական խորհրդի տրանսպորտային միջոցներով ապահովվածության բարելավում</t>
  </si>
  <si>
    <t xml:space="preserve"> ՀՀ տարածքային կառավարման և ենթակառուցվածքների նախարարություն</t>
  </si>
  <si>
    <t xml:space="preserve"> 1001</t>
  </si>
  <si>
    <t xml:space="preserve"> 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</si>
  <si>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1004</t>
  </si>
  <si>
    <t xml:space="preserve"> 31009</t>
  </si>
  <si>
    <t xml:space="preserve"> Օրվա կարգավորման ջրավազանների կառուցում և վերակառուցում</t>
  </si>
  <si>
    <t xml:space="preserve"> 31012</t>
  </si>
  <si>
    <t xml:space="preserve"> Գետերի և հեղեղատարների տեղամասերի ամրացման և մաքրման աշխատանքներ</t>
  </si>
  <si>
    <t xml:space="preserve"> 31013</t>
  </si>
  <si>
    <t xml:space="preserve"> Փոքր և միջին ջրամբարների կառուցում</t>
  </si>
  <si>
    <t xml:space="preserve"> 1049</t>
  </si>
  <si>
    <t xml:space="preserve"> 21001</t>
  </si>
  <si>
    <t xml:space="preserve"> Պետական նշանակության ավտոճանապարհների հիմնանորոգում</t>
  </si>
  <si>
    <t xml:space="preserve"> 21002</t>
  </si>
  <si>
    <t xml:space="preserve"> Տրանսպորտային օբյեկտների հիմնանորոգում</t>
  </si>
  <si>
    <t xml:space="preserve"> 21020</t>
  </si>
  <si>
    <t xml:space="preserve"> Միջպետական և հանրապետական նշանակության ավտոճանապարհների միջին նորոգում</t>
  </si>
  <si>
    <t xml:space="preserve"> 1072</t>
  </si>
  <si>
    <t xml:space="preserve"> 31010</t>
  </si>
  <si>
    <t xml:space="preserve"> Ջրամատակարարման և ջրահեռացման համակարգի հիմնանորոգում</t>
  </si>
  <si>
    <t xml:space="preserve"> 1079</t>
  </si>
  <si>
    <t xml:space="preserve"> Պետական գույքի կառավարման կոմիտեի տեխնիկական հագեցվածության բարելավում</t>
  </si>
  <si>
    <t xml:space="preserve"> 1109</t>
  </si>
  <si>
    <t xml:space="preserve"> Ջրային կոմիտեի տեխնիկական հագեցվածության բարելավում</t>
  </si>
  <si>
    <t xml:space="preserve"> 1157</t>
  </si>
  <si>
    <t xml:space="preserve"> Երևանի մետրոպոլիտենի ենթակառուցվածքների նորոգում</t>
  </si>
  <si>
    <t xml:space="preserve"> Երևանի մետրոպոլիտենի ենթակառուցվածքների կառուցում</t>
  </si>
  <si>
    <t xml:space="preserve"> 1176</t>
  </si>
  <si>
    <t xml:space="preserve"> ՀՀ քաղաքացիական ավիացիայի կոմիտեի տեխնիկական հագեցվածության բարելավում</t>
  </si>
  <si>
    <t xml:space="preserve"> ՀՀ  առողջապահության  նախարարություն</t>
  </si>
  <si>
    <t xml:space="preserve"> 1126</t>
  </si>
  <si>
    <t xml:space="preserve"> Առողջապահական կազմակերպությունների վերազինում</t>
  </si>
  <si>
    <t xml:space="preserve"> Առողջապահական կազմակերպությունների կառուցում, վերակառուցում</t>
  </si>
  <si>
    <t xml:space="preserve"> ՀՀ քաղաքաշինության կոմիտե</t>
  </si>
  <si>
    <t xml:space="preserve"> ՀՀ  արդարադատության նախարարություն</t>
  </si>
  <si>
    <t xml:space="preserve"> 1057</t>
  </si>
  <si>
    <t xml:space="preserve"> ՀՀ արդարադատության նախարարության կարողությունների զարգացում և տեխնիկական հագեցվածության ապահովում</t>
  </si>
  <si>
    <t xml:space="preserve"> 1120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</si>
  <si>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</si>
  <si>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ՀՀ արդարադատության նախարարության քրեակատարողական  ծառայության կարողությունների զարգացում և տեխնիկական հագեցվածության ապահովում</t>
  </si>
  <si>
    <t xml:space="preserve"> 1182</t>
  </si>
  <si>
    <t xml:space="preserve"> Հարկադիր կատարման ծառայության տեխնիկական հագեցվածության բարելավում</t>
  </si>
  <si>
    <t xml:space="preserve"> ՀՀ էկոնոմիկայի նախարարություն</t>
  </si>
  <si>
    <t xml:space="preserve"> 1058</t>
  </si>
  <si>
    <t xml:space="preserve"> ՀՀ էկոնոմիկայի նախարարության տեխնիկական հագեցվածության բարելավում</t>
  </si>
  <si>
    <t xml:space="preserve"> ՀՀ էկոնոմիկայի նախարարության շենքային պայմանների բարելավում</t>
  </si>
  <si>
    <t xml:space="preserve"> 1067</t>
  </si>
  <si>
    <t xml:space="preserve"> 32002</t>
  </si>
  <si>
    <t xml:space="preserve"> 1165</t>
  </si>
  <si>
    <t xml:space="preserve"> Ենթակառուցվածքներ ներդրումների դիմաց</t>
  </si>
  <si>
    <t xml:space="preserve"> ՀՀ արտաքին գործերի  նախարարություն</t>
  </si>
  <si>
    <t xml:space="preserve"> 1061</t>
  </si>
  <si>
    <t xml:space="preserve"> Արտաքին գործերի նախարարության կարողությունների զարգացում և տեխնիկական հագեցվածության ապահովում</t>
  </si>
  <si>
    <t xml:space="preserve"> Արտաքին գործերի նախարարության շենքային պայմանների բարելավում </t>
  </si>
  <si>
    <t xml:space="preserve"> 1178</t>
  </si>
  <si>
    <t xml:space="preserve"> Արարողակարգի ծառայության տեխնիկական հագեցվածության բարելավում</t>
  </si>
  <si>
    <t xml:space="preserve"> ՀՀ շրջակա միջավայրի նախարարություն</t>
  </si>
  <si>
    <t xml:space="preserve"> 1071</t>
  </si>
  <si>
    <t xml:space="preserve"> ՀՀ շրջակա միջավայրի նախարարության տեխնիկական կարողությունների ընդլայնում</t>
  </si>
  <si>
    <t xml:space="preserve"> Շրջակա միջավայրի նախարարության հատուկ սարքավորումներով և համակարգչային ծրագրերով հագեցվածության բարելավում</t>
  </si>
  <si>
    <t xml:space="preserve"> 1173</t>
  </si>
  <si>
    <t xml:space="preserve"> ՀՀ շրջակա միջավայրի նախարարության Անտառային կոմիտեի տեխնիկական կարողությունների ընդլայնում</t>
  </si>
  <si>
    <t xml:space="preserve"> 32001</t>
  </si>
  <si>
    <t xml:space="preserve"> Անտառվերականգնման և անտառապատման աշխատանքներ</t>
  </si>
  <si>
    <t xml:space="preserve"> ՀՀ  կրթության , գիտության, մշակույթի և սպորտի նախարարություն</t>
  </si>
  <si>
    <t xml:space="preserve"> 1041</t>
  </si>
  <si>
    <t xml:space="preserve"> Մանկապատանեկան մարզադպրոցներին, մարզաձևերի ազգային ֆեդերացիաներին և այլ մարզական հասարակական կազմակերպություններին գույքով ապահովում</t>
  </si>
  <si>
    <t xml:space="preserve"> 1045</t>
  </si>
  <si>
    <t xml:space="preserve">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</si>
  <si>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32004</t>
  </si>
  <si>
    <t xml:space="preserve"> Նախնական մասնագիտական (արհեստագործական) և միջին մասնագիտական ուսումնական հաստատություններում ուսումնաարտադրական բազայով ապահովում</t>
  </si>
  <si>
    <t xml:space="preserve"> 32005</t>
  </si>
  <si>
    <t xml:space="preserve"> Նախնական մասնագիտական (արհեստագործական) և միջին մասնագիտական ուսումնական հաստատությունների շենքերի կառուցում</t>
  </si>
  <si>
    <t xml:space="preserve"> 1075</t>
  </si>
  <si>
    <t xml:space="preserve"> Հուշարձանների ամրակայում, նորոգում և վերականգնում</t>
  </si>
  <si>
    <t xml:space="preserve"> Ներդրումներ թանգարանների և պատկերասրահների հիմնանորոգման համար</t>
  </si>
  <si>
    <t xml:space="preserve"> 32008</t>
  </si>
  <si>
    <t xml:space="preserve"> Թանգարանների և պատկերասրահների գույքային և տեխնիկական  հագեցվածության բարելավում</t>
  </si>
  <si>
    <t xml:space="preserve"> 1111</t>
  </si>
  <si>
    <t xml:space="preserve"> Բարձրագույն  ուսումնական հաստատությունների և «Զեյթուն»  ուսանողական ավան»  հիմնադրամի շենքային պայմանների բարելավում</t>
  </si>
  <si>
    <t xml:space="preserve"> 1124</t>
  </si>
  <si>
    <t xml:space="preserve"> Հանրային գրադարանների նյութատեխնիկական բազայի զարգացում</t>
  </si>
  <si>
    <t xml:space="preserve"> 1130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</si>
  <si>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</si>
  <si>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 xml:space="preserve"> 1146</t>
  </si>
  <si>
    <t xml:space="preserve"> 12010</t>
  </si>
  <si>
    <t xml:space="preserve"> «Մոդուլային» տիպի մանկապարտեզների շենքային ապահովում</t>
  </si>
  <si>
    <t xml:space="preserve"> 1162</t>
  </si>
  <si>
    <t xml:space="preserve"> 32003</t>
  </si>
  <si>
    <t xml:space="preserve"> Գիտական կենտրոնների վերանորոգում</t>
  </si>
  <si>
    <t xml:space="preserve"> Գիտական կենտրոնները ժամանակակից սարքավորումներով վերազինում ու համատեղ օգտագործման գիտական սարքավորումների կենտրոնների ստեղծում</t>
  </si>
  <si>
    <t xml:space="preserve"> 1163</t>
  </si>
  <si>
    <t xml:space="preserve"> 12001</t>
  </si>
  <si>
    <t xml:space="preserve"> Աջակցություն համայնքներին մարզական հաստատությունների շենքային պայմանների բարելավման համար</t>
  </si>
  <si>
    <t xml:space="preserve"> Մարզական օբյեկտների շինարարություն</t>
  </si>
  <si>
    <t xml:space="preserve"> Մարզական օբյեկտների հիմնանորոգում</t>
  </si>
  <si>
    <t xml:space="preserve"> Թեթև կոնստրուկցիաներով մարզադահլիճների հիմնում</t>
  </si>
  <si>
    <t xml:space="preserve"> 1168</t>
  </si>
  <si>
    <t xml:space="preserve"> Ներդրումներ թատրոնների և համերգային կազմակերպությունների շենքերի կապիտալ վերանորոգման համար</t>
  </si>
  <si>
    <t xml:space="preserve"> 32007</t>
  </si>
  <si>
    <t xml:space="preserve"> Թատերահամերգային կազմակերպությունների նյութատեխնիկական բազայի  համալրում</t>
  </si>
  <si>
    <t xml:space="preserve"> Երաժշտական գործիքների ձեռքբերում</t>
  </si>
  <si>
    <t xml:space="preserve"> 1183</t>
  </si>
  <si>
    <t xml:space="preserve"> 32011</t>
  </si>
  <si>
    <t xml:space="preserve"> Կրթական օբյեկտների ստեղծում, կառուցում, բարելավում</t>
  </si>
  <si>
    <t xml:space="preserve"> 32012</t>
  </si>
  <si>
    <t xml:space="preserve"> Հանրակրթական դպրոցների գույքով և տեխնիկայով ապահովում</t>
  </si>
  <si>
    <t xml:space="preserve"> 1198</t>
  </si>
  <si>
    <t xml:space="preserve"> 11003</t>
  </si>
  <si>
    <t xml:space="preserve"> Երաժշտական և արվեստի դպրոցների համար երաժշտական գործիքների ձեռքբերում</t>
  </si>
  <si>
    <t xml:space="preserve"> ՀՀ  պաշտպանության  նախարարություն</t>
  </si>
  <si>
    <t xml:space="preserve"> 1169</t>
  </si>
  <si>
    <t xml:space="preserve"> ՀՀ պաշտպանության նախարարության շենքային պայմանների բարելավում</t>
  </si>
  <si>
    <t xml:space="preserve"> 1204</t>
  </si>
  <si>
    <t xml:space="preserve"> Հոսպիտալների և բուժկետերի բժշկական սարքավորումներով համալրում</t>
  </si>
  <si>
    <t xml:space="preserve"> ՀՀ  աշխատանքի և սոցիալական հարցերի նախարարություն</t>
  </si>
  <si>
    <t xml:space="preserve"> 1032</t>
  </si>
  <si>
    <t xml:space="preserve"> Տարեց և (կամ) հաշմանդամություն ունեցող անձանց շուրջօրյա խնամք մատուցող պետական ոչ առևտրային կազմակերպությունների շենքային պայմանների բարելավում	</t>
  </si>
  <si>
    <t xml:space="preserve"> 1117</t>
  </si>
  <si>
    <t xml:space="preserve"> Միասնական սոցիալական ծառայության կարողությունների զարգացում և տեխնիկական հագեցվածության ապահովում</t>
  </si>
  <si>
    <t xml:space="preserve"> ՀՀ բարձր տեխնոլոգիական արդյունաբերության նախարարություն</t>
  </si>
  <si>
    <t xml:space="preserve"> 1164</t>
  </si>
  <si>
    <t xml:space="preserve"> ՀՀ տարածքում բազային և շարժական ռադիոմոնիտորինգի համակարգի ներդրում</t>
  </si>
  <si>
    <t xml:space="preserve"> ՀՀ ֆինանսների նախարարություն</t>
  </si>
  <si>
    <t xml:space="preserve"> 1108</t>
  </si>
  <si>
    <t xml:space="preserve"> ՀՀ ֆինանսների նախարարության տեխնիկական հագեցվածության բարելավում</t>
  </si>
  <si>
    <t xml:space="preserve"> ՀՀ վիճակագրական կոմիտե</t>
  </si>
  <si>
    <t xml:space="preserve"> 1143</t>
  </si>
  <si>
    <t xml:space="preserve"> Գյուղատնտեսական համատարած հաշվառման  անցկացման կարողությունների զարգացում և տեխնիկական հագեցվածության բարելավում</t>
  </si>
  <si>
    <t xml:space="preserve"> ՀՀ հանրային ծառայությունները կարգավորող հանձնաժողով</t>
  </si>
  <si>
    <t xml:space="preserve"> 1064</t>
  </si>
  <si>
    <t xml:space="preserve"> Հանրային ծառայությունները կարգավորող հանձնաժողովի տեխնիկական հագեցվածության բարելավում</t>
  </si>
  <si>
    <t xml:space="preserve"> Հանրային ծառայությունները կարգավորող հանձնաժողովի տրանսպորտային միջոցներով ապահովվածության բարելավում</t>
  </si>
  <si>
    <t xml:space="preserve"> ՀՀ կենտրոնական ընտրական հանձնաժողով</t>
  </si>
  <si>
    <t xml:space="preserve"> 1096</t>
  </si>
  <si>
    <t xml:space="preserve"> ՀՀ կենտրոնական ընտրական հանձնաժողովի շենքային պայմանների բարելավում</t>
  </si>
  <si>
    <t xml:space="preserve"> ՀՀ կադաստրի կոմիտե</t>
  </si>
  <si>
    <t xml:space="preserve"> 1012</t>
  </si>
  <si>
    <t xml:space="preserve"> ՀՀ կադաստրի կոմիտեի տեխնիկական հագեցվածության բարելավում</t>
  </si>
  <si>
    <t xml:space="preserve"> ՀՀ կադաստրի կոմիտեի ծառայությունների մատուցման համար ոչ նյութական հիմնական միջոցների ձեռքբերում</t>
  </si>
  <si>
    <t xml:space="preserve"> 31014</t>
  </si>
  <si>
    <t xml:space="preserve"> ՀՀ օրթոֆոտոհատակագծերով ծածկված համայնքների կադաստրային թաղամասերի ճշգրտման աշխատանքներ</t>
  </si>
  <si>
    <t xml:space="preserve"> Հեռուստատեսության և ռադիոյի հանձնաժողով</t>
  </si>
  <si>
    <t xml:space="preserve"> 1007</t>
  </si>
  <si>
    <t xml:space="preserve"> Հեռուստատեսության և ռադիոյի  հանձնաժողովի տեխնիկական հագեցվածության  բարելավում</t>
  </si>
  <si>
    <t xml:space="preserve"> ՀՀ պետական եկամուտների կոմիտե</t>
  </si>
  <si>
    <t xml:space="preserve"> 1023</t>
  </si>
  <si>
    <t xml:space="preserve"> ՀՀ պետական եկամուտների կոմիտեի տեխնիկական հագեցվածության բարելավում</t>
  </si>
  <si>
    <t xml:space="preserve"> ՀՀ պետական եկամուտների կոմիտեի  շենքային ապահովվածության բարելավում</t>
  </si>
  <si>
    <t xml:space="preserve"> ՀՀ պետական եկամուտների կոմիտեի  շենքային պայմանների բարելավում</t>
  </si>
  <si>
    <t xml:space="preserve"> ՀՀ ազգային անվտանգության ծառայություն</t>
  </si>
  <si>
    <t xml:space="preserve"> 1036</t>
  </si>
  <si>
    <t xml:space="preserve"> ՊՊԾ տրանսպորտային միջոցներով ապահովվածության բարելավում</t>
  </si>
  <si>
    <t xml:space="preserve"> ՊՊԾ տեխնիկական հագեցվածության բարելավում</t>
  </si>
  <si>
    <t xml:space="preserve"> Նախագծահետազոտական փաստաթղթերի կազմման աշխատանքներ</t>
  </si>
  <si>
    <t xml:space="preserve"> 1138</t>
  </si>
  <si>
    <t xml:space="preserve"> Ազգային անվտանգության համակարգի տեխնիկական հագեցվածության բարելավում</t>
  </si>
  <si>
    <t xml:space="preserve"> Ազգային անվտանգության համակարգի շենքային ապահովվածության բարելավում</t>
  </si>
  <si>
    <t xml:space="preserve"> Ազգային անվտանգության համակարգի տրանսպորտային սարքավորումների հագեցվածության բարելավում</t>
  </si>
  <si>
    <t xml:space="preserve"> ՀՀ ոստիկանություն</t>
  </si>
  <si>
    <t xml:space="preserve"> 1158</t>
  </si>
  <si>
    <t xml:space="preserve"> ՀՀ ոստիկանության կարիքի բավարարում </t>
  </si>
  <si>
    <t xml:space="preserve"> ՀՀ հաշվեքննիչ պալատ</t>
  </si>
  <si>
    <t xml:space="preserve"> 1161</t>
  </si>
  <si>
    <t xml:space="preserve"> Հաշվեքննիչ պալատի տեխնիկական հագեցվածության բարելավում</t>
  </si>
  <si>
    <t xml:space="preserve"> Մարդու իրավունքների պաշտպանի աշխատակազմ</t>
  </si>
  <si>
    <t xml:space="preserve"> 1060</t>
  </si>
  <si>
    <t xml:space="preserve"> ՀՀ մարդու իրավունքների պաշտպանի աշխատակազմի  տեխնիկական հագեցվածության բարելավում</t>
  </si>
  <si>
    <t xml:space="preserve"> ՀՀ  միջուկային անվտանգության կարգավորման  կոմիտե</t>
  </si>
  <si>
    <t xml:space="preserve"> 1054</t>
  </si>
  <si>
    <t xml:space="preserve"> Ճառագայթային չափումների ռեֆերենսային լաբորատորիայի ստեղծում</t>
  </si>
  <si>
    <t xml:space="preserve"> ՀՀ քննչական կոմիտե</t>
  </si>
  <si>
    <t xml:space="preserve"> 1180</t>
  </si>
  <si>
    <t xml:space="preserve"> ՀՀ քննչական կոմիտեի տեխնիկական հագեցվածության բարելավում</t>
  </si>
  <si>
    <t xml:space="preserve"> 1103</t>
  </si>
  <si>
    <t xml:space="preserve"> 11002</t>
  </si>
  <si>
    <t xml:space="preserve"> Նորմատիվատեխնիկական փաստաթղթերի մշակում  և տեղայնացում</t>
  </si>
  <si>
    <t xml:space="preserve"> Քաղաքաշինական ծրագրային,  միկրոռեգիոնալ մակարդակի համակցված տարածական պլանավորման փաստաթղթերի մշակում</t>
  </si>
  <si>
    <t xml:space="preserve"> Քաղաքաշինության բնագավառում պետական ծրագրերի իրականացման ապահովում</t>
  </si>
  <si>
    <t xml:space="preserve"> 21003</t>
  </si>
  <si>
    <t xml:space="preserve"> Շենքերի   և շինությունների մատչելիություն  և անձնագրավորում</t>
  </si>
  <si>
    <t xml:space="preserve"> Քաղաքաշինության  կոմիտեի կարողությունների զարգացում և տեխնիկական հագեցվածության ապահովում</t>
  </si>
  <si>
    <t xml:space="preserve"> ՀՀ պետական վերահսկողական ծառայություն</t>
  </si>
  <si>
    <t xml:space="preserve"> 1203</t>
  </si>
  <si>
    <t xml:space="preserve"> ՀՀ պետական վերահսկողական ծառայության տեխնիկական հագեցվածության բարելավում</t>
  </si>
  <si>
    <t xml:space="preserve"> Հակակոռուպցիոն կոմիտե</t>
  </si>
  <si>
    <t xml:space="preserve"> 1231</t>
  </si>
  <si>
    <t xml:space="preserve"> ՀՀ հակակոռուպցիոն կոմիտեի  տեխնիկական հագեցվածության բարելավում</t>
  </si>
  <si>
    <t xml:space="preserve"> ՀՀ Արագածոտնի  մարզպետի աշխատակազմ</t>
  </si>
  <si>
    <t xml:space="preserve"> 1002</t>
  </si>
  <si>
    <t xml:space="preserve"> ՀՀ Արագածոտնի մարզպետարանի տեխնիկական հագեցվածության բարելավում</t>
  </si>
  <si>
    <t xml:space="preserve"> ՀՀ Լոռու մարզպետի աշխատակազմ</t>
  </si>
  <si>
    <t xml:space="preserve"> 1030</t>
  </si>
  <si>
    <t xml:space="preserve"> ՀՀ Լոռու մարզպետարանի տեխնիկական հագեցվածության բարելավում</t>
  </si>
  <si>
    <t xml:space="preserve"> ՀՀ Կոտայքի մարզպետի աշխատակազմ</t>
  </si>
  <si>
    <t xml:space="preserve"> 1037</t>
  </si>
  <si>
    <t xml:space="preserve"> ՀՀ Կոտայքի մարզպետարանի տեխնիկական հագեցվածության բարելավում</t>
  </si>
  <si>
    <t xml:space="preserve"> ՀՀ Շիրակի մարզպետի աշխատակազմ</t>
  </si>
  <si>
    <t xml:space="preserve"> 1039</t>
  </si>
  <si>
    <t xml:space="preserve"> ՀՀ Շիրակ մարզպետարանի տեխնիկական հագեցվածության բարելավում</t>
  </si>
  <si>
    <t xml:space="preserve"> ՀՀ Սյունիքի մարզպետի աշխատակազմ</t>
  </si>
  <si>
    <t xml:space="preserve"> 1047</t>
  </si>
  <si>
    <t xml:space="preserve"> ՀՀ Սյունիքի մարզպետարանի տեխնիկական հագեցվածության բարելավում</t>
  </si>
  <si>
    <t xml:space="preserve"> ՀՀ Վայոց ձորի մարզպետի աշխատակազմ</t>
  </si>
  <si>
    <t xml:space="preserve"> 1051</t>
  </si>
  <si>
    <t xml:space="preserve"> ՀՀ Վայոց ձորի մարզպետարանի տեխնիկական հագեցվածության բարելավում</t>
  </si>
  <si>
    <t xml:space="preserve"> ՀՀ Տավուշի մարզպետի աշխատակազմ</t>
  </si>
  <si>
    <t xml:space="preserve"> 1055</t>
  </si>
  <si>
    <t xml:space="preserve"> ՀՀ Տավուշի մարզպետարանի տեխնիկական հագեցվածության բարելավում</t>
  </si>
  <si>
    <t>Հավելված N 1</t>
  </si>
  <si>
    <t>Աղյուսակ N 3</t>
  </si>
  <si>
    <t>Հայաստանի Հանրապետության 2024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</si>
  <si>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</si>
  <si>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</si>
  <si>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</si>
  <si>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Ընդամենը</t>
  </si>
  <si>
    <t>այդ թվում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</si>
  <si>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</si>
  <si>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</si>
  <si>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</si>
  <si>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</si>
  <si>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</si>
  <si>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</si>
  <si>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</si>
  <si>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ՀԱՆՐԱՊԵՏՈՒԹՅԱՆ ՆԱԽԱԳԱՀԻ ԱՇԽԱՏԱԿԱԶՄ</t>
  </si>
  <si>
    <t>այդ թվում`</t>
  </si>
  <si>
    <t xml:space="preserve"> Քրեակատարողական ծառայության տրանսպորտային միջոցներով ապահովվածության բարելավում</t>
  </si>
  <si>
    <t xml:space="preserve"> այդ թվում</t>
  </si>
  <si>
    <t xml:space="preserve"> այդ թվում` </t>
  </si>
  <si>
    <t>Որակի ենթակառուցվածքի համակարգի արդիականացում</t>
  </si>
  <si>
    <t>Ծրագիր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</si>
</sst>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#,##0.0;\(##,##0.0\);\-"/>
    <numFmt numFmtId="165" formatCode="#,##0.0"/>
    <numFmt numFmtId="166" formatCode="#,##0.0_);\(#,##0.0\)"/>
    <numFmt numFmtId="167" formatCode="_(* #,##0.0_);_(* \(#,##0.0\);_(* &quot;-&quot;??_);_(@_)"/>
    <numFmt numFmtId="168" formatCode="#,##0.0_);[Red]\(#,##0.0\)"/>
    <numFmt numFmtId="169" formatCode="#,##0.00000000_);[Red]\(#,##0.00000000\)"/>
  </numFmts>
  <fonts count="27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8"/>
      <name val="GHEA Grapalat"/>
      <family val="3"/>
    </font>
    <font>
      <sz val="1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horizontal="left"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ill="0" applyBorder="0" applyProtection="0">
      <alignment horizontal="right" vertical="top"/>
    </xf>
    <xf numFmtId="43" fontId="18" fillId="0" borderId="0" applyFont="0" applyFill="0" applyBorder="0" applyAlignment="0" applyProtection="0"/>
  </cellStyleXfs>
  <cellXfs count="45">
    <xf numFmtId="0" fontId="0" fillId="0" borderId="0" xfId="0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9" fillId="33" borderId="0" xfId="0" applyFont="1" applyFill="1" applyAlignment="1">
      <alignment vertical="center" wrapText="1"/>
    </xf>
    <xf numFmtId="49" fontId="20" fillId="33" borderId="0" xfId="0" applyNumberFormat="1" applyFont="1" applyFill="1" applyAlignment="1">
      <alignment horizontal="center" vertical="center" wrapText="1"/>
    </xf>
    <xf numFmtId="0" fontId="21" fillId="33" borderId="0" xfId="0" applyNumberFormat="1" applyFont="1" applyFill="1" applyAlignment="1">
      <alignment horizontal="center" vertical="center" wrapText="1"/>
    </xf>
    <xf numFmtId="165" fontId="20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4" fillId="0" borderId="0" xfId="0" applyFont="1">
      <alignment horizontal="left" vertical="top" wrapText="1"/>
    </xf>
    <xf numFmtId="165" fontId="24" fillId="0" borderId="0" xfId="0" applyNumberFormat="1" applyFont="1">
      <alignment horizontal="left" vertical="top" wrapText="1"/>
    </xf>
    <xf numFmtId="0" fontId="25" fillId="0" borderId="0" xfId="0" applyFont="1">
      <alignment horizontal="left" vertical="top" wrapText="1"/>
    </xf>
    <xf numFmtId="165" fontId="0" fillId="0" borderId="0" xfId="0" applyNumberFormat="1" applyFont="1" applyAlignment="1">
      <alignment horizontal="left" vertical="top" wrapText="1"/>
    </xf>
    <xf numFmtId="43" fontId="22" fillId="33" borderId="0" xfId="0" applyNumberFormat="1" applyFont="1" applyFill="1" applyAlignment="1">
      <alignment horizontal="center" vertical="center" wrapText="1"/>
    </xf>
    <xf numFmtId="168" fontId="22" fillId="33" borderId="0" xfId="0" applyNumberFormat="1" applyFont="1" applyFill="1" applyAlignment="1">
      <alignment horizontal="center" vertical="center" wrapText="1"/>
    </xf>
    <xf numFmtId="43" fontId="24" fillId="0" borderId="0" xfId="0" applyNumberFormat="1" applyFont="1">
      <alignment horizontal="left" vertical="top" wrapText="1"/>
    </xf>
    <xf numFmtId="169" fontId="24" fillId="0" borderId="0" xfId="0" applyNumberFormat="1" applyFont="1">
      <alignment horizontal="left" vertical="top" wrapText="1"/>
    </xf>
    <xf numFmtId="165" fontId="25" fillId="0" borderId="0" xfId="0" applyNumberFormat="1" applyFont="1">
      <alignment horizontal="left" vertical="top" wrapText="1"/>
    </xf>
    <xf numFmtId="43" fontId="25" fillId="0" borderId="0" xfId="0" applyNumberFormat="1" applyFont="1">
      <alignment horizontal="left" vertical="top" wrapText="1"/>
    </xf>
    <xf numFmtId="0" fontId="0" fillId="33" borderId="0" xfId="0" applyFont="1" applyFill="1" applyAlignment="1">
      <alignment horizontal="left" vertical="top" wrapText="1"/>
    </xf>
    <xf numFmtId="165" fontId="26" fillId="33" borderId="15" xfId="0" applyNumberFormat="1" applyFont="1" applyFill="1" applyBorder="1" applyAlignment="1">
      <alignment horizontal="center" vertical="center" wrapText="1"/>
    </xf>
    <xf numFmtId="0" fontId="26" fillId="33" borderId="15" xfId="0" applyNumberFormat="1" applyFont="1" applyFill="1" applyBorder="1" applyAlignment="1">
      <alignment horizontal="center" vertical="center" wrapText="1"/>
    </xf>
    <xf numFmtId="0" fontId="21" fillId="33" borderId="15" xfId="0" applyNumberFormat="1" applyFont="1" applyFill="1" applyBorder="1" applyAlignment="1">
      <alignment horizontal="center" vertical="center" wrapText="1"/>
    </xf>
    <xf numFmtId="165" fontId="21" fillId="33" borderId="16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165" fontId="26" fillId="33" borderId="16" xfId="0" applyNumberFormat="1" applyFont="1" applyFill="1" applyBorder="1" applyAlignment="1">
      <alignment horizontal="center" vertical="center" wrapText="1"/>
    </xf>
    <xf numFmtId="0" fontId="26" fillId="33" borderId="16" xfId="0" applyNumberFormat="1" applyFont="1" applyFill="1" applyBorder="1" applyAlignment="1">
      <alignment horizontal="center" vertical="center" wrapText="1"/>
    </xf>
    <xf numFmtId="0" fontId="21" fillId="33" borderId="16" xfId="0" applyNumberFormat="1" applyFont="1" applyFill="1" applyBorder="1" applyAlignment="1">
      <alignment horizontal="center" vertical="center" wrapText="1"/>
    </xf>
    <xf numFmtId="165" fontId="21" fillId="33" borderId="15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top" wrapText="1"/>
    </xf>
    <xf numFmtId="0" fontId="21" fillId="0" borderId="15" xfId="0" applyFont="1" applyBorder="1">
      <alignment horizontal="left" vertical="top" wrapText="1"/>
    </xf>
    <xf numFmtId="165" fontId="26" fillId="33" borderId="15" xfId="0" applyNumberFormat="1" applyFont="1" applyFill="1" applyBorder="1" applyAlignment="1">
      <alignment horizontal="center" vertical="center"/>
    </xf>
    <xf numFmtId="167" fontId="26" fillId="33" borderId="16" xfId="0" applyNumberFormat="1" applyFont="1" applyFill="1" applyBorder="1" applyAlignment="1">
      <alignment horizontal="center" vertical="center" wrapText="1"/>
    </xf>
    <xf numFmtId="49" fontId="26" fillId="33" borderId="15" xfId="0" applyNumberFormat="1" applyFont="1" applyFill="1" applyBorder="1" applyAlignment="1">
      <alignment horizontal="center" vertical="center" wrapText="1"/>
    </xf>
    <xf numFmtId="165" fontId="22" fillId="33" borderId="10" xfId="0" applyNumberFormat="1" applyFont="1" applyFill="1" applyBorder="1" applyAlignment="1">
      <alignment vertical="center" wrapText="1"/>
    </xf>
    <xf numFmtId="0" fontId="26" fillId="33" borderId="15" xfId="43" applyNumberFormat="1" applyFont="1" applyFill="1" applyBorder="1" applyAlignment="1">
      <alignment horizontal="center" vertical="center" wrapText="1"/>
    </xf>
    <xf numFmtId="0" fontId="26" fillId="33" borderId="13" xfId="0" applyNumberFormat="1" applyFont="1" applyFill="1" applyBorder="1" applyAlignment="1">
      <alignment horizontal="center" vertical="center" wrapText="1"/>
    </xf>
    <xf numFmtId="0" fontId="26" fillId="33" borderId="16" xfId="0" applyNumberFormat="1" applyFont="1" applyFill="1" applyBorder="1" applyAlignment="1">
      <alignment horizontal="center" vertical="center" wrapText="1"/>
    </xf>
    <xf numFmtId="165" fontId="26" fillId="33" borderId="13" xfId="0" applyNumberFormat="1" applyFont="1" applyFill="1" applyBorder="1" applyAlignment="1">
      <alignment horizontal="center" vertical="center" wrapText="1"/>
    </xf>
    <xf numFmtId="165" fontId="26" fillId="33" borderId="16" xfId="0" applyNumberFormat="1" applyFont="1" applyFill="1" applyBorder="1" applyAlignment="1">
      <alignment horizontal="center" vertical="center" wrapText="1"/>
    </xf>
    <xf numFmtId="165" fontId="26" fillId="33" borderId="11" xfId="0" applyNumberFormat="1" applyFont="1" applyFill="1" applyBorder="1" applyAlignment="1">
      <alignment horizontal="center" vertical="center" wrapText="1"/>
    </xf>
    <xf numFmtId="165" fontId="26" fillId="33" borderId="14" xfId="0" applyNumberFormat="1" applyFont="1" applyFill="1" applyBorder="1" applyAlignment="1">
      <alignment horizontal="center" vertical="center" wrapText="1"/>
    </xf>
    <xf numFmtId="165" fontId="26" fillId="33" borderId="12" xfId="0" applyNumberFormat="1" applyFont="1" applyFill="1" applyBorder="1" applyAlignment="1">
      <alignment horizontal="center" vertical="center" wrapText="1"/>
    </xf>
    <xf numFmtId="166" fontId="23" fillId="33" borderId="0" xfId="0" applyNumberFormat="1" applyFont="1" applyFill="1" applyAlignment="1">
      <alignment horizontal="right" vertical="center" wrapText="1"/>
    </xf>
    <xf numFmtId="0" fontId="23" fillId="33" borderId="0" xfId="0" applyNumberFormat="1" applyFont="1" applyFill="1" applyAlignment="1">
      <alignment horizontal="center" vertical="center" wrapText="1"/>
    </xf>
    <xf numFmtId="49" fontId="26" fillId="33" borderId="11" xfId="0" applyNumberFormat="1" applyFont="1" applyFill="1" applyBorder="1" applyAlignment="1">
      <alignment horizontal="center" vertical="center" wrapText="1"/>
    </xf>
    <xf numFmtId="49" fontId="26" fillId="33" borderId="12" xfId="0" applyNumberFormat="1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SN_241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C12" sqref="C12"/>
    </sheetView>
  </sheetViews>
  <sheetFormatPr defaultRowHeight="12.75" x14ac:dyDescent="0.25"/>
  <cols>
    <col min="1" max="1" width="13.85546875" bestFit="1" customWidth="1"/>
    <col min="2" max="2" width="13.140625" bestFit="1" customWidth="1"/>
    <col min="3" max="3" width="76.140625" style="1" customWidth="1"/>
    <col min="4" max="4" width="17.5703125" style="1" bestFit="1" customWidth="1"/>
    <col min="5" max="8" width="22.5703125" customWidth="1"/>
    <col min="10" max="10" width="16.85546875" bestFit="1" customWidth="1"/>
    <col min="11" max="11" width="17.85546875" bestFit="1" customWidth="1"/>
    <col min="12" max="12" width="14" bestFit="1" customWidth="1"/>
  </cols>
  <sheetData>
    <row r="1" spans="1:12" s="2" customFormat="1" ht="17.25" customHeight="1" x14ac:dyDescent="0.25">
      <c r="A1" s="41" t="s">
        <v>241</v>
      </c>
      <c r="B1" s="41"/>
      <c r="C1" s="41"/>
      <c r="D1" s="41"/>
      <c r="E1" s="41"/>
      <c r="F1" s="41"/>
      <c r="G1" s="41"/>
      <c r="H1" s="41"/>
    </row>
    <row r="2" spans="1:12" s="2" customFormat="1" ht="17.25" customHeight="1" x14ac:dyDescent="0.25">
      <c r="A2" s="41" t="s">
        <v>242</v>
      </c>
      <c r="B2" s="41"/>
      <c r="C2" s="41"/>
      <c r="D2" s="41"/>
      <c r="E2" s="41"/>
      <c r="F2" s="41"/>
      <c r="G2" s="41"/>
      <c r="H2" s="41"/>
    </row>
    <row r="3" spans="1:12" s="2" customFormat="1" ht="72.75" customHeight="1" x14ac:dyDescent="0.25">
      <c r="A3" s="42" t="s">
        <v>243</v>
      </c>
      <c r="B3" s="42"/>
      <c r="C3" s="42"/>
      <c r="D3" s="42"/>
      <c r="E3" s="42"/>
      <c r="F3" s="42"/>
      <c r="G3" s="42"/>
      <c r="H3" s="42"/>
    </row>
    <row r="4" spans="1:12" s="2" customFormat="1" ht="17.25" customHeight="1" x14ac:dyDescent="0.25">
      <c r="A4" s="3"/>
      <c r="B4" s="3"/>
      <c r="C4" s="4"/>
      <c r="D4" s="5"/>
      <c r="E4" s="5"/>
      <c r="F4" s="5"/>
      <c r="H4" s="32" t="s">
        <v>244</v>
      </c>
    </row>
    <row r="5" spans="1:12" s="6" customFormat="1" ht="24.75" customHeight="1" x14ac:dyDescent="0.25">
      <c r="A5" s="43" t="s">
        <v>245</v>
      </c>
      <c r="B5" s="44"/>
      <c r="C5" s="34" t="s">
        <v>246</v>
      </c>
      <c r="D5" s="36" t="s">
        <v>247</v>
      </c>
      <c r="E5" s="38" t="s">
        <v>248</v>
      </c>
      <c r="F5" s="39"/>
      <c r="G5" s="39"/>
      <c r="H5" s="40"/>
    </row>
    <row r="6" spans="1:12" s="6" customFormat="1" ht="99" x14ac:dyDescent="0.25">
      <c r="A6" s="31" t="s">
        <v>262</v>
      </c>
      <c r="B6" s="31" t="s">
        <v>249</v>
      </c>
      <c r="C6" s="35"/>
      <c r="D6" s="37"/>
      <c r="E6" s="18" t="s">
        <v>250</v>
      </c>
      <c r="F6" s="18" t="s">
        <v>251</v>
      </c>
      <c r="G6" s="18" t="s">
        <v>252</v>
      </c>
      <c r="H6" s="18" t="s">
        <v>253</v>
      </c>
      <c r="J6" s="11"/>
      <c r="K6" s="12"/>
    </row>
    <row r="7" spans="1:12" s="7" customFormat="1" ht="23.25" customHeight="1" x14ac:dyDescent="0.25">
      <c r="A7" s="19"/>
      <c r="B7" s="19"/>
      <c r="C7" s="20" t="s">
        <v>254</v>
      </c>
      <c r="D7" s="21">
        <f>+D9+D12+D14+D23+D26+D30+D46+D50+D57+D63+D68+D74+D99+D103+D107+D111+D114+D117+D120+D128+D123+D131+D136+D144+D147+D150+D153+D156+D159+D166+D169+D172+D175+D178+D181+D184+D187+D190</f>
        <v>514635268</v>
      </c>
      <c r="E7" s="21">
        <f>+E9+E12+E14+E23+E26+E30+E46+E50+E57+E63+E68+E74+E99+E103+E107+E111+E114+E117+E120+E128+E123+E131+E136+E144+E147+E150+E153+E156+E159+E166+E169+E172+E175+E178+E181+E184+E187+E190</f>
        <v>347826181.79999995</v>
      </c>
      <c r="F7" s="21">
        <f>+F9+F12+F14+F23+F26+F30+F46+F50+F57+F63+F68+F74+F99+F103+F107+F111+F114+F117+F120+F128+F123+F131+F136+F144+F147+F150+F153+F156+F159+F166+F169+F172+F175+F178+F181+F184+F187+F190</f>
        <v>131482738.79999998</v>
      </c>
      <c r="G7" s="21">
        <f>+G9+G12+G14+G23+G26+G30+G46+G50+G57+G63+G68+G74+G99+G103+G107+G111+G114+G117+G120+G128+G123+G131+G136+G144+G147+G150+G153+G156+G159+G166+G169+G172+G175+G178+G181+G184+G187+G190</f>
        <v>1323523.8999999999</v>
      </c>
      <c r="H7" s="21">
        <f>+H9+H12+H14+H23+H26+H30+H46+H50+H57+H63+H68+H74+H99+H103+H107+H111+H114+H117+H120+H128+H123+H131+H136+H144+H147+H150+H153+H156+H159+H166+H169+H172+H175+H178+H181+H184+H187+H190</f>
        <v>34002823.479999997</v>
      </c>
      <c r="J7" s="8"/>
      <c r="K7" s="13"/>
    </row>
    <row r="8" spans="1:12" s="7" customFormat="1" ht="12.75" customHeight="1" x14ac:dyDescent="0.25">
      <c r="A8" s="19"/>
      <c r="B8" s="19"/>
      <c r="C8" s="19" t="s">
        <v>255</v>
      </c>
      <c r="D8" s="22"/>
      <c r="E8" s="23"/>
      <c r="F8" s="23"/>
      <c r="G8" s="23"/>
      <c r="H8" s="23"/>
      <c r="J8" s="8"/>
      <c r="K8" s="14"/>
    </row>
    <row r="9" spans="1:12" s="7" customFormat="1" ht="18" customHeight="1" x14ac:dyDescent="0.25">
      <c r="A9" s="19"/>
      <c r="B9" s="24"/>
      <c r="C9" s="25" t="s">
        <v>256</v>
      </c>
      <c r="D9" s="26">
        <f>+D11</f>
        <v>85800</v>
      </c>
      <c r="E9" s="21">
        <f t="shared" ref="E9:H9" si="0">+E11</f>
        <v>0</v>
      </c>
      <c r="F9" s="21">
        <f t="shared" si="0"/>
        <v>0</v>
      </c>
      <c r="G9" s="21">
        <f t="shared" si="0"/>
        <v>0</v>
      </c>
      <c r="H9" s="21">
        <f t="shared" si="0"/>
        <v>85800</v>
      </c>
      <c r="J9" s="8"/>
    </row>
    <row r="10" spans="1:12" s="7" customFormat="1" ht="13.5" customHeight="1" x14ac:dyDescent="0.25">
      <c r="A10" s="18" t="s">
        <v>1</v>
      </c>
      <c r="B10" s="23"/>
      <c r="C10" s="23" t="s">
        <v>257</v>
      </c>
      <c r="D10" s="27"/>
      <c r="E10" s="23"/>
      <c r="F10" s="23"/>
      <c r="G10" s="23"/>
      <c r="H10" s="23"/>
      <c r="J10" s="8"/>
    </row>
    <row r="11" spans="1:12" s="7" customFormat="1" ht="33" x14ac:dyDescent="0.25">
      <c r="A11" s="18" t="s">
        <v>2</v>
      </c>
      <c r="B11" s="23" t="s">
        <v>3</v>
      </c>
      <c r="C11" s="23" t="s">
        <v>4</v>
      </c>
      <c r="D11" s="23">
        <v>85800</v>
      </c>
      <c r="E11" s="23"/>
      <c r="F11" s="23"/>
      <c r="G11" s="23"/>
      <c r="H11" s="23">
        <v>85800</v>
      </c>
      <c r="J11" s="8"/>
    </row>
    <row r="12" spans="1:12" s="9" customFormat="1" ht="30.75" customHeight="1" x14ac:dyDescent="0.25">
      <c r="A12" s="28"/>
      <c r="B12" s="21"/>
      <c r="C12" s="25" t="s">
        <v>5</v>
      </c>
      <c r="D12" s="21">
        <f>+D13</f>
        <v>137425</v>
      </c>
      <c r="E12" s="21">
        <f t="shared" ref="E12:H12" si="1">+E13</f>
        <v>0</v>
      </c>
      <c r="F12" s="21">
        <f t="shared" si="1"/>
        <v>0</v>
      </c>
      <c r="G12" s="21">
        <f t="shared" si="1"/>
        <v>0</v>
      </c>
      <c r="H12" s="21">
        <f t="shared" si="1"/>
        <v>137425</v>
      </c>
      <c r="J12" s="8"/>
      <c r="L12" s="16"/>
    </row>
    <row r="13" spans="1:12" s="7" customFormat="1" ht="16.5" x14ac:dyDescent="0.25">
      <c r="A13" s="18" t="s">
        <v>6</v>
      </c>
      <c r="B13" s="23" t="s">
        <v>3</v>
      </c>
      <c r="C13" s="23" t="s">
        <v>7</v>
      </c>
      <c r="D13" s="23">
        <v>137425</v>
      </c>
      <c r="E13" s="23"/>
      <c r="F13" s="23"/>
      <c r="G13" s="23"/>
      <c r="H13" s="23">
        <v>137425</v>
      </c>
      <c r="J13" s="8"/>
      <c r="L13" s="13"/>
    </row>
    <row r="14" spans="1:12" s="9" customFormat="1" ht="29.25" customHeight="1" x14ac:dyDescent="0.25">
      <c r="A14" s="28"/>
      <c r="B14" s="21"/>
      <c r="C14" s="25" t="s">
        <v>8</v>
      </c>
      <c r="D14" s="21">
        <f>SUM(D16:D22)</f>
        <v>241471</v>
      </c>
      <c r="E14" s="21">
        <f>SUM(E16:E22)</f>
        <v>0</v>
      </c>
      <c r="F14" s="21">
        <f>SUM(F16:F22)</f>
        <v>0</v>
      </c>
      <c r="G14" s="21">
        <f>SUM(G16:G22)</f>
        <v>0</v>
      </c>
      <c r="H14" s="21">
        <f>SUM(H16:H22)</f>
        <v>241471</v>
      </c>
      <c r="J14" s="8"/>
      <c r="K14" s="15"/>
    </row>
    <row r="15" spans="1:12" s="7" customFormat="1" ht="16.5" x14ac:dyDescent="0.25">
      <c r="A15" s="18"/>
      <c r="B15" s="23"/>
      <c r="C15" s="23" t="s">
        <v>0</v>
      </c>
      <c r="D15" s="23"/>
      <c r="E15" s="23"/>
      <c r="F15" s="23"/>
      <c r="G15" s="23"/>
      <c r="H15" s="23"/>
      <c r="J15" s="8"/>
    </row>
    <row r="16" spans="1:12" s="7" customFormat="1" ht="33" x14ac:dyDescent="0.25">
      <c r="A16" s="18" t="s">
        <v>9</v>
      </c>
      <c r="B16" s="23" t="s">
        <v>10</v>
      </c>
      <c r="C16" s="23" t="s">
        <v>11</v>
      </c>
      <c r="D16" s="23">
        <f t="shared" ref="D16:D22" si="2">SUM(E16:H16)</f>
        <v>25000</v>
      </c>
      <c r="E16" s="23"/>
      <c r="F16" s="23"/>
      <c r="G16" s="23"/>
      <c r="H16" s="23">
        <v>25000</v>
      </c>
      <c r="J16" s="8"/>
    </row>
    <row r="17" spans="1:10" s="7" customFormat="1" ht="33" x14ac:dyDescent="0.25">
      <c r="A17" s="18" t="s">
        <v>14</v>
      </c>
      <c r="B17" s="23" t="s">
        <v>3</v>
      </c>
      <c r="C17" s="23" t="s">
        <v>15</v>
      </c>
      <c r="D17" s="23">
        <f t="shared" si="2"/>
        <v>58130</v>
      </c>
      <c r="E17" s="23"/>
      <c r="F17" s="23"/>
      <c r="G17" s="23"/>
      <c r="H17" s="23">
        <v>58130</v>
      </c>
      <c r="J17" s="8"/>
    </row>
    <row r="18" spans="1:10" s="7" customFormat="1" ht="33" x14ac:dyDescent="0.25">
      <c r="A18" s="18" t="s">
        <v>14</v>
      </c>
      <c r="B18" s="23" t="s">
        <v>10</v>
      </c>
      <c r="C18" s="23" t="s">
        <v>16</v>
      </c>
      <c r="D18" s="23">
        <f t="shared" si="2"/>
        <v>4750</v>
      </c>
      <c r="E18" s="23"/>
      <c r="F18" s="23"/>
      <c r="G18" s="23"/>
      <c r="H18" s="23">
        <v>4750</v>
      </c>
      <c r="J18" s="8"/>
    </row>
    <row r="19" spans="1:10" s="7" customFormat="1" ht="33" x14ac:dyDescent="0.25">
      <c r="A19" s="18" t="s">
        <v>14</v>
      </c>
      <c r="B19" s="23" t="s">
        <v>17</v>
      </c>
      <c r="C19" s="23" t="s">
        <v>18</v>
      </c>
      <c r="D19" s="23">
        <f t="shared" si="2"/>
        <v>74770</v>
      </c>
      <c r="E19" s="23"/>
      <c r="F19" s="23"/>
      <c r="G19" s="23"/>
      <c r="H19" s="23">
        <v>74770</v>
      </c>
      <c r="J19" s="8"/>
    </row>
    <row r="20" spans="1:10" s="7" customFormat="1" ht="49.5" x14ac:dyDescent="0.25">
      <c r="A20" s="18" t="s">
        <v>14</v>
      </c>
      <c r="B20" s="23" t="s">
        <v>19</v>
      </c>
      <c r="C20" s="23" t="s">
        <v>20</v>
      </c>
      <c r="D20" s="23">
        <f t="shared" si="2"/>
        <v>12800</v>
      </c>
      <c r="E20" s="23"/>
      <c r="F20" s="23"/>
      <c r="G20" s="23"/>
      <c r="H20" s="23">
        <v>12800</v>
      </c>
      <c r="J20" s="8"/>
    </row>
    <row r="21" spans="1:10" s="7" customFormat="1" ht="49.5" x14ac:dyDescent="0.25">
      <c r="A21" s="18" t="s">
        <v>14</v>
      </c>
      <c r="B21" s="23" t="s">
        <v>21</v>
      </c>
      <c r="C21" s="23" t="s">
        <v>22</v>
      </c>
      <c r="D21" s="23">
        <f t="shared" si="2"/>
        <v>22793</v>
      </c>
      <c r="E21" s="23"/>
      <c r="F21" s="23"/>
      <c r="G21" s="23"/>
      <c r="H21" s="23">
        <v>22793</v>
      </c>
      <c r="J21" s="8"/>
    </row>
    <row r="22" spans="1:10" s="7" customFormat="1" ht="33" x14ac:dyDescent="0.25">
      <c r="A22" s="18" t="s">
        <v>14</v>
      </c>
      <c r="B22" s="23" t="s">
        <v>23</v>
      </c>
      <c r="C22" s="23" t="s">
        <v>24</v>
      </c>
      <c r="D22" s="23">
        <f t="shared" si="2"/>
        <v>43228</v>
      </c>
      <c r="E22" s="23"/>
      <c r="F22" s="23"/>
      <c r="G22" s="23"/>
      <c r="H22" s="23">
        <v>43228</v>
      </c>
      <c r="J22" s="8"/>
    </row>
    <row r="23" spans="1:10" s="9" customFormat="1" ht="22.5" customHeight="1" x14ac:dyDescent="0.25">
      <c r="A23" s="28"/>
      <c r="B23" s="21"/>
      <c r="C23" s="25" t="s">
        <v>25</v>
      </c>
      <c r="D23" s="21">
        <f>+D25</f>
        <v>8650</v>
      </c>
      <c r="E23" s="21">
        <f t="shared" ref="E23:H23" si="3">+E25</f>
        <v>0</v>
      </c>
      <c r="F23" s="21">
        <f t="shared" si="3"/>
        <v>0</v>
      </c>
      <c r="G23" s="21">
        <f t="shared" si="3"/>
        <v>0</v>
      </c>
      <c r="H23" s="21">
        <f t="shared" si="3"/>
        <v>8650</v>
      </c>
      <c r="J23" s="8"/>
    </row>
    <row r="24" spans="1:10" s="7" customFormat="1" ht="16.5" x14ac:dyDescent="0.25">
      <c r="A24" s="18"/>
      <c r="B24" s="23"/>
      <c r="C24" s="23" t="s">
        <v>259</v>
      </c>
      <c r="D24" s="23"/>
      <c r="E24" s="23"/>
      <c r="F24" s="23"/>
      <c r="G24" s="23"/>
      <c r="H24" s="23"/>
      <c r="J24" s="8"/>
    </row>
    <row r="25" spans="1:10" s="7" customFormat="1" ht="33" x14ac:dyDescent="0.25">
      <c r="A25" s="18" t="s">
        <v>26</v>
      </c>
      <c r="B25" s="23" t="s">
        <v>3</v>
      </c>
      <c r="C25" s="23" t="s">
        <v>27</v>
      </c>
      <c r="D25" s="23">
        <v>8650</v>
      </c>
      <c r="E25" s="23"/>
      <c r="F25" s="23"/>
      <c r="G25" s="23"/>
      <c r="H25" s="23">
        <v>8650</v>
      </c>
      <c r="J25" s="8"/>
    </row>
    <row r="26" spans="1:10" s="9" customFormat="1" ht="26.25" customHeight="1" x14ac:dyDescent="0.25">
      <c r="A26" s="28"/>
      <c r="B26" s="21"/>
      <c r="C26" s="25" t="s">
        <v>28</v>
      </c>
      <c r="D26" s="21">
        <f>+D28+D29</f>
        <v>667287.6</v>
      </c>
      <c r="E26" s="21">
        <f t="shared" ref="E26:H26" si="4">+E28+E29</f>
        <v>0</v>
      </c>
      <c r="F26" s="21">
        <f t="shared" si="4"/>
        <v>0</v>
      </c>
      <c r="G26" s="21">
        <f t="shared" si="4"/>
        <v>0</v>
      </c>
      <c r="H26" s="21">
        <f t="shared" si="4"/>
        <v>667287.6</v>
      </c>
      <c r="J26" s="8"/>
    </row>
    <row r="27" spans="1:10" s="7" customFormat="1" ht="16.5" x14ac:dyDescent="0.25">
      <c r="A27" s="18"/>
      <c r="B27" s="23"/>
      <c r="C27" s="23" t="s">
        <v>0</v>
      </c>
      <c r="D27" s="23"/>
      <c r="E27" s="23"/>
      <c r="F27" s="23"/>
      <c r="G27" s="23"/>
      <c r="H27" s="23"/>
      <c r="J27" s="8"/>
    </row>
    <row r="28" spans="1:10" s="7" customFormat="1" ht="33" x14ac:dyDescent="0.25">
      <c r="A28" s="18" t="s">
        <v>29</v>
      </c>
      <c r="B28" s="23" t="s">
        <v>3</v>
      </c>
      <c r="C28" s="23" t="s">
        <v>30</v>
      </c>
      <c r="D28" s="23">
        <v>647287.6</v>
      </c>
      <c r="E28" s="23"/>
      <c r="F28" s="23"/>
      <c r="G28" s="23"/>
      <c r="H28" s="23">
        <v>647287.6</v>
      </c>
      <c r="J28" s="8"/>
    </row>
    <row r="29" spans="1:10" s="7" customFormat="1" ht="33" x14ac:dyDescent="0.25">
      <c r="A29" s="18" t="s">
        <v>29</v>
      </c>
      <c r="B29" s="23" t="s">
        <v>17</v>
      </c>
      <c r="C29" s="23" t="s">
        <v>31</v>
      </c>
      <c r="D29" s="23">
        <v>20000</v>
      </c>
      <c r="E29" s="23"/>
      <c r="F29" s="23"/>
      <c r="G29" s="23"/>
      <c r="H29" s="23">
        <v>20000</v>
      </c>
      <c r="J29" s="8"/>
    </row>
    <row r="30" spans="1:10" s="9" customFormat="1" ht="33" x14ac:dyDescent="0.25">
      <c r="A30" s="28"/>
      <c r="B30" s="21"/>
      <c r="C30" s="25" t="s">
        <v>32</v>
      </c>
      <c r="D30" s="21">
        <f>SUM(D32:D45)</f>
        <v>82257901.299999997</v>
      </c>
      <c r="E30" s="21">
        <f>SUM(E32:E45)</f>
        <v>14832590.9</v>
      </c>
      <c r="F30" s="21">
        <f>SUM(F32:F45)</f>
        <v>65881538.299999997</v>
      </c>
      <c r="G30" s="21">
        <f>SUM(G32:G45)</f>
        <v>0</v>
      </c>
      <c r="H30" s="21">
        <f>SUM(H32:H45)</f>
        <v>1543772.1</v>
      </c>
      <c r="J30" s="8"/>
    </row>
    <row r="31" spans="1:10" s="7" customFormat="1" ht="16.5" x14ac:dyDescent="0.25">
      <c r="A31" s="18"/>
      <c r="B31" s="23"/>
      <c r="C31" s="23" t="s">
        <v>0</v>
      </c>
      <c r="D31" s="23"/>
      <c r="E31" s="23"/>
      <c r="F31" s="23"/>
      <c r="G31" s="23"/>
      <c r="H31" s="23"/>
      <c r="J31" s="8"/>
    </row>
    <row r="32" spans="1:10" s="7" customFormat="1" ht="49.5" x14ac:dyDescent="0.25">
      <c r="A32" s="18" t="s">
        <v>33</v>
      </c>
      <c r="B32" s="23" t="s">
        <v>3</v>
      </c>
      <c r="C32" s="23" t="s">
        <v>34</v>
      </c>
      <c r="D32" s="23">
        <v>21900</v>
      </c>
      <c r="E32" s="23"/>
      <c r="F32" s="23"/>
      <c r="G32" s="23"/>
      <c r="H32" s="23">
        <v>21900</v>
      </c>
      <c r="J32" s="8"/>
    </row>
    <row r="33" spans="1:10" s="7" customFormat="1" ht="16.5" x14ac:dyDescent="0.25">
      <c r="A33" s="18" t="s">
        <v>35</v>
      </c>
      <c r="B33" s="23" t="s">
        <v>36</v>
      </c>
      <c r="C33" s="23" t="s">
        <v>37</v>
      </c>
      <c r="D33" s="23">
        <v>5178826.0999999996</v>
      </c>
      <c r="E33" s="23">
        <v>5178826.0999999996</v>
      </c>
      <c r="F33" s="23"/>
      <c r="G33" s="23"/>
      <c r="H33" s="23"/>
      <c r="J33" s="8"/>
    </row>
    <row r="34" spans="1:10" s="7" customFormat="1" ht="33" x14ac:dyDescent="0.25">
      <c r="A34" s="18" t="s">
        <v>35</v>
      </c>
      <c r="B34" s="23" t="s">
        <v>38</v>
      </c>
      <c r="C34" s="23" t="s">
        <v>39</v>
      </c>
      <c r="D34" s="23">
        <v>500000</v>
      </c>
      <c r="E34" s="23"/>
      <c r="F34" s="23">
        <v>500000</v>
      </c>
      <c r="G34" s="23"/>
      <c r="H34" s="23"/>
      <c r="J34" s="8"/>
    </row>
    <row r="35" spans="1:10" s="7" customFormat="1" ht="16.5" x14ac:dyDescent="0.25">
      <c r="A35" s="18" t="s">
        <v>35</v>
      </c>
      <c r="B35" s="23" t="s">
        <v>40</v>
      </c>
      <c r="C35" s="23" t="s">
        <v>41</v>
      </c>
      <c r="D35" s="23">
        <v>4500000</v>
      </c>
      <c r="E35" s="23">
        <v>4500000</v>
      </c>
      <c r="F35" s="23"/>
      <c r="G35" s="23"/>
      <c r="H35" s="23"/>
      <c r="J35" s="8"/>
    </row>
    <row r="36" spans="1:10" s="7" customFormat="1" ht="16.5" x14ac:dyDescent="0.25">
      <c r="A36" s="18" t="s">
        <v>42</v>
      </c>
      <c r="B36" s="23" t="s">
        <v>43</v>
      </c>
      <c r="C36" s="23" t="s">
        <v>44</v>
      </c>
      <c r="D36" s="23">
        <v>57500000</v>
      </c>
      <c r="E36" s="23"/>
      <c r="F36" s="23">
        <v>57500000</v>
      </c>
      <c r="G36" s="23"/>
      <c r="H36" s="23"/>
      <c r="J36" s="8"/>
    </row>
    <row r="37" spans="1:10" s="7" customFormat="1" ht="16.5" x14ac:dyDescent="0.25">
      <c r="A37" s="18" t="s">
        <v>42</v>
      </c>
      <c r="B37" s="23" t="s">
        <v>45</v>
      </c>
      <c r="C37" s="23" t="s">
        <v>46</v>
      </c>
      <c r="D37" s="23">
        <v>3517197.9</v>
      </c>
      <c r="E37" s="23"/>
      <c r="F37" s="23">
        <v>3517197.9</v>
      </c>
      <c r="G37" s="23"/>
      <c r="H37" s="23"/>
      <c r="J37" s="8"/>
    </row>
    <row r="38" spans="1:10" s="7" customFormat="1" ht="33" x14ac:dyDescent="0.25">
      <c r="A38" s="18" t="s">
        <v>42</v>
      </c>
      <c r="B38" s="23" t="s">
        <v>47</v>
      </c>
      <c r="C38" s="23" t="s">
        <v>48</v>
      </c>
      <c r="D38" s="23">
        <v>3588982</v>
      </c>
      <c r="E38" s="23"/>
      <c r="F38" s="23">
        <v>3588982</v>
      </c>
      <c r="G38" s="23"/>
      <c r="H38" s="23"/>
      <c r="J38" s="8"/>
    </row>
    <row r="39" spans="1:10" s="7" customFormat="1" ht="16.5" x14ac:dyDescent="0.25">
      <c r="A39" s="18" t="s">
        <v>49</v>
      </c>
      <c r="B39" s="23" t="s">
        <v>50</v>
      </c>
      <c r="C39" s="23" t="s">
        <v>51</v>
      </c>
      <c r="D39" s="23">
        <v>1429123.2</v>
      </c>
      <c r="E39" s="23">
        <v>1153764.8</v>
      </c>
      <c r="F39" s="23">
        <v>275358.40000000002</v>
      </c>
      <c r="G39" s="23"/>
      <c r="H39" s="23"/>
      <c r="J39" s="8"/>
    </row>
    <row r="40" spans="1:10" s="7" customFormat="1" ht="33" x14ac:dyDescent="0.25">
      <c r="A40" s="18" t="s">
        <v>52</v>
      </c>
      <c r="B40" s="23" t="s">
        <v>3</v>
      </c>
      <c r="C40" s="23" t="s">
        <v>53</v>
      </c>
      <c r="D40" s="23">
        <v>11783.1</v>
      </c>
      <c r="E40" s="23"/>
      <c r="F40" s="23"/>
      <c r="G40" s="23"/>
      <c r="H40" s="23">
        <v>11783.1</v>
      </c>
      <c r="J40" s="8"/>
    </row>
    <row r="41" spans="1:10" s="7" customFormat="1" ht="33" x14ac:dyDescent="0.25">
      <c r="A41" s="18" t="s">
        <v>52</v>
      </c>
      <c r="B41" s="24">
        <v>31005</v>
      </c>
      <c r="C41" s="23" t="s">
        <v>12</v>
      </c>
      <c r="D41" s="23">
        <f>SUM(E41:H41)</f>
        <v>1500000</v>
      </c>
      <c r="E41" s="23"/>
      <c r="F41" s="23"/>
      <c r="G41" s="23"/>
      <c r="H41" s="23">
        <v>1500000</v>
      </c>
      <c r="J41" s="8"/>
    </row>
    <row r="42" spans="1:10" s="7" customFormat="1" ht="16.5" x14ac:dyDescent="0.25">
      <c r="A42" s="18" t="s">
        <v>54</v>
      </c>
      <c r="B42" s="23" t="s">
        <v>3</v>
      </c>
      <c r="C42" s="23" t="s">
        <v>55</v>
      </c>
      <c r="D42" s="23">
        <v>8889</v>
      </c>
      <c r="E42" s="23"/>
      <c r="F42" s="23"/>
      <c r="G42" s="23"/>
      <c r="H42" s="23">
        <v>8889</v>
      </c>
      <c r="J42" s="8"/>
    </row>
    <row r="43" spans="1:10" s="7" customFormat="1" ht="16.5" x14ac:dyDescent="0.25">
      <c r="A43" s="18" t="s">
        <v>56</v>
      </c>
      <c r="B43" s="23" t="s">
        <v>43</v>
      </c>
      <c r="C43" s="23" t="s">
        <v>57</v>
      </c>
      <c r="D43" s="23">
        <v>500000</v>
      </c>
      <c r="E43" s="23"/>
      <c r="F43" s="23">
        <v>500000</v>
      </c>
      <c r="G43" s="23"/>
      <c r="H43" s="23"/>
      <c r="J43" s="8"/>
    </row>
    <row r="44" spans="1:10" s="7" customFormat="1" ht="16.5" x14ac:dyDescent="0.25">
      <c r="A44" s="18" t="s">
        <v>56</v>
      </c>
      <c r="B44" s="23" t="s">
        <v>45</v>
      </c>
      <c r="C44" s="23" t="s">
        <v>58</v>
      </c>
      <c r="D44" s="23">
        <v>4000000</v>
      </c>
      <c r="E44" s="23">
        <v>4000000</v>
      </c>
      <c r="F44" s="23"/>
      <c r="G44" s="23"/>
      <c r="H44" s="23"/>
      <c r="J44" s="8"/>
    </row>
    <row r="45" spans="1:10" s="7" customFormat="1" ht="33" x14ac:dyDescent="0.25">
      <c r="A45" s="18" t="s">
        <v>59</v>
      </c>
      <c r="B45" s="23" t="s">
        <v>3</v>
      </c>
      <c r="C45" s="23" t="s">
        <v>60</v>
      </c>
      <c r="D45" s="23">
        <v>1200</v>
      </c>
      <c r="E45" s="23"/>
      <c r="F45" s="23"/>
      <c r="G45" s="23"/>
      <c r="H45" s="23">
        <v>1200</v>
      </c>
      <c r="J45" s="8"/>
    </row>
    <row r="46" spans="1:10" s="9" customFormat="1" ht="24.75" customHeight="1" x14ac:dyDescent="0.25">
      <c r="A46" s="28"/>
      <c r="B46" s="21"/>
      <c r="C46" s="25" t="s">
        <v>61</v>
      </c>
      <c r="D46" s="21">
        <f>+D48+D49</f>
        <v>11058786.699999999</v>
      </c>
      <c r="E46" s="21">
        <f t="shared" ref="E46:H46" si="5">+E48+E49</f>
        <v>4742336.7</v>
      </c>
      <c r="F46" s="21">
        <f t="shared" si="5"/>
        <v>4612066</v>
      </c>
      <c r="G46" s="21">
        <f t="shared" si="5"/>
        <v>0</v>
      </c>
      <c r="H46" s="21">
        <f t="shared" si="5"/>
        <v>1704384</v>
      </c>
      <c r="J46" s="8"/>
    </row>
    <row r="47" spans="1:10" s="7" customFormat="1" ht="16.5" x14ac:dyDescent="0.25">
      <c r="A47" s="18"/>
      <c r="B47" s="23"/>
      <c r="C47" s="23" t="s">
        <v>0</v>
      </c>
      <c r="D47" s="23"/>
      <c r="E47" s="23"/>
      <c r="F47" s="23"/>
      <c r="G47" s="23"/>
      <c r="H47" s="23"/>
      <c r="J47" s="8"/>
    </row>
    <row r="48" spans="1:10" s="7" customFormat="1" ht="16.5" x14ac:dyDescent="0.25">
      <c r="A48" s="18" t="s">
        <v>62</v>
      </c>
      <c r="B48" s="23" t="s">
        <v>10</v>
      </c>
      <c r="C48" s="23" t="s">
        <v>63</v>
      </c>
      <c r="D48" s="23">
        <v>1704384</v>
      </c>
      <c r="E48" s="23"/>
      <c r="F48" s="23"/>
      <c r="G48" s="23"/>
      <c r="H48" s="23">
        <v>1704384</v>
      </c>
      <c r="J48" s="8"/>
    </row>
    <row r="49" spans="1:10" s="7" customFormat="1" ht="16.5" x14ac:dyDescent="0.25">
      <c r="A49" s="18" t="s">
        <v>62</v>
      </c>
      <c r="B49" s="23" t="s">
        <v>17</v>
      </c>
      <c r="C49" s="23" t="s">
        <v>64</v>
      </c>
      <c r="D49" s="23">
        <v>9354402.6999999993</v>
      </c>
      <c r="E49" s="23">
        <v>4742336.7</v>
      </c>
      <c r="F49" s="23">
        <v>4612066</v>
      </c>
      <c r="G49" s="23"/>
      <c r="H49" s="23"/>
      <c r="J49" s="8"/>
    </row>
    <row r="50" spans="1:10" s="9" customFormat="1" ht="16.5" x14ac:dyDescent="0.25">
      <c r="A50" s="28"/>
      <c r="B50" s="21"/>
      <c r="C50" s="25" t="s">
        <v>66</v>
      </c>
      <c r="D50" s="21">
        <f>SUM(D52:D56)</f>
        <v>294306</v>
      </c>
      <c r="E50" s="21">
        <f t="shared" ref="E50:H50" si="6">SUM(E52:E56)</f>
        <v>0</v>
      </c>
      <c r="F50" s="21">
        <f t="shared" si="6"/>
        <v>0</v>
      </c>
      <c r="G50" s="21">
        <f t="shared" si="6"/>
        <v>0</v>
      </c>
      <c r="H50" s="21">
        <f t="shared" si="6"/>
        <v>294305.98</v>
      </c>
      <c r="J50" s="8"/>
    </row>
    <row r="51" spans="1:10" s="7" customFormat="1" ht="16.5" x14ac:dyDescent="0.25">
      <c r="A51" s="18"/>
      <c r="B51" s="23"/>
      <c r="C51" s="23" t="s">
        <v>0</v>
      </c>
      <c r="D51" s="23"/>
      <c r="E51" s="23"/>
      <c r="F51" s="23"/>
      <c r="G51" s="23"/>
      <c r="H51" s="23"/>
      <c r="J51" s="8"/>
    </row>
    <row r="52" spans="1:10" s="7" customFormat="1" ht="33" x14ac:dyDescent="0.25">
      <c r="A52" s="18" t="s">
        <v>67</v>
      </c>
      <c r="B52" s="23" t="s">
        <v>3</v>
      </c>
      <c r="C52" s="23" t="s">
        <v>68</v>
      </c>
      <c r="D52" s="23">
        <v>22627.3</v>
      </c>
      <c r="E52" s="23"/>
      <c r="F52" s="23"/>
      <c r="G52" s="23"/>
      <c r="H52" s="23">
        <v>22627.3</v>
      </c>
      <c r="J52" s="8"/>
    </row>
    <row r="53" spans="1:10" s="7" customFormat="1" ht="49.5" x14ac:dyDescent="0.25">
      <c r="A53" s="18" t="s">
        <v>69</v>
      </c>
      <c r="B53" s="23" t="s">
        <v>3</v>
      </c>
      <c r="C53" s="23" t="s">
        <v>70</v>
      </c>
      <c r="D53" s="23">
        <v>139503.70000000001</v>
      </c>
      <c r="E53" s="23"/>
      <c r="F53" s="23"/>
      <c r="G53" s="23"/>
      <c r="H53" s="23">
        <v>139503.67999999999</v>
      </c>
      <c r="J53" s="8"/>
    </row>
    <row r="54" spans="1:10" s="7" customFormat="1" ht="49.5" x14ac:dyDescent="0.25">
      <c r="A54" s="18" t="s">
        <v>69</v>
      </c>
      <c r="B54" s="23" t="s">
        <v>10</v>
      </c>
      <c r="C54" s="23" t="s">
        <v>71</v>
      </c>
      <c r="D54" s="23">
        <v>34650</v>
      </c>
      <c r="E54" s="23"/>
      <c r="F54" s="23"/>
      <c r="G54" s="23"/>
      <c r="H54" s="23">
        <v>34650</v>
      </c>
      <c r="J54" s="8"/>
    </row>
    <row r="55" spans="1:10" s="7" customFormat="1" ht="33" x14ac:dyDescent="0.25">
      <c r="A55" s="18" t="s">
        <v>69</v>
      </c>
      <c r="B55" s="23" t="s">
        <v>23</v>
      </c>
      <c r="C55" s="23" t="s">
        <v>258</v>
      </c>
      <c r="D55" s="23">
        <v>22000</v>
      </c>
      <c r="E55" s="23"/>
      <c r="F55" s="23"/>
      <c r="G55" s="23"/>
      <c r="H55" s="23">
        <v>22000</v>
      </c>
      <c r="J55" s="8"/>
    </row>
    <row r="56" spans="1:10" s="7" customFormat="1" ht="33" x14ac:dyDescent="0.25">
      <c r="A56" s="18" t="s">
        <v>72</v>
      </c>
      <c r="B56" s="23" t="s">
        <v>3</v>
      </c>
      <c r="C56" s="23" t="s">
        <v>73</v>
      </c>
      <c r="D56" s="23">
        <v>75525</v>
      </c>
      <c r="E56" s="23"/>
      <c r="F56" s="23"/>
      <c r="G56" s="23"/>
      <c r="H56" s="23">
        <v>75525</v>
      </c>
      <c r="J56" s="8"/>
    </row>
    <row r="57" spans="1:10" s="9" customFormat="1" ht="33" customHeight="1" x14ac:dyDescent="0.25">
      <c r="A57" s="28"/>
      <c r="B57" s="21"/>
      <c r="C57" s="25" t="s">
        <v>74</v>
      </c>
      <c r="D57" s="21">
        <f>SUM(D59:D62)</f>
        <v>7617675</v>
      </c>
      <c r="E57" s="21">
        <f t="shared" ref="E57:H57" si="7">SUM(E59:E62)</f>
        <v>4000000</v>
      </c>
      <c r="F57" s="21">
        <f t="shared" si="7"/>
        <v>1000000</v>
      </c>
      <c r="G57" s="21">
        <f t="shared" si="7"/>
        <v>0</v>
      </c>
      <c r="H57" s="21">
        <f t="shared" si="7"/>
        <v>2617675</v>
      </c>
      <c r="J57" s="8"/>
    </row>
    <row r="58" spans="1:10" s="7" customFormat="1" ht="16.5" x14ac:dyDescent="0.25">
      <c r="A58" s="18"/>
      <c r="B58" s="23"/>
      <c r="C58" s="23" t="s">
        <v>0</v>
      </c>
      <c r="D58" s="23"/>
      <c r="E58" s="23"/>
      <c r="F58" s="23"/>
      <c r="G58" s="23"/>
      <c r="H58" s="23"/>
      <c r="J58" s="8"/>
    </row>
    <row r="59" spans="1:10" s="7" customFormat="1" ht="33" x14ac:dyDescent="0.25">
      <c r="A59" s="18" t="s">
        <v>75</v>
      </c>
      <c r="B59" s="23" t="s">
        <v>3</v>
      </c>
      <c r="C59" s="23" t="s">
        <v>76</v>
      </c>
      <c r="D59" s="23">
        <v>30675</v>
      </c>
      <c r="E59" s="23">
        <v>0</v>
      </c>
      <c r="F59" s="23">
        <v>0</v>
      </c>
      <c r="G59" s="23">
        <v>0</v>
      </c>
      <c r="H59" s="23">
        <v>30675</v>
      </c>
      <c r="J59" s="8"/>
    </row>
    <row r="60" spans="1:10" s="7" customFormat="1" ht="16.5" x14ac:dyDescent="0.25">
      <c r="A60" s="18" t="s">
        <v>75</v>
      </c>
      <c r="B60" s="23" t="s">
        <v>10</v>
      </c>
      <c r="C60" s="23" t="s">
        <v>77</v>
      </c>
      <c r="D60" s="23">
        <v>1000000</v>
      </c>
      <c r="E60" s="23"/>
      <c r="F60" s="23">
        <v>1000000</v>
      </c>
      <c r="G60" s="23"/>
      <c r="H60" s="23"/>
      <c r="J60" s="8"/>
    </row>
    <row r="61" spans="1:10" s="7" customFormat="1" ht="16.5" x14ac:dyDescent="0.25">
      <c r="A61" s="18" t="s">
        <v>78</v>
      </c>
      <c r="B61" s="23" t="s">
        <v>79</v>
      </c>
      <c r="C61" s="23" t="s">
        <v>261</v>
      </c>
      <c r="D61" s="23">
        <v>2587000</v>
      </c>
      <c r="E61" s="23">
        <v>0</v>
      </c>
      <c r="F61" s="23">
        <v>0</v>
      </c>
      <c r="G61" s="23">
        <v>0</v>
      </c>
      <c r="H61" s="23">
        <v>2587000</v>
      </c>
      <c r="J61" s="8"/>
    </row>
    <row r="62" spans="1:10" s="7" customFormat="1" ht="16.5" x14ac:dyDescent="0.25">
      <c r="A62" s="18" t="s">
        <v>80</v>
      </c>
      <c r="B62" s="23" t="s">
        <v>17</v>
      </c>
      <c r="C62" s="23" t="s">
        <v>81</v>
      </c>
      <c r="D62" s="23">
        <v>4000000</v>
      </c>
      <c r="E62" s="23">
        <v>4000000</v>
      </c>
      <c r="F62" s="23">
        <v>0</v>
      </c>
      <c r="G62" s="23">
        <v>0</v>
      </c>
      <c r="H62" s="23">
        <v>0</v>
      </c>
      <c r="J62" s="8"/>
    </row>
    <row r="63" spans="1:10" s="9" customFormat="1" ht="33.75" customHeight="1" x14ac:dyDescent="0.25">
      <c r="A63" s="28"/>
      <c r="B63" s="21"/>
      <c r="C63" s="25" t="s">
        <v>82</v>
      </c>
      <c r="D63" s="21">
        <f>SUM(D65:D67)</f>
        <v>63819</v>
      </c>
      <c r="E63" s="21">
        <f t="shared" ref="E63:H63" si="8">SUM(E65:E67)</f>
        <v>0</v>
      </c>
      <c r="F63" s="21">
        <f t="shared" si="8"/>
        <v>29755</v>
      </c>
      <c r="G63" s="21">
        <f t="shared" si="8"/>
        <v>0</v>
      </c>
      <c r="H63" s="21">
        <f t="shared" si="8"/>
        <v>34064</v>
      </c>
      <c r="J63" s="8"/>
    </row>
    <row r="64" spans="1:10" s="7" customFormat="1" ht="16.5" x14ac:dyDescent="0.25">
      <c r="A64" s="18"/>
      <c r="B64" s="23"/>
      <c r="C64" s="23" t="s">
        <v>0</v>
      </c>
      <c r="D64" s="23"/>
      <c r="E64" s="23"/>
      <c r="F64" s="23"/>
      <c r="G64" s="23"/>
      <c r="H64" s="23"/>
      <c r="J64" s="8"/>
    </row>
    <row r="65" spans="1:10" s="7" customFormat="1" ht="33" x14ac:dyDescent="0.25">
      <c r="A65" s="18" t="s">
        <v>83</v>
      </c>
      <c r="B65" s="23" t="s">
        <v>3</v>
      </c>
      <c r="C65" s="23" t="s">
        <v>84</v>
      </c>
      <c r="D65" s="23">
        <v>29788</v>
      </c>
      <c r="E65" s="23"/>
      <c r="F65" s="23"/>
      <c r="G65" s="23"/>
      <c r="H65" s="23">
        <v>29788</v>
      </c>
      <c r="J65" s="8"/>
    </row>
    <row r="66" spans="1:10" s="7" customFormat="1" ht="16.5" x14ac:dyDescent="0.25">
      <c r="A66" s="18" t="s">
        <v>83</v>
      </c>
      <c r="B66" s="23" t="s">
        <v>19</v>
      </c>
      <c r="C66" s="23" t="s">
        <v>85</v>
      </c>
      <c r="D66" s="23">
        <v>29755</v>
      </c>
      <c r="E66" s="23"/>
      <c r="F66" s="23">
        <v>29755</v>
      </c>
      <c r="G66" s="23"/>
      <c r="H66" s="23"/>
      <c r="J66" s="8"/>
    </row>
    <row r="67" spans="1:10" s="7" customFormat="1" ht="33" x14ac:dyDescent="0.25">
      <c r="A67" s="18" t="s">
        <v>86</v>
      </c>
      <c r="B67" s="23" t="s">
        <v>3</v>
      </c>
      <c r="C67" s="23" t="s">
        <v>87</v>
      </c>
      <c r="D67" s="23">
        <v>4276</v>
      </c>
      <c r="E67" s="23"/>
      <c r="F67" s="23"/>
      <c r="G67" s="23"/>
      <c r="H67" s="23">
        <v>4276</v>
      </c>
      <c r="J67" s="8"/>
    </row>
    <row r="68" spans="1:10" s="9" customFormat="1" ht="33" customHeight="1" x14ac:dyDescent="0.25">
      <c r="A68" s="28"/>
      <c r="B68" s="21"/>
      <c r="C68" s="25" t="s">
        <v>88</v>
      </c>
      <c r="D68" s="21">
        <f>SUM(D70:D73)</f>
        <v>520232.7</v>
      </c>
      <c r="E68" s="21">
        <f t="shared" ref="E68:H68" si="9">SUM(E70:E73)</f>
        <v>0</v>
      </c>
      <c r="F68" s="21">
        <f t="shared" si="9"/>
        <v>0</v>
      </c>
      <c r="G68" s="21">
        <f t="shared" si="9"/>
        <v>0</v>
      </c>
      <c r="H68" s="21">
        <f t="shared" si="9"/>
        <v>520232.7</v>
      </c>
      <c r="J68" s="8"/>
    </row>
    <row r="69" spans="1:10" s="7" customFormat="1" ht="16.5" x14ac:dyDescent="0.25">
      <c r="A69" s="18"/>
      <c r="B69" s="23"/>
      <c r="C69" s="23" t="s">
        <v>0</v>
      </c>
      <c r="D69" s="23"/>
      <c r="E69" s="23"/>
      <c r="F69" s="23"/>
      <c r="G69" s="23"/>
      <c r="H69" s="23"/>
      <c r="J69" s="8"/>
    </row>
    <row r="70" spans="1:10" s="7" customFormat="1" ht="33" x14ac:dyDescent="0.25">
      <c r="A70" s="18" t="s">
        <v>89</v>
      </c>
      <c r="B70" s="23" t="s">
        <v>3</v>
      </c>
      <c r="C70" s="23" t="s">
        <v>90</v>
      </c>
      <c r="D70" s="23">
        <v>15961.8</v>
      </c>
      <c r="E70" s="23"/>
      <c r="F70" s="23"/>
      <c r="G70" s="23"/>
      <c r="H70" s="23">
        <v>15961.8</v>
      </c>
      <c r="J70" s="8"/>
    </row>
    <row r="71" spans="1:10" s="7" customFormat="1" ht="33" x14ac:dyDescent="0.25">
      <c r="A71" s="18" t="s">
        <v>89</v>
      </c>
      <c r="B71" s="23" t="s">
        <v>19</v>
      </c>
      <c r="C71" s="23" t="s">
        <v>91</v>
      </c>
      <c r="D71" s="23">
        <v>1980</v>
      </c>
      <c r="E71" s="23"/>
      <c r="F71" s="23"/>
      <c r="G71" s="23"/>
      <c r="H71" s="23">
        <v>1980</v>
      </c>
      <c r="J71" s="8"/>
    </row>
    <row r="72" spans="1:10" s="7" customFormat="1" ht="33" x14ac:dyDescent="0.25">
      <c r="A72" s="18" t="s">
        <v>92</v>
      </c>
      <c r="B72" s="23" t="s">
        <v>3</v>
      </c>
      <c r="C72" s="23" t="s">
        <v>93</v>
      </c>
      <c r="D72" s="23">
        <v>2290.9</v>
      </c>
      <c r="E72" s="23"/>
      <c r="F72" s="23"/>
      <c r="G72" s="23"/>
      <c r="H72" s="23">
        <v>2290.9</v>
      </c>
      <c r="J72" s="8"/>
    </row>
    <row r="73" spans="1:10" s="7" customFormat="1" ht="16.5" x14ac:dyDescent="0.25">
      <c r="A73" s="18" t="s">
        <v>92</v>
      </c>
      <c r="B73" s="23" t="s">
        <v>94</v>
      </c>
      <c r="C73" s="23" t="s">
        <v>95</v>
      </c>
      <c r="D73" s="23">
        <v>500000</v>
      </c>
      <c r="E73" s="23"/>
      <c r="F73" s="23"/>
      <c r="G73" s="23"/>
      <c r="H73" s="23">
        <v>500000</v>
      </c>
      <c r="J73" s="8"/>
    </row>
    <row r="74" spans="1:10" s="9" customFormat="1" ht="33" x14ac:dyDescent="0.25">
      <c r="A74" s="28"/>
      <c r="B74" s="21"/>
      <c r="C74" s="25" t="s">
        <v>96</v>
      </c>
      <c r="D74" s="21">
        <f>SUM(D76:D98)</f>
        <v>113248196.69999999</v>
      </c>
      <c r="E74" s="21">
        <f t="shared" ref="E74:H74" si="10">SUM(E76:E98)</f>
        <v>39982103.100000001</v>
      </c>
      <c r="F74" s="21">
        <f t="shared" si="10"/>
        <v>58898967.399999999</v>
      </c>
      <c r="G74" s="21">
        <f t="shared" si="10"/>
        <v>39277.4</v>
      </c>
      <c r="H74" s="21">
        <f t="shared" si="10"/>
        <v>14327848.800000001</v>
      </c>
      <c r="J74" s="8"/>
    </row>
    <row r="75" spans="1:10" s="7" customFormat="1" ht="16.5" x14ac:dyDescent="0.25">
      <c r="A75" s="18"/>
      <c r="B75" s="23"/>
      <c r="C75" s="23" t="s">
        <v>259</v>
      </c>
      <c r="D75" s="23"/>
      <c r="E75" s="23"/>
      <c r="F75" s="23"/>
      <c r="G75" s="23"/>
      <c r="H75" s="23"/>
      <c r="J75" s="8"/>
    </row>
    <row r="76" spans="1:10" s="7" customFormat="1" ht="49.5" x14ac:dyDescent="0.25">
      <c r="A76" s="18" t="s">
        <v>97</v>
      </c>
      <c r="B76" s="23" t="s">
        <v>94</v>
      </c>
      <c r="C76" s="23" t="s">
        <v>98</v>
      </c>
      <c r="D76" s="23">
        <f t="shared" ref="D76:D86" si="11">SUM(E76:H76)</f>
        <v>300000</v>
      </c>
      <c r="E76" s="23"/>
      <c r="F76" s="23"/>
      <c r="G76" s="23"/>
      <c r="H76" s="23">
        <v>300000</v>
      </c>
      <c r="J76" s="8"/>
    </row>
    <row r="77" spans="1:10" s="7" customFormat="1" ht="49.5" x14ac:dyDescent="0.25">
      <c r="A77" s="18" t="s">
        <v>99</v>
      </c>
      <c r="B77" s="23" t="s">
        <v>94</v>
      </c>
      <c r="C77" s="23" t="s">
        <v>100</v>
      </c>
      <c r="D77" s="23">
        <f t="shared" si="11"/>
        <v>1457027</v>
      </c>
      <c r="E77" s="23"/>
      <c r="F77" s="23">
        <f>866934.3+590092.7</f>
        <v>1457027</v>
      </c>
      <c r="G77" s="23"/>
      <c r="H77" s="23"/>
      <c r="J77" s="8"/>
    </row>
    <row r="78" spans="1:10" s="7" customFormat="1" ht="49.5" x14ac:dyDescent="0.25">
      <c r="A78" s="18" t="s">
        <v>99</v>
      </c>
      <c r="B78" s="23" t="s">
        <v>101</v>
      </c>
      <c r="C78" s="23" t="s">
        <v>102</v>
      </c>
      <c r="D78" s="23">
        <f t="shared" si="11"/>
        <v>161123.20000000001</v>
      </c>
      <c r="E78" s="23"/>
      <c r="F78" s="23"/>
      <c r="G78" s="23"/>
      <c r="H78" s="23">
        <v>161123.20000000001</v>
      </c>
      <c r="J78" s="8"/>
    </row>
    <row r="79" spans="1:10" s="7" customFormat="1" ht="33" x14ac:dyDescent="0.25">
      <c r="A79" s="18" t="s">
        <v>99</v>
      </c>
      <c r="B79" s="23" t="s">
        <v>103</v>
      </c>
      <c r="C79" s="23" t="s">
        <v>104</v>
      </c>
      <c r="D79" s="23">
        <f t="shared" si="11"/>
        <v>1360611.1</v>
      </c>
      <c r="E79" s="23">
        <v>1360611.1</v>
      </c>
      <c r="F79" s="23"/>
      <c r="G79" s="23"/>
      <c r="H79" s="23"/>
      <c r="J79" s="8"/>
    </row>
    <row r="80" spans="1:10" s="7" customFormat="1" ht="30" customHeight="1" x14ac:dyDescent="0.25">
      <c r="A80" s="18" t="s">
        <v>105</v>
      </c>
      <c r="B80" s="23" t="s">
        <v>43</v>
      </c>
      <c r="C80" s="23" t="s">
        <v>106</v>
      </c>
      <c r="D80" s="23">
        <f t="shared" si="11"/>
        <v>660000</v>
      </c>
      <c r="E80" s="23"/>
      <c r="F80" s="23">
        <v>633600</v>
      </c>
      <c r="G80" s="23">
        <v>26400</v>
      </c>
      <c r="H80" s="23"/>
      <c r="J80" s="8"/>
    </row>
    <row r="81" spans="1:10" s="7" customFormat="1" ht="33" x14ac:dyDescent="0.25">
      <c r="A81" s="18" t="s">
        <v>105</v>
      </c>
      <c r="B81" s="23" t="s">
        <v>94</v>
      </c>
      <c r="C81" s="23" t="s">
        <v>107</v>
      </c>
      <c r="D81" s="23">
        <f t="shared" si="11"/>
        <v>370831.3</v>
      </c>
      <c r="E81" s="23"/>
      <c r="F81" s="23">
        <v>370831.3</v>
      </c>
      <c r="G81" s="23"/>
      <c r="H81" s="23"/>
      <c r="J81" s="8"/>
    </row>
    <row r="82" spans="1:10" s="7" customFormat="1" ht="33" x14ac:dyDescent="0.25">
      <c r="A82" s="18" t="s">
        <v>105</v>
      </c>
      <c r="B82" s="23" t="s">
        <v>108</v>
      </c>
      <c r="C82" s="23" t="s">
        <v>109</v>
      </c>
      <c r="D82" s="23">
        <f t="shared" si="11"/>
        <v>203734.8</v>
      </c>
      <c r="E82" s="23"/>
      <c r="F82" s="23"/>
      <c r="G82" s="23"/>
      <c r="H82" s="23">
        <v>203734.8</v>
      </c>
      <c r="J82" s="8"/>
    </row>
    <row r="83" spans="1:10" s="7" customFormat="1" ht="33" x14ac:dyDescent="0.25">
      <c r="A83" s="18" t="s">
        <v>110</v>
      </c>
      <c r="B83" s="23" t="s">
        <v>94</v>
      </c>
      <c r="C83" s="23" t="s">
        <v>111</v>
      </c>
      <c r="D83" s="23">
        <f t="shared" si="11"/>
        <v>715921.3</v>
      </c>
      <c r="E83" s="23"/>
      <c r="F83" s="23">
        <f>558106+157815.3</f>
        <v>715921.3</v>
      </c>
      <c r="G83" s="23"/>
      <c r="H83" s="23"/>
      <c r="J83" s="8"/>
    </row>
    <row r="84" spans="1:10" s="7" customFormat="1" ht="16.5" x14ac:dyDescent="0.25">
      <c r="A84" s="18" t="s">
        <v>112</v>
      </c>
      <c r="B84" s="23" t="s">
        <v>94</v>
      </c>
      <c r="C84" s="23" t="s">
        <v>113</v>
      </c>
      <c r="D84" s="23">
        <f t="shared" si="11"/>
        <v>20000</v>
      </c>
      <c r="E84" s="23"/>
      <c r="F84" s="23"/>
      <c r="G84" s="23"/>
      <c r="H84" s="23">
        <v>20000</v>
      </c>
      <c r="J84" s="8"/>
    </row>
    <row r="85" spans="1:10" s="7" customFormat="1" ht="49.5" x14ac:dyDescent="0.25">
      <c r="A85" s="18" t="s">
        <v>114</v>
      </c>
      <c r="B85" s="23" t="s">
        <v>3</v>
      </c>
      <c r="C85" s="23" t="s">
        <v>115</v>
      </c>
      <c r="D85" s="23">
        <f t="shared" si="11"/>
        <v>14305</v>
      </c>
      <c r="E85" s="23"/>
      <c r="F85" s="23"/>
      <c r="G85" s="23"/>
      <c r="H85" s="23">
        <v>14305</v>
      </c>
      <c r="J85" s="8"/>
    </row>
    <row r="86" spans="1:10" s="7" customFormat="1" ht="16.5" x14ac:dyDescent="0.25">
      <c r="A86" s="18" t="s">
        <v>116</v>
      </c>
      <c r="B86" s="23" t="s">
        <v>117</v>
      </c>
      <c r="C86" s="23" t="s">
        <v>118</v>
      </c>
      <c r="D86" s="23">
        <f t="shared" si="11"/>
        <v>35383600</v>
      </c>
      <c r="E86" s="23">
        <v>35383600</v>
      </c>
      <c r="F86" s="23"/>
      <c r="G86" s="23"/>
      <c r="H86" s="23"/>
      <c r="J86" s="8"/>
    </row>
    <row r="87" spans="1:10" s="7" customFormat="1" ht="16.5" x14ac:dyDescent="0.25">
      <c r="A87" s="18" t="s">
        <v>119</v>
      </c>
      <c r="B87" s="23" t="s">
        <v>120</v>
      </c>
      <c r="C87" s="23" t="s">
        <v>121</v>
      </c>
      <c r="D87" s="23">
        <v>940000</v>
      </c>
      <c r="E87" s="23"/>
      <c r="F87" s="23">
        <v>940000</v>
      </c>
      <c r="G87" s="23"/>
      <c r="H87" s="23"/>
      <c r="J87" s="8"/>
    </row>
    <row r="88" spans="1:10" s="7" customFormat="1" ht="49.5" x14ac:dyDescent="0.25">
      <c r="A88" s="18" t="s">
        <v>119</v>
      </c>
      <c r="B88" s="23" t="s">
        <v>101</v>
      </c>
      <c r="C88" s="23" t="s">
        <v>122</v>
      </c>
      <c r="D88" s="23">
        <v>4200000</v>
      </c>
      <c r="E88" s="23"/>
      <c r="F88" s="23"/>
      <c r="G88" s="23"/>
      <c r="H88" s="23">
        <v>4200000</v>
      </c>
      <c r="J88" s="8"/>
    </row>
    <row r="89" spans="1:10" s="7" customFormat="1" ht="33" x14ac:dyDescent="0.25">
      <c r="A89" s="18" t="s">
        <v>123</v>
      </c>
      <c r="B89" s="23" t="s">
        <v>124</v>
      </c>
      <c r="C89" s="23" t="s">
        <v>125</v>
      </c>
      <c r="D89" s="23">
        <f t="shared" ref="D89:D94" si="12">SUM(E89:H89)</f>
        <v>1141903.8</v>
      </c>
      <c r="E89" s="23">
        <v>1141903.8</v>
      </c>
      <c r="F89" s="23"/>
      <c r="G89" s="23"/>
      <c r="H89" s="23"/>
      <c r="J89" s="8"/>
    </row>
    <row r="90" spans="1:10" s="7" customFormat="1" ht="16.5" x14ac:dyDescent="0.25">
      <c r="A90" s="18" t="s">
        <v>123</v>
      </c>
      <c r="B90" s="23" t="s">
        <v>94</v>
      </c>
      <c r="C90" s="23" t="s">
        <v>126</v>
      </c>
      <c r="D90" s="23">
        <f t="shared" si="12"/>
        <v>786878</v>
      </c>
      <c r="E90" s="23">
        <v>786878</v>
      </c>
      <c r="F90" s="23"/>
      <c r="G90" s="23"/>
      <c r="H90" s="23"/>
      <c r="J90" s="8"/>
    </row>
    <row r="91" spans="1:10" s="7" customFormat="1" ht="16.5" x14ac:dyDescent="0.25">
      <c r="A91" s="18" t="s">
        <v>123</v>
      </c>
      <c r="B91" s="23" t="s">
        <v>79</v>
      </c>
      <c r="C91" s="23" t="s">
        <v>127</v>
      </c>
      <c r="D91" s="23">
        <f t="shared" si="12"/>
        <v>1309110.2</v>
      </c>
      <c r="E91" s="23">
        <v>1309110.2</v>
      </c>
      <c r="F91" s="23"/>
      <c r="G91" s="23"/>
      <c r="H91" s="23"/>
      <c r="J91" s="8"/>
    </row>
    <row r="92" spans="1:10" s="7" customFormat="1" ht="16.5" x14ac:dyDescent="0.25">
      <c r="A92" s="18" t="s">
        <v>123</v>
      </c>
      <c r="B92" s="23" t="s">
        <v>120</v>
      </c>
      <c r="C92" s="23" t="s">
        <v>128</v>
      </c>
      <c r="D92" s="23">
        <f t="shared" si="12"/>
        <v>12877.4</v>
      </c>
      <c r="E92" s="23"/>
      <c r="F92" s="23"/>
      <c r="G92" s="23">
        <v>12877.4</v>
      </c>
      <c r="H92" s="23"/>
      <c r="J92" s="8"/>
    </row>
    <row r="93" spans="1:10" s="7" customFormat="1" ht="33" x14ac:dyDescent="0.25">
      <c r="A93" s="18" t="s">
        <v>129</v>
      </c>
      <c r="B93" s="23" t="s">
        <v>94</v>
      </c>
      <c r="C93" s="23" t="s">
        <v>130</v>
      </c>
      <c r="D93" s="23">
        <f t="shared" si="12"/>
        <v>494987.80000000005</v>
      </c>
      <c r="E93" s="23"/>
      <c r="F93" s="23">
        <f>288483.7+206504.1</f>
        <v>494987.80000000005</v>
      </c>
      <c r="G93" s="23"/>
      <c r="H93" s="23"/>
      <c r="J93" s="8"/>
    </row>
    <row r="94" spans="1:10" s="7" customFormat="1" ht="33" x14ac:dyDescent="0.25">
      <c r="A94" s="18" t="s">
        <v>129</v>
      </c>
      <c r="B94" s="23" t="s">
        <v>131</v>
      </c>
      <c r="C94" s="23" t="s">
        <v>132</v>
      </c>
      <c r="D94" s="23">
        <f t="shared" si="12"/>
        <v>1050870.8</v>
      </c>
      <c r="E94" s="23"/>
      <c r="F94" s="23"/>
      <c r="G94" s="23"/>
      <c r="H94" s="23">
        <v>1050870.8</v>
      </c>
      <c r="J94" s="8"/>
    </row>
    <row r="95" spans="1:10" s="7" customFormat="1" ht="16.5" x14ac:dyDescent="0.25">
      <c r="A95" s="18" t="s">
        <v>129</v>
      </c>
      <c r="B95" s="23" t="s">
        <v>108</v>
      </c>
      <c r="C95" s="23" t="s">
        <v>133</v>
      </c>
      <c r="D95" s="23">
        <f t="shared" ref="D95:D98" si="13">SUM(E95:H95)</f>
        <v>233345</v>
      </c>
      <c r="E95" s="23"/>
      <c r="F95" s="23"/>
      <c r="G95" s="23"/>
      <c r="H95" s="23">
        <v>233345</v>
      </c>
      <c r="J95" s="8"/>
    </row>
    <row r="96" spans="1:10" s="7" customFormat="1" ht="26.25" customHeight="1" x14ac:dyDescent="0.25">
      <c r="A96" s="18" t="s">
        <v>134</v>
      </c>
      <c r="B96" s="23" t="s">
        <v>135</v>
      </c>
      <c r="C96" s="23" t="s">
        <v>136</v>
      </c>
      <c r="D96" s="23">
        <f t="shared" si="13"/>
        <v>54286600</v>
      </c>
      <c r="E96" s="23"/>
      <c r="F96" s="23">
        <v>54286600</v>
      </c>
      <c r="G96" s="23"/>
      <c r="H96" s="23"/>
      <c r="J96" s="8"/>
    </row>
    <row r="97" spans="1:10" s="7" customFormat="1" ht="16.5" x14ac:dyDescent="0.25">
      <c r="A97" s="18" t="s">
        <v>134</v>
      </c>
      <c r="B97" s="23" t="s">
        <v>137</v>
      </c>
      <c r="C97" s="23" t="s">
        <v>138</v>
      </c>
      <c r="D97" s="23">
        <f t="shared" si="13"/>
        <v>8129470</v>
      </c>
      <c r="E97" s="23"/>
      <c r="F97" s="23"/>
      <c r="G97" s="23"/>
      <c r="H97" s="23">
        <v>8129470</v>
      </c>
      <c r="J97" s="8"/>
    </row>
    <row r="98" spans="1:10" s="7" customFormat="1" ht="33" x14ac:dyDescent="0.25">
      <c r="A98" s="18" t="s">
        <v>139</v>
      </c>
      <c r="B98" s="23" t="s">
        <v>140</v>
      </c>
      <c r="C98" s="23" t="s">
        <v>141</v>
      </c>
      <c r="D98" s="23">
        <f t="shared" si="13"/>
        <v>15000</v>
      </c>
      <c r="E98" s="23"/>
      <c r="F98" s="23"/>
      <c r="G98" s="23"/>
      <c r="H98" s="23">
        <v>15000</v>
      </c>
      <c r="J98" s="8"/>
    </row>
    <row r="99" spans="1:10" s="9" customFormat="1" ht="29.25" customHeight="1" x14ac:dyDescent="0.25">
      <c r="A99" s="28"/>
      <c r="B99" s="21"/>
      <c r="C99" s="25" t="s">
        <v>142</v>
      </c>
      <c r="D99" s="21">
        <f>+D101+D102</f>
        <v>280200424.19999999</v>
      </c>
      <c r="E99" s="21">
        <f t="shared" ref="E99:H99" si="14">+E101+E102</f>
        <v>279073217.19999999</v>
      </c>
      <c r="F99" s="21">
        <f t="shared" si="14"/>
        <v>0</v>
      </c>
      <c r="G99" s="21">
        <f t="shared" si="14"/>
        <v>0</v>
      </c>
      <c r="H99" s="21">
        <f t="shared" si="14"/>
        <v>1127207</v>
      </c>
      <c r="J99" s="8"/>
    </row>
    <row r="100" spans="1:10" s="7" customFormat="1" ht="16.5" x14ac:dyDescent="0.25">
      <c r="A100" s="18"/>
      <c r="B100" s="23"/>
      <c r="C100" s="23" t="s">
        <v>0</v>
      </c>
      <c r="D100" s="23"/>
      <c r="E100" s="23"/>
      <c r="F100" s="23"/>
      <c r="G100" s="23"/>
      <c r="H100" s="23"/>
      <c r="J100" s="8"/>
    </row>
    <row r="101" spans="1:10" s="7" customFormat="1" ht="33" x14ac:dyDescent="0.25">
      <c r="A101" s="18" t="s">
        <v>143</v>
      </c>
      <c r="B101" s="23" t="s">
        <v>3</v>
      </c>
      <c r="C101" s="23" t="s">
        <v>144</v>
      </c>
      <c r="D101" s="23">
        <v>279073217.19999999</v>
      </c>
      <c r="E101" s="23">
        <v>279073217.19999999</v>
      </c>
      <c r="F101" s="23"/>
      <c r="G101" s="23"/>
      <c r="H101" s="23"/>
      <c r="J101" s="8"/>
    </row>
    <row r="102" spans="1:10" s="7" customFormat="1" ht="16.5" x14ac:dyDescent="0.25">
      <c r="A102" s="18" t="s">
        <v>145</v>
      </c>
      <c r="B102" s="23" t="s">
        <v>3</v>
      </c>
      <c r="C102" s="23" t="s">
        <v>146</v>
      </c>
      <c r="D102" s="23">
        <v>1127207</v>
      </c>
      <c r="E102" s="23"/>
      <c r="F102" s="23"/>
      <c r="G102" s="23"/>
      <c r="H102" s="23">
        <v>1127207</v>
      </c>
      <c r="J102" s="8"/>
    </row>
    <row r="103" spans="1:10" s="9" customFormat="1" ht="32.25" customHeight="1" x14ac:dyDescent="0.25">
      <c r="A103" s="28"/>
      <c r="B103" s="21"/>
      <c r="C103" s="25" t="s">
        <v>147</v>
      </c>
      <c r="D103" s="21">
        <f>+D105+D106</f>
        <v>513250</v>
      </c>
      <c r="E103" s="21">
        <f t="shared" ref="E103:H103" si="15">+E105+E106</f>
        <v>0</v>
      </c>
      <c r="F103" s="21">
        <f t="shared" si="15"/>
        <v>0</v>
      </c>
      <c r="G103" s="21">
        <f t="shared" si="15"/>
        <v>500000</v>
      </c>
      <c r="H103" s="21">
        <f t="shared" si="15"/>
        <v>13250</v>
      </c>
      <c r="J103" s="8"/>
    </row>
    <row r="104" spans="1:10" s="7" customFormat="1" ht="16.5" x14ac:dyDescent="0.25">
      <c r="A104" s="18"/>
      <c r="B104" s="23"/>
      <c r="C104" s="23" t="s">
        <v>0</v>
      </c>
      <c r="D104" s="23"/>
      <c r="E104" s="23"/>
      <c r="F104" s="23"/>
      <c r="G104" s="23"/>
      <c r="H104" s="23"/>
      <c r="J104" s="8"/>
    </row>
    <row r="105" spans="1:10" s="7" customFormat="1" ht="49.5" x14ac:dyDescent="0.25">
      <c r="A105" s="18" t="s">
        <v>148</v>
      </c>
      <c r="B105" s="23" t="s">
        <v>131</v>
      </c>
      <c r="C105" s="23" t="s">
        <v>149</v>
      </c>
      <c r="D105" s="23">
        <v>500000</v>
      </c>
      <c r="E105" s="23"/>
      <c r="F105" s="23"/>
      <c r="G105" s="23">
        <v>500000</v>
      </c>
      <c r="H105" s="23"/>
      <c r="J105" s="8"/>
    </row>
    <row r="106" spans="1:10" s="7" customFormat="1" ht="33" x14ac:dyDescent="0.25">
      <c r="A106" s="18" t="s">
        <v>150</v>
      </c>
      <c r="B106" s="23" t="s">
        <v>3</v>
      </c>
      <c r="C106" s="23" t="s">
        <v>151</v>
      </c>
      <c r="D106" s="23">
        <v>13250</v>
      </c>
      <c r="E106" s="23"/>
      <c r="F106" s="23"/>
      <c r="G106" s="23"/>
      <c r="H106" s="23">
        <v>13250</v>
      </c>
      <c r="J106" s="8"/>
    </row>
    <row r="107" spans="1:10" s="9" customFormat="1" ht="16.5" x14ac:dyDescent="0.25">
      <c r="A107" s="28"/>
      <c r="B107" s="21"/>
      <c r="C107" s="25" t="s">
        <v>152</v>
      </c>
      <c r="D107" s="21">
        <f>+D110+D109</f>
        <v>6747720.4000000004</v>
      </c>
      <c r="E107" s="21">
        <f t="shared" ref="E107:H107" si="16">+E110+E109</f>
        <v>0</v>
      </c>
      <c r="F107" s="21">
        <f t="shared" si="16"/>
        <v>0</v>
      </c>
      <c r="G107" s="21">
        <f t="shared" si="16"/>
        <v>0</v>
      </c>
      <c r="H107" s="21">
        <f t="shared" si="16"/>
        <v>6747720.4000000004</v>
      </c>
      <c r="J107" s="8"/>
    </row>
    <row r="108" spans="1:10" s="7" customFormat="1" ht="16.5" x14ac:dyDescent="0.25">
      <c r="A108" s="18"/>
      <c r="B108" s="23"/>
      <c r="C108" s="23" t="s">
        <v>0</v>
      </c>
      <c r="D108" s="23"/>
      <c r="E108" s="23"/>
      <c r="F108" s="23"/>
      <c r="G108" s="23"/>
      <c r="H108" s="23"/>
      <c r="J108" s="8"/>
    </row>
    <row r="109" spans="1:10" s="7" customFormat="1" ht="16.5" x14ac:dyDescent="0.25">
      <c r="A109" s="33">
        <v>1043</v>
      </c>
      <c r="B109" s="33">
        <v>31005</v>
      </c>
      <c r="C109" s="23" t="s">
        <v>13</v>
      </c>
      <c r="D109" s="23">
        <f>SUM(E109:H109)</f>
        <v>5000000</v>
      </c>
      <c r="E109" s="23"/>
      <c r="F109" s="23"/>
      <c r="G109" s="23"/>
      <c r="H109" s="23">
        <v>5000000</v>
      </c>
      <c r="J109" s="8"/>
    </row>
    <row r="110" spans="1:10" s="7" customFormat="1" ht="33" x14ac:dyDescent="0.25">
      <c r="A110" s="18" t="s">
        <v>153</v>
      </c>
      <c r="B110" s="23" t="s">
        <v>94</v>
      </c>
      <c r="C110" s="23" t="s">
        <v>154</v>
      </c>
      <c r="D110" s="23">
        <v>1747720.4</v>
      </c>
      <c r="E110" s="23"/>
      <c r="F110" s="23"/>
      <c r="G110" s="23"/>
      <c r="H110" s="23">
        <v>1747720.4</v>
      </c>
      <c r="J110" s="8"/>
    </row>
    <row r="111" spans="1:10" s="9" customFormat="1" ht="16.5" x14ac:dyDescent="0.25">
      <c r="A111" s="28"/>
      <c r="B111" s="21"/>
      <c r="C111" s="25" t="s">
        <v>155</v>
      </c>
      <c r="D111" s="21">
        <f>+D113</f>
        <v>77740</v>
      </c>
      <c r="E111" s="21">
        <f t="shared" ref="E111:H111" si="17">+E113</f>
        <v>0</v>
      </c>
      <c r="F111" s="21">
        <f t="shared" si="17"/>
        <v>0</v>
      </c>
      <c r="G111" s="21">
        <f t="shared" si="17"/>
        <v>0</v>
      </c>
      <c r="H111" s="21">
        <f t="shared" si="17"/>
        <v>77740</v>
      </c>
      <c r="J111" s="8"/>
    </row>
    <row r="112" spans="1:10" s="7" customFormat="1" ht="16.5" x14ac:dyDescent="0.25">
      <c r="A112" s="18"/>
      <c r="B112" s="23"/>
      <c r="C112" s="23" t="s">
        <v>0</v>
      </c>
      <c r="D112" s="23"/>
      <c r="E112" s="23"/>
      <c r="F112" s="23"/>
      <c r="G112" s="23"/>
      <c r="H112" s="23"/>
      <c r="J112" s="8"/>
    </row>
    <row r="113" spans="1:10" s="7" customFormat="1" ht="33" x14ac:dyDescent="0.25">
      <c r="A113" s="18" t="s">
        <v>156</v>
      </c>
      <c r="B113" s="23" t="s">
        <v>3</v>
      </c>
      <c r="C113" s="23" t="s">
        <v>157</v>
      </c>
      <c r="D113" s="23">
        <v>77740</v>
      </c>
      <c r="E113" s="23"/>
      <c r="F113" s="23"/>
      <c r="G113" s="23"/>
      <c r="H113" s="23">
        <v>77740</v>
      </c>
      <c r="J113" s="8"/>
    </row>
    <row r="114" spans="1:10" s="9" customFormat="1" ht="22.5" customHeight="1" x14ac:dyDescent="0.25">
      <c r="A114" s="28"/>
      <c r="B114" s="21"/>
      <c r="C114" s="25" t="s">
        <v>158</v>
      </c>
      <c r="D114" s="21">
        <f>+D116</f>
        <v>340390</v>
      </c>
      <c r="E114" s="21">
        <f t="shared" ref="E114:H114" si="18">+E116</f>
        <v>0</v>
      </c>
      <c r="F114" s="21">
        <f t="shared" si="18"/>
        <v>0</v>
      </c>
      <c r="G114" s="21">
        <f t="shared" si="18"/>
        <v>0</v>
      </c>
      <c r="H114" s="21">
        <f t="shared" si="18"/>
        <v>340390</v>
      </c>
      <c r="J114" s="8"/>
    </row>
    <row r="115" spans="1:10" s="7" customFormat="1" ht="16.5" x14ac:dyDescent="0.25">
      <c r="A115" s="18"/>
      <c r="B115" s="23"/>
      <c r="C115" s="23" t="s">
        <v>0</v>
      </c>
      <c r="D115" s="23"/>
      <c r="E115" s="23"/>
      <c r="F115" s="23"/>
      <c r="G115" s="23"/>
      <c r="H115" s="23"/>
      <c r="J115" s="8"/>
    </row>
    <row r="116" spans="1:10" s="7" customFormat="1" ht="49.5" x14ac:dyDescent="0.25">
      <c r="A116" s="18" t="s">
        <v>159</v>
      </c>
      <c r="B116" s="23" t="s">
        <v>21</v>
      </c>
      <c r="C116" s="23" t="s">
        <v>160</v>
      </c>
      <c r="D116" s="23">
        <v>340390</v>
      </c>
      <c r="E116" s="23">
        <v>0</v>
      </c>
      <c r="F116" s="23">
        <v>0</v>
      </c>
      <c r="G116" s="23">
        <v>0</v>
      </c>
      <c r="H116" s="23">
        <v>340390</v>
      </c>
      <c r="J116" s="8"/>
    </row>
    <row r="117" spans="1:10" s="9" customFormat="1" ht="24.75" customHeight="1" x14ac:dyDescent="0.25">
      <c r="A117" s="28"/>
      <c r="B117" s="21"/>
      <c r="C117" s="25" t="s">
        <v>161</v>
      </c>
      <c r="D117" s="21">
        <f>+D118+D119</f>
        <v>22128</v>
      </c>
      <c r="E117" s="21">
        <f t="shared" ref="E117:H117" si="19">+E118+E119</f>
        <v>0</v>
      </c>
      <c r="F117" s="21">
        <f t="shared" si="19"/>
        <v>0</v>
      </c>
      <c r="G117" s="21">
        <f t="shared" si="19"/>
        <v>0</v>
      </c>
      <c r="H117" s="21">
        <f t="shared" si="19"/>
        <v>22128</v>
      </c>
      <c r="J117" s="8"/>
    </row>
    <row r="118" spans="1:10" s="7" customFormat="1" ht="33" x14ac:dyDescent="0.25">
      <c r="A118" s="18" t="s">
        <v>162</v>
      </c>
      <c r="B118" s="23" t="s">
        <v>3</v>
      </c>
      <c r="C118" s="23" t="s">
        <v>163</v>
      </c>
      <c r="D118" s="23">
        <v>12128</v>
      </c>
      <c r="E118" s="23">
        <v>0</v>
      </c>
      <c r="F118" s="23">
        <v>0</v>
      </c>
      <c r="G118" s="23">
        <v>0</v>
      </c>
      <c r="H118" s="23">
        <v>12128</v>
      </c>
      <c r="J118" s="8"/>
    </row>
    <row r="119" spans="1:10" s="7" customFormat="1" ht="33" x14ac:dyDescent="0.25">
      <c r="A119" s="18" t="s">
        <v>162</v>
      </c>
      <c r="B119" s="23" t="s">
        <v>10</v>
      </c>
      <c r="C119" s="23" t="s">
        <v>164</v>
      </c>
      <c r="D119" s="23">
        <v>10000</v>
      </c>
      <c r="E119" s="23">
        <v>0</v>
      </c>
      <c r="F119" s="23">
        <v>0</v>
      </c>
      <c r="G119" s="23">
        <v>0</v>
      </c>
      <c r="H119" s="23">
        <v>10000</v>
      </c>
      <c r="J119" s="8"/>
    </row>
    <row r="120" spans="1:10" s="9" customFormat="1" ht="24.75" customHeight="1" x14ac:dyDescent="0.25">
      <c r="A120" s="28"/>
      <c r="B120" s="21"/>
      <c r="C120" s="25" t="s">
        <v>165</v>
      </c>
      <c r="D120" s="21">
        <f>+D122</f>
        <v>463100</v>
      </c>
      <c r="E120" s="21">
        <f t="shared" ref="E120:H120" si="20">+E122</f>
        <v>0</v>
      </c>
      <c r="F120" s="21">
        <f t="shared" si="20"/>
        <v>440000</v>
      </c>
      <c r="G120" s="21">
        <f t="shared" si="20"/>
        <v>23100</v>
      </c>
      <c r="H120" s="21">
        <f t="shared" si="20"/>
        <v>0</v>
      </c>
      <c r="J120" s="8"/>
    </row>
    <row r="121" spans="1:10" s="7" customFormat="1" ht="16.5" x14ac:dyDescent="0.25">
      <c r="A121" s="18"/>
      <c r="B121" s="23"/>
      <c r="C121" s="23" t="s">
        <v>260</v>
      </c>
      <c r="D121" s="23"/>
      <c r="E121" s="23"/>
      <c r="F121" s="23"/>
      <c r="G121" s="23"/>
      <c r="H121" s="23"/>
      <c r="J121" s="8"/>
    </row>
    <row r="122" spans="1:10" s="7" customFormat="1" ht="33" x14ac:dyDescent="0.25">
      <c r="A122" s="18" t="s">
        <v>166</v>
      </c>
      <c r="B122" s="23" t="s">
        <v>21</v>
      </c>
      <c r="C122" s="23" t="s">
        <v>167</v>
      </c>
      <c r="D122" s="23">
        <v>463100</v>
      </c>
      <c r="E122" s="23">
        <v>0</v>
      </c>
      <c r="F122" s="23">
        <v>440000</v>
      </c>
      <c r="G122" s="23">
        <v>23100</v>
      </c>
      <c r="H122" s="23">
        <v>0</v>
      </c>
      <c r="J122" s="8"/>
    </row>
    <row r="123" spans="1:10" s="9" customFormat="1" ht="26.25" customHeight="1" x14ac:dyDescent="0.25">
      <c r="A123" s="28"/>
      <c r="B123" s="21"/>
      <c r="C123" s="25" t="s">
        <v>168</v>
      </c>
      <c r="D123" s="21">
        <f>SUM(D125:D127)</f>
        <v>290000</v>
      </c>
      <c r="E123" s="21">
        <f t="shared" ref="E123:H123" si="21">SUM(E125:E127)</f>
        <v>0</v>
      </c>
      <c r="F123" s="21">
        <f t="shared" si="21"/>
        <v>0</v>
      </c>
      <c r="G123" s="21">
        <f t="shared" si="21"/>
        <v>80000</v>
      </c>
      <c r="H123" s="21">
        <f t="shared" si="21"/>
        <v>210000</v>
      </c>
      <c r="J123" s="8"/>
    </row>
    <row r="124" spans="1:10" s="7" customFormat="1" ht="16.5" x14ac:dyDescent="0.25">
      <c r="A124" s="18"/>
      <c r="B124" s="23"/>
      <c r="C124" s="23" t="s">
        <v>0</v>
      </c>
      <c r="D124" s="23"/>
      <c r="E124" s="23"/>
      <c r="F124" s="23"/>
      <c r="G124" s="23"/>
      <c r="H124" s="23"/>
      <c r="J124" s="8"/>
    </row>
    <row r="125" spans="1:10" s="7" customFormat="1" ht="16.5" x14ac:dyDescent="0.25">
      <c r="A125" s="18" t="s">
        <v>169</v>
      </c>
      <c r="B125" s="23" t="s">
        <v>10</v>
      </c>
      <c r="C125" s="23" t="s">
        <v>170</v>
      </c>
      <c r="D125" s="23">
        <v>150000</v>
      </c>
      <c r="E125" s="23"/>
      <c r="F125" s="23"/>
      <c r="G125" s="23"/>
      <c r="H125" s="23">
        <v>150000</v>
      </c>
      <c r="J125" s="8"/>
    </row>
    <row r="126" spans="1:10" s="7" customFormat="1" ht="33" x14ac:dyDescent="0.25">
      <c r="A126" s="18" t="s">
        <v>169</v>
      </c>
      <c r="B126" s="23" t="s">
        <v>17</v>
      </c>
      <c r="C126" s="23" t="s">
        <v>171</v>
      </c>
      <c r="D126" s="23">
        <v>60000</v>
      </c>
      <c r="E126" s="23"/>
      <c r="F126" s="23"/>
      <c r="G126" s="23"/>
      <c r="H126" s="23">
        <v>60000</v>
      </c>
      <c r="J126" s="8"/>
    </row>
    <row r="127" spans="1:10" s="7" customFormat="1" ht="33" x14ac:dyDescent="0.25">
      <c r="A127" s="18" t="s">
        <v>169</v>
      </c>
      <c r="B127" s="23" t="s">
        <v>172</v>
      </c>
      <c r="C127" s="23" t="s">
        <v>173</v>
      </c>
      <c r="D127" s="23">
        <v>80000</v>
      </c>
      <c r="E127" s="23"/>
      <c r="F127" s="23"/>
      <c r="G127" s="23">
        <v>80000</v>
      </c>
      <c r="H127" s="23"/>
      <c r="J127" s="8"/>
    </row>
    <row r="128" spans="1:10" s="7" customFormat="1" ht="13.5" customHeight="1" x14ac:dyDescent="0.25">
      <c r="A128" s="29"/>
      <c r="B128" s="23"/>
      <c r="C128" s="23" t="s">
        <v>174</v>
      </c>
      <c r="D128" s="23">
        <f>+D130</f>
        <v>3800</v>
      </c>
      <c r="E128" s="23">
        <f t="shared" ref="E128:H128" si="22">+E130</f>
        <v>0</v>
      </c>
      <c r="F128" s="23">
        <f t="shared" si="22"/>
        <v>0</v>
      </c>
      <c r="G128" s="23">
        <f t="shared" si="22"/>
        <v>0</v>
      </c>
      <c r="H128" s="23">
        <f t="shared" si="22"/>
        <v>3800</v>
      </c>
      <c r="J128" s="8"/>
    </row>
    <row r="129" spans="1:10" s="7" customFormat="1" ht="16.5" x14ac:dyDescent="0.25">
      <c r="A129" s="18"/>
      <c r="B129" s="23"/>
      <c r="C129" s="23" t="s">
        <v>0</v>
      </c>
      <c r="D129" s="23"/>
      <c r="E129" s="23"/>
      <c r="F129" s="23"/>
      <c r="G129" s="23"/>
      <c r="H129" s="23"/>
      <c r="J129" s="8"/>
    </row>
    <row r="130" spans="1:10" s="7" customFormat="1" ht="33" x14ac:dyDescent="0.25">
      <c r="A130" s="18" t="s">
        <v>175</v>
      </c>
      <c r="B130" s="23" t="s">
        <v>3</v>
      </c>
      <c r="C130" s="23" t="s">
        <v>176</v>
      </c>
      <c r="D130" s="23">
        <v>3800</v>
      </c>
      <c r="E130" s="23">
        <v>0</v>
      </c>
      <c r="F130" s="23">
        <v>0</v>
      </c>
      <c r="G130" s="23">
        <v>0</v>
      </c>
      <c r="H130" s="23">
        <v>3800</v>
      </c>
      <c r="J130" s="8"/>
    </row>
    <row r="131" spans="1:10" s="7" customFormat="1" ht="32.25" customHeight="1" x14ac:dyDescent="0.25">
      <c r="A131" s="29"/>
      <c r="B131" s="23"/>
      <c r="C131" s="25" t="s">
        <v>177</v>
      </c>
      <c r="D131" s="23">
        <f>SUM(D133:D135)</f>
        <v>2632431.2999999998</v>
      </c>
      <c r="E131" s="23">
        <f t="shared" ref="E131:H131" si="23">SUM(E133:E135)</f>
        <v>1500000</v>
      </c>
      <c r="F131" s="23">
        <f t="shared" si="23"/>
        <v>57030.5</v>
      </c>
      <c r="G131" s="23">
        <f t="shared" si="23"/>
        <v>0</v>
      </c>
      <c r="H131" s="23">
        <f t="shared" si="23"/>
        <v>1075400.8</v>
      </c>
      <c r="J131" s="8"/>
    </row>
    <row r="132" spans="1:10" s="7" customFormat="1" ht="16.5" x14ac:dyDescent="0.25">
      <c r="A132" s="18"/>
      <c r="B132" s="23"/>
      <c r="C132" s="23" t="s">
        <v>0</v>
      </c>
      <c r="D132" s="23"/>
      <c r="E132" s="23"/>
      <c r="F132" s="23"/>
      <c r="G132" s="23"/>
      <c r="H132" s="23"/>
      <c r="J132" s="8"/>
    </row>
    <row r="133" spans="1:10" s="7" customFormat="1" ht="33" x14ac:dyDescent="0.25">
      <c r="A133" s="18" t="s">
        <v>178</v>
      </c>
      <c r="B133" s="23" t="s">
        <v>3</v>
      </c>
      <c r="C133" s="23" t="s">
        <v>179</v>
      </c>
      <c r="D133" s="23">
        <v>1075400.8</v>
      </c>
      <c r="E133" s="23">
        <v>0</v>
      </c>
      <c r="F133" s="23">
        <v>0</v>
      </c>
      <c r="G133" s="23">
        <v>0</v>
      </c>
      <c r="H133" s="23">
        <v>1075400.8</v>
      </c>
      <c r="J133" s="8"/>
    </row>
    <row r="134" spans="1:10" s="7" customFormat="1" ht="33" x14ac:dyDescent="0.25">
      <c r="A134" s="18" t="s">
        <v>178</v>
      </c>
      <c r="B134" s="23" t="s">
        <v>17</v>
      </c>
      <c r="C134" s="23" t="s">
        <v>180</v>
      </c>
      <c r="D134" s="23">
        <v>1500000</v>
      </c>
      <c r="E134" s="23">
        <v>1500000</v>
      </c>
      <c r="F134" s="23">
        <v>0</v>
      </c>
      <c r="G134" s="23">
        <v>0</v>
      </c>
      <c r="H134" s="23">
        <v>0</v>
      </c>
      <c r="J134" s="8"/>
    </row>
    <row r="135" spans="1:10" s="7" customFormat="1" ht="33" x14ac:dyDescent="0.25">
      <c r="A135" s="18" t="s">
        <v>178</v>
      </c>
      <c r="B135" s="23" t="s">
        <v>19</v>
      </c>
      <c r="C135" s="23" t="s">
        <v>181</v>
      </c>
      <c r="D135" s="23">
        <v>57030.5</v>
      </c>
      <c r="E135" s="23">
        <v>0</v>
      </c>
      <c r="F135" s="23">
        <v>57030.5</v>
      </c>
      <c r="G135" s="23">
        <v>0</v>
      </c>
      <c r="H135" s="23">
        <v>0</v>
      </c>
      <c r="J135" s="8"/>
    </row>
    <row r="136" spans="1:10" s="9" customFormat="1" ht="32.25" customHeight="1" x14ac:dyDescent="0.25">
      <c r="A136" s="28"/>
      <c r="B136" s="21"/>
      <c r="C136" s="25" t="s">
        <v>182</v>
      </c>
      <c r="D136" s="21">
        <f>SUM(D138:D143)</f>
        <v>3530203.6</v>
      </c>
      <c r="E136" s="21">
        <f t="shared" ref="E136:H136" si="24">SUM(E138:E143)</f>
        <v>1695933.9</v>
      </c>
      <c r="F136" s="21">
        <f t="shared" si="24"/>
        <v>302338.59999999998</v>
      </c>
      <c r="G136" s="21">
        <f t="shared" si="24"/>
        <v>74081.100000000006</v>
      </c>
      <c r="H136" s="21">
        <f t="shared" si="24"/>
        <v>1457850</v>
      </c>
      <c r="J136" s="8"/>
    </row>
    <row r="137" spans="1:10" s="7" customFormat="1" ht="16.5" x14ac:dyDescent="0.25">
      <c r="A137" s="18"/>
      <c r="B137" s="23"/>
      <c r="C137" s="23" t="s">
        <v>0</v>
      </c>
      <c r="D137" s="23"/>
      <c r="E137" s="23"/>
      <c r="F137" s="23"/>
      <c r="G137" s="23"/>
      <c r="H137" s="23"/>
      <c r="J137" s="8"/>
    </row>
    <row r="138" spans="1:10" s="7" customFormat="1" ht="16.5" x14ac:dyDescent="0.25">
      <c r="A138" s="18" t="s">
        <v>183</v>
      </c>
      <c r="B138" s="23" t="s">
        <v>3</v>
      </c>
      <c r="C138" s="23" t="s">
        <v>184</v>
      </c>
      <c r="D138" s="23">
        <v>45000</v>
      </c>
      <c r="E138" s="23"/>
      <c r="F138" s="23"/>
      <c r="G138" s="23"/>
      <c r="H138" s="23">
        <v>45000</v>
      </c>
      <c r="J138" s="8"/>
    </row>
    <row r="139" spans="1:10" s="7" customFormat="1" ht="16.5" x14ac:dyDescent="0.25">
      <c r="A139" s="18" t="s">
        <v>183</v>
      </c>
      <c r="B139" s="23" t="s">
        <v>10</v>
      </c>
      <c r="C139" s="23" t="s">
        <v>185</v>
      </c>
      <c r="D139" s="23">
        <v>5200</v>
      </c>
      <c r="E139" s="23"/>
      <c r="F139" s="23"/>
      <c r="G139" s="23"/>
      <c r="H139" s="23">
        <v>5200</v>
      </c>
      <c r="J139" s="8"/>
    </row>
    <row r="140" spans="1:10" s="7" customFormat="1" ht="16.5" x14ac:dyDescent="0.25">
      <c r="A140" s="18" t="s">
        <v>183</v>
      </c>
      <c r="B140" s="23" t="s">
        <v>17</v>
      </c>
      <c r="C140" s="23" t="s">
        <v>186</v>
      </c>
      <c r="D140" s="23">
        <v>30781.1</v>
      </c>
      <c r="E140" s="23"/>
      <c r="F140" s="23"/>
      <c r="G140" s="23">
        <v>30781.1</v>
      </c>
      <c r="H140" s="23"/>
      <c r="J140" s="8"/>
    </row>
    <row r="141" spans="1:10" s="7" customFormat="1" ht="33" x14ac:dyDescent="0.25">
      <c r="A141" s="18" t="s">
        <v>187</v>
      </c>
      <c r="B141" s="23" t="s">
        <v>3</v>
      </c>
      <c r="C141" s="23" t="s">
        <v>188</v>
      </c>
      <c r="D141" s="23">
        <v>1086650</v>
      </c>
      <c r="E141" s="23"/>
      <c r="F141" s="23"/>
      <c r="G141" s="23"/>
      <c r="H141" s="23">
        <v>1086650</v>
      </c>
      <c r="J141" s="8"/>
    </row>
    <row r="142" spans="1:10" s="7" customFormat="1" ht="33" x14ac:dyDescent="0.25">
      <c r="A142" s="18" t="s">
        <v>187</v>
      </c>
      <c r="B142" s="23" t="s">
        <v>10</v>
      </c>
      <c r="C142" s="23" t="s">
        <v>189</v>
      </c>
      <c r="D142" s="23">
        <v>2041572.5</v>
      </c>
      <c r="E142" s="23">
        <v>1695933.9</v>
      </c>
      <c r="F142" s="23">
        <v>302338.59999999998</v>
      </c>
      <c r="G142" s="23">
        <v>43300</v>
      </c>
      <c r="H142" s="30">
        <v>0</v>
      </c>
      <c r="J142" s="8"/>
    </row>
    <row r="143" spans="1:10" s="7" customFormat="1" ht="33" x14ac:dyDescent="0.25">
      <c r="A143" s="18" t="s">
        <v>187</v>
      </c>
      <c r="B143" s="23" t="s">
        <v>17</v>
      </c>
      <c r="C143" s="23" t="s">
        <v>190</v>
      </c>
      <c r="D143" s="23">
        <v>321000</v>
      </c>
      <c r="E143" s="30">
        <v>0</v>
      </c>
      <c r="F143" s="30">
        <v>0</v>
      </c>
      <c r="G143" s="30">
        <v>0</v>
      </c>
      <c r="H143" s="23">
        <v>321000</v>
      </c>
      <c r="J143" s="8"/>
    </row>
    <row r="144" spans="1:10" s="9" customFormat="1" ht="29.25" customHeight="1" x14ac:dyDescent="0.25">
      <c r="A144" s="28"/>
      <c r="B144" s="21"/>
      <c r="C144" s="25" t="s">
        <v>191</v>
      </c>
      <c r="D144" s="21">
        <f>+D146</f>
        <v>611100</v>
      </c>
      <c r="E144" s="21">
        <f t="shared" ref="E144:H144" si="25">+E146</f>
        <v>0</v>
      </c>
      <c r="F144" s="21">
        <f t="shared" si="25"/>
        <v>0</v>
      </c>
      <c r="G144" s="21">
        <f t="shared" si="25"/>
        <v>0</v>
      </c>
      <c r="H144" s="21">
        <f t="shared" si="25"/>
        <v>611100</v>
      </c>
      <c r="J144" s="8"/>
    </row>
    <row r="145" spans="1:10" s="9" customFormat="1" ht="13.5" customHeight="1" x14ac:dyDescent="0.25">
      <c r="A145" s="28"/>
      <c r="B145" s="21"/>
      <c r="C145" s="23" t="s">
        <v>0</v>
      </c>
      <c r="D145" s="21"/>
      <c r="E145" s="21"/>
      <c r="F145" s="21"/>
      <c r="G145" s="21"/>
      <c r="H145" s="21"/>
      <c r="J145" s="8"/>
    </row>
    <row r="146" spans="1:10" s="7" customFormat="1" ht="16.5" x14ac:dyDescent="0.25">
      <c r="A146" s="18" t="s">
        <v>192</v>
      </c>
      <c r="B146" s="23" t="s">
        <v>3</v>
      </c>
      <c r="C146" s="23" t="s">
        <v>193</v>
      </c>
      <c r="D146" s="23">
        <v>611100</v>
      </c>
      <c r="E146" s="23"/>
      <c r="F146" s="23"/>
      <c r="G146" s="23"/>
      <c r="H146" s="23">
        <v>611100</v>
      </c>
      <c r="J146" s="8"/>
    </row>
    <row r="147" spans="1:10" s="9" customFormat="1" ht="13.5" customHeight="1" x14ac:dyDescent="0.25">
      <c r="A147" s="28"/>
      <c r="B147" s="21"/>
      <c r="C147" s="25" t="s">
        <v>194</v>
      </c>
      <c r="D147" s="21">
        <f>+D149</f>
        <v>2045</v>
      </c>
      <c r="E147" s="21">
        <f t="shared" ref="E147:H147" si="26">+E149</f>
        <v>0</v>
      </c>
      <c r="F147" s="21">
        <f t="shared" si="26"/>
        <v>0</v>
      </c>
      <c r="G147" s="21">
        <f t="shared" si="26"/>
        <v>0</v>
      </c>
      <c r="H147" s="21">
        <f t="shared" si="26"/>
        <v>2045</v>
      </c>
      <c r="J147" s="8"/>
    </row>
    <row r="148" spans="1:10" s="9" customFormat="1" ht="24.75" customHeight="1" x14ac:dyDescent="0.25">
      <c r="A148" s="28"/>
      <c r="B148" s="21"/>
      <c r="C148" s="23" t="s">
        <v>0</v>
      </c>
      <c r="D148" s="21"/>
      <c r="E148" s="21"/>
      <c r="F148" s="21"/>
      <c r="G148" s="21"/>
      <c r="H148" s="21"/>
      <c r="J148" s="8"/>
    </row>
    <row r="149" spans="1:10" s="7" customFormat="1" ht="16.5" x14ac:dyDescent="0.25">
      <c r="A149" s="18" t="s">
        <v>195</v>
      </c>
      <c r="B149" s="23" t="s">
        <v>3</v>
      </c>
      <c r="C149" s="23" t="s">
        <v>196</v>
      </c>
      <c r="D149" s="23">
        <v>2045</v>
      </c>
      <c r="E149" s="23">
        <v>0</v>
      </c>
      <c r="F149" s="23">
        <v>0</v>
      </c>
      <c r="G149" s="23">
        <v>0</v>
      </c>
      <c r="H149" s="23">
        <v>2045</v>
      </c>
      <c r="J149" s="8"/>
    </row>
    <row r="150" spans="1:10" s="9" customFormat="1" ht="24.75" customHeight="1" x14ac:dyDescent="0.25">
      <c r="A150" s="28"/>
      <c r="B150" s="21"/>
      <c r="C150" s="25" t="s">
        <v>197</v>
      </c>
      <c r="D150" s="21">
        <f>+D152</f>
        <v>3981.2</v>
      </c>
      <c r="E150" s="21">
        <f t="shared" ref="E150:H150" si="27">+E152</f>
        <v>0</v>
      </c>
      <c r="F150" s="21">
        <f t="shared" si="27"/>
        <v>0</v>
      </c>
      <c r="G150" s="21">
        <f t="shared" si="27"/>
        <v>0</v>
      </c>
      <c r="H150" s="21">
        <f t="shared" si="27"/>
        <v>3981.2</v>
      </c>
      <c r="J150" s="8"/>
    </row>
    <row r="151" spans="1:10" s="9" customFormat="1" ht="16.5" x14ac:dyDescent="0.25">
      <c r="A151" s="28"/>
      <c r="B151" s="21"/>
      <c r="C151" s="23" t="s">
        <v>0</v>
      </c>
      <c r="D151" s="21"/>
      <c r="E151" s="21"/>
      <c r="F151" s="21"/>
      <c r="G151" s="21"/>
      <c r="H151" s="21"/>
      <c r="J151" s="8"/>
    </row>
    <row r="152" spans="1:10" s="7" customFormat="1" ht="33" x14ac:dyDescent="0.25">
      <c r="A152" s="18" t="s">
        <v>198</v>
      </c>
      <c r="B152" s="23" t="s">
        <v>3</v>
      </c>
      <c r="C152" s="23" t="s">
        <v>199</v>
      </c>
      <c r="D152" s="23">
        <v>3981.2</v>
      </c>
      <c r="E152" s="23">
        <v>0</v>
      </c>
      <c r="F152" s="23">
        <v>0</v>
      </c>
      <c r="G152" s="23">
        <v>0</v>
      </c>
      <c r="H152" s="23">
        <v>3981.2</v>
      </c>
      <c r="J152" s="8"/>
    </row>
    <row r="153" spans="1:10" s="9" customFormat="1" ht="16.5" x14ac:dyDescent="0.25">
      <c r="A153" s="28"/>
      <c r="B153" s="21"/>
      <c r="C153" s="25" t="s">
        <v>200</v>
      </c>
      <c r="D153" s="21">
        <f>+D155</f>
        <v>261043</v>
      </c>
      <c r="E153" s="21">
        <f t="shared" ref="E153:H153" si="28">+E155</f>
        <v>0</v>
      </c>
      <c r="F153" s="21">
        <f t="shared" si="28"/>
        <v>261043</v>
      </c>
      <c r="G153" s="21">
        <f t="shared" si="28"/>
        <v>0</v>
      </c>
      <c r="H153" s="21">
        <f t="shared" si="28"/>
        <v>0</v>
      </c>
      <c r="J153" s="8"/>
    </row>
    <row r="154" spans="1:10" s="9" customFormat="1" ht="16.5" x14ac:dyDescent="0.25">
      <c r="A154" s="28"/>
      <c r="B154" s="21"/>
      <c r="C154" s="23" t="s">
        <v>0</v>
      </c>
      <c r="D154" s="21"/>
      <c r="E154" s="21"/>
      <c r="F154" s="21"/>
      <c r="G154" s="21"/>
      <c r="H154" s="21"/>
      <c r="J154" s="8"/>
    </row>
    <row r="155" spans="1:10" s="7" customFormat="1" ht="16.5" x14ac:dyDescent="0.25">
      <c r="A155" s="18" t="s">
        <v>201</v>
      </c>
      <c r="B155" s="23" t="s">
        <v>3</v>
      </c>
      <c r="C155" s="23" t="s">
        <v>202</v>
      </c>
      <c r="D155" s="23">
        <v>261043</v>
      </c>
      <c r="E155" s="23">
        <v>0</v>
      </c>
      <c r="F155" s="23">
        <v>261043</v>
      </c>
      <c r="G155" s="23">
        <v>0</v>
      </c>
      <c r="H155" s="23">
        <v>0</v>
      </c>
      <c r="J155" s="8"/>
    </row>
    <row r="156" spans="1:10" s="9" customFormat="1" ht="37.5" customHeight="1" x14ac:dyDescent="0.25">
      <c r="A156" s="28"/>
      <c r="B156" s="21"/>
      <c r="C156" s="25" t="s">
        <v>203</v>
      </c>
      <c r="D156" s="21">
        <f>+D158</f>
        <v>13041.1</v>
      </c>
      <c r="E156" s="21">
        <f t="shared" ref="E156:H156" si="29">+E158</f>
        <v>0</v>
      </c>
      <c r="F156" s="21">
        <f t="shared" si="29"/>
        <v>0</v>
      </c>
      <c r="G156" s="21">
        <f t="shared" si="29"/>
        <v>0</v>
      </c>
      <c r="H156" s="21">
        <f t="shared" si="29"/>
        <v>13041.1</v>
      </c>
      <c r="J156" s="8"/>
    </row>
    <row r="157" spans="1:10" s="9" customFormat="1" ht="16.5" x14ac:dyDescent="0.25">
      <c r="A157" s="28"/>
      <c r="B157" s="21"/>
      <c r="C157" s="23" t="s">
        <v>0</v>
      </c>
      <c r="D157" s="21"/>
      <c r="E157" s="21"/>
      <c r="F157" s="21"/>
      <c r="G157" s="21"/>
      <c r="H157" s="21"/>
      <c r="J157" s="8"/>
    </row>
    <row r="158" spans="1:10" s="7" customFormat="1" ht="16.5" x14ac:dyDescent="0.25">
      <c r="A158" s="18" t="s">
        <v>204</v>
      </c>
      <c r="B158" s="23" t="s">
        <v>3</v>
      </c>
      <c r="C158" s="23" t="s">
        <v>205</v>
      </c>
      <c r="D158" s="23">
        <v>13041.1</v>
      </c>
      <c r="E158" s="23">
        <v>0</v>
      </c>
      <c r="F158" s="23">
        <v>0</v>
      </c>
      <c r="G158" s="23">
        <v>0</v>
      </c>
      <c r="H158" s="23">
        <v>13041.1</v>
      </c>
      <c r="J158" s="8"/>
    </row>
    <row r="159" spans="1:10" s="9" customFormat="1" ht="39" customHeight="1" x14ac:dyDescent="0.25">
      <c r="A159" s="28"/>
      <c r="B159" s="21"/>
      <c r="C159" s="25" t="s">
        <v>65</v>
      </c>
      <c r="D159" s="21">
        <f>SUM(D161:D165)</f>
        <v>2614705.4</v>
      </c>
      <c r="E159" s="21">
        <f t="shared" ref="E159:H159" si="30">SUM(E161:E165)</f>
        <v>2000000</v>
      </c>
      <c r="F159" s="21">
        <f t="shared" si="30"/>
        <v>0</v>
      </c>
      <c r="G159" s="21">
        <f t="shared" si="30"/>
        <v>607065.4</v>
      </c>
      <c r="H159" s="21">
        <f t="shared" si="30"/>
        <v>7640</v>
      </c>
      <c r="J159" s="8"/>
    </row>
    <row r="160" spans="1:10" s="9" customFormat="1" ht="16.5" x14ac:dyDescent="0.25">
      <c r="A160" s="28"/>
      <c r="B160" s="21"/>
      <c r="C160" s="23" t="s">
        <v>0</v>
      </c>
      <c r="D160" s="21"/>
      <c r="E160" s="21"/>
      <c r="F160" s="21"/>
      <c r="G160" s="21"/>
      <c r="H160" s="21"/>
      <c r="J160" s="8"/>
    </row>
    <row r="161" spans="1:10" s="7" customFormat="1" ht="16.5" x14ac:dyDescent="0.25">
      <c r="A161" s="18" t="s">
        <v>206</v>
      </c>
      <c r="B161" s="23" t="s">
        <v>207</v>
      </c>
      <c r="C161" s="23" t="s">
        <v>208</v>
      </c>
      <c r="D161" s="23">
        <v>292000</v>
      </c>
      <c r="E161" s="23"/>
      <c r="F161" s="23"/>
      <c r="G161" s="23">
        <v>292000</v>
      </c>
      <c r="H161" s="23"/>
      <c r="J161" s="8"/>
    </row>
    <row r="162" spans="1:10" s="7" customFormat="1" ht="46.5" customHeight="1" x14ac:dyDescent="0.25">
      <c r="A162" s="18" t="s">
        <v>206</v>
      </c>
      <c r="B162" s="23" t="s">
        <v>140</v>
      </c>
      <c r="C162" s="23" t="s">
        <v>209</v>
      </c>
      <c r="D162" s="23">
        <v>240065.4</v>
      </c>
      <c r="E162" s="23"/>
      <c r="F162" s="23"/>
      <c r="G162" s="23">
        <v>240065.4</v>
      </c>
      <c r="H162" s="23"/>
      <c r="J162" s="8"/>
    </row>
    <row r="163" spans="1:10" s="7" customFormat="1" ht="43.5" customHeight="1" x14ac:dyDescent="0.25">
      <c r="A163" s="18" t="s">
        <v>206</v>
      </c>
      <c r="B163" s="23" t="s">
        <v>43</v>
      </c>
      <c r="C163" s="23" t="s">
        <v>210</v>
      </c>
      <c r="D163" s="23">
        <v>2000000</v>
      </c>
      <c r="E163" s="23">
        <v>2000000</v>
      </c>
      <c r="F163" s="23"/>
      <c r="G163" s="23"/>
      <c r="H163" s="23"/>
      <c r="J163" s="8"/>
    </row>
    <row r="164" spans="1:10" s="7" customFormat="1" ht="39" customHeight="1" x14ac:dyDescent="0.25">
      <c r="A164" s="18" t="s">
        <v>206</v>
      </c>
      <c r="B164" s="23" t="s">
        <v>211</v>
      </c>
      <c r="C164" s="23" t="s">
        <v>212</v>
      </c>
      <c r="D164" s="23">
        <v>75000</v>
      </c>
      <c r="E164" s="23"/>
      <c r="F164" s="23"/>
      <c r="G164" s="23">
        <v>75000</v>
      </c>
      <c r="H164" s="23"/>
      <c r="J164" s="8"/>
    </row>
    <row r="165" spans="1:10" s="7" customFormat="1" ht="46.5" customHeight="1" x14ac:dyDescent="0.25">
      <c r="A165" s="18" t="s">
        <v>206</v>
      </c>
      <c r="B165" s="23" t="s">
        <v>3</v>
      </c>
      <c r="C165" s="23" t="s">
        <v>213</v>
      </c>
      <c r="D165" s="23">
        <v>7640</v>
      </c>
      <c r="E165" s="23"/>
      <c r="F165" s="23"/>
      <c r="G165" s="23"/>
      <c r="H165" s="23">
        <v>7640</v>
      </c>
      <c r="J165" s="8"/>
    </row>
    <row r="166" spans="1:10" s="9" customFormat="1" ht="33.75" customHeight="1" x14ac:dyDescent="0.25">
      <c r="A166" s="28"/>
      <c r="B166" s="21"/>
      <c r="C166" s="25" t="s">
        <v>214</v>
      </c>
      <c r="D166" s="21">
        <f>+D168</f>
        <v>1193</v>
      </c>
      <c r="E166" s="21">
        <f t="shared" ref="E166:H166" si="31">+E168</f>
        <v>0</v>
      </c>
      <c r="F166" s="21">
        <f t="shared" si="31"/>
        <v>0</v>
      </c>
      <c r="G166" s="21">
        <f t="shared" si="31"/>
        <v>0</v>
      </c>
      <c r="H166" s="21">
        <f t="shared" si="31"/>
        <v>1193</v>
      </c>
      <c r="J166" s="8"/>
    </row>
    <row r="167" spans="1:10" s="9" customFormat="1" ht="16.5" x14ac:dyDescent="0.25">
      <c r="A167" s="28"/>
      <c r="B167" s="21"/>
      <c r="C167" s="23" t="s">
        <v>0</v>
      </c>
      <c r="D167" s="21"/>
      <c r="E167" s="21"/>
      <c r="F167" s="21"/>
      <c r="G167" s="21"/>
      <c r="H167" s="21"/>
      <c r="J167" s="8"/>
    </row>
    <row r="168" spans="1:10" s="7" customFormat="1" ht="33" x14ac:dyDescent="0.25">
      <c r="A168" s="18" t="s">
        <v>215</v>
      </c>
      <c r="B168" s="23" t="s">
        <v>3</v>
      </c>
      <c r="C168" s="23" t="s">
        <v>216</v>
      </c>
      <c r="D168" s="23">
        <v>1193</v>
      </c>
      <c r="E168" s="23">
        <v>0</v>
      </c>
      <c r="F168" s="23">
        <v>0</v>
      </c>
      <c r="G168" s="23">
        <v>0</v>
      </c>
      <c r="H168" s="23">
        <v>1193</v>
      </c>
      <c r="J168" s="8"/>
    </row>
    <row r="169" spans="1:10" s="9" customFormat="1" ht="13.5" customHeight="1" x14ac:dyDescent="0.25">
      <c r="A169" s="28"/>
      <c r="B169" s="21"/>
      <c r="C169" s="21" t="s">
        <v>217</v>
      </c>
      <c r="D169" s="21">
        <f>+D171</f>
        <v>76880.800000000003</v>
      </c>
      <c r="E169" s="21">
        <f t="shared" ref="E169:H169" si="32">+E171</f>
        <v>0</v>
      </c>
      <c r="F169" s="21">
        <f t="shared" si="32"/>
        <v>0</v>
      </c>
      <c r="G169" s="21">
        <f t="shared" si="32"/>
        <v>0</v>
      </c>
      <c r="H169" s="21">
        <f t="shared" si="32"/>
        <v>76880.800000000003</v>
      </c>
      <c r="J169" s="8"/>
    </row>
    <row r="170" spans="1:10" s="7" customFormat="1" ht="16.5" x14ac:dyDescent="0.25">
      <c r="A170" s="18"/>
      <c r="B170" s="23"/>
      <c r="C170" s="23" t="s">
        <v>0</v>
      </c>
      <c r="D170" s="23"/>
      <c r="E170" s="23"/>
      <c r="F170" s="23"/>
      <c r="G170" s="23"/>
      <c r="H170" s="23"/>
      <c r="J170" s="8"/>
    </row>
    <row r="171" spans="1:10" s="7" customFormat="1" ht="33" x14ac:dyDescent="0.25">
      <c r="A171" s="18" t="s">
        <v>218</v>
      </c>
      <c r="B171" s="23" t="s">
        <v>3</v>
      </c>
      <c r="C171" s="23" t="s">
        <v>219</v>
      </c>
      <c r="D171" s="23">
        <v>76880.800000000003</v>
      </c>
      <c r="E171" s="23">
        <v>0</v>
      </c>
      <c r="F171" s="23">
        <v>0</v>
      </c>
      <c r="G171" s="23">
        <v>0</v>
      </c>
      <c r="H171" s="23">
        <v>76880.800000000003</v>
      </c>
      <c r="J171" s="8"/>
    </row>
    <row r="172" spans="1:10" s="9" customFormat="1" ht="13.5" customHeight="1" x14ac:dyDescent="0.25">
      <c r="A172" s="28"/>
      <c r="B172" s="21"/>
      <c r="C172" s="25" t="s">
        <v>220</v>
      </c>
      <c r="D172" s="21">
        <f>+D174</f>
        <v>5400</v>
      </c>
      <c r="E172" s="21">
        <f t="shared" ref="E172:H172" si="33">+E174</f>
        <v>0</v>
      </c>
      <c r="F172" s="21">
        <f t="shared" si="33"/>
        <v>0</v>
      </c>
      <c r="G172" s="21">
        <f t="shared" si="33"/>
        <v>0</v>
      </c>
      <c r="H172" s="21">
        <f t="shared" si="33"/>
        <v>5400</v>
      </c>
      <c r="J172" s="8"/>
    </row>
    <row r="173" spans="1:10" s="7" customFormat="1" ht="16.5" x14ac:dyDescent="0.25">
      <c r="A173" s="18"/>
      <c r="B173" s="23"/>
      <c r="C173" s="23" t="s">
        <v>0</v>
      </c>
      <c r="D173" s="23"/>
      <c r="E173" s="23"/>
      <c r="F173" s="23"/>
      <c r="G173" s="23"/>
      <c r="H173" s="23"/>
      <c r="J173" s="8"/>
    </row>
    <row r="174" spans="1:10" s="7" customFormat="1" ht="33" x14ac:dyDescent="0.25">
      <c r="A174" s="18" t="s">
        <v>221</v>
      </c>
      <c r="B174" s="23" t="s">
        <v>3</v>
      </c>
      <c r="C174" s="23" t="s">
        <v>222</v>
      </c>
      <c r="D174" s="23">
        <v>5400</v>
      </c>
      <c r="E174" s="23">
        <v>0</v>
      </c>
      <c r="F174" s="23">
        <v>0</v>
      </c>
      <c r="G174" s="23">
        <v>0</v>
      </c>
      <c r="H174" s="23">
        <v>5400</v>
      </c>
      <c r="J174" s="8"/>
    </row>
    <row r="175" spans="1:10" s="9" customFormat="1" ht="13.5" customHeight="1" x14ac:dyDescent="0.25">
      <c r="A175" s="28"/>
      <c r="B175" s="21"/>
      <c r="C175" s="25" t="s">
        <v>223</v>
      </c>
      <c r="D175" s="21">
        <f>+D177</f>
        <v>3000</v>
      </c>
      <c r="E175" s="21">
        <f t="shared" ref="E175:H175" si="34">+E177</f>
        <v>0</v>
      </c>
      <c r="F175" s="21">
        <f t="shared" si="34"/>
        <v>0</v>
      </c>
      <c r="G175" s="21">
        <f t="shared" si="34"/>
        <v>0</v>
      </c>
      <c r="H175" s="21">
        <f t="shared" si="34"/>
        <v>3000</v>
      </c>
      <c r="J175" s="8"/>
    </row>
    <row r="176" spans="1:10" s="7" customFormat="1" ht="16.5" x14ac:dyDescent="0.25">
      <c r="A176" s="18"/>
      <c r="B176" s="23"/>
      <c r="C176" s="23" t="s">
        <v>0</v>
      </c>
      <c r="D176" s="23"/>
      <c r="E176" s="23"/>
      <c r="F176" s="23"/>
      <c r="G176" s="23"/>
      <c r="H176" s="23"/>
      <c r="J176" s="8"/>
    </row>
    <row r="177" spans="1:10" s="7" customFormat="1" ht="16.5" x14ac:dyDescent="0.25">
      <c r="A177" s="18" t="s">
        <v>224</v>
      </c>
      <c r="B177" s="23" t="s">
        <v>3</v>
      </c>
      <c r="C177" s="23" t="s">
        <v>225</v>
      </c>
      <c r="D177" s="23">
        <v>3000</v>
      </c>
      <c r="E177" s="23">
        <v>0</v>
      </c>
      <c r="F177" s="23">
        <v>0</v>
      </c>
      <c r="G177" s="23">
        <v>0</v>
      </c>
      <c r="H177" s="23">
        <v>3000</v>
      </c>
      <c r="J177" s="8"/>
    </row>
    <row r="178" spans="1:10" s="9" customFormat="1" ht="13.5" customHeight="1" x14ac:dyDescent="0.25">
      <c r="A178" s="28"/>
      <c r="B178" s="21"/>
      <c r="C178" s="25" t="s">
        <v>226</v>
      </c>
      <c r="D178" s="21">
        <f>+D180</f>
        <v>5100</v>
      </c>
      <c r="E178" s="21">
        <f t="shared" ref="E178:H178" si="35">+E180</f>
        <v>0</v>
      </c>
      <c r="F178" s="21">
        <f t="shared" si="35"/>
        <v>0</v>
      </c>
      <c r="G178" s="21">
        <f t="shared" si="35"/>
        <v>0</v>
      </c>
      <c r="H178" s="21">
        <f t="shared" si="35"/>
        <v>5100</v>
      </c>
      <c r="J178" s="8"/>
    </row>
    <row r="179" spans="1:10" s="7" customFormat="1" ht="16.5" x14ac:dyDescent="0.25">
      <c r="A179" s="18"/>
      <c r="B179" s="23"/>
      <c r="C179" s="23" t="s">
        <v>0</v>
      </c>
      <c r="D179" s="23"/>
      <c r="E179" s="23"/>
      <c r="F179" s="23"/>
      <c r="G179" s="23"/>
      <c r="H179" s="23"/>
      <c r="J179" s="8"/>
    </row>
    <row r="180" spans="1:10" s="7" customFormat="1" ht="33" x14ac:dyDescent="0.25">
      <c r="A180" s="18" t="s">
        <v>227</v>
      </c>
      <c r="B180" s="23" t="s">
        <v>3</v>
      </c>
      <c r="C180" s="23" t="s">
        <v>228</v>
      </c>
      <c r="D180" s="23">
        <v>5100</v>
      </c>
      <c r="E180" s="23">
        <v>0</v>
      </c>
      <c r="F180" s="23">
        <v>0</v>
      </c>
      <c r="G180" s="23">
        <v>0</v>
      </c>
      <c r="H180" s="23">
        <v>5100</v>
      </c>
      <c r="J180" s="8"/>
    </row>
    <row r="181" spans="1:10" s="9" customFormat="1" ht="13.5" customHeight="1" x14ac:dyDescent="0.25">
      <c r="A181" s="28"/>
      <c r="B181" s="21"/>
      <c r="C181" s="25" t="s">
        <v>229</v>
      </c>
      <c r="D181" s="21">
        <f>+D183</f>
        <v>6250</v>
      </c>
      <c r="E181" s="21">
        <f t="shared" ref="E181:H181" si="36">+E183</f>
        <v>0</v>
      </c>
      <c r="F181" s="21">
        <f t="shared" si="36"/>
        <v>0</v>
      </c>
      <c r="G181" s="21">
        <f t="shared" si="36"/>
        <v>0</v>
      </c>
      <c r="H181" s="21">
        <f t="shared" si="36"/>
        <v>6250</v>
      </c>
      <c r="J181" s="8"/>
    </row>
    <row r="182" spans="1:10" s="7" customFormat="1" ht="16.5" x14ac:dyDescent="0.25">
      <c r="A182" s="18"/>
      <c r="B182" s="23"/>
      <c r="C182" s="23" t="s">
        <v>0</v>
      </c>
      <c r="D182" s="23"/>
      <c r="E182" s="23"/>
      <c r="F182" s="23"/>
      <c r="G182" s="23"/>
      <c r="H182" s="23"/>
      <c r="J182" s="8"/>
    </row>
    <row r="183" spans="1:10" s="7" customFormat="1" ht="33" x14ac:dyDescent="0.25">
      <c r="A183" s="18" t="s">
        <v>230</v>
      </c>
      <c r="B183" s="23" t="s">
        <v>3</v>
      </c>
      <c r="C183" s="23" t="s">
        <v>231</v>
      </c>
      <c r="D183" s="23">
        <v>6250</v>
      </c>
      <c r="E183" s="23">
        <v>0</v>
      </c>
      <c r="F183" s="23">
        <v>0</v>
      </c>
      <c r="G183" s="23">
        <v>0</v>
      </c>
      <c r="H183" s="23">
        <v>6250</v>
      </c>
      <c r="J183" s="8"/>
    </row>
    <row r="184" spans="1:10" s="9" customFormat="1" ht="13.5" customHeight="1" x14ac:dyDescent="0.25">
      <c r="A184" s="28"/>
      <c r="B184" s="21"/>
      <c r="C184" s="25" t="s">
        <v>232</v>
      </c>
      <c r="D184" s="21">
        <f>+D186</f>
        <v>3000</v>
      </c>
      <c r="E184" s="21">
        <f t="shared" ref="E184:H184" si="37">+E186</f>
        <v>0</v>
      </c>
      <c r="F184" s="21">
        <f t="shared" si="37"/>
        <v>0</v>
      </c>
      <c r="G184" s="21">
        <f t="shared" si="37"/>
        <v>0</v>
      </c>
      <c r="H184" s="21">
        <f t="shared" si="37"/>
        <v>3000</v>
      </c>
      <c r="J184" s="8"/>
    </row>
    <row r="185" spans="1:10" s="7" customFormat="1" ht="16.5" x14ac:dyDescent="0.25">
      <c r="A185" s="18"/>
      <c r="B185" s="23"/>
      <c r="C185" s="23" t="s">
        <v>0</v>
      </c>
      <c r="D185" s="23"/>
      <c r="E185" s="23"/>
      <c r="F185" s="23"/>
      <c r="G185" s="23"/>
      <c r="H185" s="23"/>
      <c r="J185" s="8"/>
    </row>
    <row r="186" spans="1:10" s="7" customFormat="1" ht="33" x14ac:dyDescent="0.25">
      <c r="A186" s="18" t="s">
        <v>233</v>
      </c>
      <c r="B186" s="23" t="s">
        <v>3</v>
      </c>
      <c r="C186" s="23" t="s">
        <v>234</v>
      </c>
      <c r="D186" s="23">
        <v>3000</v>
      </c>
      <c r="E186" s="23">
        <v>0</v>
      </c>
      <c r="F186" s="23">
        <v>0</v>
      </c>
      <c r="G186" s="23">
        <v>0</v>
      </c>
      <c r="H186" s="23">
        <v>3000</v>
      </c>
      <c r="J186" s="8"/>
    </row>
    <row r="187" spans="1:10" s="9" customFormat="1" ht="16.5" x14ac:dyDescent="0.25">
      <c r="A187" s="28"/>
      <c r="B187" s="21"/>
      <c r="C187" s="25" t="s">
        <v>235</v>
      </c>
      <c r="D187" s="21">
        <f>+D189</f>
        <v>3290</v>
      </c>
      <c r="E187" s="21">
        <f t="shared" ref="E187:H187" si="38">+E189</f>
        <v>0</v>
      </c>
      <c r="F187" s="21">
        <f t="shared" si="38"/>
        <v>0</v>
      </c>
      <c r="G187" s="21">
        <f t="shared" si="38"/>
        <v>0</v>
      </c>
      <c r="H187" s="21">
        <f t="shared" si="38"/>
        <v>3290</v>
      </c>
      <c r="J187" s="8"/>
    </row>
    <row r="188" spans="1:10" s="7" customFormat="1" ht="16.5" x14ac:dyDescent="0.25">
      <c r="A188" s="18"/>
      <c r="B188" s="23"/>
      <c r="C188" s="23" t="s">
        <v>0</v>
      </c>
      <c r="D188" s="23"/>
      <c r="E188" s="23"/>
      <c r="F188" s="23"/>
      <c r="G188" s="23"/>
      <c r="H188" s="23"/>
      <c r="J188" s="8"/>
    </row>
    <row r="189" spans="1:10" s="7" customFormat="1" ht="33" x14ac:dyDescent="0.25">
      <c r="A189" s="18" t="s">
        <v>236</v>
      </c>
      <c r="B189" s="23" t="s">
        <v>3</v>
      </c>
      <c r="C189" s="23" t="s">
        <v>237</v>
      </c>
      <c r="D189" s="23">
        <v>3290</v>
      </c>
      <c r="E189" s="23">
        <v>0</v>
      </c>
      <c r="F189" s="23">
        <v>0</v>
      </c>
      <c r="G189" s="23">
        <v>0</v>
      </c>
      <c r="H189" s="23">
        <v>3290</v>
      </c>
      <c r="J189" s="8"/>
    </row>
    <row r="190" spans="1:10" s="9" customFormat="1" ht="27.75" customHeight="1" x14ac:dyDescent="0.25">
      <c r="A190" s="28"/>
      <c r="B190" s="21"/>
      <c r="C190" s="25" t="s">
        <v>238</v>
      </c>
      <c r="D190" s="21">
        <f>+D192</f>
        <v>2500</v>
      </c>
      <c r="E190" s="21">
        <f t="shared" ref="E190:H190" si="39">+E192</f>
        <v>0</v>
      </c>
      <c r="F190" s="21">
        <f t="shared" si="39"/>
        <v>0</v>
      </c>
      <c r="G190" s="21">
        <f t="shared" si="39"/>
        <v>0</v>
      </c>
      <c r="H190" s="21">
        <f t="shared" si="39"/>
        <v>2500</v>
      </c>
      <c r="J190" s="8"/>
    </row>
    <row r="191" spans="1:10" s="7" customFormat="1" ht="16.5" x14ac:dyDescent="0.25">
      <c r="A191" s="18"/>
      <c r="B191" s="23"/>
      <c r="C191" s="23" t="s">
        <v>0</v>
      </c>
      <c r="D191" s="23"/>
      <c r="E191" s="23"/>
      <c r="F191" s="23"/>
      <c r="G191" s="23"/>
      <c r="H191" s="23"/>
      <c r="J191" s="8"/>
    </row>
    <row r="192" spans="1:10" s="7" customFormat="1" ht="33" x14ac:dyDescent="0.25">
      <c r="A192" s="18" t="s">
        <v>239</v>
      </c>
      <c r="B192" s="23" t="s">
        <v>3</v>
      </c>
      <c r="C192" s="23" t="s">
        <v>240</v>
      </c>
      <c r="D192" s="23">
        <v>2500</v>
      </c>
      <c r="E192" s="23">
        <v>0</v>
      </c>
      <c r="F192" s="23">
        <v>0</v>
      </c>
      <c r="G192" s="23">
        <v>0</v>
      </c>
      <c r="H192" s="23">
        <v>2500</v>
      </c>
      <c r="J192" s="8"/>
    </row>
    <row r="193" spans="3:4" x14ac:dyDescent="0.25">
      <c r="C193" s="17"/>
    </row>
    <row r="195" spans="3:4" x14ac:dyDescent="0.25">
      <c r="D195" s="10"/>
    </row>
  </sheetData>
  <customSheetViews>
    <customSheetView guid="{A0C29D6F-954E-4CA6-8B6B-6076FBA68526}">
      <selection activeCell="B6" sqref="B6"/>
      <pageMargins left="0.75" right="0.75" top="1" bottom="1" header="0.5" footer="0.5"/>
      <pageSetup orientation="portrait" r:id="rId1"/>
    </customSheetView>
    <customSheetView guid="{481561CE-5BC8-45B8-9BB7-806DAF79D423}" showAutoFilter="1">
      <pane xSplit="3" ySplit="9" topLeftCell="D442" activePane="bottomRight" state="frozen"/>
      <selection pane="bottomRight" activeCell="G398" sqref="G398"/>
      <pageMargins left="0.75" right="0.75" top="1" bottom="1" header="0.5" footer="0.5"/>
      <pageSetup orientation="portrait" r:id="rId2"/>
      <autoFilter ref="A9:H552"/>
    </customSheetView>
    <customSheetView guid="{7E797A46-F17D-4831-8201-4DE8CF16239C}" showAutoFilter="1">
      <pane xSplit="3" ySplit="9" topLeftCell="D331" activePane="bottomRight" state="frozen"/>
      <selection pane="bottomRight" activeCell="G333" sqref="G333"/>
      <pageMargins left="0.75" right="0.75" top="1" bottom="1" header="0.5" footer="0.5"/>
      <pageSetup orientation="portrait" r:id="rId3"/>
      <autoFilter ref="A9:H552"/>
    </customSheetView>
    <customSheetView guid="{D37760E1-D1BB-491E-833F-B8EB83A3A1C9}" showAutoFilter="1">
      <pane xSplit="3" ySplit="9" topLeftCell="D131" activePane="bottomRight" state="frozen"/>
      <selection pane="bottomRight" activeCell="H137" sqref="H137"/>
      <pageMargins left="0.75" right="0.75" top="1" bottom="1" header="0.5" footer="0.5"/>
      <pageSetup orientation="portrait" r:id="rId4"/>
      <autoFilter ref="A9:H552"/>
    </customSheetView>
    <customSheetView guid="{44CD3C1B-4DB0-46B3-BF87-0B04CDA57BB2}" showAutoFilter="1" topLeftCell="A166">
      <selection activeCell="D175" sqref="D175"/>
      <pageMargins left="0.75" right="0.75" top="1" bottom="1" header="0.5" footer="0.5"/>
      <pageSetup orientation="portrait" r:id="rId5"/>
      <autoFilter ref="A9:H552"/>
    </customSheetView>
    <customSheetView guid="{7B3EA766-CE83-4B62-B567-B3559E206283}" showAutoFilter="1" topLeftCell="A326">
      <selection activeCell="H338" sqref="H338"/>
      <pageMargins left="0.75" right="0.75" top="1" bottom="1" header="0.5" footer="0.5"/>
      <pageSetup orientation="portrait" r:id="rId6"/>
      <autoFilter ref="A9:H552"/>
    </customSheetView>
    <customSheetView guid="{4ED7420F-294B-44B2-8C4A-23FB0D068EF5}" showAutoFilter="1" topLeftCell="A4">
      <pane xSplit="1" ySplit="6" topLeftCell="B166" activePane="bottomRight" state="frozen"/>
      <selection pane="bottomRight" activeCell="D48" sqref="D48"/>
      <pageMargins left="0.75" right="0.75" top="1" bottom="1" header="0.5" footer="0.5"/>
      <pageSetup orientation="portrait" r:id="rId7"/>
      <autoFilter ref="A9:H552"/>
    </customSheetView>
    <customSheetView guid="{389DAC51-C1E3-47F8-9BFA-AF3A8C6C14B0}" showAutoFilter="1" topLeftCell="A199">
      <selection activeCell="E13" sqref="E13"/>
      <pageMargins left="0.75" right="0.75" top="1" bottom="1" header="0.5" footer="0.5"/>
      <pageSetup orientation="portrait" r:id="rId8"/>
      <autoFilter ref="A9:H552"/>
    </customSheetView>
    <customSheetView guid="{9F51A279-4FF8-436A-A507-E399D16447FD}" scale="80" showAutoFilter="1" topLeftCell="A7">
      <pane ySplit="1" topLeftCell="A410" activePane="bottomLeft"/>
      <selection pane="bottomLeft" activeCell="G414" sqref="G414"/>
      <pageMargins left="0.75" right="0.75" top="1" bottom="1" header="0.5" footer="0.5"/>
      <pageSetup orientation="portrait" r:id="rId9"/>
      <autoFilter ref="A9:H552"/>
    </customSheetView>
    <customSheetView guid="{3EB4B4D0-E819-4B5C-98D8-B2F3F27A2C9F}" showAutoFilter="1" topLeftCell="A427">
      <selection activeCell="H436" sqref="H436"/>
      <pageMargins left="0.75" right="0.75" top="1" bottom="1" header="0.5" footer="0.5"/>
      <pageSetup orientation="portrait" r:id="rId10"/>
      <autoFilter ref="A9:H552"/>
    </customSheetView>
    <customSheetView guid="{FD4B7BDB-C052-4204-AC8B-9D3107138B21}" showAutoFilter="1">
      <pane xSplit="3" ySplit="8" topLeftCell="D290" activePane="bottomRight" state="frozen"/>
      <selection pane="bottomRight" activeCell="A299" sqref="A1:A1048576"/>
      <pageMargins left="0.75" right="0.75" top="1" bottom="1" header="0.5" footer="0.5"/>
      <pageSetup orientation="portrait" r:id="rId11"/>
      <autoFilter ref="A9:H467"/>
    </customSheetView>
    <customSheetView guid="{F44CDC8E-65BD-46A8-8360-09E1EE015544}" showAutoFilter="1" topLeftCell="A154">
      <selection activeCell="H167" sqref="H167"/>
      <pageMargins left="0.75" right="0.75" top="1" bottom="1" header="0.5" footer="0.5"/>
      <pageSetup orientation="portrait" r:id="rId12"/>
      <autoFilter ref="A9:H193"/>
    </customSheetView>
    <customSheetView guid="{607213C6-BD4D-431C-B94F-25E62BC33B0A}" showAutoFilter="1" topLeftCell="A98">
      <selection activeCell="H111" sqref="H111"/>
      <pageMargins left="0.75" right="0.75" top="1" bottom="1" header="0.5" footer="0.5"/>
      <pageSetup orientation="portrait" r:id="rId13"/>
      <autoFilter ref="A9:H193"/>
    </customSheetView>
    <customSheetView guid="{C0609DA4-95FB-412A-AD50-9D69864DA7DB}" showAutoFilter="1">
      <pane xSplit="3" ySplit="9" topLeftCell="D13" activePane="bottomRight" state="frozen"/>
      <selection pane="bottomRight" activeCell="K24" sqref="K24"/>
      <pageMargins left="0.75" right="0.75" top="1" bottom="1" header="0.5" footer="0.5"/>
      <pageSetup orientation="portrait" r:id="rId14"/>
      <autoFilter ref="A9:H193"/>
    </customSheetView>
  </customSheetViews>
  <mergeCells count="7">
    <mergeCell ref="C5:C6"/>
    <mergeCell ref="D5:D6"/>
    <mergeCell ref="E5:H5"/>
    <mergeCell ref="A1:H1"/>
    <mergeCell ref="A2:H2"/>
    <mergeCell ref="A3:H3"/>
    <mergeCell ref="A5:B5"/>
  </mergeCells>
  <pageMargins left="0.75" right="0.75" top="1" bottom="1" header="0.5" footer="0.5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Ըստ Հոդվածների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Artak Karapetyan</cp:lastModifiedBy>
  <dcterms:created xsi:type="dcterms:W3CDTF">2023-05-31T12:34:25Z</dcterms:created>
  <dcterms:modified xsi:type="dcterms:W3CDTF">2023-06-14T14:25:51Z</dcterms:modified>
</cp:coreProperties>
</file>