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ՆՈՐԸՆՏԻՐ\2-ՐԴ ՆՍՏԱՇՐՋԱՆ\ՏԵՂ-ավագանու 2-3 նիստ\22-բյուջե փոփ\"/>
    </mc:Choice>
  </mc:AlternateContent>
  <bookViews>
    <workbookView xWindow="-1500" yWindow="150" windowWidth="12120" windowHeight="9000" activeTab="5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Лист1" sheetId="8" r:id="rId6"/>
  </sheets>
  <definedNames>
    <definedName name="_xlnm.Print_Titles" localSheetId="0">Sheet1!$3:$6</definedName>
    <definedName name="_xlnm.Print_Titles" localSheetId="1">Sheet2!$5:$7</definedName>
    <definedName name="_xlnm.Print_Titles" localSheetId="2">Sheet3!$5:$7</definedName>
    <definedName name="_xlnm.Print_Titles" localSheetId="4">Sheet5!$2:$4</definedName>
    <definedName name="_xlnm.Print_Area" localSheetId="0">Sheet1!$A$1:$G$140</definedName>
  </definedNames>
  <calcPr calcId="152511"/>
</workbook>
</file>

<file path=xl/calcChain.xml><?xml version="1.0" encoding="utf-8"?>
<calcChain xmlns="http://schemas.openxmlformats.org/spreadsheetml/2006/main">
  <c r="I241" i="8" l="1"/>
  <c r="I58" i="8"/>
  <c r="H97" i="3"/>
  <c r="I97" i="3"/>
  <c r="I33" i="3"/>
  <c r="I31" i="3"/>
  <c r="H298" i="8"/>
  <c r="H285" i="8"/>
  <c r="D16" i="5" l="1"/>
  <c r="J333" i="8" l="1"/>
  <c r="J319" i="8" s="1"/>
  <c r="J315" i="8" s="1"/>
  <c r="J284" i="8"/>
  <c r="H284" i="8" s="1"/>
  <c r="J35" i="8"/>
  <c r="J172" i="3"/>
  <c r="J274" i="8" l="1"/>
  <c r="J272" i="8" s="1"/>
  <c r="H172" i="3"/>
  <c r="H170" i="3" s="1"/>
  <c r="J13" i="3"/>
  <c r="H13" i="3" s="1"/>
  <c r="H11" i="3" s="1"/>
  <c r="J245" i="3"/>
  <c r="J243" i="3"/>
  <c r="J179" i="3"/>
  <c r="H308" i="8"/>
  <c r="J54" i="8"/>
  <c r="J52" i="8" s="1"/>
  <c r="J13" i="8"/>
  <c r="J11" i="8" s="1"/>
  <c r="D26" i="6"/>
  <c r="E28" i="6"/>
  <c r="C8" i="5"/>
  <c r="G185" i="4"/>
  <c r="G180" i="4"/>
  <c r="G175" i="4"/>
  <c r="F30" i="4"/>
  <c r="I9" i="3"/>
  <c r="H221" i="3"/>
  <c r="H245" i="3"/>
  <c r="I162" i="3"/>
  <c r="H173" i="3"/>
  <c r="H50" i="3"/>
  <c r="H52" i="3"/>
  <c r="H31" i="3"/>
  <c r="H33" i="3"/>
  <c r="D133" i="2"/>
  <c r="J89" i="3"/>
  <c r="I95" i="3"/>
  <c r="I114" i="3"/>
  <c r="I159" i="3"/>
  <c r="I142" i="3" s="1"/>
  <c r="I170" i="3"/>
  <c r="I179" i="3"/>
  <c r="J211" i="3"/>
  <c r="I216" i="3"/>
  <c r="H216" i="3" s="1"/>
  <c r="H211" i="3" s="1"/>
  <c r="I230" i="3"/>
  <c r="I243" i="3"/>
  <c r="I241" i="3" s="1"/>
  <c r="I293" i="3"/>
  <c r="I272" i="3" s="1"/>
  <c r="I89" i="3" l="1"/>
  <c r="H95" i="3"/>
  <c r="H243" i="3"/>
  <c r="J241" i="3"/>
  <c r="H241" i="3" s="1"/>
  <c r="J9" i="8"/>
  <c r="J8" i="8" s="1"/>
  <c r="G173" i="4"/>
  <c r="G8" i="4" s="1"/>
  <c r="J170" i="3"/>
  <c r="J162" i="3" s="1"/>
  <c r="J11" i="3"/>
  <c r="J9" i="3" s="1"/>
  <c r="I211" i="3"/>
  <c r="F10" i="4"/>
  <c r="E147" i="4"/>
  <c r="E133" i="4"/>
  <c r="E64" i="4"/>
  <c r="E66" i="4"/>
  <c r="E56" i="4"/>
  <c r="I54" i="8"/>
  <c r="I221" i="8"/>
  <c r="H223" i="8"/>
  <c r="I302" i="8"/>
  <c r="I300" i="8" s="1"/>
  <c r="I276" i="8"/>
  <c r="H280" i="8"/>
  <c r="I288" i="8"/>
  <c r="I43" i="8"/>
  <c r="I39" i="8" s="1"/>
  <c r="H62" i="8"/>
  <c r="H162" i="3" l="1"/>
  <c r="J8" i="3"/>
  <c r="H9" i="3"/>
  <c r="I13" i="8"/>
  <c r="E117" i="2"/>
  <c r="D117" i="2" s="1"/>
  <c r="E118" i="2"/>
  <c r="D118" i="2" s="1"/>
  <c r="E116" i="2"/>
  <c r="D116" i="2" s="1"/>
  <c r="F114" i="2"/>
  <c r="F12" i="2"/>
  <c r="I295" i="8" l="1"/>
  <c r="H295" i="8" s="1"/>
  <c r="H297" i="8"/>
  <c r="I347" i="8" l="1"/>
  <c r="I343" i="8" s="1"/>
  <c r="I338" i="8"/>
  <c r="I336" i="8" s="1"/>
  <c r="H336" i="8" s="1"/>
  <c r="I319" i="8"/>
  <c r="H334" i="8"/>
  <c r="H333" i="8"/>
  <c r="I293" i="8"/>
  <c r="H293" i="8"/>
  <c r="I311" i="8"/>
  <c r="I309" i="8" s="1"/>
  <c r="H309" i="8" s="1"/>
  <c r="H307" i="8"/>
  <c r="I286" i="8"/>
  <c r="H291" i="8"/>
  <c r="I274" i="8"/>
  <c r="I267" i="8"/>
  <c r="I259" i="8"/>
  <c r="I257" i="8" s="1"/>
  <c r="I251" i="8"/>
  <c r="I250" i="8" s="1"/>
  <c r="H250" i="8" s="1"/>
  <c r="I272" i="8" l="1"/>
  <c r="H272" i="8" s="1"/>
  <c r="H319" i="8"/>
  <c r="H302" i="8"/>
  <c r="H276" i="8"/>
  <c r="H274" i="8"/>
  <c r="H254" i="8" l="1"/>
  <c r="H264" i="8"/>
  <c r="H221" i="8"/>
  <c r="H225" i="8"/>
  <c r="H54" i="8"/>
  <c r="H43" i="8"/>
  <c r="H37" i="8"/>
  <c r="H35" i="8"/>
  <c r="I11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3" i="8"/>
  <c r="H39" i="8"/>
  <c r="H46" i="8"/>
  <c r="H47" i="8"/>
  <c r="H50" i="8"/>
  <c r="H56" i="8"/>
  <c r="H58" i="8"/>
  <c r="H60" i="8"/>
  <c r="H61" i="8"/>
  <c r="H63" i="8"/>
  <c r="H64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24" i="8"/>
  <c r="H226" i="8"/>
  <c r="H229" i="8"/>
  <c r="H230" i="8"/>
  <c r="H231" i="8"/>
  <c r="H232" i="8"/>
  <c r="H233" i="8"/>
  <c r="H234" i="8"/>
  <c r="H235" i="8"/>
  <c r="H236" i="8"/>
  <c r="H237" i="8"/>
  <c r="H238" i="8"/>
  <c r="H241" i="8"/>
  <c r="H245" i="8"/>
  <c r="H243" i="8"/>
  <c r="H253" i="8"/>
  <c r="H261" i="8"/>
  <c r="H262" i="8"/>
  <c r="H263" i="8"/>
  <c r="H267" i="8"/>
  <c r="H268" i="8"/>
  <c r="H269" i="8"/>
  <c r="H270" i="8"/>
  <c r="H271" i="8"/>
  <c r="H275" i="8"/>
  <c r="H278" i="8"/>
  <c r="H279" i="8"/>
  <c r="H281" i="8"/>
  <c r="H282" i="8"/>
  <c r="H286" i="8"/>
  <c r="H287" i="8"/>
  <c r="H288" i="8"/>
  <c r="H289" i="8"/>
  <c r="H290" i="8"/>
  <c r="H292" i="8"/>
  <c r="H301" i="8"/>
  <c r="H303" i="8"/>
  <c r="H304" i="8"/>
  <c r="H305" i="8"/>
  <c r="H306" i="8"/>
  <c r="H310" i="8"/>
  <c r="H311" i="8"/>
  <c r="H312" i="8"/>
  <c r="H314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15" i="8"/>
  <c r="I52" i="8"/>
  <c r="I335" i="8"/>
  <c r="H335" i="8" s="1"/>
  <c r="I315" i="8"/>
  <c r="H315" i="8" s="1"/>
  <c r="I299" i="8"/>
  <c r="H300" i="8"/>
  <c r="I265" i="8"/>
  <c r="I255" i="8" s="1"/>
  <c r="H259" i="8"/>
  <c r="H257" i="8" s="1"/>
  <c r="I239" i="8"/>
  <c r="I227" i="8" s="1"/>
  <c r="H239" i="8" l="1"/>
  <c r="I9" i="8"/>
  <c r="H265" i="8"/>
  <c r="H227" i="8"/>
  <c r="H52" i="8"/>
  <c r="I219" i="8"/>
  <c r="H251" i="8"/>
  <c r="H13" i="8"/>
  <c r="H11" i="8"/>
  <c r="H255" i="8"/>
  <c r="H9" i="8" l="1"/>
  <c r="H299" i="8"/>
  <c r="I217" i="8"/>
  <c r="H217" i="8" s="1"/>
  <c r="H219" i="8"/>
  <c r="I8" i="8" l="1"/>
  <c r="H8" i="8" s="1"/>
  <c r="E138" i="4" l="1"/>
  <c r="E49" i="4"/>
  <c r="E114" i="2"/>
  <c r="F70" i="2"/>
  <c r="E30" i="2"/>
  <c r="D30" i="2" s="1"/>
  <c r="F32" i="2"/>
  <c r="E32" i="2" s="1"/>
  <c r="D32" i="2" s="1"/>
  <c r="F19" i="2"/>
  <c r="E19" i="2" s="1"/>
  <c r="D19" i="2" s="1"/>
  <c r="E22" i="2"/>
  <c r="D22" i="2" s="1"/>
  <c r="E15" i="2"/>
  <c r="D15" i="2" s="1"/>
  <c r="E12" i="2"/>
  <c r="D12" i="2" s="1"/>
  <c r="E60" i="4"/>
  <c r="E63" i="4"/>
  <c r="F17" i="2"/>
  <c r="F41" i="4"/>
  <c r="E41" i="4" s="1"/>
  <c r="F27" i="4"/>
  <c r="F58" i="4"/>
  <c r="E58" i="4" s="1"/>
  <c r="F127" i="4"/>
  <c r="E127" i="4" s="1"/>
  <c r="E175" i="4"/>
  <c r="E183" i="4"/>
  <c r="E180" i="4"/>
  <c r="E179" i="4"/>
  <c r="E178" i="4"/>
  <c r="E167" i="4"/>
  <c r="E164" i="4" s="1"/>
  <c r="F167" i="4"/>
  <c r="F164" i="4" s="1"/>
  <c r="E148" i="4"/>
  <c r="E152" i="4"/>
  <c r="F85" i="4"/>
  <c r="E87" i="4"/>
  <c r="E67" i="4"/>
  <c r="E57" i="4"/>
  <c r="E54" i="4" s="1"/>
  <c r="F51" i="4"/>
  <c r="E51" i="4" s="1"/>
  <c r="E53" i="4"/>
  <c r="E50" i="4"/>
  <c r="E46" i="4"/>
  <c r="E44" i="4"/>
  <c r="E31" i="4"/>
  <c r="E32" i="4"/>
  <c r="E33" i="4"/>
  <c r="E34" i="4"/>
  <c r="E30" i="4"/>
  <c r="E38" i="4"/>
  <c r="E36" i="4"/>
  <c r="I306" i="3"/>
  <c r="I304" i="3"/>
  <c r="I8" i="3" s="1"/>
  <c r="H8" i="3" s="1"/>
  <c r="F111" i="2"/>
  <c r="F137" i="2"/>
  <c r="E137" i="2" s="1"/>
  <c r="D137" i="2" s="1"/>
  <c r="E140" i="2"/>
  <c r="D140" i="2" s="1"/>
  <c r="E101" i="2"/>
  <c r="E103" i="2"/>
  <c r="D103" i="2" s="1"/>
  <c r="E56" i="2"/>
  <c r="D56" i="2" s="1"/>
  <c r="E18" i="2"/>
  <c r="F99" i="2"/>
  <c r="F144" i="4"/>
  <c r="E144" i="4"/>
  <c r="F54" i="4"/>
  <c r="E133" i="2"/>
  <c r="G55" i="2"/>
  <c r="D57" i="6"/>
  <c r="D56" i="6"/>
  <c r="D53" i="6"/>
  <c r="D52" i="6"/>
  <c r="D47" i="6"/>
  <c r="D46" i="6"/>
  <c r="D25" i="6"/>
  <c r="D24" i="6"/>
  <c r="D21" i="6"/>
  <c r="D20" i="6"/>
  <c r="D19" i="6"/>
  <c r="D37" i="5"/>
  <c r="D36" i="5"/>
  <c r="D33" i="5"/>
  <c r="D32" i="5"/>
  <c r="D25" i="5"/>
  <c r="D24" i="5"/>
  <c r="F54" i="6"/>
  <c r="F50" i="6"/>
  <c r="D50" i="6" s="1"/>
  <c r="F48" i="6"/>
  <c r="F44" i="6"/>
  <c r="F42" i="6" s="1"/>
  <c r="D44" i="6"/>
  <c r="F22" i="6"/>
  <c r="F17" i="6"/>
  <c r="D17" i="6" s="1"/>
  <c r="F34" i="5"/>
  <c r="D34" i="5"/>
  <c r="F30" i="5"/>
  <c r="D30" i="5" s="1"/>
  <c r="F22" i="5"/>
  <c r="D22" i="5" s="1"/>
  <c r="E54" i="6"/>
  <c r="D54" i="6" s="1"/>
  <c r="E22" i="6"/>
  <c r="D22" i="6" s="1"/>
  <c r="E26" i="5"/>
  <c r="E20" i="5" s="1"/>
  <c r="E173" i="4"/>
  <c r="F28" i="5" l="1"/>
  <c r="E17" i="2"/>
  <c r="D18" i="2"/>
  <c r="D17" i="2" s="1"/>
  <c r="D10" i="2"/>
  <c r="D7" i="2" s="1"/>
  <c r="E111" i="2"/>
  <c r="D114" i="2"/>
  <c r="D111" i="2" s="1"/>
  <c r="E48" i="6"/>
  <c r="D99" i="2"/>
  <c r="E99" i="2"/>
  <c r="D101" i="2"/>
  <c r="E169" i="4"/>
  <c r="E85" i="4"/>
  <c r="E83" i="4" s="1"/>
  <c r="F83" i="4"/>
  <c r="F90" i="2"/>
  <c r="E90" i="2" s="1"/>
  <c r="D90" i="2" s="1"/>
  <c r="E27" i="4"/>
  <c r="E25" i="4" s="1"/>
  <c r="E171" i="4"/>
  <c r="F142" i="4"/>
  <c r="E142" i="4"/>
  <c r="F25" i="4"/>
  <c r="F8" i="4" s="1"/>
  <c r="E73" i="2"/>
  <c r="F10" i="2"/>
  <c r="E10" i="2"/>
  <c r="F26" i="5" l="1"/>
  <c r="D28" i="5"/>
  <c r="D48" i="6"/>
  <c r="E42" i="6"/>
  <c r="D42" i="6" s="1"/>
  <c r="E70" i="2"/>
  <c r="D73" i="2"/>
  <c r="D70" i="2" s="1"/>
  <c r="F7" i="2"/>
  <c r="E7" i="2"/>
  <c r="E8" i="4"/>
  <c r="E10" i="4"/>
  <c r="D26" i="5" l="1"/>
  <c r="F20" i="5"/>
  <c r="D20" i="5" s="1"/>
</calcChain>
</file>

<file path=xl/sharedStrings.xml><?xml version="1.0" encoding="utf-8"?>
<sst xmlns="http://schemas.openxmlformats.org/spreadsheetml/2006/main" count="2325" uniqueCount="993">
  <si>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</si>
  <si>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</si>
  <si>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</si>
  <si>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</si>
  <si>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</si>
  <si>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</si>
  <si>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</si>
  <si>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</si>
  <si>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</si>
  <si>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</si>
  <si>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</si>
  <si>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</si>
  <si>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</si>
  <si>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</si>
  <si>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</si>
  <si>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</si>
  <si>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</si>
  <si>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</si>
  <si>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</si>
  <si>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</si>
  <si>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</si>
  <si>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</si>
  <si>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</si>
  <si>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</si>
  <si>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</si>
  <si>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</si>
  <si>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</si>
  <si>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</si>
  <si>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 -êáõµëÇ¹Ç³Ý»ñ áã å»ï³Ï³Ý (áã h³Ù³ÛÝù³ÛÇÝ) áã ýÇÝ³Ýë³Ï³Ý Ï³½Ù³Ï»ñåáõÃÛáõÝÝ»ñÇÝ 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</si>
  <si>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</si>
  <si>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</si>
  <si>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</si>
  <si>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</si>
  <si>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</si>
  <si>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</si>
  <si>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</si>
  <si>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</si>
  <si>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</si>
  <si>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</si>
  <si>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</si>
  <si>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</si>
  <si>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</si>
  <si>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</si>
  <si>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</si>
  <si>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</si>
  <si>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</si>
  <si>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Armenian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</si>
  <si>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Armenian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</si>
  <si>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</si>
  <si>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</si>
  <si>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</si>
  <si>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</si>
  <si>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</si>
  <si>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</si>
  <si>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</si>
  <si>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Armenian"/>
        <family val="2"/>
      </rPr>
      <t xml:space="preserve">1.3 îàÎàê²ìÖ²ðÜºð </t>
    </r>
    <r>
      <rPr>
        <sz val="8"/>
        <color indexed="8"/>
        <rFont val="Arial Armenian"/>
        <family val="2"/>
      </rPr>
      <t>(ïáÕ4310+ïáÕ 4320+ïáÕ4330)</t>
    </r>
  </si>
  <si>
    <r>
      <t xml:space="preserve">ÜºðøÆÜ îàÎàê²ìÖ²ðÜºð </t>
    </r>
    <r>
      <rPr>
        <sz val="8"/>
        <color indexed="8"/>
        <rFont val="Arial Armenian"/>
        <family val="2"/>
      </rPr>
      <t>(ïáÕ4311+ïáÕ4312)</t>
    </r>
  </si>
  <si>
    <r>
      <t>²ðî²øÆÜ îàÎàê²ìÖ²ðÜºð</t>
    </r>
    <r>
      <rPr>
        <b/>
        <i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(ïáÕ4321+ïáÕ4322)</t>
    </r>
  </si>
  <si>
    <r>
      <t xml:space="preserve">öàÊ²èàôÂÚàôÜÜºðÆ Ðºî Î²äì²Ì ìÖ²ðÜºð </t>
    </r>
    <r>
      <rPr>
        <sz val="8"/>
        <color indexed="8"/>
        <rFont val="Arial Armenian"/>
        <family val="2"/>
      </rPr>
      <t xml:space="preserve">(ïáÕ4331+ïáÕ4332+ïáÕ4333) </t>
    </r>
  </si>
  <si>
    <r>
      <t>1.4 êàô´êÆ¸Æ²Üºð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</si>
  <si>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Armenian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</si>
  <si>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(ïáÕ4421+ïáÕ4422)</t>
    </r>
  </si>
  <si>
    <r>
      <t xml:space="preserve">1.5 ¸ð²Ø²ÞÜàðÐÜºð </t>
    </r>
    <r>
      <rPr>
        <sz val="8"/>
        <color indexed="8"/>
        <rFont val="Arial Armenian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</si>
  <si>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color indexed="8"/>
        <rFont val="Arial Armenian"/>
        <family val="2"/>
      </rPr>
      <t xml:space="preserve"> (ïáÕ4511+ïáÕ4512)</t>
    </r>
  </si>
  <si>
    <r>
      <t>¸ð²Ø²ÞÜàðÐÜºð ØÆæ²¼¶²ÚÆÜ Î²¼Ø²ÎºðäàôÂÚàôÜÜºðÆÜ</t>
    </r>
    <r>
      <rPr>
        <sz val="8"/>
        <color indexed="8"/>
        <rFont val="Arial Armenian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</si>
  <si>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</si>
  <si>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Armenian"/>
        <family val="2"/>
      </rPr>
      <t>(ïáÕ 4534+ïáÕ 4537 +ïáÕ 4538)</t>
    </r>
  </si>
  <si>
    <t xml:space="preserve"> - ï»Õ³Ï³Ý ÇÝùÝ³Ï³é³íñÙ³Ý Ù³ñÙÇÝÝ»ñÇÝ                                 (ïáÕ  4535+ïáÕ 4536)</t>
  </si>
  <si>
    <r>
      <t>Î²äÆî²È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</si>
  <si>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Armenian"/>
        <family val="2"/>
      </rPr>
      <t xml:space="preserve"> (ïáÕ 4544+ïáÕ 4547 +ïáÕ 4548)</t>
    </r>
  </si>
  <si>
    <t xml:space="preserve"> - ï»Õ³Ï³Ý ÇÝùÝ³Ï³é³íñÙ³Ý Ù³ñÙÇÝÝ»ñÇÝ                                 (ïáÕ  4545+ïáÕ 4546)</t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</si>
  <si>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</si>
  <si>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</si>
  <si>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</si>
  <si>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Armenian"/>
        <family val="2"/>
      </rPr>
      <t>(ïáÕ4731)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</si>
  <si>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Armenian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</si>
  <si>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Armenian"/>
        <family val="2"/>
      </rPr>
      <t xml:space="preserve"> </t>
    </r>
    <r>
      <rPr>
        <b/>
        <i/>
        <sz val="9"/>
        <color indexed="8"/>
        <rFont val="Arial Armenian"/>
        <family val="2"/>
      </rPr>
      <t xml:space="preserve">ìºð²Î²Ü¶ÜàôØ </t>
    </r>
    <r>
      <rPr>
        <sz val="8"/>
        <color indexed="8"/>
        <rFont val="Arial Armenian"/>
        <family val="2"/>
      </rPr>
      <t>(ïáÕ4751)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</si>
  <si>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²ÚÈ Ì²Êêºð </t>
    </r>
    <r>
      <rPr>
        <sz val="9"/>
        <color indexed="8"/>
        <rFont val="Arial Armenian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</si>
  <si>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Armenian"/>
        <family val="2"/>
      </rPr>
      <t>(ïáÕ4771)</t>
    </r>
  </si>
  <si>
    <r>
      <t xml:space="preserve">ÞºÜøºð ºì ÞÆÜàôÂÚàôÜÜºð                         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</si>
  <si>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</si>
  <si>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Armenian"/>
        <family val="2"/>
      </rPr>
      <t>(ïáÕ 5131+ïáÕ 5132+ïáÕ 5133+ ïáÕ5134)</t>
    </r>
  </si>
  <si>
    <r>
      <t xml:space="preserve">1.2 ä²Þ²ðÜºð </t>
    </r>
    <r>
      <rPr>
        <sz val="8"/>
        <color indexed="8"/>
        <rFont val="Arial Armenian"/>
        <family val="2"/>
      </rPr>
      <t>(ïáÕ5211+ïáÕ5221+ïáÕ5231+ïáÕ5241)</t>
    </r>
  </si>
  <si>
    <r>
      <t xml:space="preserve">1.3 ´²ðÒð²ðÄºø ²ÎîÆìÜºð </t>
    </r>
    <r>
      <rPr>
        <sz val="8"/>
        <color indexed="8"/>
        <rFont val="Arial Armenian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</si>
  <si>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Armenian"/>
        <family val="2"/>
      </rPr>
      <t>(ïáÕ 5411+ïáÕ 5421+ïáÕ 5431+ïáÕ5441)</t>
    </r>
  </si>
  <si>
    <t>6000</t>
  </si>
  <si>
    <t>6100</t>
  </si>
  <si>
    <r>
      <t>ÐÆØÜ²Î²Ü ØÆæàòÜºðÆ Æð²òàôØÆò Øàôîøºð</t>
    </r>
    <r>
      <rPr>
        <sz val="10"/>
        <rFont val="Arial Armenian"/>
        <family val="2"/>
      </rPr>
      <t xml:space="preserve"> (ïáÕ6110+ïáÕ6120+ïáÕ6130) </t>
    </r>
  </si>
  <si>
    <t>6110</t>
  </si>
  <si>
    <t>6120</t>
  </si>
  <si>
    <t>6130</t>
  </si>
  <si>
    <t>6200</t>
  </si>
  <si>
    <r>
      <t>ä²Þ²ðÜºðÆ Æð²òàôØÆò Øàôîøºð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</si>
  <si>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t>6210</t>
  </si>
  <si>
    <t>6220</t>
  </si>
  <si>
    <r>
      <t xml:space="preserve">²ÚÈ ä²Þ²ðÜºðÆ Æð²òàôØÆò Øàôîøºð </t>
    </r>
    <r>
      <rPr>
        <i/>
        <sz val="10"/>
        <rFont val="Arial Armenian"/>
        <family val="2"/>
      </rPr>
      <t>(ïáÕ6221+ïáÕ6222+ïáÕ6223)</t>
    </r>
  </si>
  <si>
    <t>6221</t>
  </si>
  <si>
    <t>6222</t>
  </si>
  <si>
    <t>6223</t>
  </si>
  <si>
    <t>6300</t>
  </si>
  <si>
    <r>
      <t xml:space="preserve">´²ðÒð²ðÄºø ²ÎîÆìÜºðÆ Æð²òàôØÆò Øàôîøºð </t>
    </r>
    <r>
      <rPr>
        <sz val="11"/>
        <rFont val="Arial Armenian"/>
        <family val="2"/>
      </rPr>
      <t xml:space="preserve"> </t>
    </r>
    <r>
      <rPr>
        <i/>
        <sz val="10"/>
        <rFont val="Arial Armenian"/>
        <family val="2"/>
      </rPr>
      <t xml:space="preserve"> </t>
    </r>
    <r>
      <rPr>
        <sz val="10"/>
        <rFont val="Arial Armenian"/>
        <family val="2"/>
      </rPr>
      <t>(ïáÕ 6310)</t>
    </r>
  </si>
  <si>
    <t>6310</t>
  </si>
  <si>
    <t>6400</t>
  </si>
  <si>
    <t>6410</t>
  </si>
  <si>
    <r>
      <t xml:space="preserve">1.6 êàòÆ²È²Î²Ü Üä²êîÜºð ºì ÎºÜê²ÂàÞ²ÎÜºð </t>
    </r>
    <r>
      <rPr>
        <sz val="8"/>
        <color indexed="8"/>
        <rFont val="Arial Armenian"/>
        <family val="2"/>
      </rPr>
      <t>(ïáÕ4610+ïáÕ4630+ïáÕ4640)</t>
    </r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</si>
  <si>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</si>
  <si>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</si>
  <si>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</si>
  <si>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</si>
  <si>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r>
      <t>â²ðî²¸ðì²Ì ²ÎîÆìÜºðÆ Æð²òàôØÆò Øàôîøºð</t>
    </r>
    <r>
      <rPr>
        <b/>
        <i/>
        <sz val="11"/>
        <rFont val="Arial Armenian"/>
        <family val="2"/>
      </rPr>
      <t xml:space="preserve">`                                                   </t>
    </r>
    <r>
      <rPr>
        <sz val="10"/>
        <rFont val="Arial Armenian"/>
        <family val="2"/>
      </rPr>
      <t>(ïáÕ6410+ïáÕ6420+ïáÕ6430+ïáÕ6440)</t>
    </r>
  </si>
  <si>
    <t>6420</t>
  </si>
  <si>
    <t>6430</t>
  </si>
  <si>
    <t>6440</t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</si>
  <si>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</si>
  <si>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Armenian"/>
        <family val="2"/>
      </rPr>
      <t>(ïáÕ 8111+ïáÕ 8120)</t>
    </r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</si>
  <si>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</si>
  <si>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</si>
  <si>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</si>
  <si>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r>
      <t xml:space="preserve">1. öàÊ²èàô ØÆæàòÜºð                                                                              </t>
    </r>
    <r>
      <rPr>
        <i/>
        <sz val="9"/>
        <rFont val="Arial Armenian"/>
        <family val="2"/>
      </rPr>
      <t>(ïáÕ 8211+ïáÕ 8220)</t>
    </r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</si>
  <si>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</si>
  <si>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</si>
  <si>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</si>
  <si>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</si>
  <si>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</si>
  <si>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</si>
  <si>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</si>
  <si>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</si>
  <si>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</si>
  <si>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</si>
  <si>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</si>
  <si>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</si>
  <si>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</si>
  <si>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</si>
  <si>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</si>
  <si>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</si>
  <si>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</si>
  <si>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</si>
  <si>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</si>
  <si>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</si>
  <si>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</si>
  <si>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</si>
  <si>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</si>
  <si>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</si>
  <si>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</si>
  <si>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</si>
  <si>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</si>
  <si>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</si>
  <si>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</si>
  <si>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</si>
  <si>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</si>
  <si>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</si>
  <si>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</si>
  <si>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</si>
  <si>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</si>
  <si>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</si>
  <si>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</si>
  <si>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</si>
  <si>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</si>
  <si>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</si>
  <si>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</si>
  <si>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</si>
  <si>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</si>
  <si>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</si>
  <si>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</si>
  <si>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</si>
  <si>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</si>
  <si>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</si>
  <si>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</si>
  <si>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</si>
  <si>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</si>
  <si>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</si>
  <si>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</si>
  <si>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</si>
  <si>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</si>
  <si>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</si>
  <si>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</si>
  <si>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</si>
  <si>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</si>
  <si>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</si>
  <si>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</si>
  <si>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</si>
  <si>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</si>
  <si>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</si>
  <si>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</si>
  <si>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</si>
  <si>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</si>
  <si>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</si>
  <si>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</si>
  <si>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(ïáÕ 1261 + ïáÕ 1262)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</si>
  <si>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</si>
  <si>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</si>
  <si>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</si>
  <si>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</si>
  <si>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</si>
  <si>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</si>
  <si>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</si>
  <si>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</si>
  <si>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</si>
  <si>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</si>
  <si>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</si>
  <si>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</si>
  <si>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</si>
  <si>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</si>
  <si>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</si>
  <si>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</si>
  <si>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</si>
  <si>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</si>
  <si>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</si>
  <si>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</si>
  <si>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</si>
  <si>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</si>
  <si>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</si>
  <si>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</si>
  <si>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</si>
  <si>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</si>
  <si>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</si>
  <si>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</si>
  <si>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</si>
  <si>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</si>
  <si>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</si>
  <si>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</si>
  <si>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</si>
  <si>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</si>
  <si>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</si>
  <si>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</si>
  <si>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</si>
  <si>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</si>
  <si>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</si>
  <si>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</si>
  <si>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</si>
  <si>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</si>
  <si>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</si>
  <si>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</si>
  <si>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</si>
  <si>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</si>
  <si>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</si>
  <si>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</si>
  <si>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</si>
  <si>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</si>
  <si>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</si>
  <si>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</si>
  <si>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</si>
  <si>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</si>
  <si>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</si>
  <si>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r>
      <t xml:space="preserve"> -</t>
    </r>
    <r>
      <rPr>
        <b/>
        <sz val="9"/>
        <color indexed="8"/>
        <rFont val="Arial Armenian"/>
        <family val="2"/>
      </rPr>
      <t>ÀÝÃ³óÇÏ ¹ñ³Ù³ßÝáñÑÝ»ñ ûï³ñ»ñÏñÛ³ Ï³é³í³ñáõÃÛáõÝÝ»ñÇÝ</t>
    </r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</si>
  <si>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</si>
  <si>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</si>
  <si>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</si>
  <si>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</si>
  <si>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</si>
  <si>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</si>
  <si>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</si>
  <si>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</si>
  <si>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</si>
  <si>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</si>
  <si>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</si>
  <si>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</si>
  <si>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</si>
  <si>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</si>
  <si>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</si>
  <si>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</si>
  <si>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êàòÆ²È²Î²Ü ²ä²ÐàìàôÂÚ²Ü Üä²êîÜºð</t>
  </si>
  <si>
    <t>4712</t>
  </si>
  <si>
    <r>
      <t xml:space="preserve"> ÎºÜê²ÂàÞ²ÎÜºð </t>
    </r>
    <r>
      <rPr>
        <sz val="8"/>
        <color indexed="8"/>
        <rFont val="Arial Armenian"/>
        <family val="2"/>
      </rPr>
      <t xml:space="preserve">(ïáÕ4641) 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</si>
  <si>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Armenian"/>
        <family val="2"/>
      </rPr>
      <t xml:space="preserve">(ïáÕ4631+ïáÕ4632+ïáÕ4633+ïáÕ4634) </t>
    </r>
  </si>
  <si>
    <t xml:space="preserve"> - êáóÇ³É³Ï³Ý ³å³ÑáíáõÃÛ³Ý µÝ»Õ»Ý Ýå³ëïÝ»ñ Í³é³ÛáõÃÛáõÝÝ»ñ Ù³ïáõóáÕÝ»ñÇÝ</t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</si>
  <si>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</si>
  <si>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</si>
  <si>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</si>
  <si>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</si>
  <si>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1.1. ²ñÅ»ÃÕÃ»ñ (µ³ó³éáõÃÛ³Ùµ µ³ÅÝ»ïáÙë»ñÇ ¨ Ï³åÇï³ÉáõÙ ³ÛÉ Ù³ëÝ³ÏóáõÃÛ³Ý)                                      ïáÕ 8112+ ïáÕ 8113</t>
  </si>
  <si>
    <r>
      <t>1.2. ì³ñÏ»ñ ¨ ÷áË³ïíáõÃÛáõÝÝ»ñ (ëï³óáõÙ ¨ Ù³ñáõÙ)                            (</t>
    </r>
    <r>
      <rPr>
        <sz val="9"/>
        <rFont val="Arial Armenian"/>
        <family val="2"/>
      </rPr>
      <t>ïáÕ 8121+ïáÕ8140)</t>
    </r>
    <r>
      <rPr>
        <b/>
        <sz val="9"/>
        <rFont val="Arial Armenian"/>
        <family val="2"/>
      </rPr>
      <t xml:space="preserve"> </t>
    </r>
  </si>
  <si>
    <t>1.2.1. ì³ñÏ»ñ                                          (ïáÕ 8122+ ïáÕ 8130)</t>
  </si>
  <si>
    <t xml:space="preserve">  - í³ñÏ»ñÇ ëï³óáõÙ                               (ïáÕ 8123+ ïáÕ 8124)</t>
  </si>
  <si>
    <t xml:space="preserve">  - ëï³óí³Í í³ñÏ»ñÇ ÑÇÙÝ³Ï³Ý  ·áõÙ³ñÇ Ù³ñáõÙ                                        (ïáÕ 8131+ ïáÕ 8132)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</si>
  <si>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</si>
  <si>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</si>
  <si>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 xml:space="preserve">  - ëï³óí³Í ÷áË³ïíáõÃÛáõÝÝ»ñÇ ·áõÙ³ñÇ Ù³ñáõÙ                           (ïáÕ 8151+ ïáÕ 8152)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</si>
  <si>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</si>
  <si>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</si>
  <si>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</si>
  <si>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Armenian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</si>
  <si>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Armenian"/>
        <family val="2"/>
      </rPr>
      <t>(ïáÕ 8210)</t>
    </r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</si>
  <si>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</si>
  <si>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r>
      <t xml:space="preserve">1.2. ì³ñÏ»ñ ¨ ÷áË³ïíáõÃÛáõÝÝ»ñ (ëï³óáõÙ ¨ Ù³ñáõÙ)                      </t>
    </r>
    <r>
      <rPr>
        <sz val="9"/>
        <rFont val="Arial Armenian"/>
        <family val="2"/>
      </rPr>
      <t>ïáÕ 8221+ïáÕ 8240</t>
    </r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</si>
  <si>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</si>
  <si>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</si>
  <si>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r>
      <t xml:space="preserve"> ¶. àâ üÆÜ²Üê²Î²Ü ²ÎîÆìÜºðÆ Æð²òàôØÆò Øàôîøºð </t>
    </r>
    <r>
      <rPr>
        <b/>
        <sz val="10"/>
        <rFont val="Arial Armenian"/>
        <family val="2"/>
      </rPr>
      <t>(ïáÕ6100+ïáÕ6200+ïáÕ6300+ïáÕ6400)</t>
    </r>
  </si>
  <si>
    <t xml:space="preserve"> - ì»ñ³í³×³éùÇ Ñ³Ù³ñ Ý³Ë³ï»ëí³Í ³åñ³ÝùÝ»ñ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</si>
  <si>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</si>
  <si>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</si>
  <si>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</si>
  <si>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</si>
  <si>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</si>
  <si>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</si>
  <si>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</si>
  <si>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</si>
  <si>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</si>
  <si>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</si>
  <si>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</si>
  <si>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</si>
  <si>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</si>
  <si>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</si>
  <si>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>Ð²îì²Ì 3</t>
  </si>
  <si>
    <r>
      <t xml:space="preserve">       </t>
    </r>
    <r>
      <rPr>
        <b/>
        <sz val="12"/>
        <rFont val="Arial"/>
        <family val="2"/>
        <charset val="204"/>
      </rPr>
      <t xml:space="preserve">        </t>
    </r>
    <r>
      <rPr>
        <b/>
        <sz val="12"/>
        <rFont val="Arial Armenian"/>
        <family val="2"/>
      </rPr>
      <t xml:space="preserve">  </t>
    </r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</si>
  <si>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</si>
  <si>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</si>
  <si>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</si>
  <si>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</si>
  <si>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</si>
  <si>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</si>
  <si>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</si>
  <si>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</si>
  <si>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</si>
  <si>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</si>
  <si>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</si>
  <si>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</si>
  <si>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</si>
  <si>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</si>
  <si>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</si>
  <si>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</si>
  <si>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</si>
  <si>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</si>
  <si>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</si>
  <si>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</si>
  <si>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</si>
  <si>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</si>
  <si>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</si>
  <si>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</si>
  <si>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</si>
  <si>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</si>
  <si>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</si>
  <si>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</si>
  <si>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</si>
  <si>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</si>
  <si>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</si>
  <si>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</si>
  <si>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</si>
  <si>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</si>
  <si>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</si>
  <si>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</si>
  <si>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</si>
  <si>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</si>
  <si>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</si>
  <si>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</si>
  <si>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</si>
  <si>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</si>
  <si>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</si>
  <si>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</si>
  <si>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</si>
  <si>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</si>
  <si>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</si>
  <si>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</si>
  <si>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</si>
  <si>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</si>
  <si>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</si>
  <si>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</si>
  <si>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</si>
  <si>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</si>
  <si>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</si>
  <si>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</si>
  <si>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</si>
  <si>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</si>
  <si>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</si>
  <si>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</si>
  <si>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</si>
  <si>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</si>
  <si>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</si>
  <si>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</si>
  <si>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</si>
  <si>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</si>
  <si>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</si>
  <si>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</si>
  <si>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</si>
  <si>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</si>
  <si>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</si>
  <si>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</si>
  <si>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</si>
  <si>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</si>
  <si>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</si>
  <si>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</si>
  <si>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</si>
  <si>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</si>
  <si>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</si>
  <si>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</si>
  <si>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</si>
  <si>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</si>
  <si>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</si>
  <si>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</si>
  <si>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</si>
  <si>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</si>
  <si>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</si>
  <si>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</si>
  <si>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</si>
  <si>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</si>
  <si>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</si>
  <si>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</si>
  <si>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</si>
  <si>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</si>
  <si>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</si>
  <si>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</si>
  <si>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</si>
  <si>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</si>
  <si>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</si>
  <si>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</si>
  <si>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</si>
  <si>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</si>
  <si>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</si>
  <si>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</si>
  <si>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</si>
  <si>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</si>
  <si>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</si>
  <si>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</si>
  <si>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</si>
  <si>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r>
      <t xml:space="preserve"> -</t>
    </r>
    <r>
      <rPr>
        <b/>
        <sz val="9"/>
        <color indexed="8"/>
        <rFont val="Arial Armenian"/>
        <family val="2"/>
      </rPr>
      <t>¸³ï³ñ³ÝÝ»ñÇ ÏáÕÙÇó Ýß³Ý³Ïí³Í ïáõÛÅ»ñ ¨ ïáõ·³ÝùÝ»ñ</t>
    </r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</si>
  <si>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</si>
  <si>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</si>
  <si>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</si>
  <si>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</si>
  <si>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</si>
  <si>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</si>
  <si>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</si>
  <si>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</si>
  <si>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</si>
  <si>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</si>
  <si>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</si>
  <si>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</si>
  <si>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</si>
  <si>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</si>
  <si>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</si>
  <si>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</si>
  <si>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</si>
  <si>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</si>
  <si>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</si>
  <si>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</si>
  <si>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</si>
  <si>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</si>
  <si>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</si>
  <si>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</si>
  <si>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</si>
  <si>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</si>
  <si>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</si>
  <si>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</si>
  <si>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</si>
  <si>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</si>
  <si>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</si>
  <si>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</si>
  <si>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</si>
  <si>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</si>
  <si>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</si>
  <si>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</si>
  <si>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</si>
  <si>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</si>
  <si>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</si>
  <si>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</si>
  <si>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</si>
  <si>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</si>
  <si>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</si>
  <si>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</si>
  <si>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</si>
  <si>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</si>
  <si>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</si>
  <si>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</si>
  <si>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</si>
  <si>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</si>
  <si>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</si>
  <si>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</si>
  <si>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</si>
  <si>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</si>
  <si>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</si>
  <si>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</si>
  <si>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</si>
  <si>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</si>
  <si>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</si>
  <si>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</si>
  <si>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</si>
  <si>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</si>
  <si>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</si>
  <si>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</si>
  <si>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</si>
  <si>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</si>
  <si>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</si>
  <si>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</si>
  <si>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</si>
  <si>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</si>
  <si>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</si>
  <si>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</si>
  <si>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</si>
  <si>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</si>
  <si>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</si>
  <si>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</si>
  <si>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</si>
  <si>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</si>
  <si>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</si>
  <si>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</si>
  <si>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</si>
  <si>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</si>
  <si>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</si>
  <si>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</si>
  <si>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</si>
  <si>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</si>
  <si>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</si>
  <si>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</si>
  <si>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</si>
  <si>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</si>
  <si>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</si>
  <si>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</si>
  <si>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</si>
  <si>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</si>
  <si>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</si>
  <si>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</si>
  <si>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</si>
  <si>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</si>
  <si>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</si>
  <si>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</si>
  <si>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</si>
  <si>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</si>
  <si>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</si>
  <si>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</si>
  <si>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</si>
  <si>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</si>
  <si>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</si>
  <si>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</si>
  <si>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</si>
  <si>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</si>
  <si>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</si>
  <si>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</si>
  <si>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</si>
  <si>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</si>
  <si>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</si>
  <si>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</si>
  <si>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</si>
  <si>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</si>
  <si>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</si>
  <si>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</si>
  <si>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</si>
  <si>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</si>
  <si>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</si>
  <si>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</si>
  <si>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</si>
  <si>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</si>
  <si>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</si>
  <si>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</si>
  <si>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</si>
  <si>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</si>
  <si>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</si>
  <si>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</si>
  <si>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</si>
  <si>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</si>
  <si>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</si>
  <si>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</si>
  <si>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</si>
  <si>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</si>
  <si>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</si>
  <si>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</si>
  <si>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</si>
  <si>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</si>
  <si>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</si>
  <si>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</si>
  <si>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</si>
  <si>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</si>
  <si>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</si>
  <si>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</si>
  <si>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</si>
  <si>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</si>
  <si>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</si>
  <si>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</si>
  <si>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</si>
  <si>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</si>
  <si>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</si>
  <si>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</si>
  <si>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</si>
  <si>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</si>
  <si>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</si>
  <si>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</si>
  <si>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</si>
  <si>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</si>
  <si>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</si>
  <si>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</si>
  <si>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</si>
  <si>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</si>
  <si>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</si>
  <si>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</si>
  <si>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</si>
  <si>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</si>
  <si>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</si>
  <si>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</si>
  <si>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</si>
  <si>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</si>
  <si>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</si>
  <si>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</si>
  <si>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</si>
  <si>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</si>
  <si>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</si>
  <si>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</si>
  <si>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</si>
  <si>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</si>
  <si>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</si>
  <si>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</si>
  <si>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</si>
  <si>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</si>
  <si>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</si>
  <si>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</si>
  <si>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</si>
  <si>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</si>
  <si>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</si>
  <si>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</si>
  <si>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</si>
  <si>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</si>
  <si>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</si>
  <si>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</si>
  <si>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</si>
  <si>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</si>
  <si>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</si>
  <si>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</si>
  <si>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</si>
  <si>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</si>
  <si>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</si>
  <si>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</si>
  <si>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</si>
  <si>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</si>
  <si>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</si>
  <si>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</si>
  <si>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</si>
  <si>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</si>
  <si>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</si>
  <si>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</si>
  <si>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</si>
  <si>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</si>
  <si>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</si>
  <si>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</si>
  <si>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</si>
  <si>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</si>
  <si>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</si>
  <si>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</si>
  <si>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</si>
  <si>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</si>
  <si>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</si>
  <si>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</si>
  <si>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</si>
  <si>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</si>
  <si>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</si>
  <si>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</si>
  <si>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</si>
  <si>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</si>
  <si>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</si>
  <si>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</si>
  <si>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</si>
  <si>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</si>
  <si>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</si>
  <si>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</si>
  <si>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</si>
  <si>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1.1 ¶áõÛù³ÛÇÝ Ñ³ñÏ»ñ ³Ýß³ñÅ ·áõÛùÇó                                    (ïáÕ 1111+ ïáÕ 1112)</t>
  </si>
  <si>
    <t>µ) ä»ï³Ï³Ý µÛáõç»Çó Ñ³Ù³ÛÝùÇ í³ñã³Ï³Ý µÛáõç»ÇÝ ïñ³Ù³¹ñíáÕ ³ÛÉ ¹áï³óÇ³Ý»ñ                                            (ïáÕ 1255+ ïáÕ 1256)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</si>
  <si>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</si>
  <si>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</si>
  <si>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</si>
  <si>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</si>
  <si>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</si>
  <si>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</si>
  <si>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</si>
  <si>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</si>
  <si>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</si>
  <si>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</si>
  <si>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</si>
  <si>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</si>
  <si>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</si>
  <si>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</si>
  <si>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</si>
  <si>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</si>
  <si>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</si>
  <si>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</si>
  <si>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</si>
  <si>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ÀÝ¹³Ù»ÝÁ ×ßïí³Í (ë.5+ë.6)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</si>
  <si>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</si>
  <si>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</si>
  <si>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</si>
  <si>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</si>
  <si>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</si>
  <si>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</si>
  <si>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</si>
  <si>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</si>
  <si>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</si>
  <si>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r>
      <t xml:space="preserve">ÀÜ¸²ØºÜÀ  ºÎ²ØàôîÜºð                          </t>
    </r>
    <r>
      <rPr>
        <sz val="10"/>
        <rFont val="Arial Armenian"/>
        <family val="2"/>
      </rPr>
      <t>(ïáÕ 1100 + ïáÕ 1200+ïáÕ 1300)</t>
    </r>
  </si>
  <si>
    <t>úñ»Ýùáí å»ï³Ï³Ý µÛáõç» ³Ùñ³·ñíáÕ Ñ³ñÏ»ñÇó ¨ ³ÛÉ å³ñï³¹Çñ í×³ñÝ»ñÇó  Ù³ëÑ³ÝáõÙÝ»ñ Ñ³Ù³ÛÝùÝ»ñÇ µÛáõç»Ý»ñ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</si>
  <si>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</si>
  <si>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µµ)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</si>
  <si>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</si>
  <si>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¹) ²ÛÉ Ñ³Ù³ÛÝùÝ»ñÇ µÛáõç»Ý»ñÇó ÁÝÃ³óÇÏ Í³Ëë»ñÇ ýÇÝ³Ýë³íáñÙ³Ý Ýå³ï³Ïáí ëï³óíáÕ å³ßïáÝ³Ï³Ý ¹ñ³Ù³ßÝáñÑÝ»ñ</t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</si>
  <si>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</si>
  <si>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</si>
  <si>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</si>
  <si>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</si>
  <si>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</si>
  <si>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</si>
  <si>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1341 + ïáÕ 1342+ ïáÕ 1343)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</si>
  <si>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</si>
  <si>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</si>
  <si>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</si>
  <si>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</si>
  <si>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1372</t>
  </si>
  <si>
    <t>úñ»Ýùáí ¨ Çñ³í³Ï³Ý ³ÛÉ ³Ïï»ñáí ë³ÑÙ³Ýí³Í` Ñ³Ù³ÛÝùÇ µÛáõç» Ùáõïù³·ñÙ³Ý »ÝÃ³Ï³ ³ÛÉ »Ï³ÙáõïÝ»ñ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</si>
  <si>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</si>
  <si>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</si>
  <si>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</si>
  <si>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</si>
  <si>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</si>
  <si>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</si>
  <si>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 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</si>
  <si>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</si>
  <si>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</si>
  <si>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</si>
  <si>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</si>
  <si>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</si>
  <si>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</si>
  <si>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</si>
  <si>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</si>
  <si>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</si>
  <si>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</si>
  <si>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</si>
  <si>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</si>
  <si>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</si>
  <si>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</si>
  <si>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</si>
  <si>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</si>
  <si>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</si>
  <si>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</si>
  <si>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</si>
  <si>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</si>
  <si>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</si>
  <si>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</si>
  <si>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</si>
  <si>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</si>
  <si>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</si>
  <si>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</si>
  <si>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</si>
  <si>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</si>
  <si>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</si>
  <si>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</si>
  <si>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</si>
  <si>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</si>
  <si>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</si>
  <si>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</si>
  <si>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</si>
  <si>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</si>
  <si>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</si>
  <si>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</si>
  <si>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</si>
  <si>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</si>
  <si>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</si>
  <si>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</si>
  <si>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</si>
  <si>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</si>
  <si>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r>
      <t xml:space="preserve">1.1. ÐÆØÜ²Î²Ü ØÆæàòÜºð                                 </t>
    </r>
    <r>
      <rPr>
        <sz val="8"/>
        <color indexed="8"/>
        <rFont val="Arial Armenian"/>
        <family val="2"/>
      </rPr>
      <t>(ïáÕ5110+ïáÕ5120+ïáÕ5130)</t>
    </r>
  </si>
  <si>
    <r>
      <t xml:space="preserve">´. àâ üÆÜ²Üê²Î²Ü ²ÎîÆìÜºðÆ ¶Ìàì Ì²Êêºð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</si>
  <si>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</si>
  <si>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</si>
  <si>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</si>
  <si>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</si>
  <si>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</si>
  <si>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</si>
  <si>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</si>
  <si>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</si>
  <si>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</si>
  <si>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</si>
  <si>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</si>
  <si>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</si>
  <si>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</si>
  <si>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</si>
  <si>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</si>
  <si>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</si>
  <si>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</si>
  <si>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</si>
  <si>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</si>
  <si>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</si>
  <si>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</si>
  <si>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</si>
  <si>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</si>
  <si>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</si>
  <si>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</si>
  <si>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</si>
  <si>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</si>
  <si>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</si>
  <si>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</si>
  <si>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</si>
  <si>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</si>
  <si>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</si>
  <si>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</si>
  <si>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</si>
  <si>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</si>
  <si>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</si>
  <si>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</si>
  <si>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</si>
  <si>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</si>
  <si>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</si>
  <si>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</si>
  <si>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</si>
  <si>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</si>
  <si>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</si>
  <si>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</si>
  <si>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</si>
  <si>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</si>
  <si>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</si>
  <si>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</si>
  <si>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</si>
  <si>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</si>
  <si>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</si>
  <si>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</si>
  <si>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</si>
  <si>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</si>
  <si>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</si>
  <si>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</si>
  <si>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</si>
  <si>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</si>
  <si>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</si>
  <si>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</si>
  <si>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</si>
  <si>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</si>
  <si>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</si>
  <si>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</si>
  <si>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</si>
  <si>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</si>
  <si>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</si>
  <si>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</si>
  <si>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</si>
  <si>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</si>
  <si>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</si>
  <si>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</si>
  <si>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</si>
  <si>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</si>
  <si>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</si>
  <si>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</si>
  <si>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</si>
  <si>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</si>
  <si>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</si>
  <si>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</si>
  <si>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</si>
  <si>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</si>
  <si>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</si>
  <si>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</si>
  <si>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</si>
  <si>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</si>
  <si>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</si>
  <si>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</si>
  <si>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</si>
  <si>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</si>
  <si>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(ïáÕ 1152 + ïáÕ 1153 )</t>
  </si>
  <si>
    <t>(ïáÕ 1162 + ïáÕ 1163 + ïáÕ 1164)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</si>
  <si>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</si>
  <si>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</si>
  <si>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</si>
  <si>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</si>
  <si>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</si>
  <si>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</si>
  <si>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</si>
  <si>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</si>
  <si>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</si>
  <si>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</si>
  <si>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</si>
  <si>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</si>
  <si>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</si>
  <si>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</si>
  <si>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</si>
  <si>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</si>
  <si>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</si>
  <si>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</si>
  <si>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</si>
  <si>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</si>
  <si>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</si>
  <si>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</si>
  <si>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</si>
  <si>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</si>
  <si>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</si>
  <si>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</si>
  <si>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</si>
  <si>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</si>
  <si>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</si>
  <si>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</si>
  <si>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</si>
  <si>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</si>
  <si>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</si>
  <si>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</si>
  <si>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</si>
  <si>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</si>
  <si>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</si>
  <si>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</si>
  <si>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</si>
  <si>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</si>
  <si>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</si>
  <si>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</si>
  <si>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</si>
  <si>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</si>
  <si>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</si>
  <si>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</si>
  <si>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</si>
  <si>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</si>
  <si>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</si>
  <si>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</si>
  <si>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</si>
  <si>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</si>
  <si>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</si>
  <si>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</si>
  <si>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</si>
  <si>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</si>
  <si>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</si>
  <si>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</si>
  <si>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</si>
  <si>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</si>
  <si>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</si>
  <si>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</si>
  <si>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</si>
  <si>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</si>
  <si>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</si>
  <si>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</si>
  <si>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</si>
  <si>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</si>
  <si>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</si>
  <si>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</si>
  <si>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</si>
  <si>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</si>
  <si>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</si>
  <si>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</si>
  <si>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</si>
  <si>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</si>
  <si>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</si>
  <si>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</si>
  <si>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</si>
  <si>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</si>
  <si>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</si>
  <si>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</si>
  <si>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</si>
  <si>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</si>
  <si>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</si>
  <si>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</si>
  <si>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</si>
  <si>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</si>
  <si>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</si>
  <si>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</si>
  <si>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</si>
  <si>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</si>
  <si>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</si>
  <si>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</si>
  <si>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</si>
  <si>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</si>
  <si>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</si>
  <si>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</si>
  <si>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</si>
  <si>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</si>
  <si>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</si>
  <si>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</si>
  <si>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</si>
  <si>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</si>
  <si>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</si>
  <si>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</si>
  <si>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</si>
  <si>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</si>
  <si>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</si>
  <si>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</si>
  <si>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</si>
  <si>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</si>
  <si>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</si>
  <si>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</si>
  <si>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</si>
  <si>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</si>
  <si>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4729</t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</si>
  <si>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</si>
  <si>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-å³ñï³¹Çñ í×³ñÝ»ñ</t>
  </si>
  <si>
    <r>
      <t xml:space="preserve">-ÜìÆð²îìàôÂÚàôÜÜºð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</si>
  <si>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</si>
  <si>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</si>
  <si>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</si>
  <si>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</si>
  <si>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r>
      <t xml:space="preserve"> -</t>
    </r>
    <r>
      <rPr>
        <sz val="9"/>
        <rFont val="Arial Armenian"/>
        <family val="2"/>
      </rPr>
      <t>¾Ý»ñ·»ïÇÏ  Í³é³ÛáõÃÛáõÝÝ»ñ</t>
    </r>
  </si>
  <si>
    <t xml:space="preserve"> - ²ÛÉ ÁÝÃ³óÇÏ ¹ñ³Ù³ßÝáñÑÝ»ñ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</si>
  <si>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</si>
  <si>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</si>
  <si>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</si>
  <si>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</si>
  <si>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</si>
  <si>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</si>
  <si>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</si>
  <si>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</si>
  <si>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</si>
  <si>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  Î³éáõÛóÇ.ընթ.վերանորոգում</t>
  </si>
  <si>
    <t xml:space="preserve"> -Այլ կապիտալ դրամաշնորհներ</t>
  </si>
  <si>
    <t>72168</t>
  </si>
  <si>
    <t>9</t>
  </si>
  <si>
    <t xml:space="preserve">  ÀÝ¹³Ù»ÝÁ բյուջե</t>
  </si>
  <si>
    <t xml:space="preserve">  ÀÝ¹³Ù»ÝÁ ×ßïí³Í   (ë.8 +ë․9)</t>
  </si>
  <si>
    <t>ÀÝ¹³Ù»ÝÁ բյուջե</t>
  </si>
  <si>
    <t>ÀÝ¹³Ù»ÝÁ ×ßïí³Í (ë.6+ë.7)</t>
  </si>
  <si>
    <t xml:space="preserve">ÀÝ¹³Ù»ÝÁ </t>
  </si>
  <si>
    <t xml:space="preserve">  ÀÝ¹³Ù»ÝÁ   (ë.8 +ë.9)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</si>
</sst>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"/>
    <numFmt numFmtId="165" formatCode="000"/>
    <numFmt numFmtId="166" formatCode="0.0"/>
    <numFmt numFmtId="167" formatCode="000.0"/>
  </numFmts>
  <fonts count="46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b/>
      <sz val="9"/>
      <color indexed="8"/>
      <name val="Arial Armenian"/>
      <family val="2"/>
    </font>
    <font>
      <i/>
      <sz val="9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9"/>
      <color indexed="8"/>
      <name val="Arial Armenian"/>
      <family val="2"/>
    </font>
    <font>
      <sz val="9"/>
      <name val="Arial"/>
      <family val="2"/>
      <charset val="204"/>
    </font>
    <font>
      <sz val="8"/>
      <color indexed="8"/>
      <name val="Arial Armenian"/>
      <family val="2"/>
    </font>
    <font>
      <b/>
      <i/>
      <sz val="8"/>
      <color indexed="8"/>
      <name val="Arial Armenian"/>
      <family val="2"/>
    </font>
    <font>
      <sz val="10"/>
      <color indexed="10"/>
      <name val="Arial Armenian"/>
      <family val="2"/>
    </font>
    <font>
      <b/>
      <sz val="12"/>
      <name val="Arial"/>
      <family val="2"/>
      <charset val="204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b/>
      <u/>
      <sz val="14"/>
      <name val="Arial Armenian"/>
      <family val="2"/>
    </font>
    <font>
      <sz val="10"/>
      <name val="Arial"/>
      <family val="2"/>
      <charset val="204"/>
    </font>
    <font>
      <b/>
      <sz val="14"/>
      <name val="Arial Armenian"/>
      <family val="2"/>
    </font>
    <font>
      <sz val="12"/>
      <name val="Arial"/>
      <family val="2"/>
      <charset val="204"/>
    </font>
    <font>
      <b/>
      <sz val="10.5"/>
      <name val="Arial Armenian"/>
      <family val="2"/>
    </font>
    <font>
      <b/>
      <sz val="12"/>
      <color indexed="8"/>
      <name val="Arial Armenian"/>
      <family val="2"/>
    </font>
    <font>
      <b/>
      <sz val="10"/>
      <color indexed="8"/>
      <name val="Arial Armenian"/>
      <family val="2"/>
    </font>
    <font>
      <i/>
      <sz val="12"/>
      <name val="Arial Armenian"/>
      <family val="2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left" vertical="top" wrapText="1" readingOrder="1"/>
    </xf>
    <xf numFmtId="0" fontId="18" fillId="0" borderId="0" xfId="0" applyFont="1" applyFill="1" applyBorder="1"/>
    <xf numFmtId="165" fontId="15" fillId="0" borderId="2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justify" vertical="top" wrapText="1" readingOrder="1"/>
    </xf>
    <xf numFmtId="165" fontId="16" fillId="0" borderId="2" xfId="0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164" fontId="15" fillId="0" borderId="2" xfId="0" applyNumberFormat="1" applyFont="1" applyFill="1" applyBorder="1" applyAlignment="1">
      <alignment vertical="top" wrapText="1"/>
    </xf>
    <xf numFmtId="0" fontId="19" fillId="0" borderId="2" xfId="0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/>
    <xf numFmtId="49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6" fillId="0" borderId="0" xfId="0" applyFont="1"/>
    <xf numFmtId="49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top"/>
    </xf>
    <xf numFmtId="49" fontId="1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/>
    </xf>
    <xf numFmtId="0" fontId="26" fillId="0" borderId="0" xfId="0" applyFont="1" applyBorder="1"/>
    <xf numFmtId="0" fontId="12" fillId="0" borderId="0" xfId="0" applyFont="1"/>
    <xf numFmtId="0" fontId="1" fillId="0" borderId="0" xfId="0" applyFont="1" applyFill="1" applyBorder="1"/>
    <xf numFmtId="0" fontId="29" fillId="0" borderId="0" xfId="0" applyFont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49" fontId="21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/>
    <xf numFmtId="49" fontId="1" fillId="0" borderId="14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wrapText="1"/>
    </xf>
    <xf numFmtId="49" fontId="1" fillId="0" borderId="14" xfId="0" applyNumberFormat="1" applyFont="1" applyFill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Fill="1" applyBorder="1" applyAlignment="1">
      <alignment wrapText="1"/>
    </xf>
    <xf numFmtId="49" fontId="1" fillId="0" borderId="16" xfId="0" applyNumberFormat="1" applyFont="1" applyFill="1" applyBorder="1" applyAlignment="1">
      <alignment wrapText="1"/>
    </xf>
    <xf numFmtId="49" fontId="6" fillId="0" borderId="16" xfId="0" applyNumberFormat="1" applyFont="1" applyFill="1" applyBorder="1" applyAlignment="1">
      <alignment wrapText="1"/>
    </xf>
    <xf numFmtId="49" fontId="8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49" fontId="8" fillId="0" borderId="17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0" fontId="1" fillId="0" borderId="11" xfId="0" applyFont="1" applyBorder="1"/>
    <xf numFmtId="0" fontId="1" fillId="0" borderId="16" xfId="0" applyFont="1" applyBorder="1"/>
    <xf numFmtId="49" fontId="11" fillId="0" borderId="2" xfId="0" applyNumberFormat="1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top"/>
    </xf>
    <xf numFmtId="0" fontId="12" fillId="0" borderId="16" xfId="0" applyNumberFormat="1" applyFont="1" applyFill="1" applyBorder="1" applyAlignment="1">
      <alignment horizontal="left" vertical="top" wrapText="1" readingOrder="1"/>
    </xf>
    <xf numFmtId="0" fontId="13" fillId="0" borderId="16" xfId="0" applyNumberFormat="1" applyFont="1" applyFill="1" applyBorder="1" applyAlignment="1">
      <alignment horizontal="left" vertical="top" wrapText="1" readingOrder="1"/>
    </xf>
    <xf numFmtId="0" fontId="12" fillId="0" borderId="16" xfId="0" applyNumberFormat="1" applyFont="1" applyFill="1" applyBorder="1" applyAlignment="1">
      <alignment vertical="center" wrapText="1" readingOrder="1"/>
    </xf>
    <xf numFmtId="0" fontId="13" fillId="0" borderId="16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left" vertical="top" wrapText="1"/>
    </xf>
    <xf numFmtId="0" fontId="12" fillId="0" borderId="22" xfId="0" applyNumberFormat="1" applyFont="1" applyFill="1" applyBorder="1" applyAlignment="1">
      <alignment horizontal="left" vertical="top" wrapText="1" readingOrder="1"/>
    </xf>
    <xf numFmtId="0" fontId="12" fillId="0" borderId="17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vertical="center"/>
    </xf>
    <xf numFmtId="0" fontId="14" fillId="0" borderId="24" xfId="0" applyFont="1" applyFill="1" applyBorder="1"/>
    <xf numFmtId="0" fontId="4" fillId="0" borderId="25" xfId="0" applyFont="1" applyFill="1" applyBorder="1" applyAlignment="1">
      <alignment vertical="center"/>
    </xf>
    <xf numFmtId="0" fontId="18" fillId="0" borderId="13" xfId="0" applyFont="1" applyFill="1" applyBorder="1"/>
    <xf numFmtId="0" fontId="14" fillId="0" borderId="13" xfId="0" applyFont="1" applyFill="1" applyBorder="1"/>
    <xf numFmtId="0" fontId="4" fillId="0" borderId="26" xfId="0" applyFont="1" applyFill="1" applyBorder="1" applyAlignment="1">
      <alignment vertical="center"/>
    </xf>
    <xf numFmtId="0" fontId="14" fillId="0" borderId="27" xfId="0" applyFont="1" applyFill="1" applyBorder="1"/>
    <xf numFmtId="0" fontId="4" fillId="0" borderId="28" xfId="0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center" vertical="top"/>
    </xf>
    <xf numFmtId="0" fontId="14" fillId="0" borderId="31" xfId="0" applyFont="1" applyFill="1" applyBorder="1"/>
    <xf numFmtId="0" fontId="15" fillId="0" borderId="18" xfId="0" applyFont="1" applyFill="1" applyBorder="1" applyAlignment="1">
      <alignment vertical="top" wrapText="1"/>
    </xf>
    <xf numFmtId="0" fontId="14" fillId="0" borderId="8" xfId="0" applyFont="1" applyFill="1" applyBorder="1"/>
    <xf numFmtId="0" fontId="18" fillId="0" borderId="11" xfId="0" applyFont="1" applyFill="1" applyBorder="1"/>
    <xf numFmtId="0" fontId="14" fillId="0" borderId="11" xfId="0" applyFont="1" applyFill="1" applyBorder="1"/>
    <xf numFmtId="0" fontId="14" fillId="0" borderId="32" xfId="0" applyFont="1" applyFill="1" applyBorder="1"/>
    <xf numFmtId="0" fontId="14" fillId="0" borderId="33" xfId="0" applyFont="1" applyFill="1" applyBorder="1"/>
    <xf numFmtId="0" fontId="18" fillId="0" borderId="16" xfId="0" applyFont="1" applyFill="1" applyBorder="1"/>
    <xf numFmtId="0" fontId="14" fillId="0" borderId="16" xfId="0" applyFont="1" applyFill="1" applyBorder="1"/>
    <xf numFmtId="0" fontId="6" fillId="0" borderId="33" xfId="0" applyNumberFormat="1" applyFont="1" applyFill="1" applyBorder="1" applyAlignment="1">
      <alignment horizontal="center" vertical="center" wrapText="1" readingOrder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 readingOrder="1"/>
    </xf>
    <xf numFmtId="0" fontId="4" fillId="0" borderId="26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Fill="1" applyBorder="1" applyAlignment="1">
      <alignment horizontal="center" vertical="center" wrapText="1"/>
    </xf>
    <xf numFmtId="0" fontId="13" fillId="0" borderId="3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165" fontId="16" fillId="0" borderId="5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11" xfId="0" applyBorder="1"/>
    <xf numFmtId="0" fontId="0" fillId="0" borderId="16" xfId="0" applyBorder="1"/>
    <xf numFmtId="0" fontId="2" fillId="2" borderId="40" xfId="0" applyFont="1" applyFill="1" applyBorder="1" applyAlignment="1">
      <alignment horizontal="centerContinuous" vertical="center" wrapText="1"/>
    </xf>
    <xf numFmtId="0" fontId="2" fillId="2" borderId="41" xfId="0" applyFont="1" applyFill="1" applyBorder="1" applyAlignment="1">
      <alignment horizontal="centerContinuous" vertical="center" wrapText="1"/>
    </xf>
    <xf numFmtId="0" fontId="12" fillId="0" borderId="33" xfId="0" applyNumberFormat="1" applyFont="1" applyFill="1" applyBorder="1" applyAlignment="1">
      <alignment horizontal="left" vertical="top" wrapText="1" readingOrder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vertical="top" wrapText="1"/>
    </xf>
    <xf numFmtId="0" fontId="4" fillId="2" borderId="42" xfId="0" applyFont="1" applyFill="1" applyBorder="1" applyAlignment="1">
      <alignment horizontal="center" vertical="center"/>
    </xf>
    <xf numFmtId="0" fontId="0" fillId="0" borderId="13" xfId="0" applyBorder="1"/>
    <xf numFmtId="0" fontId="3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7" fillId="2" borderId="18" xfId="0" applyNumberFormat="1" applyFont="1" applyFill="1" applyBorder="1" applyAlignment="1">
      <alignment horizontal="center" vertical="center" wrapText="1"/>
    </xf>
    <xf numFmtId="49" fontId="21" fillId="0" borderId="18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49" fontId="12" fillId="2" borderId="44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49" fontId="21" fillId="0" borderId="18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vertical="top" wrapText="1"/>
    </xf>
    <xf numFmtId="49" fontId="13" fillId="0" borderId="16" xfId="0" applyNumberFormat="1" applyFont="1" applyFill="1" applyBorder="1" applyAlignment="1">
      <alignment vertical="top" wrapText="1"/>
    </xf>
    <xf numFmtId="49" fontId="13" fillId="0" borderId="17" xfId="0" applyNumberFormat="1" applyFont="1" applyFill="1" applyBorder="1" applyAlignment="1">
      <alignment vertical="top" wrapText="1"/>
    </xf>
    <xf numFmtId="49" fontId="17" fillId="0" borderId="7" xfId="0" applyNumberFormat="1" applyFont="1" applyFill="1" applyBorder="1" applyAlignment="1">
      <alignment vertical="top" wrapText="1"/>
    </xf>
    <xf numFmtId="49" fontId="13" fillId="0" borderId="33" xfId="0" applyNumberFormat="1" applyFont="1" applyFill="1" applyBorder="1" applyAlignment="1">
      <alignment vertical="top" wrapText="1"/>
    </xf>
    <xf numFmtId="49" fontId="17" fillId="0" borderId="17" xfId="0" applyNumberFormat="1" applyFont="1" applyFill="1" applyBorder="1" applyAlignment="1">
      <alignment vertical="top" wrapText="1"/>
    </xf>
    <xf numFmtId="0" fontId="17" fillId="0" borderId="16" xfId="0" applyFont="1" applyFill="1" applyBorder="1" applyAlignment="1">
      <alignment vertical="top" wrapText="1"/>
    </xf>
    <xf numFmtId="49" fontId="21" fillId="0" borderId="16" xfId="0" applyNumberFormat="1" applyFont="1" applyFill="1" applyBorder="1" applyAlignment="1">
      <alignment vertical="top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top" wrapText="1"/>
    </xf>
    <xf numFmtId="49" fontId="23" fillId="0" borderId="33" xfId="0" applyNumberFormat="1" applyFont="1" applyFill="1" applyBorder="1" applyAlignment="1">
      <alignment vertical="top" wrapText="1"/>
    </xf>
    <xf numFmtId="49" fontId="23" fillId="0" borderId="16" xfId="0" applyNumberFormat="1" applyFont="1" applyFill="1" applyBorder="1" applyAlignment="1">
      <alignment vertical="top" wrapText="1"/>
    </xf>
    <xf numFmtId="49" fontId="21" fillId="0" borderId="7" xfId="0" applyNumberFormat="1" applyFont="1" applyFill="1" applyBorder="1" applyAlignment="1">
      <alignment vertical="top" wrapText="1"/>
    </xf>
    <xf numFmtId="49" fontId="21" fillId="0" borderId="41" xfId="0" applyNumberFormat="1" applyFont="1" applyFill="1" applyBorder="1" applyAlignment="1">
      <alignment vertical="center" wrapText="1"/>
    </xf>
    <xf numFmtId="49" fontId="23" fillId="0" borderId="33" xfId="0" applyNumberFormat="1" applyFont="1" applyFill="1" applyBorder="1" applyAlignment="1">
      <alignment vertical="center" wrapText="1"/>
    </xf>
    <xf numFmtId="49" fontId="24" fillId="0" borderId="16" xfId="0" applyNumberFormat="1" applyFont="1" applyFill="1" applyBorder="1" applyAlignment="1">
      <alignment vertical="top" wrapText="1"/>
    </xf>
    <xf numFmtId="49" fontId="23" fillId="0" borderId="16" xfId="0" applyNumberFormat="1" applyFont="1" applyFill="1" applyBorder="1" applyAlignment="1">
      <alignment vertical="center" wrapText="1"/>
    </xf>
    <xf numFmtId="0" fontId="17" fillId="0" borderId="16" xfId="0" applyFont="1" applyBorder="1" applyAlignment="1">
      <alignment vertical="top" wrapText="1"/>
    </xf>
    <xf numFmtId="0" fontId="17" fillId="0" borderId="22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2" fillId="0" borderId="45" xfId="0" applyFont="1" applyBorder="1" applyAlignment="1">
      <alignment vertical="top" wrapText="1"/>
    </xf>
    <xf numFmtId="49" fontId="23" fillId="0" borderId="7" xfId="0" applyNumberFormat="1" applyFont="1" applyFill="1" applyBorder="1" applyAlignment="1">
      <alignment vertical="center" wrapText="1"/>
    </xf>
    <xf numFmtId="0" fontId="12" fillId="2" borderId="46" xfId="0" applyFont="1" applyFill="1" applyBorder="1" applyAlignment="1">
      <alignment horizontal="left" vertical="top" wrapText="1"/>
    </xf>
    <xf numFmtId="0" fontId="17" fillId="0" borderId="33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49" fontId="13" fillId="0" borderId="7" xfId="0" applyNumberFormat="1" applyFont="1" applyFill="1" applyBorder="1" applyAlignment="1">
      <alignment vertical="top" wrapText="1"/>
    </xf>
    <xf numFmtId="49" fontId="25" fillId="0" borderId="16" xfId="0" applyNumberFormat="1" applyFont="1" applyFill="1" applyBorder="1" applyAlignment="1">
      <alignment vertical="top" wrapText="1"/>
    </xf>
    <xf numFmtId="49" fontId="25" fillId="0" borderId="33" xfId="0" applyNumberFormat="1" applyFont="1" applyFill="1" applyBorder="1" applyAlignment="1">
      <alignment vertical="top" wrapText="1"/>
    </xf>
    <xf numFmtId="49" fontId="21" fillId="0" borderId="33" xfId="0" applyNumberFormat="1" applyFont="1" applyFill="1" applyBorder="1" applyAlignment="1">
      <alignment vertical="top" wrapText="1"/>
    </xf>
    <xf numFmtId="0" fontId="21" fillId="0" borderId="17" xfId="0" applyFont="1" applyBorder="1" applyAlignment="1">
      <alignment horizontal="left" vertical="top" wrapText="1"/>
    </xf>
    <xf numFmtId="0" fontId="4" fillId="0" borderId="41" xfId="0" applyFont="1" applyBorder="1"/>
    <xf numFmtId="0" fontId="2" fillId="0" borderId="44" xfId="0" applyFont="1" applyBorder="1" applyAlignment="1">
      <alignment horizontal="center" wrapText="1"/>
    </xf>
    <xf numFmtId="0" fontId="2" fillId="0" borderId="24" xfId="0" applyFont="1" applyBorder="1"/>
    <xf numFmtId="0" fontId="1" fillId="0" borderId="13" xfId="0" applyFont="1" applyBorder="1" applyAlignment="1">
      <alignment vertical="center" wrapText="1"/>
    </xf>
    <xf numFmtId="0" fontId="29" fillId="0" borderId="13" xfId="0" applyFont="1" applyBorder="1"/>
    <xf numFmtId="0" fontId="4" fillId="0" borderId="47" xfId="0" applyFont="1" applyBorder="1"/>
    <xf numFmtId="0" fontId="4" fillId="0" borderId="42" xfId="0" applyFont="1" applyBorder="1"/>
    <xf numFmtId="0" fontId="4" fillId="0" borderId="14" xfId="0" applyFont="1" applyBorder="1"/>
    <xf numFmtId="0" fontId="4" fillId="0" borderId="14" xfId="0" applyFont="1" applyBorder="1" applyAlignment="1">
      <alignment vertical="center"/>
    </xf>
    <xf numFmtId="0" fontId="2" fillId="0" borderId="48" xfId="0" applyFont="1" applyBorder="1"/>
    <xf numFmtId="0" fontId="2" fillId="0" borderId="8" xfId="0" applyFont="1" applyBorder="1"/>
    <xf numFmtId="0" fontId="17" fillId="0" borderId="46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0" fontId="12" fillId="0" borderId="33" xfId="0" applyFont="1" applyBorder="1" applyAlignment="1">
      <alignment horizontal="left" wrapText="1"/>
    </xf>
    <xf numFmtId="0" fontId="17" fillId="0" borderId="16" xfId="0" applyFont="1" applyBorder="1" applyAlignment="1">
      <alignment wrapText="1"/>
    </xf>
    <xf numFmtId="0" fontId="22" fillId="0" borderId="16" xfId="0" applyFont="1" applyBorder="1"/>
    <xf numFmtId="0" fontId="22" fillId="0" borderId="16" xfId="0" applyFont="1" applyBorder="1" applyAlignment="1">
      <alignment wrapText="1"/>
    </xf>
    <xf numFmtId="0" fontId="2" fillId="0" borderId="49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" fillId="0" borderId="46" xfId="0" applyFont="1" applyBorder="1"/>
    <xf numFmtId="0" fontId="2" fillId="0" borderId="33" xfId="0" applyFont="1" applyBorder="1"/>
    <xf numFmtId="0" fontId="1" fillId="0" borderId="16" xfId="0" applyFont="1" applyBorder="1" applyAlignment="1">
      <alignment vertical="center" wrapText="1"/>
    </xf>
    <xf numFmtId="0" fontId="29" fillId="0" borderId="16" xfId="0" applyFont="1" applyBorder="1"/>
    <xf numFmtId="0" fontId="4" fillId="0" borderId="43" xfId="0" applyFont="1" applyBorder="1"/>
    <xf numFmtId="0" fontId="1" fillId="0" borderId="22" xfId="0" applyFont="1" applyBorder="1"/>
    <xf numFmtId="0" fontId="1" fillId="0" borderId="32" xfId="0" applyFont="1" applyBorder="1" applyAlignment="1">
      <alignment vertical="center" wrapText="1"/>
    </xf>
    <xf numFmtId="0" fontId="1" fillId="0" borderId="27" xfId="0" applyFont="1" applyBorder="1"/>
    <xf numFmtId="0" fontId="12" fillId="0" borderId="1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2" fillId="0" borderId="7" xfId="0" applyFont="1" applyBorder="1"/>
    <xf numFmtId="0" fontId="2" fillId="0" borderId="37" xfId="0" applyFont="1" applyBorder="1" applyAlignment="1">
      <alignment vertical="center" wrapText="1"/>
    </xf>
    <xf numFmtId="0" fontId="2" fillId="0" borderId="38" xfId="0" applyFont="1" applyBorder="1"/>
    <xf numFmtId="0" fontId="22" fillId="0" borderId="22" xfId="0" applyFont="1" applyBorder="1" applyAlignment="1">
      <alignment wrapText="1"/>
    </xf>
    <xf numFmtId="0" fontId="29" fillId="0" borderId="32" xfId="0" applyFont="1" applyBorder="1" applyAlignment="1">
      <alignment vertical="center" wrapText="1"/>
    </xf>
    <xf numFmtId="0" fontId="29" fillId="0" borderId="27" xfId="0" applyFont="1" applyBorder="1"/>
    <xf numFmtId="0" fontId="13" fillId="0" borderId="46" xfId="0" applyFont="1" applyBorder="1" applyAlignment="1">
      <alignment wrapText="1"/>
    </xf>
    <xf numFmtId="49" fontId="21" fillId="0" borderId="49" xfId="0" applyNumberFormat="1" applyFont="1" applyFill="1" applyBorder="1" applyAlignment="1">
      <alignment horizontal="center" vertical="center" wrapText="1"/>
    </xf>
    <xf numFmtId="0" fontId="29" fillId="0" borderId="46" xfId="0" applyFont="1" applyBorder="1"/>
    <xf numFmtId="0" fontId="29" fillId="0" borderId="48" xfId="0" applyFont="1" applyBorder="1" applyAlignment="1">
      <alignment vertical="center" wrapText="1"/>
    </xf>
    <xf numFmtId="0" fontId="29" fillId="0" borderId="50" xfId="0" applyFont="1" applyBorder="1"/>
    <xf numFmtId="0" fontId="4" fillId="0" borderId="15" xfId="0" applyFont="1" applyBorder="1"/>
    <xf numFmtId="0" fontId="12" fillId="0" borderId="33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0" fontId="4" fillId="0" borderId="4" xfId="0" applyFont="1" applyBorder="1"/>
    <xf numFmtId="0" fontId="4" fillId="0" borderId="51" xfId="0" applyFont="1" applyBorder="1"/>
    <xf numFmtId="0" fontId="12" fillId="0" borderId="45" xfId="0" applyFont="1" applyBorder="1" applyAlignment="1">
      <alignment horizontal="left"/>
    </xf>
    <xf numFmtId="0" fontId="13" fillId="0" borderId="7" xfId="0" applyFont="1" applyBorder="1" applyAlignment="1">
      <alignment wrapText="1"/>
    </xf>
    <xf numFmtId="0" fontId="2" fillId="0" borderId="3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9" fillId="0" borderId="31" xfId="0" applyFont="1" applyBorder="1"/>
    <xf numFmtId="0" fontId="7" fillId="0" borderId="4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7" xfId="0" applyFont="1" applyBorder="1"/>
    <xf numFmtId="0" fontId="1" fillId="0" borderId="8" xfId="0" applyFont="1" applyBorder="1"/>
    <xf numFmtId="0" fontId="17" fillId="0" borderId="7" xfId="0" applyFont="1" applyBorder="1" applyAlignment="1">
      <alignment vertical="center" wrapText="1"/>
    </xf>
    <xf numFmtId="0" fontId="12" fillId="0" borderId="45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29" fillId="0" borderId="52" xfId="0" applyFont="1" applyBorder="1" applyAlignment="1">
      <alignment vertical="center" wrapText="1"/>
    </xf>
    <xf numFmtId="0" fontId="1" fillId="0" borderId="33" xfId="0" applyFont="1" applyBorder="1"/>
    <xf numFmtId="0" fontId="29" fillId="0" borderId="17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0" xfId="0" applyFont="1"/>
    <xf numFmtId="49" fontId="27" fillId="0" borderId="49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8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22" fillId="0" borderId="17" xfId="0" applyFont="1" applyBorder="1" applyAlignment="1">
      <alignment wrapText="1"/>
    </xf>
    <xf numFmtId="0" fontId="17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49" fontId="24" fillId="0" borderId="41" xfId="0" applyNumberFormat="1" applyFont="1" applyFill="1" applyBorder="1" applyAlignment="1">
      <alignment vertical="top" wrapText="1"/>
    </xf>
    <xf numFmtId="0" fontId="17" fillId="0" borderId="45" xfId="0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22" fillId="0" borderId="46" xfId="0" applyFont="1" applyBorder="1" applyAlignment="1">
      <alignment wrapText="1"/>
    </xf>
    <xf numFmtId="0" fontId="17" fillId="0" borderId="16" xfId="0" applyFont="1" applyBorder="1" applyAlignment="1">
      <alignment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/>
    </xf>
    <xf numFmtId="0" fontId="4" fillId="0" borderId="0" xfId="0" applyFont="1" applyBorder="1"/>
    <xf numFmtId="0" fontId="2" fillId="0" borderId="45" xfId="0" applyFont="1" applyBorder="1"/>
    <xf numFmtId="0" fontId="2" fillId="0" borderId="54" xfId="0" applyFont="1" applyBorder="1"/>
    <xf numFmtId="0" fontId="2" fillId="0" borderId="55" xfId="0" applyFont="1" applyBorder="1"/>
    <xf numFmtId="0" fontId="1" fillId="0" borderId="24" xfId="0" applyFont="1" applyBorder="1" applyAlignment="1">
      <alignment horizontal="center"/>
    </xf>
    <xf numFmtId="0" fontId="17" fillId="0" borderId="33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1" fillId="0" borderId="13" xfId="0" applyFont="1" applyBorder="1" applyAlignment="1">
      <alignment horizontal="center"/>
    </xf>
    <xf numFmtId="0" fontId="1" fillId="0" borderId="5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4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37" fillId="0" borderId="12" xfId="0" quotePrefix="1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 wrapText="1"/>
    </xf>
    <xf numFmtId="49" fontId="1" fillId="0" borderId="57" xfId="0" applyNumberFormat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vertical="center"/>
    </xf>
    <xf numFmtId="49" fontId="1" fillId="0" borderId="10" xfId="0" quotePrefix="1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vertical="center"/>
    </xf>
    <xf numFmtId="49" fontId="1" fillId="0" borderId="12" xfId="0" quotePrefix="1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 indent="2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9" xfId="0" applyFont="1" applyFill="1" applyBorder="1" applyAlignment="1">
      <alignment horizontal="left" vertical="center" wrapText="1" indent="2"/>
    </xf>
    <xf numFmtId="49" fontId="1" fillId="0" borderId="10" xfId="0" applyNumberFormat="1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49" fontId="38" fillId="0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0" borderId="58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center" vertical="center" wrapText="1"/>
    </xf>
    <xf numFmtId="49" fontId="1" fillId="0" borderId="57" xfId="0" quotePrefix="1" applyNumberFormat="1" applyFont="1" applyFill="1" applyBorder="1" applyAlignment="1">
      <alignment horizontal="center" vertical="center"/>
    </xf>
    <xf numFmtId="0" fontId="1" fillId="0" borderId="57" xfId="0" applyNumberFormat="1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horizontal="left" vertical="center" wrapText="1" indent="2"/>
    </xf>
    <xf numFmtId="49" fontId="2" fillId="0" borderId="12" xfId="0" quotePrefix="1" applyNumberFormat="1" applyFont="1" applyFill="1" applyBorder="1" applyAlignment="1">
      <alignment horizontal="center" vertical="center"/>
    </xf>
    <xf numFmtId="49" fontId="2" fillId="0" borderId="9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" fillId="0" borderId="9" xfId="0" applyNumberFormat="1" applyFont="1" applyFill="1" applyBorder="1" applyAlignment="1">
      <alignment horizontal="left" vertical="center" wrapText="1" indent="2"/>
    </xf>
    <xf numFmtId="49" fontId="1" fillId="0" borderId="9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horizontal="center" vertical="center"/>
    </xf>
    <xf numFmtId="0" fontId="31" fillId="2" borderId="4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top" wrapText="1"/>
    </xf>
    <xf numFmtId="0" fontId="13" fillId="2" borderId="49" xfId="0" applyFont="1" applyFill="1" applyBorder="1" applyAlignment="1">
      <alignment horizontal="left" vertical="top" wrapText="1"/>
    </xf>
    <xf numFmtId="49" fontId="17" fillId="2" borderId="49" xfId="0" applyNumberFormat="1" applyFont="1" applyFill="1" applyBorder="1" applyAlignment="1">
      <alignment horizontal="center"/>
    </xf>
    <xf numFmtId="0" fontId="12" fillId="2" borderId="39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49" fontId="39" fillId="0" borderId="1" xfId="0" applyNumberFormat="1" applyFont="1" applyFill="1" applyBorder="1" applyAlignment="1">
      <alignment vertical="top" wrapText="1"/>
    </xf>
    <xf numFmtId="49" fontId="23" fillId="0" borderId="5" xfId="0" applyNumberFormat="1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49" fontId="21" fillId="0" borderId="2" xfId="0" applyNumberFormat="1" applyFont="1" applyFill="1" applyBorder="1" applyAlignment="1">
      <alignment vertical="top" wrapText="1"/>
    </xf>
    <xf numFmtId="49" fontId="17" fillId="0" borderId="2" xfId="0" applyNumberFormat="1" applyFont="1" applyFill="1" applyBorder="1" applyAlignment="1">
      <alignment vertical="top" wrapText="1"/>
    </xf>
    <xf numFmtId="49" fontId="23" fillId="0" borderId="2" xfId="0" applyNumberFormat="1" applyFont="1" applyFill="1" applyBorder="1" applyAlignment="1">
      <alignment vertical="top" wrapText="1"/>
    </xf>
    <xf numFmtId="49" fontId="21" fillId="0" borderId="18" xfId="0" applyNumberFormat="1" applyFont="1" applyFill="1" applyBorder="1" applyAlignment="1">
      <alignment vertical="top" wrapText="1"/>
    </xf>
    <xf numFmtId="0" fontId="31" fillId="2" borderId="16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 wrapText="1"/>
    </xf>
    <xf numFmtId="49" fontId="12" fillId="0" borderId="16" xfId="0" applyNumberFormat="1" applyFont="1" applyFill="1" applyBorder="1" applyAlignment="1">
      <alignment wrapText="1"/>
    </xf>
    <xf numFmtId="49" fontId="2" fillId="0" borderId="10" xfId="0" applyNumberFormat="1" applyFont="1" applyFill="1" applyBorder="1" applyAlignment="1">
      <alignment vertical="top" wrapText="1"/>
    </xf>
    <xf numFmtId="49" fontId="3" fillId="0" borderId="58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49" fontId="17" fillId="2" borderId="47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/>
    </xf>
    <xf numFmtId="49" fontId="17" fillId="2" borderId="42" xfId="0" applyNumberFormat="1" applyFont="1" applyFill="1" applyBorder="1" applyAlignment="1">
      <alignment horizontal="center"/>
    </xf>
    <xf numFmtId="49" fontId="12" fillId="2" borderId="42" xfId="0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9" xfId="0" applyBorder="1"/>
    <xf numFmtId="49" fontId="2" fillId="0" borderId="14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/>
    <xf numFmtId="0" fontId="1" fillId="0" borderId="11" xfId="0" applyFont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/>
    </xf>
    <xf numFmtId="166" fontId="1" fillId="0" borderId="57" xfId="0" applyNumberFormat="1" applyFont="1" applyFill="1" applyBorder="1" applyAlignment="1">
      <alignment horizontal="center" vertical="center" wrapText="1"/>
    </xf>
    <xf numFmtId="166" fontId="1" fillId="0" borderId="12" xfId="0" applyNumberFormat="1" applyFont="1" applyFill="1" applyBorder="1" applyAlignment="1">
      <alignment horizontal="center" vertical="center" wrapText="1"/>
    </xf>
    <xf numFmtId="166" fontId="1" fillId="0" borderId="57" xfId="0" applyNumberFormat="1" applyFont="1" applyFill="1" applyBorder="1" applyAlignment="1">
      <alignment vertical="center"/>
    </xf>
    <xf numFmtId="166" fontId="1" fillId="0" borderId="54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0" fontId="40" fillId="0" borderId="11" xfId="0" applyFont="1" applyFill="1" applyBorder="1"/>
    <xf numFmtId="166" fontId="40" fillId="0" borderId="11" xfId="0" applyNumberFormat="1" applyFont="1" applyFill="1" applyBorder="1"/>
    <xf numFmtId="166" fontId="14" fillId="0" borderId="11" xfId="0" applyNumberFormat="1" applyFont="1" applyFill="1" applyBorder="1" applyAlignment="1">
      <alignment horizontal="center" vertical="center"/>
    </xf>
    <xf numFmtId="166" fontId="40" fillId="0" borderId="16" xfId="0" applyNumberFormat="1" applyFont="1" applyFill="1" applyBorder="1"/>
    <xf numFmtId="0" fontId="40" fillId="0" borderId="16" xfId="0" applyFont="1" applyFill="1" applyBorder="1"/>
    <xf numFmtId="166" fontId="6" fillId="0" borderId="11" xfId="0" applyNumberFormat="1" applyFont="1" applyFill="1" applyBorder="1" applyAlignment="1">
      <alignment horizontal="center" vertical="center" wrapText="1"/>
    </xf>
    <xf numFmtId="166" fontId="40" fillId="0" borderId="11" xfId="0" applyNumberFormat="1" applyFont="1" applyFill="1" applyBorder="1" applyAlignment="1">
      <alignment horizontal="center" vertical="center"/>
    </xf>
    <xf numFmtId="0" fontId="40" fillId="0" borderId="8" xfId="0" applyFont="1" applyFill="1" applyBorder="1"/>
    <xf numFmtId="0" fontId="40" fillId="0" borderId="11" xfId="0" applyFont="1" applyFill="1" applyBorder="1" applyAlignment="1">
      <alignment horizontal="center" vertical="center"/>
    </xf>
    <xf numFmtId="166" fontId="14" fillId="0" borderId="16" xfId="0" applyNumberFormat="1" applyFont="1" applyFill="1" applyBorder="1"/>
    <xf numFmtId="166" fontId="18" fillId="0" borderId="11" xfId="0" applyNumberFormat="1" applyFont="1" applyFill="1" applyBorder="1"/>
    <xf numFmtId="166" fontId="14" fillId="0" borderId="11" xfId="0" applyNumberFormat="1" applyFont="1" applyFill="1" applyBorder="1"/>
    <xf numFmtId="166" fontId="19" fillId="0" borderId="11" xfId="0" applyNumberFormat="1" applyFont="1" applyFill="1" applyBorder="1"/>
    <xf numFmtId="167" fontId="19" fillId="0" borderId="11" xfId="0" applyNumberFormat="1" applyFont="1" applyFill="1" applyBorder="1"/>
    <xf numFmtId="0" fontId="1" fillId="0" borderId="16" xfId="0" applyFont="1" applyBorder="1" applyAlignment="1">
      <alignment wrapText="1"/>
    </xf>
    <xf numFmtId="0" fontId="2" fillId="0" borderId="25" xfId="0" applyFont="1" applyBorder="1"/>
    <xf numFmtId="166" fontId="1" fillId="0" borderId="11" xfId="0" applyNumberFormat="1" applyFont="1" applyBorder="1" applyAlignment="1">
      <alignment horizontal="center" vertical="center" wrapText="1"/>
    </xf>
    <xf numFmtId="49" fontId="19" fillId="2" borderId="38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7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39" xfId="0" applyFont="1" applyBorder="1"/>
    <xf numFmtId="0" fontId="45" fillId="0" borderId="59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45" fillId="0" borderId="56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4" fillId="0" borderId="33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5" fillId="0" borderId="39" xfId="0" applyFont="1" applyBorder="1" applyAlignment="1">
      <alignment horizontal="center"/>
    </xf>
    <xf numFmtId="166" fontId="42" fillId="0" borderId="33" xfId="0" applyNumberFormat="1" applyFont="1" applyBorder="1" applyAlignment="1">
      <alignment horizontal="center"/>
    </xf>
    <xf numFmtId="166" fontId="42" fillId="0" borderId="16" xfId="0" applyNumberFormat="1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5" fillId="0" borderId="60" xfId="0" applyFont="1" applyBorder="1" applyAlignment="1">
      <alignment horizontal="center"/>
    </xf>
    <xf numFmtId="166" fontId="44" fillId="0" borderId="33" xfId="0" applyNumberFormat="1" applyFont="1" applyBorder="1" applyAlignment="1">
      <alignment horizontal="center"/>
    </xf>
    <xf numFmtId="166" fontId="42" fillId="0" borderId="17" xfId="0" applyNumberFormat="1" applyFont="1" applyBorder="1" applyAlignment="1">
      <alignment horizontal="center"/>
    </xf>
    <xf numFmtId="166" fontId="19" fillId="0" borderId="11" xfId="0" applyNumberFormat="1" applyFont="1" applyFill="1" applyBorder="1" applyAlignment="1">
      <alignment horizontal="center" vertical="center"/>
    </xf>
    <xf numFmtId="0" fontId="44" fillId="0" borderId="41" xfId="0" applyFont="1" applyBorder="1" applyAlignment="1">
      <alignment horizontal="center"/>
    </xf>
    <xf numFmtId="0" fontId="45" fillId="0" borderId="61" xfId="0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0" fontId="45" fillId="0" borderId="62" xfId="0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45" fillId="0" borderId="17" xfId="0" applyFont="1" applyBorder="1" applyAlignment="1">
      <alignment horizontal="center"/>
    </xf>
    <xf numFmtId="0" fontId="43" fillId="0" borderId="60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0" fontId="43" fillId="0" borderId="53" xfId="0" applyFont="1" applyBorder="1" applyAlignment="1">
      <alignment horizontal="center"/>
    </xf>
    <xf numFmtId="166" fontId="44" fillId="0" borderId="33" xfId="0" applyNumberFormat="1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53" xfId="0" applyFont="1" applyBorder="1"/>
    <xf numFmtId="0" fontId="45" fillId="0" borderId="33" xfId="0" applyFont="1" applyBorder="1" applyAlignment="1">
      <alignment horizontal="center"/>
    </xf>
    <xf numFmtId="0" fontId="44" fillId="0" borderId="56" xfId="0" applyFont="1" applyBorder="1"/>
    <xf numFmtId="166" fontId="45" fillId="0" borderId="16" xfId="0" applyNumberFormat="1" applyFont="1" applyBorder="1" applyAlignment="1">
      <alignment horizontal="center"/>
    </xf>
    <xf numFmtId="166" fontId="44" fillId="0" borderId="56" xfId="0" applyNumberFormat="1" applyFont="1" applyBorder="1" applyAlignment="1">
      <alignment horizontal="center"/>
    </xf>
    <xf numFmtId="0" fontId="44" fillId="0" borderId="59" xfId="0" applyFont="1" applyBorder="1"/>
    <xf numFmtId="0" fontId="44" fillId="0" borderId="60" xfId="0" applyFont="1" applyBorder="1"/>
    <xf numFmtId="0" fontId="6" fillId="0" borderId="16" xfId="0" applyFont="1" applyBorder="1" applyAlignment="1">
      <alignment horizontal="center"/>
    </xf>
    <xf numFmtId="0" fontId="6" fillId="0" borderId="56" xfId="0" applyFont="1" applyBorder="1" applyAlignment="1"/>
    <xf numFmtId="0" fontId="15" fillId="0" borderId="16" xfId="0" applyFont="1" applyBorder="1" applyAlignment="1">
      <alignment horizontal="center"/>
    </xf>
    <xf numFmtId="0" fontId="15" fillId="0" borderId="56" xfId="0" applyFont="1" applyBorder="1" applyAlignment="1"/>
    <xf numFmtId="0" fontId="15" fillId="0" borderId="56" xfId="0" applyFont="1" applyBorder="1"/>
    <xf numFmtId="0" fontId="16" fillId="0" borderId="56" xfId="0" applyFont="1" applyBorder="1"/>
    <xf numFmtId="0" fontId="15" fillId="0" borderId="17" xfId="0" applyFont="1" applyBorder="1" applyAlignment="1">
      <alignment horizontal="center"/>
    </xf>
    <xf numFmtId="0" fontId="15" fillId="0" borderId="60" xfId="0" applyFont="1" applyBorder="1"/>
    <xf numFmtId="0" fontId="44" fillId="0" borderId="0" xfId="0" applyFont="1" applyBorder="1"/>
    <xf numFmtId="0" fontId="45" fillId="0" borderId="0" xfId="0" applyFont="1" applyBorder="1" applyAlignment="1">
      <alignment horizontal="center"/>
    </xf>
    <xf numFmtId="166" fontId="44" fillId="0" borderId="7" xfId="0" applyNumberFormat="1" applyFont="1" applyBorder="1" applyAlignment="1">
      <alignment horizontal="center" vertical="center"/>
    </xf>
    <xf numFmtId="2" fontId="42" fillId="0" borderId="7" xfId="0" applyNumberFormat="1" applyFont="1" applyBorder="1" applyAlignment="1">
      <alignment horizontal="center"/>
    </xf>
    <xf numFmtId="166" fontId="42" fillId="0" borderId="56" xfId="0" applyNumberFormat="1" applyFont="1" applyBorder="1" applyAlignment="1">
      <alignment horizontal="center"/>
    </xf>
    <xf numFmtId="166" fontId="45" fillId="0" borderId="7" xfId="0" applyNumberFormat="1" applyFont="1" applyBorder="1" applyAlignment="1">
      <alignment horizontal="center" vertical="center"/>
    </xf>
    <xf numFmtId="166" fontId="14" fillId="0" borderId="13" xfId="0" applyNumberFormat="1" applyFont="1" applyFill="1" applyBorder="1"/>
    <xf numFmtId="166" fontId="14" fillId="0" borderId="13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left" vertical="top" wrapText="1" readingOrder="1"/>
    </xf>
    <xf numFmtId="166" fontId="14" fillId="0" borderId="56" xfId="0" applyNumberFormat="1" applyFont="1" applyFill="1" applyBorder="1"/>
    <xf numFmtId="166" fontId="40" fillId="0" borderId="13" xfId="0" applyNumberFormat="1" applyFont="1" applyFill="1" applyBorder="1" applyAlignment="1">
      <alignment vertical="center"/>
    </xf>
    <xf numFmtId="166" fontId="14" fillId="0" borderId="11" xfId="0" applyNumberFormat="1" applyFont="1" applyFill="1" applyBorder="1" applyAlignment="1">
      <alignment horizontal="center"/>
    </xf>
    <xf numFmtId="166" fontId="14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66" fontId="18" fillId="0" borderId="13" xfId="0" applyNumberFormat="1" applyFont="1" applyFill="1" applyBorder="1"/>
    <xf numFmtId="166" fontId="40" fillId="0" borderId="24" xfId="0" applyNumberFormat="1" applyFont="1" applyFill="1" applyBorder="1"/>
    <xf numFmtId="166" fontId="42" fillId="0" borderId="7" xfId="0" applyNumberFormat="1" applyFont="1" applyBorder="1" applyAlignment="1">
      <alignment horizont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6" fillId="0" borderId="16" xfId="0" applyNumberFormat="1" applyFont="1" applyFill="1" applyBorder="1" applyAlignment="1">
      <alignment horizontal="left" vertical="top" wrapText="1" readingOrder="1"/>
    </xf>
    <xf numFmtId="166" fontId="14" fillId="0" borderId="0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166" fontId="14" fillId="0" borderId="0" xfId="0" applyNumberFormat="1" applyFont="1" applyFill="1" applyBorder="1" applyAlignment="1">
      <alignment horizontal="center" vertical="center" wrapText="1"/>
    </xf>
    <xf numFmtId="166" fontId="40" fillId="0" borderId="11" xfId="0" applyNumberFormat="1" applyFont="1" applyFill="1" applyBorder="1" applyAlignment="1">
      <alignment vertical="center"/>
    </xf>
    <xf numFmtId="2" fontId="18" fillId="0" borderId="11" xfId="0" applyNumberFormat="1" applyFont="1" applyFill="1" applyBorder="1"/>
    <xf numFmtId="166" fontId="14" fillId="0" borderId="10" xfId="0" applyNumberFormat="1" applyFont="1" applyFill="1" applyBorder="1" applyAlignment="1">
      <alignment horizontal="center" vertical="center"/>
    </xf>
    <xf numFmtId="166" fontId="44" fillId="0" borderId="22" xfId="0" applyNumberFormat="1" applyFont="1" applyBorder="1" applyAlignment="1">
      <alignment horizontal="center"/>
    </xf>
    <xf numFmtId="166" fontId="44" fillId="0" borderId="16" xfId="0" applyNumberFormat="1" applyFont="1" applyBorder="1" applyAlignment="1">
      <alignment horizontal="center"/>
    </xf>
    <xf numFmtId="166" fontId="44" fillId="0" borderId="59" xfId="0" applyNumberFormat="1" applyFont="1" applyBorder="1" applyAlignment="1">
      <alignment horizontal="center"/>
    </xf>
    <xf numFmtId="166" fontId="42" fillId="0" borderId="59" xfId="0" applyNumberFormat="1" applyFont="1" applyBorder="1" applyAlignment="1">
      <alignment horizontal="center"/>
    </xf>
    <xf numFmtId="2" fontId="45" fillId="0" borderId="16" xfId="0" applyNumberFormat="1" applyFont="1" applyBorder="1" applyAlignment="1">
      <alignment horizontal="center"/>
    </xf>
    <xf numFmtId="166" fontId="41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166" fontId="14" fillId="0" borderId="2" xfId="0" applyNumberFormat="1" applyFont="1" applyFill="1" applyBorder="1"/>
    <xf numFmtId="49" fontId="24" fillId="0" borderId="16" xfId="0" applyNumberFormat="1" applyFont="1" applyFill="1" applyBorder="1" applyAlignment="1">
      <alignment vertical="center" wrapText="1"/>
    </xf>
    <xf numFmtId="49" fontId="22" fillId="0" borderId="16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49" fontId="24" fillId="0" borderId="17" xfId="0" applyNumberFormat="1" applyFont="1" applyFill="1" applyBorder="1" applyAlignment="1">
      <alignment vertical="top" wrapText="1"/>
    </xf>
    <xf numFmtId="0" fontId="14" fillId="0" borderId="56" xfId="0" applyFont="1" applyFill="1" applyBorder="1"/>
    <xf numFmtId="49" fontId="12" fillId="0" borderId="16" xfId="0" applyNumberFormat="1" applyFont="1" applyFill="1" applyBorder="1" applyAlignment="1">
      <alignment vertical="top" wrapText="1"/>
    </xf>
    <xf numFmtId="0" fontId="14" fillId="0" borderId="10" xfId="0" applyFont="1" applyFill="1" applyBorder="1"/>
    <xf numFmtId="166" fontId="18" fillId="0" borderId="11" xfId="0" applyNumberFormat="1" applyFont="1" applyFill="1" applyBorder="1" applyAlignment="1">
      <alignment horizontal="center"/>
    </xf>
    <xf numFmtId="49" fontId="22" fillId="0" borderId="33" xfId="0" applyNumberFormat="1" applyFont="1" applyFill="1" applyBorder="1" applyAlignment="1">
      <alignment vertical="top" wrapText="1"/>
    </xf>
    <xf numFmtId="49" fontId="24" fillId="0" borderId="10" xfId="0" applyNumberFormat="1" applyFont="1" applyFill="1" applyBorder="1" applyAlignment="1">
      <alignment vertical="top" wrapText="1"/>
    </xf>
    <xf numFmtId="0" fontId="14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166" fontId="40" fillId="0" borderId="13" xfId="0" applyNumberFormat="1" applyFont="1" applyFill="1" applyBorder="1"/>
    <xf numFmtId="166" fontId="0" fillId="0" borderId="0" xfId="0" applyNumberFormat="1"/>
    <xf numFmtId="166" fontId="14" fillId="0" borderId="16" xfId="0" applyNumberFormat="1" applyFont="1" applyFill="1" applyBorder="1" applyAlignment="1">
      <alignment vertical="center"/>
    </xf>
    <xf numFmtId="0" fontId="14" fillId="0" borderId="51" xfId="0" applyFont="1" applyFill="1" applyBorder="1" applyAlignment="1"/>
    <xf numFmtId="0" fontId="14" fillId="0" borderId="0" xfId="0" applyFont="1" applyFill="1" applyBorder="1" applyAlignment="1"/>
    <xf numFmtId="0" fontId="18" fillId="0" borderId="56" xfId="0" applyFont="1" applyFill="1" applyBorder="1"/>
    <xf numFmtId="0" fontId="18" fillId="0" borderId="10" xfId="0" applyFont="1" applyFill="1" applyBorder="1"/>
    <xf numFmtId="0" fontId="40" fillId="0" borderId="32" xfId="0" applyFont="1" applyFill="1" applyBorder="1"/>
    <xf numFmtId="166" fontId="14" fillId="0" borderId="10" xfId="0" applyNumberFormat="1" applyFont="1" applyFill="1" applyBorder="1"/>
    <xf numFmtId="4" fontId="0" fillId="3" borderId="10" xfId="0" applyNumberFormat="1" applyFill="1" applyBorder="1"/>
    <xf numFmtId="166" fontId="14" fillId="3" borderId="10" xfId="0" applyNumberFormat="1" applyFont="1" applyFill="1" applyBorder="1"/>
    <xf numFmtId="166" fontId="14" fillId="0" borderId="10" xfId="0" applyNumberFormat="1" applyFont="1" applyBorder="1"/>
    <xf numFmtId="49" fontId="24" fillId="0" borderId="22" xfId="0" applyNumberFormat="1" applyFont="1" applyFill="1" applyBorder="1" applyAlignment="1">
      <alignment vertical="top" wrapText="1"/>
    </xf>
    <xf numFmtId="0" fontId="12" fillId="0" borderId="10" xfId="0" applyNumberFormat="1" applyFont="1" applyFill="1" applyBorder="1" applyAlignment="1">
      <alignment horizontal="left" vertical="top" wrapText="1" readingOrder="1"/>
    </xf>
    <xf numFmtId="166" fontId="40" fillId="0" borderId="11" xfId="0" applyNumberFormat="1" applyFont="1" applyFill="1" applyBorder="1" applyAlignment="1">
      <alignment horizontal="center"/>
    </xf>
    <xf numFmtId="49" fontId="12" fillId="0" borderId="22" xfId="0" applyNumberFormat="1" applyFont="1" applyFill="1" applyBorder="1" applyAlignment="1">
      <alignment vertical="top" wrapText="1"/>
    </xf>
    <xf numFmtId="49" fontId="12" fillId="0" borderId="10" xfId="0" applyNumberFormat="1" applyFont="1" applyFill="1" applyBorder="1" applyAlignment="1">
      <alignment vertical="top" wrapText="1"/>
    </xf>
    <xf numFmtId="49" fontId="24" fillId="0" borderId="45" xfId="0" applyNumberFormat="1" applyFont="1" applyFill="1" applyBorder="1" applyAlignment="1">
      <alignment vertical="top" wrapText="1"/>
    </xf>
    <xf numFmtId="166" fontId="18" fillId="0" borderId="11" xfId="0" applyNumberFormat="1" applyFont="1" applyFill="1" applyBorder="1" applyAlignment="1">
      <alignment horizontal="center" vertical="center"/>
    </xf>
    <xf numFmtId="166" fontId="14" fillId="0" borderId="16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/>
    </xf>
    <xf numFmtId="166" fontId="14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0" fontId="1" fillId="0" borderId="9" xfId="0" applyFont="1" applyFill="1" applyBorder="1" applyAlignment="1">
      <alignment horizontal="center" vertical="center" wrapText="1"/>
    </xf>
    <xf numFmtId="166" fontId="40" fillId="0" borderId="2" xfId="0" applyNumberFormat="1" applyFont="1" applyFill="1" applyBorder="1"/>
    <xf numFmtId="0" fontId="18" fillId="0" borderId="2" xfId="0" applyFont="1" applyFill="1" applyBorder="1"/>
    <xf numFmtId="0" fontId="40" fillId="0" borderId="2" xfId="0" applyFont="1" applyFill="1" applyBorder="1"/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166" fontId="19" fillId="0" borderId="2" xfId="0" applyNumberFormat="1" applyFont="1" applyFill="1" applyBorder="1"/>
    <xf numFmtId="0" fontId="14" fillId="0" borderId="42" xfId="0" applyFont="1" applyFill="1" applyBorder="1"/>
    <xf numFmtId="166" fontId="40" fillId="0" borderId="14" xfId="0" applyNumberFormat="1" applyFont="1" applyFill="1" applyBorder="1"/>
    <xf numFmtId="0" fontId="18" fillId="0" borderId="14" xfId="0" applyFont="1" applyFill="1" applyBorder="1"/>
    <xf numFmtId="0" fontId="14" fillId="0" borderId="14" xfId="0" applyFont="1" applyFill="1" applyBorder="1"/>
    <xf numFmtId="166" fontId="14" fillId="0" borderId="14" xfId="0" applyNumberFormat="1" applyFont="1" applyFill="1" applyBorder="1"/>
    <xf numFmtId="0" fontId="40" fillId="0" borderId="14" xfId="0" applyFont="1" applyFill="1" applyBorder="1"/>
    <xf numFmtId="0" fontId="14" fillId="0" borderId="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/>
    </xf>
    <xf numFmtId="166" fontId="6" fillId="0" borderId="2" xfId="0" applyNumberFormat="1" applyFont="1" applyFill="1" applyBorder="1" applyAlignment="1">
      <alignment horizontal="center" vertical="center" wrapText="1"/>
    </xf>
    <xf numFmtId="166" fontId="40" fillId="0" borderId="2" xfId="0" applyNumberFormat="1" applyFont="1" applyFill="1" applyBorder="1" applyAlignment="1">
      <alignment horizontal="center" vertical="center"/>
    </xf>
    <xf numFmtId="0" fontId="40" fillId="0" borderId="42" xfId="0" applyFont="1" applyFill="1" applyBorder="1"/>
    <xf numFmtId="0" fontId="14" fillId="0" borderId="20" xfId="0" applyFont="1" applyFill="1" applyBorder="1"/>
    <xf numFmtId="0" fontId="18" fillId="0" borderId="20" xfId="0" applyFont="1" applyFill="1" applyBorder="1"/>
    <xf numFmtId="2" fontId="40" fillId="0" borderId="14" xfId="0" applyNumberFormat="1" applyFont="1" applyFill="1" applyBorder="1"/>
    <xf numFmtId="0" fontId="40" fillId="0" borderId="56" xfId="0" applyFont="1" applyFill="1" applyBorder="1"/>
    <xf numFmtId="166" fontId="40" fillId="0" borderId="10" xfId="0" applyNumberFormat="1" applyFont="1" applyFill="1" applyBorder="1"/>
    <xf numFmtId="0" fontId="40" fillId="0" borderId="10" xfId="0" applyFont="1" applyFill="1" applyBorder="1"/>
    <xf numFmtId="0" fontId="14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166" fontId="6" fillId="0" borderId="10" xfId="0" applyNumberFormat="1" applyFont="1" applyFill="1" applyBorder="1" applyAlignment="1">
      <alignment horizontal="center" vertical="center" wrapText="1"/>
    </xf>
    <xf numFmtId="166" fontId="40" fillId="0" borderId="10" xfId="0" applyNumberFormat="1" applyFont="1" applyFill="1" applyBorder="1" applyAlignment="1">
      <alignment horizontal="center" vertical="center"/>
    </xf>
    <xf numFmtId="2" fontId="40" fillId="0" borderId="10" xfId="0" applyNumberFormat="1" applyFont="1" applyFill="1" applyBorder="1"/>
    <xf numFmtId="0" fontId="7" fillId="2" borderId="39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166" fontId="42" fillId="0" borderId="39" xfId="0" applyNumberFormat="1" applyFont="1" applyBorder="1" applyAlignment="1">
      <alignment horizontal="center"/>
    </xf>
    <xf numFmtId="0" fontId="44" fillId="0" borderId="39" xfId="0" applyFont="1" applyBorder="1" applyAlignment="1">
      <alignment horizontal="center"/>
    </xf>
    <xf numFmtId="49" fontId="19" fillId="2" borderId="39" xfId="0" applyNumberFormat="1" applyFont="1" applyFill="1" applyBorder="1" applyAlignment="1">
      <alignment horizontal="center" vertical="center" wrapText="1"/>
    </xf>
    <xf numFmtId="0" fontId="42" fillId="0" borderId="39" xfId="0" applyFont="1" applyBorder="1" applyAlignment="1">
      <alignment horizontal="center"/>
    </xf>
    <xf numFmtId="0" fontId="42" fillId="0" borderId="59" xfId="0" applyFont="1" applyBorder="1" applyAlignment="1">
      <alignment horizontal="center"/>
    </xf>
    <xf numFmtId="0" fontId="44" fillId="0" borderId="56" xfId="0" applyFont="1" applyBorder="1" applyAlignment="1">
      <alignment horizontal="center"/>
    </xf>
    <xf numFmtId="0" fontId="44" fillId="0" borderId="59" xfId="0" applyFont="1" applyBorder="1" applyAlignment="1">
      <alignment horizontal="center"/>
    </xf>
    <xf numFmtId="0" fontId="44" fillId="0" borderId="60" xfId="0" applyFont="1" applyBorder="1" applyAlignment="1">
      <alignment horizontal="center"/>
    </xf>
    <xf numFmtId="2" fontId="42" fillId="0" borderId="39" xfId="0" applyNumberFormat="1" applyFont="1" applyBorder="1" applyAlignment="1">
      <alignment horizontal="center"/>
    </xf>
    <xf numFmtId="0" fontId="42" fillId="0" borderId="56" xfId="0" applyFont="1" applyBorder="1" applyAlignment="1">
      <alignment horizontal="center"/>
    </xf>
    <xf numFmtId="166" fontId="42" fillId="0" borderId="60" xfId="0" applyNumberFormat="1" applyFont="1" applyBorder="1" applyAlignment="1">
      <alignment horizontal="center"/>
    </xf>
    <xf numFmtId="0" fontId="44" fillId="0" borderId="61" xfId="0" applyFont="1" applyBorder="1" applyAlignment="1">
      <alignment horizontal="center"/>
    </xf>
    <xf numFmtId="166" fontId="44" fillId="0" borderId="62" xfId="0" applyNumberFormat="1" applyFont="1" applyBorder="1" applyAlignment="1">
      <alignment horizontal="center"/>
    </xf>
    <xf numFmtId="0" fontId="44" fillId="0" borderId="62" xfId="0" applyFont="1" applyBorder="1" applyAlignment="1">
      <alignment horizontal="center"/>
    </xf>
    <xf numFmtId="0" fontId="44" fillId="0" borderId="53" xfId="0" applyFont="1" applyBorder="1" applyAlignment="1">
      <alignment horizontal="center"/>
    </xf>
    <xf numFmtId="166" fontId="44" fillId="0" borderId="39" xfId="0" applyNumberFormat="1" applyFont="1" applyBorder="1" applyAlignment="1">
      <alignment horizontal="center" vertical="center"/>
    </xf>
    <xf numFmtId="166" fontId="44" fillId="0" borderId="59" xfId="0" applyNumberFormat="1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166" fontId="45" fillId="0" borderId="39" xfId="0" applyNumberFormat="1" applyFont="1" applyBorder="1" applyAlignment="1">
      <alignment horizontal="center" vertical="center"/>
    </xf>
    <xf numFmtId="166" fontId="45" fillId="0" borderId="56" xfId="0" applyNumberFormat="1" applyFont="1" applyBorder="1" applyAlignment="1">
      <alignment horizontal="center"/>
    </xf>
    <xf numFmtId="2" fontId="45" fillId="0" borderId="56" xfId="0" applyNumberFormat="1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9" fontId="17" fillId="2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top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wrapText="1"/>
    </xf>
    <xf numFmtId="0" fontId="36" fillId="0" borderId="0" xfId="0" applyFont="1" applyBorder="1"/>
    <xf numFmtId="0" fontId="1" fillId="0" borderId="6" xfId="0" applyFont="1" applyBorder="1"/>
    <xf numFmtId="0" fontId="7" fillId="2" borderId="40" xfId="0" applyFont="1" applyFill="1" applyBorder="1" applyAlignment="1">
      <alignment horizontal="center"/>
    </xf>
    <xf numFmtId="0" fontId="1" fillId="0" borderId="10" xfId="0" applyFont="1" applyBorder="1"/>
    <xf numFmtId="165" fontId="16" fillId="0" borderId="69" xfId="0" applyNumberFormat="1" applyFont="1" applyFill="1" applyBorder="1" applyAlignment="1">
      <alignment horizontal="center" vertical="center" wrapText="1"/>
    </xf>
    <xf numFmtId="165" fontId="16" fillId="0" borderId="44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wrapText="1"/>
    </xf>
    <xf numFmtId="167" fontId="15" fillId="0" borderId="2" xfId="0" applyNumberFormat="1" applyFont="1" applyFill="1" applyBorder="1" applyAlignment="1">
      <alignment wrapText="1"/>
    </xf>
    <xf numFmtId="167" fontId="16" fillId="0" borderId="2" xfId="0" applyNumberFormat="1" applyFont="1" applyFill="1" applyBorder="1" applyAlignment="1">
      <alignment wrapText="1"/>
    </xf>
    <xf numFmtId="167" fontId="15" fillId="0" borderId="3" xfId="0" applyNumberFormat="1" applyFont="1" applyFill="1" applyBorder="1" applyAlignment="1">
      <alignment wrapText="1"/>
    </xf>
    <xf numFmtId="167" fontId="16" fillId="0" borderId="2" xfId="0" applyNumberFormat="1" applyFont="1" applyFill="1" applyBorder="1" applyAlignment="1">
      <alignment wrapText="1" readingOrder="1"/>
    </xf>
    <xf numFmtId="167" fontId="21" fillId="0" borderId="2" xfId="0" applyNumberFormat="1" applyFont="1" applyFill="1" applyBorder="1" applyAlignment="1">
      <alignment wrapText="1"/>
    </xf>
    <xf numFmtId="167" fontId="6" fillId="0" borderId="2" xfId="0" applyNumberFormat="1" applyFont="1" applyFill="1" applyBorder="1" applyAlignment="1">
      <alignment wrapText="1"/>
    </xf>
    <xf numFmtId="167" fontId="19" fillId="0" borderId="2" xfId="0" applyNumberFormat="1" applyFont="1" applyFill="1" applyBorder="1" applyAlignment="1">
      <alignment wrapText="1" readingOrder="1"/>
    </xf>
    <xf numFmtId="49" fontId="7" fillId="0" borderId="69" xfId="0" applyNumberFormat="1" applyFont="1" applyFill="1" applyBorder="1" applyAlignment="1">
      <alignment horizontal="center" vertical="center" wrapText="1"/>
    </xf>
    <xf numFmtId="167" fontId="16" fillId="0" borderId="10" xfId="0" applyNumberFormat="1" applyFont="1" applyFill="1" applyBorder="1" applyAlignment="1">
      <alignment wrapText="1"/>
    </xf>
    <xf numFmtId="167" fontId="6" fillId="0" borderId="10" xfId="0" applyNumberFormat="1" applyFont="1" applyFill="1" applyBorder="1" applyAlignment="1">
      <alignment wrapText="1"/>
    </xf>
    <xf numFmtId="0" fontId="12" fillId="0" borderId="0" xfId="0" applyFont="1" applyFill="1" applyBorder="1"/>
    <xf numFmtId="0" fontId="2" fillId="3" borderId="0" xfId="0" applyFont="1" applyFill="1" applyAlignment="1">
      <alignment vertical="center"/>
    </xf>
    <xf numFmtId="0" fontId="40" fillId="3" borderId="11" xfId="0" applyFont="1" applyFill="1" applyBorder="1"/>
    <xf numFmtId="0" fontId="4" fillId="3" borderId="25" xfId="0" applyFont="1" applyFill="1" applyBorder="1" applyAlignment="1">
      <alignment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12" fillId="3" borderId="16" xfId="0" applyNumberFormat="1" applyFont="1" applyFill="1" applyBorder="1" applyAlignment="1">
      <alignment horizontal="left" vertical="top" wrapText="1" readingOrder="1"/>
    </xf>
    <xf numFmtId="165" fontId="15" fillId="3" borderId="2" xfId="0" applyNumberFormat="1" applyFont="1" applyFill="1" applyBorder="1" applyAlignment="1">
      <alignment vertical="top" wrapText="1"/>
    </xf>
    <xf numFmtId="166" fontId="40" fillId="3" borderId="14" xfId="0" applyNumberFormat="1" applyFont="1" applyFill="1" applyBorder="1"/>
    <xf numFmtId="166" fontId="40" fillId="3" borderId="10" xfId="0" applyNumberFormat="1" applyFont="1" applyFill="1" applyBorder="1"/>
    <xf numFmtId="166" fontId="40" fillId="3" borderId="11" xfId="0" applyNumberFormat="1" applyFont="1" applyFill="1" applyBorder="1"/>
    <xf numFmtId="0" fontId="14" fillId="3" borderId="0" xfId="0" applyFont="1" applyFill="1" applyBorder="1"/>
    <xf numFmtId="0" fontId="14" fillId="3" borderId="10" xfId="0" applyFont="1" applyFill="1" applyBorder="1"/>
    <xf numFmtId="0" fontId="14" fillId="3" borderId="11" xfId="0" applyFont="1" applyFill="1" applyBorder="1"/>
    <xf numFmtId="49" fontId="4" fillId="3" borderId="11" xfId="0" applyNumberFormat="1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left" vertical="top" wrapText="1" readingOrder="1"/>
    </xf>
    <xf numFmtId="166" fontId="40" fillId="3" borderId="2" xfId="0" applyNumberFormat="1" applyFont="1" applyFill="1" applyBorder="1" applyAlignment="1">
      <alignment horizontal="center" vertical="center"/>
    </xf>
    <xf numFmtId="166" fontId="40" fillId="3" borderId="10" xfId="0" applyNumberFormat="1" applyFont="1" applyFill="1" applyBorder="1" applyAlignment="1">
      <alignment horizontal="center" vertical="center"/>
    </xf>
    <xf numFmtId="166" fontId="40" fillId="3" borderId="11" xfId="0" applyNumberFormat="1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top" wrapText="1"/>
    </xf>
    <xf numFmtId="166" fontId="44" fillId="3" borderId="56" xfId="0" applyNumberFormat="1" applyFont="1" applyFill="1" applyBorder="1" applyAlignment="1">
      <alignment horizontal="center"/>
    </xf>
    <xf numFmtId="166" fontId="45" fillId="3" borderId="16" xfId="0" applyNumberFormat="1" applyFont="1" applyFill="1" applyBorder="1" applyAlignment="1">
      <alignment horizontal="center"/>
    </xf>
    <xf numFmtId="0" fontId="44" fillId="3" borderId="56" xfId="0" applyFont="1" applyFill="1" applyBorder="1"/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46" xfId="0" applyNumberFormat="1" applyFont="1" applyFill="1" applyBorder="1" applyAlignment="1">
      <alignment horizontal="center" vertical="center" wrapText="1" readingOrder="1"/>
    </xf>
    <xf numFmtId="0" fontId="2" fillId="0" borderId="17" xfId="0" applyNumberFormat="1" applyFont="1" applyFill="1" applyBorder="1" applyAlignment="1">
      <alignment horizontal="center" vertical="center" wrapText="1" readingOrder="1"/>
    </xf>
    <xf numFmtId="165" fontId="16" fillId="0" borderId="49" xfId="0" applyNumberFormat="1" applyFont="1" applyFill="1" applyBorder="1" applyAlignment="1">
      <alignment horizontal="center" vertical="center" wrapText="1"/>
    </xf>
    <xf numFmtId="165" fontId="16" fillId="0" borderId="18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165" fontId="8" fillId="0" borderId="63" xfId="0" applyNumberFormat="1" applyFont="1" applyFill="1" applyBorder="1" applyAlignment="1">
      <alignment horizontal="center" vertical="center" wrapText="1"/>
    </xf>
    <xf numFmtId="165" fontId="8" fillId="0" borderId="65" xfId="0" applyNumberFormat="1" applyFont="1" applyFill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166" fontId="14" fillId="3" borderId="11" xfId="0" applyNumberFormat="1" applyFont="1" applyFill="1" applyBorder="1" applyAlignment="1">
      <alignment horizontal="center" vertical="center"/>
    </xf>
    <xf numFmtId="166" fontId="19" fillId="3" borderId="11" xfId="0" applyNumberFormat="1" applyFont="1" applyFill="1" applyBorder="1" applyAlignment="1">
      <alignment horizontal="center" vertical="center"/>
    </xf>
    <xf numFmtId="166" fontId="14" fillId="3" borderId="56" xfId="0" applyNumberFormat="1" applyFont="1" applyFill="1" applyBorder="1"/>
    <xf numFmtId="166" fontId="14" fillId="3" borderId="11" xfId="0" applyNumberFormat="1" applyFont="1" applyFill="1" applyBorder="1"/>
    <xf numFmtId="166" fontId="14" fillId="3" borderId="11" xfId="0" applyNumberFormat="1" applyFont="1" applyFill="1" applyBorder="1" applyAlignment="1">
      <alignment horizontal="right"/>
    </xf>
    <xf numFmtId="166" fontId="14" fillId="3" borderId="13" xfId="0" applyNumberFormat="1" applyFont="1" applyFill="1" applyBorder="1" applyAlignment="1">
      <alignment horizontal="center"/>
    </xf>
    <xf numFmtId="0" fontId="14" fillId="3" borderId="13" xfId="0" applyFont="1" applyFill="1" applyBorder="1"/>
    <xf numFmtId="166" fontId="40" fillId="3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0"/>
  <sheetViews>
    <sheetView topLeftCell="A58" zoomScaleNormal="100" workbookViewId="0">
      <selection activeCell="B60" sqref="B60"/>
    </sheetView>
  </sheetViews>
  <sheetFormatPr defaultColWidth="9.140625" defaultRowHeight="12.75" x14ac:dyDescent="0.2"/>
  <cols>
    <col min="1" max="1" width="8.42578125" style="365" customWidth="1"/>
    <col min="2" max="2" width="48.42578125" style="365" customWidth="1"/>
    <col min="3" max="3" width="7.7109375" style="365" customWidth="1"/>
    <col min="4" max="4" width="9.85546875" style="365" customWidth="1"/>
    <col min="5" max="5" width="10.28515625" style="365" customWidth="1"/>
    <col min="6" max="6" width="8.85546875" style="365" customWidth="1"/>
    <col min="7" max="8" width="9.140625" style="365"/>
    <col min="9" max="9" width="13.85546875" style="365" customWidth="1"/>
    <col min="10" max="16384" width="9.140625" style="365"/>
  </cols>
  <sheetData>
    <row r="1" spans="1:15" s="1" customFormat="1" ht="18" x14ac:dyDescent="0.25">
      <c r="A1" s="738" t="s">
        <v>205</v>
      </c>
      <c r="B1" s="738"/>
      <c r="C1" s="738"/>
      <c r="D1" s="738"/>
      <c r="E1" s="738"/>
      <c r="F1" s="738"/>
      <c r="G1" s="738"/>
    </row>
    <row r="2" spans="1:15" s="362" customFormat="1" ht="15" x14ac:dyDescent="0.2">
      <c r="A2" s="739" t="s">
        <v>868</v>
      </c>
      <c r="B2" s="739"/>
      <c r="C2" s="739"/>
      <c r="D2" s="739"/>
      <c r="E2" s="739"/>
      <c r="F2" s="739"/>
      <c r="G2" s="739"/>
    </row>
    <row r="3" spans="1:15" x14ac:dyDescent="0.2">
      <c r="A3" s="363"/>
      <c r="B3" s="363"/>
      <c r="C3" s="363"/>
      <c r="D3" s="363"/>
      <c r="E3" s="364"/>
      <c r="G3" s="366" t="s">
        <v>531</v>
      </c>
    </row>
    <row r="4" spans="1:15" ht="12.75" customHeight="1" x14ac:dyDescent="0.2">
      <c r="A4" s="736" t="s">
        <v>294</v>
      </c>
      <c r="B4" s="736" t="s">
        <v>815</v>
      </c>
      <c r="C4" s="736" t="s">
        <v>293</v>
      </c>
      <c r="D4" s="736" t="s">
        <v>989</v>
      </c>
      <c r="E4" s="736" t="s">
        <v>990</v>
      </c>
      <c r="F4" s="369" t="s">
        <v>197</v>
      </c>
      <c r="G4" s="369"/>
    </row>
    <row r="5" spans="1:15" ht="34.9" customHeight="1" x14ac:dyDescent="0.2">
      <c r="A5" s="737"/>
      <c r="B5" s="737"/>
      <c r="C5" s="737"/>
      <c r="D5" s="737"/>
      <c r="E5" s="737"/>
      <c r="F5" s="368" t="s">
        <v>295</v>
      </c>
      <c r="G5" s="368" t="s">
        <v>296</v>
      </c>
    </row>
    <row r="6" spans="1:15" s="363" customFormat="1" x14ac:dyDescent="0.2">
      <c r="A6" s="371">
        <v>1</v>
      </c>
      <c r="B6" s="368">
        <v>2</v>
      </c>
      <c r="C6" s="367">
        <v>3</v>
      </c>
      <c r="D6" s="367">
        <v>4</v>
      </c>
      <c r="E6" s="367">
        <v>5</v>
      </c>
      <c r="F6" s="367">
        <v>6</v>
      </c>
      <c r="G6" s="368">
        <v>7</v>
      </c>
      <c r="I6" s="365"/>
      <c r="J6" s="365"/>
      <c r="K6" s="365"/>
      <c r="L6" s="365"/>
      <c r="M6" s="365"/>
      <c r="N6" s="365"/>
      <c r="O6" s="365"/>
    </row>
    <row r="7" spans="1:15" s="449" customFormat="1" ht="25.5" customHeight="1" x14ac:dyDescent="0.2">
      <c r="A7" s="372" t="s">
        <v>527</v>
      </c>
      <c r="B7" s="448" t="s">
        <v>683</v>
      </c>
      <c r="C7" s="373"/>
      <c r="D7" s="484">
        <f>D10+D56+D90</f>
        <v>238021.69999999998</v>
      </c>
      <c r="E7" s="484">
        <f>E10+E56+E90</f>
        <v>238021.69999999998</v>
      </c>
      <c r="F7" s="484">
        <f>F10+F56+F90</f>
        <v>238021.69999999998</v>
      </c>
      <c r="G7" s="373"/>
      <c r="H7" s="365"/>
      <c r="I7" s="608"/>
      <c r="J7" s="365"/>
      <c r="K7" s="365"/>
      <c r="L7" s="365"/>
      <c r="M7" s="365"/>
      <c r="N7" s="365"/>
      <c r="O7" s="365"/>
    </row>
    <row r="8" spans="1:15" s="364" customFormat="1" x14ac:dyDescent="0.2">
      <c r="A8" s="374"/>
      <c r="B8" s="407" t="s">
        <v>816</v>
      </c>
      <c r="C8" s="373"/>
      <c r="D8" s="403"/>
      <c r="E8" s="403"/>
      <c r="F8" s="373"/>
      <c r="G8" s="373"/>
      <c r="H8" s="365"/>
      <c r="I8" s="365"/>
      <c r="J8" s="365"/>
      <c r="K8" s="365"/>
      <c r="L8" s="365"/>
      <c r="M8" s="365"/>
      <c r="N8" s="365"/>
      <c r="O8" s="365"/>
    </row>
    <row r="9" spans="1:15" s="364" customFormat="1" x14ac:dyDescent="0.2">
      <c r="A9" s="375" t="s">
        <v>528</v>
      </c>
      <c r="B9" s="408" t="s">
        <v>817</v>
      </c>
      <c r="C9" s="379">
        <v>7100</v>
      </c>
      <c r="D9" s="410"/>
      <c r="E9" s="410"/>
      <c r="F9" s="410"/>
      <c r="G9" s="379" t="s">
        <v>536</v>
      </c>
      <c r="H9" s="363"/>
      <c r="I9" s="363"/>
      <c r="J9" s="363"/>
      <c r="K9" s="363"/>
      <c r="L9" s="363"/>
      <c r="M9" s="363"/>
      <c r="N9" s="363"/>
      <c r="O9" s="363"/>
    </row>
    <row r="10" spans="1:15" s="380" customFormat="1" ht="25.5" x14ac:dyDescent="0.2">
      <c r="A10" s="374"/>
      <c r="B10" s="409" t="s">
        <v>845</v>
      </c>
      <c r="C10" s="384"/>
      <c r="D10" s="484">
        <f>D12+D17+D19</f>
        <v>51071.4</v>
      </c>
      <c r="E10" s="484">
        <f>E12+E17+E19</f>
        <v>51071.4</v>
      </c>
      <c r="F10" s="484">
        <f>F12+F17+F19</f>
        <v>51071.4</v>
      </c>
      <c r="G10" s="384"/>
      <c r="H10" s="569" t="s">
        <v>969</v>
      </c>
      <c r="I10" s="485"/>
      <c r="J10" s="364"/>
      <c r="K10" s="364"/>
      <c r="L10" s="364"/>
      <c r="M10" s="449"/>
      <c r="N10" s="364"/>
      <c r="O10" s="364"/>
    </row>
    <row r="11" spans="1:15" s="364" customFormat="1" x14ac:dyDescent="0.2">
      <c r="A11" s="374"/>
      <c r="B11" s="409" t="s">
        <v>818</v>
      </c>
      <c r="C11" s="402"/>
      <c r="D11" s="403"/>
      <c r="E11" s="403"/>
      <c r="F11" s="403"/>
      <c r="G11" s="384"/>
    </row>
    <row r="12" spans="1:15" s="380" customFormat="1" ht="25.5" x14ac:dyDescent="0.2">
      <c r="A12" s="375" t="s">
        <v>327</v>
      </c>
      <c r="B12" s="376" t="s">
        <v>652</v>
      </c>
      <c r="C12" s="379">
        <v>7131</v>
      </c>
      <c r="D12" s="482">
        <f>E12</f>
        <v>28814</v>
      </c>
      <c r="E12" s="482">
        <f>F12</f>
        <v>28814</v>
      </c>
      <c r="F12" s="482">
        <f>F14+F15</f>
        <v>28814</v>
      </c>
      <c r="G12" s="379" t="s">
        <v>536</v>
      </c>
      <c r="J12" s="364"/>
      <c r="K12" s="364"/>
      <c r="L12" s="364"/>
      <c r="M12" s="449"/>
      <c r="N12" s="364"/>
      <c r="O12" s="364"/>
    </row>
    <row r="13" spans="1:15" s="364" customFormat="1" x14ac:dyDescent="0.2">
      <c r="A13" s="374"/>
      <c r="B13" s="381" t="s">
        <v>818</v>
      </c>
      <c r="C13" s="402"/>
      <c r="D13" s="373"/>
      <c r="E13" s="373"/>
      <c r="F13" s="373"/>
      <c r="G13" s="384"/>
    </row>
    <row r="14" spans="1:15" ht="33.75" customHeight="1" x14ac:dyDescent="0.2">
      <c r="A14" s="385" t="s">
        <v>869</v>
      </c>
      <c r="B14" s="386" t="s">
        <v>819</v>
      </c>
      <c r="C14" s="367"/>
      <c r="D14" s="367"/>
      <c r="E14" s="367"/>
      <c r="F14" s="480">
        <v>97</v>
      </c>
      <c r="G14" s="367" t="s">
        <v>536</v>
      </c>
      <c r="J14" s="364"/>
      <c r="K14" s="364"/>
      <c r="L14" s="364"/>
      <c r="M14" s="449"/>
      <c r="N14" s="364"/>
      <c r="O14" s="364"/>
    </row>
    <row r="15" spans="1:15" ht="25.5" x14ac:dyDescent="0.2">
      <c r="A15" s="385" t="s">
        <v>870</v>
      </c>
      <c r="B15" s="386" t="s">
        <v>820</v>
      </c>
      <c r="C15" s="367"/>
      <c r="D15" s="482">
        <f>E15</f>
        <v>28717</v>
      </c>
      <c r="E15" s="482">
        <f>F15</f>
        <v>28717</v>
      </c>
      <c r="F15" s="482">
        <v>28717</v>
      </c>
      <c r="G15" s="367" t="s">
        <v>536</v>
      </c>
      <c r="H15" s="570"/>
      <c r="J15" s="364"/>
      <c r="K15" s="364"/>
      <c r="L15" s="364"/>
      <c r="M15" s="364"/>
      <c r="N15" s="364"/>
      <c r="O15" s="364"/>
    </row>
    <row r="16" spans="1:15" s="380" customFormat="1" x14ac:dyDescent="0.2">
      <c r="A16" s="375" t="s">
        <v>328</v>
      </c>
      <c r="B16" s="376" t="s">
        <v>821</v>
      </c>
      <c r="C16" s="377">
        <v>7136</v>
      </c>
      <c r="D16" s="463"/>
      <c r="E16" s="463"/>
      <c r="F16" s="378"/>
      <c r="G16" s="379" t="s">
        <v>536</v>
      </c>
      <c r="M16" s="364"/>
    </row>
    <row r="17" spans="1:15" s="364" customFormat="1" x14ac:dyDescent="0.2">
      <c r="A17" s="374"/>
      <c r="B17" s="381" t="s">
        <v>818</v>
      </c>
      <c r="C17" s="382"/>
      <c r="D17" s="622">
        <f>D18</f>
        <v>21503.8</v>
      </c>
      <c r="E17" s="370">
        <f>E18</f>
        <v>21503.8</v>
      </c>
      <c r="F17" s="370">
        <f>F18</f>
        <v>21503.8</v>
      </c>
      <c r="G17" s="384"/>
      <c r="H17" s="571"/>
      <c r="M17" s="380"/>
    </row>
    <row r="18" spans="1:15" x14ac:dyDescent="0.2">
      <c r="A18" s="385" t="s">
        <v>871</v>
      </c>
      <c r="B18" s="386" t="s">
        <v>822</v>
      </c>
      <c r="C18" s="467"/>
      <c r="D18" s="373">
        <f>E18</f>
        <v>21503.8</v>
      </c>
      <c r="E18" s="373">
        <f>F18</f>
        <v>21503.8</v>
      </c>
      <c r="F18" s="373">
        <v>21503.8</v>
      </c>
      <c r="G18" s="367" t="s">
        <v>536</v>
      </c>
      <c r="J18" s="380"/>
      <c r="K18" s="380"/>
      <c r="L18" s="380"/>
      <c r="M18" s="364"/>
      <c r="N18" s="380"/>
      <c r="O18" s="380"/>
    </row>
    <row r="19" spans="1:15" s="380" customFormat="1" ht="38.25" x14ac:dyDescent="0.2">
      <c r="A19" s="375" t="s">
        <v>331</v>
      </c>
      <c r="B19" s="376" t="s">
        <v>823</v>
      </c>
      <c r="C19" s="377">
        <v>7145</v>
      </c>
      <c r="D19" s="378">
        <f>E19</f>
        <v>753.6</v>
      </c>
      <c r="E19" s="378">
        <f>F19</f>
        <v>753.6</v>
      </c>
      <c r="F19" s="378">
        <f>F22</f>
        <v>753.6</v>
      </c>
      <c r="G19" s="379" t="s">
        <v>536</v>
      </c>
      <c r="J19" s="449"/>
      <c r="K19" s="449"/>
      <c r="L19" s="449"/>
      <c r="M19" s="449"/>
      <c r="N19" s="449"/>
      <c r="O19" s="449"/>
    </row>
    <row r="20" spans="1:15" s="364" customFormat="1" ht="13.5" x14ac:dyDescent="0.2">
      <c r="A20" s="374"/>
      <c r="B20" s="381" t="s">
        <v>818</v>
      </c>
      <c r="C20" s="470"/>
      <c r="D20" s="373"/>
      <c r="E20" s="373"/>
      <c r="F20" s="373"/>
      <c r="G20" s="384"/>
      <c r="J20" s="449"/>
      <c r="K20" s="449"/>
      <c r="L20" s="449"/>
      <c r="M20" s="449"/>
      <c r="N20" s="449"/>
      <c r="O20" s="449"/>
    </row>
    <row r="21" spans="1:15" ht="13.5" x14ac:dyDescent="0.2">
      <c r="A21" s="388" t="s">
        <v>872</v>
      </c>
      <c r="B21" s="389" t="s">
        <v>824</v>
      </c>
      <c r="C21" s="390">
        <v>71452</v>
      </c>
      <c r="D21" s="391"/>
      <c r="E21" s="391"/>
      <c r="F21" s="391"/>
      <c r="G21" s="391" t="s">
        <v>536</v>
      </c>
      <c r="J21" s="364"/>
      <c r="K21" s="364"/>
      <c r="L21" s="364"/>
      <c r="M21" s="449"/>
      <c r="N21" s="364"/>
      <c r="O21" s="364"/>
    </row>
    <row r="22" spans="1:15" s="364" customFormat="1" ht="38.25" x14ac:dyDescent="0.2">
      <c r="A22" s="411"/>
      <c r="B22" s="412" t="s">
        <v>192</v>
      </c>
      <c r="C22" s="382"/>
      <c r="D22" s="373">
        <f>E22</f>
        <v>753.6</v>
      </c>
      <c r="E22" s="373">
        <f>F22</f>
        <v>753.6</v>
      </c>
      <c r="F22" s="383">
        <v>753.6</v>
      </c>
      <c r="G22" s="383"/>
      <c r="H22" s="571"/>
    </row>
    <row r="23" spans="1:15" s="364" customFormat="1" x14ac:dyDescent="0.2">
      <c r="A23" s="392"/>
      <c r="B23" s="393" t="s">
        <v>818</v>
      </c>
      <c r="C23" s="470"/>
      <c r="D23" s="622"/>
      <c r="E23" s="370"/>
      <c r="F23" s="394"/>
      <c r="G23" s="394"/>
    </row>
    <row r="24" spans="1:15" s="364" customFormat="1" ht="51" x14ac:dyDescent="0.2">
      <c r="A24" s="388" t="s">
        <v>873</v>
      </c>
      <c r="B24" s="413" t="s">
        <v>874</v>
      </c>
      <c r="C24" s="471"/>
      <c r="D24" s="391"/>
      <c r="E24" s="391"/>
      <c r="F24" s="391"/>
      <c r="G24" s="391" t="s">
        <v>536</v>
      </c>
    </row>
    <row r="25" spans="1:15" s="364" customFormat="1" x14ac:dyDescent="0.2">
      <c r="A25" s="402"/>
      <c r="B25" s="397" t="s">
        <v>198</v>
      </c>
      <c r="C25" s="470"/>
      <c r="D25" s="394"/>
      <c r="E25" s="394"/>
      <c r="F25" s="394"/>
      <c r="G25" s="394"/>
    </row>
    <row r="26" spans="1:15" s="364" customFormat="1" x14ac:dyDescent="0.2">
      <c r="A26" s="385" t="s">
        <v>875</v>
      </c>
      <c r="B26" s="396" t="s">
        <v>825</v>
      </c>
      <c r="C26" s="467"/>
      <c r="D26" s="367"/>
      <c r="E26" s="367"/>
      <c r="F26" s="367"/>
      <c r="G26" s="367" t="s">
        <v>536</v>
      </c>
    </row>
    <row r="27" spans="1:15" s="364" customFormat="1" x14ac:dyDescent="0.2">
      <c r="A27" s="385" t="s">
        <v>876</v>
      </c>
      <c r="B27" s="396" t="s">
        <v>826</v>
      </c>
      <c r="C27" s="467"/>
      <c r="D27" s="367"/>
      <c r="E27" s="367"/>
      <c r="F27" s="367"/>
      <c r="G27" s="367" t="s">
        <v>536</v>
      </c>
    </row>
    <row r="28" spans="1:15" s="364" customFormat="1" ht="102" x14ac:dyDescent="0.2">
      <c r="A28" s="385" t="s">
        <v>877</v>
      </c>
      <c r="B28" s="395" t="s">
        <v>828</v>
      </c>
      <c r="C28" s="467"/>
      <c r="D28" s="367"/>
      <c r="E28" s="367"/>
      <c r="F28" s="367"/>
      <c r="G28" s="367" t="s">
        <v>536</v>
      </c>
    </row>
    <row r="29" spans="1:15" s="364" customFormat="1" ht="38.25" x14ac:dyDescent="0.2">
      <c r="A29" s="371" t="s">
        <v>878</v>
      </c>
      <c r="B29" s="395" t="s">
        <v>829</v>
      </c>
      <c r="C29" s="467"/>
      <c r="D29" s="367"/>
      <c r="E29" s="367"/>
      <c r="F29" s="367"/>
      <c r="G29" s="367" t="s">
        <v>536</v>
      </c>
    </row>
    <row r="30" spans="1:15" s="364" customFormat="1" ht="63.75" x14ac:dyDescent="0.2">
      <c r="A30" s="385" t="s">
        <v>879</v>
      </c>
      <c r="B30" s="395" t="s">
        <v>435</v>
      </c>
      <c r="C30" s="467"/>
      <c r="D30" s="367">
        <f>E30</f>
        <v>327.2</v>
      </c>
      <c r="E30" s="367">
        <f>F30</f>
        <v>327.2</v>
      </c>
      <c r="F30" s="367">
        <v>327.2</v>
      </c>
      <c r="G30" s="367" t="s">
        <v>536</v>
      </c>
    </row>
    <row r="31" spans="1:15" s="364" customFormat="1" ht="25.5" x14ac:dyDescent="0.2">
      <c r="A31" s="385" t="s">
        <v>880</v>
      </c>
      <c r="B31" s="395" t="s">
        <v>830</v>
      </c>
      <c r="C31" s="467"/>
      <c r="D31" s="367"/>
      <c r="E31" s="367"/>
      <c r="F31" s="367"/>
      <c r="G31" s="367" t="s">
        <v>536</v>
      </c>
    </row>
    <row r="32" spans="1:15" s="364" customFormat="1" ht="72" customHeight="1" x14ac:dyDescent="0.2">
      <c r="A32" s="385" t="s">
        <v>881</v>
      </c>
      <c r="B32" s="395" t="s">
        <v>436</v>
      </c>
      <c r="C32" s="467"/>
      <c r="D32" s="367">
        <f>E32</f>
        <v>520</v>
      </c>
      <c r="E32" s="367">
        <f>F32</f>
        <v>520</v>
      </c>
      <c r="F32" s="367">
        <f>120+400</f>
        <v>520</v>
      </c>
      <c r="G32" s="367" t="s">
        <v>536</v>
      </c>
    </row>
    <row r="33" spans="1:7" s="364" customFormat="1" ht="63.75" x14ac:dyDescent="0.2">
      <c r="A33" s="385" t="s">
        <v>882</v>
      </c>
      <c r="B33" s="395" t="s">
        <v>437</v>
      </c>
      <c r="C33" s="467"/>
      <c r="D33" s="367"/>
      <c r="E33" s="367"/>
      <c r="F33" s="367"/>
      <c r="G33" s="367" t="s">
        <v>536</v>
      </c>
    </row>
    <row r="34" spans="1:7" s="364" customFormat="1" ht="51" x14ac:dyDescent="0.2">
      <c r="A34" s="385" t="s">
        <v>883</v>
      </c>
      <c r="B34" s="395" t="s">
        <v>438</v>
      </c>
      <c r="C34" s="467"/>
      <c r="D34" s="367"/>
      <c r="E34" s="367"/>
      <c r="F34" s="367"/>
      <c r="G34" s="367" t="s">
        <v>536</v>
      </c>
    </row>
    <row r="35" spans="1:7" s="364" customFormat="1" ht="25.5" x14ac:dyDescent="0.2">
      <c r="A35" s="385" t="s">
        <v>884</v>
      </c>
      <c r="B35" s="395" t="s">
        <v>439</v>
      </c>
      <c r="C35" s="467"/>
      <c r="D35" s="367"/>
      <c r="E35" s="367"/>
      <c r="F35" s="367"/>
      <c r="G35" s="367" t="s">
        <v>536</v>
      </c>
    </row>
    <row r="36" spans="1:7" s="364" customFormat="1" ht="38.25" x14ac:dyDescent="0.2">
      <c r="A36" s="385" t="s">
        <v>885</v>
      </c>
      <c r="B36" s="395" t="s">
        <v>440</v>
      </c>
      <c r="C36" s="467"/>
      <c r="D36" s="367"/>
      <c r="E36" s="367"/>
      <c r="F36" s="367"/>
      <c r="G36" s="367" t="s">
        <v>536</v>
      </c>
    </row>
    <row r="37" spans="1:7" s="380" customFormat="1" ht="63.75" x14ac:dyDescent="0.2">
      <c r="A37" s="385" t="s">
        <v>886</v>
      </c>
      <c r="B37" s="395" t="s">
        <v>441</v>
      </c>
      <c r="C37" s="467"/>
      <c r="D37" s="367"/>
      <c r="E37" s="367"/>
      <c r="F37" s="367"/>
      <c r="G37" s="367" t="s">
        <v>536</v>
      </c>
    </row>
    <row r="38" spans="1:7" s="364" customFormat="1" ht="38.25" x14ac:dyDescent="0.2">
      <c r="A38" s="385" t="s">
        <v>191</v>
      </c>
      <c r="B38" s="395" t="s">
        <v>442</v>
      </c>
      <c r="C38" s="467"/>
      <c r="D38" s="367"/>
      <c r="E38" s="367"/>
      <c r="F38" s="367"/>
      <c r="G38" s="367" t="s">
        <v>536</v>
      </c>
    </row>
    <row r="39" spans="1:7" ht="38.25" x14ac:dyDescent="0.2">
      <c r="A39" s="375" t="s">
        <v>887</v>
      </c>
      <c r="B39" s="376" t="s">
        <v>831</v>
      </c>
      <c r="C39" s="377">
        <v>7146</v>
      </c>
      <c r="D39" s="378"/>
      <c r="E39" s="378"/>
      <c r="F39" s="378"/>
      <c r="G39" s="379" t="s">
        <v>536</v>
      </c>
    </row>
    <row r="40" spans="1:7" s="364" customFormat="1" x14ac:dyDescent="0.2">
      <c r="A40" s="374"/>
      <c r="B40" s="381" t="s">
        <v>818</v>
      </c>
      <c r="C40" s="382"/>
      <c r="D40" s="373"/>
      <c r="E40" s="373"/>
      <c r="F40" s="373"/>
      <c r="G40" s="384"/>
    </row>
    <row r="41" spans="1:7" s="364" customFormat="1" x14ac:dyDescent="0.2">
      <c r="A41" s="388" t="s">
        <v>888</v>
      </c>
      <c r="B41" s="389" t="s">
        <v>832</v>
      </c>
      <c r="C41" s="471"/>
      <c r="D41" s="391"/>
      <c r="E41" s="391"/>
      <c r="F41" s="391"/>
      <c r="G41" s="391" t="s">
        <v>536</v>
      </c>
    </row>
    <row r="42" spans="1:7" s="364" customFormat="1" x14ac:dyDescent="0.2">
      <c r="A42" s="411"/>
      <c r="B42" s="412" t="s">
        <v>846</v>
      </c>
      <c r="C42" s="469"/>
      <c r="D42" s="373"/>
      <c r="E42" s="373"/>
      <c r="F42" s="383"/>
      <c r="G42" s="383"/>
    </row>
    <row r="43" spans="1:7" s="380" customFormat="1" x14ac:dyDescent="0.2">
      <c r="A43" s="392"/>
      <c r="B43" s="393" t="s">
        <v>818</v>
      </c>
      <c r="C43" s="470"/>
      <c r="D43" s="622"/>
      <c r="E43" s="370"/>
      <c r="F43" s="394"/>
      <c r="G43" s="394"/>
    </row>
    <row r="44" spans="1:7" s="364" customFormat="1" ht="89.25" x14ac:dyDescent="0.2">
      <c r="A44" s="392" t="s">
        <v>889</v>
      </c>
      <c r="B44" s="397" t="s">
        <v>833</v>
      </c>
      <c r="C44" s="472"/>
      <c r="D44" s="394"/>
      <c r="E44" s="394"/>
      <c r="F44" s="394"/>
      <c r="G44" s="394" t="s">
        <v>536</v>
      </c>
    </row>
    <row r="45" spans="1:7" ht="89.25" x14ac:dyDescent="0.2">
      <c r="A45" s="371" t="s">
        <v>890</v>
      </c>
      <c r="B45" s="395" t="s">
        <v>834</v>
      </c>
      <c r="C45" s="467"/>
      <c r="D45" s="394"/>
      <c r="E45" s="394"/>
      <c r="F45" s="367"/>
      <c r="G45" s="367" t="s">
        <v>536</v>
      </c>
    </row>
    <row r="46" spans="1:7" s="364" customFormat="1" x14ac:dyDescent="0.2">
      <c r="A46" s="375" t="s">
        <v>891</v>
      </c>
      <c r="B46" s="376" t="s">
        <v>835</v>
      </c>
      <c r="C46" s="468">
        <v>7161</v>
      </c>
      <c r="D46" s="378"/>
      <c r="E46" s="378"/>
      <c r="F46" s="378"/>
      <c r="G46" s="379" t="s">
        <v>536</v>
      </c>
    </row>
    <row r="47" spans="1:7" s="364" customFormat="1" x14ac:dyDescent="0.2">
      <c r="A47" s="411"/>
      <c r="B47" s="412" t="s">
        <v>611</v>
      </c>
      <c r="C47" s="469"/>
      <c r="D47" s="373"/>
      <c r="E47" s="373"/>
      <c r="F47" s="373"/>
      <c r="G47" s="383"/>
    </row>
    <row r="48" spans="1:7" s="364" customFormat="1" x14ac:dyDescent="0.2">
      <c r="A48" s="374"/>
      <c r="B48" s="412" t="s">
        <v>818</v>
      </c>
      <c r="C48" s="470"/>
      <c r="D48" s="373"/>
      <c r="E48" s="373"/>
      <c r="F48" s="373"/>
      <c r="G48" s="384"/>
    </row>
    <row r="49" spans="1:8" s="364" customFormat="1" ht="38.25" x14ac:dyDescent="0.2">
      <c r="A49" s="388" t="s">
        <v>892</v>
      </c>
      <c r="B49" s="389" t="s">
        <v>684</v>
      </c>
      <c r="C49" s="390"/>
      <c r="D49" s="391"/>
      <c r="E49" s="391"/>
      <c r="F49" s="391"/>
      <c r="G49" s="391" t="s">
        <v>536</v>
      </c>
    </row>
    <row r="50" spans="1:8" s="380" customFormat="1" x14ac:dyDescent="0.2">
      <c r="A50" s="392"/>
      <c r="B50" s="393" t="s">
        <v>847</v>
      </c>
      <c r="C50" s="382"/>
      <c r="D50" s="622"/>
      <c r="E50" s="370"/>
      <c r="F50" s="394"/>
      <c r="G50" s="394"/>
    </row>
    <row r="51" spans="1:8" s="364" customFormat="1" x14ac:dyDescent="0.2">
      <c r="A51" s="398" t="s">
        <v>893</v>
      </c>
      <c r="B51" s="395" t="s">
        <v>836</v>
      </c>
      <c r="C51" s="467"/>
      <c r="D51" s="367"/>
      <c r="E51" s="367"/>
      <c r="F51" s="367"/>
      <c r="G51" s="367" t="s">
        <v>536</v>
      </c>
    </row>
    <row r="52" spans="1:8" s="380" customFormat="1" x14ac:dyDescent="0.2">
      <c r="A52" s="398" t="s">
        <v>894</v>
      </c>
      <c r="B52" s="395" t="s">
        <v>837</v>
      </c>
      <c r="C52" s="467"/>
      <c r="D52" s="367"/>
      <c r="E52" s="367"/>
      <c r="F52" s="367"/>
      <c r="G52" s="367" t="s">
        <v>536</v>
      </c>
    </row>
    <row r="53" spans="1:8" s="364" customFormat="1" ht="63.75" x14ac:dyDescent="0.2">
      <c r="A53" s="398" t="s">
        <v>895</v>
      </c>
      <c r="B53" s="395" t="s">
        <v>685</v>
      </c>
      <c r="C53" s="467"/>
      <c r="D53" s="367"/>
      <c r="E53" s="367"/>
      <c r="F53" s="367"/>
      <c r="G53" s="367" t="s">
        <v>536</v>
      </c>
    </row>
    <row r="54" spans="1:8" ht="76.5" x14ac:dyDescent="0.2">
      <c r="A54" s="398" t="s">
        <v>610</v>
      </c>
      <c r="B54" s="389" t="s">
        <v>18</v>
      </c>
      <c r="C54" s="467"/>
      <c r="D54" s="367"/>
      <c r="E54" s="367"/>
      <c r="F54" s="391"/>
      <c r="G54" s="367" t="s">
        <v>536</v>
      </c>
    </row>
    <row r="55" spans="1:8" s="380" customFormat="1" x14ac:dyDescent="0.2">
      <c r="A55" s="375" t="s">
        <v>529</v>
      </c>
      <c r="B55" s="376" t="s">
        <v>838</v>
      </c>
      <c r="C55" s="468">
        <v>7300</v>
      </c>
      <c r="D55" s="378"/>
      <c r="E55" s="378"/>
      <c r="F55" s="378"/>
      <c r="G55" s="379">
        <f>G61+G67+G82</f>
        <v>0</v>
      </c>
    </row>
    <row r="56" spans="1:8" s="380" customFormat="1" ht="25.5" x14ac:dyDescent="0.2">
      <c r="A56" s="374"/>
      <c r="B56" s="381" t="s">
        <v>896</v>
      </c>
      <c r="C56" s="364"/>
      <c r="D56" s="483">
        <f>E56</f>
        <v>164124.5</v>
      </c>
      <c r="E56" s="483">
        <f>F56</f>
        <v>164124.5</v>
      </c>
      <c r="F56" s="483">
        <v>164124.5</v>
      </c>
      <c r="G56" s="384"/>
      <c r="H56" s="569"/>
    </row>
    <row r="57" spans="1:8" x14ac:dyDescent="0.2">
      <c r="A57" s="374"/>
      <c r="B57" s="381" t="s">
        <v>818</v>
      </c>
      <c r="C57" s="470"/>
      <c r="D57" s="373"/>
      <c r="E57" s="373"/>
      <c r="F57" s="373"/>
      <c r="G57" s="384"/>
    </row>
    <row r="58" spans="1:8" s="380" customFormat="1" ht="38.25" x14ac:dyDescent="0.2">
      <c r="A58" s="375" t="s">
        <v>334</v>
      </c>
      <c r="B58" s="376" t="s">
        <v>839</v>
      </c>
      <c r="C58" s="377">
        <v>7311</v>
      </c>
      <c r="D58" s="378"/>
      <c r="E58" s="378"/>
      <c r="F58" s="378"/>
      <c r="G58" s="379" t="s">
        <v>536</v>
      </c>
    </row>
    <row r="59" spans="1:8" x14ac:dyDescent="0.2">
      <c r="A59" s="374"/>
      <c r="B59" s="416" t="s">
        <v>818</v>
      </c>
      <c r="C59" s="382"/>
      <c r="D59" s="373"/>
      <c r="E59" s="373"/>
      <c r="F59" s="373"/>
      <c r="G59" s="384"/>
    </row>
    <row r="60" spans="1:8" s="380" customFormat="1" ht="63.75" x14ac:dyDescent="0.2">
      <c r="A60" s="385" t="s">
        <v>897</v>
      </c>
      <c r="B60" s="389" t="s">
        <v>186</v>
      </c>
      <c r="C60" s="473"/>
      <c r="D60" s="367"/>
      <c r="E60" s="367"/>
      <c r="F60" s="387"/>
      <c r="G60" s="367" t="s">
        <v>536</v>
      </c>
    </row>
    <row r="61" spans="1:8" ht="38.25" x14ac:dyDescent="0.2">
      <c r="A61" s="414" t="s">
        <v>335</v>
      </c>
      <c r="B61" s="376" t="s">
        <v>840</v>
      </c>
      <c r="C61" s="474">
        <v>7312</v>
      </c>
      <c r="D61" s="379"/>
      <c r="E61" s="379"/>
      <c r="F61" s="379" t="s">
        <v>536</v>
      </c>
      <c r="G61" s="391"/>
    </row>
    <row r="62" spans="1:8" s="380" customFormat="1" x14ac:dyDescent="0.2">
      <c r="A62" s="415"/>
      <c r="B62" s="416" t="s">
        <v>818</v>
      </c>
      <c r="C62" s="475"/>
      <c r="D62" s="464"/>
      <c r="E62" s="464"/>
      <c r="F62" s="417"/>
      <c r="G62" s="404"/>
    </row>
    <row r="63" spans="1:8" s="364" customFormat="1" ht="63.75" x14ac:dyDescent="0.2">
      <c r="A63" s="371" t="s">
        <v>336</v>
      </c>
      <c r="B63" s="389" t="s">
        <v>187</v>
      </c>
      <c r="C63" s="473"/>
      <c r="D63" s="367"/>
      <c r="E63" s="367"/>
      <c r="F63" s="367" t="s">
        <v>536</v>
      </c>
      <c r="G63" s="367"/>
    </row>
    <row r="64" spans="1:8" ht="38.25" x14ac:dyDescent="0.2">
      <c r="A64" s="414" t="s">
        <v>898</v>
      </c>
      <c r="B64" s="376" t="s">
        <v>841</v>
      </c>
      <c r="C64" s="474">
        <v>7321</v>
      </c>
      <c r="D64" s="379"/>
      <c r="E64" s="379"/>
      <c r="F64" s="379"/>
      <c r="G64" s="379" t="s">
        <v>536</v>
      </c>
    </row>
    <row r="65" spans="1:9" s="364" customFormat="1" x14ac:dyDescent="0.2">
      <c r="A65" s="415"/>
      <c r="B65" s="416" t="s">
        <v>818</v>
      </c>
      <c r="C65" s="475"/>
      <c r="D65" s="464"/>
      <c r="E65" s="464"/>
      <c r="F65" s="417"/>
      <c r="G65" s="404"/>
    </row>
    <row r="66" spans="1:9" ht="51" x14ac:dyDescent="0.2">
      <c r="A66" s="385" t="s">
        <v>899</v>
      </c>
      <c r="B66" s="389" t="s">
        <v>842</v>
      </c>
      <c r="C66" s="473"/>
      <c r="D66" s="367"/>
      <c r="E66" s="367"/>
      <c r="F66" s="367"/>
      <c r="G66" s="367" t="s">
        <v>536</v>
      </c>
    </row>
    <row r="67" spans="1:9" ht="38.25" x14ac:dyDescent="0.2">
      <c r="A67" s="414" t="s">
        <v>900</v>
      </c>
      <c r="B67" s="376" t="s">
        <v>843</v>
      </c>
      <c r="C67" s="474">
        <v>7322</v>
      </c>
      <c r="D67" s="379"/>
      <c r="E67" s="379"/>
      <c r="F67" s="379" t="s">
        <v>536</v>
      </c>
      <c r="G67" s="391"/>
    </row>
    <row r="68" spans="1:9" x14ac:dyDescent="0.2">
      <c r="A68" s="415"/>
      <c r="B68" s="416" t="s">
        <v>818</v>
      </c>
      <c r="C68" s="475"/>
      <c r="D68" s="464"/>
      <c r="E68" s="464"/>
      <c r="F68" s="417"/>
      <c r="G68" s="404"/>
    </row>
    <row r="69" spans="1:9" ht="51" x14ac:dyDescent="0.2">
      <c r="A69" s="385" t="s">
        <v>901</v>
      </c>
      <c r="B69" s="389" t="s">
        <v>844</v>
      </c>
      <c r="C69" s="473"/>
      <c r="D69" s="367"/>
      <c r="E69" s="367"/>
      <c r="F69" s="367" t="s">
        <v>536</v>
      </c>
      <c r="G69" s="367"/>
    </row>
    <row r="70" spans="1:9" ht="38.25" x14ac:dyDescent="0.2">
      <c r="A70" s="375" t="s">
        <v>902</v>
      </c>
      <c r="B70" s="376" t="s">
        <v>848</v>
      </c>
      <c r="C70" s="468">
        <v>7331</v>
      </c>
      <c r="D70" s="483">
        <f>D73</f>
        <v>164124.5</v>
      </c>
      <c r="E70" s="483">
        <f>E73</f>
        <v>164124.5</v>
      </c>
      <c r="F70" s="483">
        <f>F73</f>
        <v>164124.5</v>
      </c>
      <c r="G70" s="379" t="s">
        <v>536</v>
      </c>
    </row>
    <row r="71" spans="1:9" x14ac:dyDescent="0.2">
      <c r="A71" s="374"/>
      <c r="B71" s="381" t="s">
        <v>185</v>
      </c>
      <c r="C71" s="364"/>
      <c r="D71" s="373"/>
      <c r="E71" s="373"/>
      <c r="F71" s="373"/>
      <c r="G71" s="384"/>
    </row>
    <row r="72" spans="1:9" x14ac:dyDescent="0.2">
      <c r="A72" s="374"/>
      <c r="B72" s="381" t="s">
        <v>198</v>
      </c>
      <c r="C72" s="470"/>
      <c r="G72" s="384"/>
    </row>
    <row r="73" spans="1:9" ht="38.25" x14ac:dyDescent="0.2">
      <c r="A73" s="388" t="s">
        <v>903</v>
      </c>
      <c r="B73" s="389" t="s">
        <v>849</v>
      </c>
      <c r="C73" s="390"/>
      <c r="D73" s="483">
        <f>E73</f>
        <v>164124.5</v>
      </c>
      <c r="E73" s="483">
        <f>F73</f>
        <v>164124.5</v>
      </c>
      <c r="F73" s="483">
        <v>164124.5</v>
      </c>
      <c r="G73" s="391" t="s">
        <v>536</v>
      </c>
    </row>
    <row r="74" spans="1:9" ht="38.25" x14ac:dyDescent="0.2">
      <c r="A74" s="388" t="s">
        <v>904</v>
      </c>
      <c r="B74" s="389" t="s">
        <v>653</v>
      </c>
      <c r="C74" s="476"/>
      <c r="D74" s="480"/>
      <c r="E74" s="480"/>
      <c r="F74" s="367"/>
      <c r="G74" s="391" t="s">
        <v>536</v>
      </c>
    </row>
    <row r="75" spans="1:9" s="380" customFormat="1" x14ac:dyDescent="0.2">
      <c r="A75" s="392"/>
      <c r="B75" s="418" t="s">
        <v>818</v>
      </c>
      <c r="C75" s="477"/>
      <c r="D75" s="394"/>
      <c r="E75" s="394"/>
      <c r="F75" s="394"/>
      <c r="G75" s="394"/>
    </row>
    <row r="76" spans="1:9" s="364" customFormat="1" ht="63.75" x14ac:dyDescent="0.2">
      <c r="A76" s="385" t="s">
        <v>905</v>
      </c>
      <c r="B76" s="396" t="s">
        <v>850</v>
      </c>
      <c r="C76" s="467"/>
      <c r="D76" s="367"/>
      <c r="E76" s="367"/>
      <c r="F76" s="367"/>
      <c r="G76" s="367" t="s">
        <v>536</v>
      </c>
    </row>
    <row r="77" spans="1:9" ht="25.5" x14ac:dyDescent="0.2">
      <c r="A77" s="385" t="s">
        <v>906</v>
      </c>
      <c r="B77" s="396" t="s">
        <v>686</v>
      </c>
      <c r="C77" s="467"/>
      <c r="D77" s="480"/>
      <c r="E77" s="480"/>
      <c r="F77" s="367"/>
      <c r="G77" s="367" t="s">
        <v>536</v>
      </c>
    </row>
    <row r="78" spans="1:9" ht="38.25" x14ac:dyDescent="0.2">
      <c r="A78" s="385" t="s">
        <v>907</v>
      </c>
      <c r="B78" s="389" t="s">
        <v>687</v>
      </c>
      <c r="C78" s="473"/>
      <c r="D78" s="367"/>
      <c r="E78" s="367"/>
      <c r="F78" s="367"/>
      <c r="G78" s="367" t="s">
        <v>536</v>
      </c>
      <c r="I78" s="486"/>
    </row>
    <row r="79" spans="1:9" ht="38.25" x14ac:dyDescent="0.2">
      <c r="A79" s="388" t="s">
        <v>908</v>
      </c>
      <c r="B79" s="389" t="s">
        <v>688</v>
      </c>
      <c r="C79" s="476"/>
      <c r="D79" s="391"/>
      <c r="E79" s="391"/>
      <c r="F79" s="391"/>
      <c r="G79" s="391" t="s">
        <v>536</v>
      </c>
      <c r="I79" s="486"/>
    </row>
    <row r="80" spans="1:9" s="380" customFormat="1" x14ac:dyDescent="0.2">
      <c r="A80" s="374"/>
      <c r="B80" s="381" t="s">
        <v>198</v>
      </c>
      <c r="C80" s="470"/>
      <c r="D80" s="394"/>
      <c r="E80" s="394"/>
      <c r="F80" s="373"/>
      <c r="G80" s="384"/>
    </row>
    <row r="81" spans="1:8" s="364" customFormat="1" ht="38.25" x14ac:dyDescent="0.2">
      <c r="A81" s="385" t="s">
        <v>909</v>
      </c>
      <c r="B81" s="396" t="s">
        <v>352</v>
      </c>
      <c r="C81" s="473"/>
      <c r="D81" s="367"/>
      <c r="E81" s="367"/>
      <c r="F81" s="367"/>
      <c r="G81" s="367" t="s">
        <v>536</v>
      </c>
      <c r="H81" s="465"/>
    </row>
    <row r="82" spans="1:8" s="380" customFormat="1" ht="38.25" x14ac:dyDescent="0.2">
      <c r="A82" s="375" t="s">
        <v>910</v>
      </c>
      <c r="B82" s="376" t="s">
        <v>851</v>
      </c>
      <c r="C82" s="377">
        <v>7332</v>
      </c>
      <c r="D82" s="378"/>
      <c r="E82" s="378"/>
      <c r="F82" s="379" t="s">
        <v>536</v>
      </c>
      <c r="G82" s="379"/>
    </row>
    <row r="83" spans="1:8" s="364" customFormat="1" x14ac:dyDescent="0.2">
      <c r="A83" s="374"/>
      <c r="B83" s="381" t="s">
        <v>188</v>
      </c>
      <c r="C83" s="382"/>
      <c r="D83" s="373"/>
      <c r="E83" s="373"/>
      <c r="F83" s="383"/>
      <c r="G83" s="384"/>
    </row>
    <row r="84" spans="1:8" x14ac:dyDescent="0.2">
      <c r="A84" s="374"/>
      <c r="B84" s="416" t="s">
        <v>818</v>
      </c>
      <c r="C84" s="382"/>
      <c r="D84" s="373"/>
      <c r="E84" s="373"/>
      <c r="F84" s="384"/>
      <c r="G84" s="384"/>
    </row>
    <row r="85" spans="1:8" s="380" customFormat="1" ht="38.25" x14ac:dyDescent="0.2">
      <c r="A85" s="385" t="s">
        <v>911</v>
      </c>
      <c r="B85" s="389" t="s">
        <v>852</v>
      </c>
      <c r="C85" s="473"/>
      <c r="D85" s="367"/>
      <c r="E85" s="367"/>
      <c r="F85" s="367" t="s">
        <v>536</v>
      </c>
      <c r="G85" s="401"/>
    </row>
    <row r="86" spans="1:8" s="364" customFormat="1" ht="38.25" x14ac:dyDescent="0.2">
      <c r="A86" s="388" t="s">
        <v>912</v>
      </c>
      <c r="B86" s="389" t="s">
        <v>689</v>
      </c>
      <c r="C86" s="476"/>
      <c r="D86" s="391"/>
      <c r="E86" s="391"/>
      <c r="F86" s="391" t="s">
        <v>536</v>
      </c>
      <c r="G86" s="391"/>
    </row>
    <row r="87" spans="1:8" x14ac:dyDescent="0.2">
      <c r="A87" s="374"/>
      <c r="B87" s="381" t="s">
        <v>198</v>
      </c>
      <c r="C87" s="470"/>
      <c r="D87" s="373"/>
      <c r="E87" s="373"/>
      <c r="F87" s="373"/>
      <c r="G87" s="384"/>
    </row>
    <row r="88" spans="1:8" s="380" customFormat="1" ht="38.25" x14ac:dyDescent="0.2">
      <c r="A88" s="385" t="s">
        <v>913</v>
      </c>
      <c r="B88" s="396" t="s">
        <v>352</v>
      </c>
      <c r="C88" s="473"/>
      <c r="D88" s="367"/>
      <c r="E88" s="367"/>
      <c r="F88" s="367" t="s">
        <v>536</v>
      </c>
      <c r="G88" s="367"/>
      <c r="H88" s="465"/>
    </row>
    <row r="89" spans="1:8" s="364" customFormat="1" x14ac:dyDescent="0.2">
      <c r="A89" s="375" t="s">
        <v>530</v>
      </c>
      <c r="B89" s="376" t="s">
        <v>853</v>
      </c>
      <c r="C89" s="468">
        <v>7400</v>
      </c>
      <c r="D89" s="378"/>
      <c r="E89" s="378"/>
      <c r="F89" s="378"/>
      <c r="G89" s="379"/>
    </row>
    <row r="90" spans="1:8" ht="38.25" x14ac:dyDescent="0.2">
      <c r="A90" s="374"/>
      <c r="B90" s="381" t="s">
        <v>690</v>
      </c>
      <c r="C90" s="364"/>
      <c r="D90" s="481">
        <f>E90</f>
        <v>22825.8</v>
      </c>
      <c r="E90" s="481">
        <f>F90</f>
        <v>22825.8</v>
      </c>
      <c r="F90" s="481">
        <f>F99+F112+F137+F111</f>
        <v>22825.8</v>
      </c>
      <c r="G90" s="384"/>
    </row>
    <row r="91" spans="1:8" x14ac:dyDescent="0.2">
      <c r="A91" s="374"/>
      <c r="B91" s="381" t="s">
        <v>818</v>
      </c>
      <c r="C91" s="470"/>
      <c r="D91" s="373"/>
      <c r="E91" s="373"/>
      <c r="F91" s="373"/>
      <c r="G91" s="384"/>
    </row>
    <row r="92" spans="1:8" x14ac:dyDescent="0.2">
      <c r="A92" s="375" t="s">
        <v>340</v>
      </c>
      <c r="B92" s="376" t="s">
        <v>854</v>
      </c>
      <c r="C92" s="377">
        <v>7411</v>
      </c>
      <c r="D92" s="378"/>
      <c r="E92" s="378"/>
      <c r="F92" s="379" t="s">
        <v>536</v>
      </c>
      <c r="G92" s="379"/>
    </row>
    <row r="93" spans="1:8" x14ac:dyDescent="0.2">
      <c r="A93" s="374"/>
      <c r="B93" s="381" t="s">
        <v>818</v>
      </c>
      <c r="C93" s="382"/>
      <c r="D93" s="373"/>
      <c r="E93" s="373"/>
      <c r="F93" s="384"/>
      <c r="G93" s="384"/>
    </row>
    <row r="94" spans="1:8" s="380" customFormat="1" ht="38.25" x14ac:dyDescent="0.2">
      <c r="A94" s="385" t="s">
        <v>914</v>
      </c>
      <c r="B94" s="386" t="s">
        <v>691</v>
      </c>
      <c r="C94" s="473"/>
      <c r="D94" s="367"/>
      <c r="E94" s="367"/>
      <c r="F94" s="367" t="s">
        <v>536</v>
      </c>
      <c r="G94" s="367"/>
    </row>
    <row r="95" spans="1:8" s="364" customFormat="1" x14ac:dyDescent="0.2">
      <c r="A95" s="375" t="s">
        <v>915</v>
      </c>
      <c r="B95" s="376" t="s">
        <v>855</v>
      </c>
      <c r="C95" s="377">
        <v>7412</v>
      </c>
      <c r="D95" s="378"/>
      <c r="E95" s="378"/>
      <c r="F95" s="378"/>
      <c r="G95" s="379" t="s">
        <v>536</v>
      </c>
    </row>
    <row r="96" spans="1:8" x14ac:dyDescent="0.2">
      <c r="A96" s="374"/>
      <c r="B96" s="381" t="s">
        <v>818</v>
      </c>
      <c r="C96" s="382"/>
      <c r="D96" s="373"/>
      <c r="E96" s="373"/>
      <c r="F96" s="373"/>
      <c r="G96" s="384"/>
    </row>
    <row r="97" spans="1:22" s="380" customFormat="1" ht="38.25" x14ac:dyDescent="0.2">
      <c r="A97" s="385" t="s">
        <v>916</v>
      </c>
      <c r="B97" s="389" t="s">
        <v>692</v>
      </c>
      <c r="C97" s="473"/>
      <c r="D97" s="367"/>
      <c r="E97" s="367"/>
      <c r="F97" s="367"/>
      <c r="G97" s="367" t="s">
        <v>536</v>
      </c>
    </row>
    <row r="98" spans="1:22" s="364" customFormat="1" x14ac:dyDescent="0.2">
      <c r="A98" s="375" t="s">
        <v>917</v>
      </c>
      <c r="B98" s="376" t="s">
        <v>856</v>
      </c>
      <c r="C98" s="377">
        <v>7415</v>
      </c>
      <c r="D98" s="378"/>
      <c r="E98" s="378"/>
      <c r="F98" s="378"/>
      <c r="G98" s="379" t="s">
        <v>536</v>
      </c>
    </row>
    <row r="99" spans="1:22" s="380" customFormat="1" x14ac:dyDescent="0.2">
      <c r="A99" s="374"/>
      <c r="B99" s="381" t="s">
        <v>918</v>
      </c>
      <c r="C99" s="382"/>
      <c r="D99" s="481">
        <f>D101+D103+D110</f>
        <v>8385.7999999999993</v>
      </c>
      <c r="E99" s="481">
        <f>E101+E103+E110</f>
        <v>8385.7999999999993</v>
      </c>
      <c r="F99" s="481">
        <f>F101+F103+F110</f>
        <v>8385.7999999999993</v>
      </c>
      <c r="G99" s="384"/>
    </row>
    <row r="100" spans="1:22" x14ac:dyDescent="0.2">
      <c r="A100" s="374"/>
      <c r="B100" s="381" t="s">
        <v>818</v>
      </c>
      <c r="C100" s="382"/>
      <c r="D100" s="373"/>
      <c r="E100" s="373"/>
      <c r="F100" s="373"/>
      <c r="G100" s="384"/>
      <c r="K100" s="364"/>
      <c r="N100" s="364"/>
      <c r="O100" s="364"/>
      <c r="R100" s="364"/>
      <c r="S100" s="364"/>
      <c r="U100" s="364"/>
      <c r="V100" s="364"/>
    </row>
    <row r="101" spans="1:22" s="380" customFormat="1" ht="25.5" x14ac:dyDescent="0.2">
      <c r="A101" s="385" t="s">
        <v>919</v>
      </c>
      <c r="B101" s="389" t="s">
        <v>693</v>
      </c>
      <c r="C101" s="473"/>
      <c r="D101" s="367">
        <f>E101</f>
        <v>6585.8</v>
      </c>
      <c r="E101" s="367">
        <f>F101</f>
        <v>6585.8</v>
      </c>
      <c r="F101" s="367">
        <v>6585.8</v>
      </c>
      <c r="G101" s="367" t="s">
        <v>536</v>
      </c>
      <c r="K101" s="365"/>
      <c r="N101" s="365"/>
      <c r="O101" s="365"/>
      <c r="R101" s="365"/>
      <c r="S101" s="365"/>
      <c r="U101" s="365"/>
      <c r="V101" s="365"/>
    </row>
    <row r="102" spans="1:22" ht="38.25" x14ac:dyDescent="0.2">
      <c r="A102" s="385" t="s">
        <v>920</v>
      </c>
      <c r="B102" s="389" t="s">
        <v>694</v>
      </c>
      <c r="C102" s="473"/>
      <c r="D102" s="367"/>
      <c r="E102" s="367"/>
      <c r="F102" s="367"/>
      <c r="G102" s="367" t="s">
        <v>536</v>
      </c>
      <c r="N102" s="380"/>
      <c r="O102" s="380"/>
      <c r="R102" s="380"/>
      <c r="S102" s="380"/>
    </row>
    <row r="103" spans="1:22" s="380" customFormat="1" ht="51" x14ac:dyDescent="0.2">
      <c r="A103" s="385" t="s">
        <v>921</v>
      </c>
      <c r="B103" s="389" t="s">
        <v>857</v>
      </c>
      <c r="C103" s="473"/>
      <c r="D103" s="480">
        <f>E103</f>
        <v>1800</v>
      </c>
      <c r="E103" s="480">
        <f>F103</f>
        <v>1800</v>
      </c>
      <c r="F103" s="480">
        <v>1800</v>
      </c>
      <c r="G103" s="367" t="s">
        <v>536</v>
      </c>
      <c r="K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</row>
    <row r="104" spans="1:22" s="364" customFormat="1" x14ac:dyDescent="0.2">
      <c r="A104" s="371" t="s">
        <v>750</v>
      </c>
      <c r="B104" s="389" t="s">
        <v>858</v>
      </c>
      <c r="C104" s="473"/>
      <c r="D104" s="367"/>
      <c r="E104" s="367"/>
      <c r="F104" s="367"/>
      <c r="G104" s="367" t="s">
        <v>536</v>
      </c>
      <c r="J104" s="380"/>
      <c r="K104" s="365"/>
      <c r="M104" s="365"/>
      <c r="N104" s="365"/>
      <c r="O104" s="365"/>
      <c r="P104" s="365"/>
      <c r="Q104" s="365"/>
      <c r="R104" s="365"/>
      <c r="S104" s="365"/>
      <c r="T104" s="365"/>
      <c r="U104" s="365"/>
      <c r="V104" s="365"/>
    </row>
    <row r="105" spans="1:22" ht="38.25" x14ac:dyDescent="0.2">
      <c r="A105" s="375" t="s">
        <v>751</v>
      </c>
      <c r="B105" s="376" t="s">
        <v>859</v>
      </c>
      <c r="C105" s="377">
        <v>7421</v>
      </c>
      <c r="D105" s="378"/>
      <c r="E105" s="378"/>
      <c r="F105" s="378"/>
      <c r="G105" s="379" t="s">
        <v>536</v>
      </c>
      <c r="J105" s="364"/>
      <c r="K105" s="380"/>
      <c r="U105" s="380"/>
      <c r="V105" s="380"/>
    </row>
    <row r="106" spans="1:22" s="380" customFormat="1" x14ac:dyDescent="0.2">
      <c r="A106" s="374"/>
      <c r="B106" s="381" t="s">
        <v>695</v>
      </c>
      <c r="C106" s="382"/>
      <c r="D106" s="373"/>
      <c r="E106" s="373"/>
      <c r="F106" s="373"/>
      <c r="G106" s="384"/>
    </row>
    <row r="107" spans="1:22" s="380" customFormat="1" x14ac:dyDescent="0.2">
      <c r="A107" s="374"/>
      <c r="B107" s="381" t="s">
        <v>818</v>
      </c>
      <c r="C107" s="382"/>
      <c r="D107" s="373"/>
      <c r="E107" s="373"/>
      <c r="F107" s="373"/>
      <c r="G107" s="384"/>
      <c r="K107" s="364"/>
      <c r="L107" s="364"/>
      <c r="M107" s="364"/>
      <c r="N107" s="364"/>
      <c r="O107" s="364"/>
      <c r="P107" s="364"/>
      <c r="Q107" s="364"/>
      <c r="R107" s="364"/>
      <c r="S107" s="364"/>
      <c r="T107" s="364"/>
      <c r="U107" s="364"/>
      <c r="V107" s="364"/>
    </row>
    <row r="108" spans="1:22" s="364" customFormat="1" ht="102" x14ac:dyDescent="0.2">
      <c r="A108" s="385" t="s">
        <v>752</v>
      </c>
      <c r="B108" s="389" t="s">
        <v>189</v>
      </c>
      <c r="C108" s="473"/>
      <c r="D108" s="367"/>
      <c r="E108" s="367"/>
      <c r="F108" s="367"/>
      <c r="G108" s="367" t="s">
        <v>536</v>
      </c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</row>
    <row r="109" spans="1:22" ht="63.75" x14ac:dyDescent="0.2">
      <c r="A109" s="385" t="s">
        <v>443</v>
      </c>
      <c r="B109" s="389" t="s">
        <v>190</v>
      </c>
      <c r="C109" s="467"/>
      <c r="D109" s="367"/>
      <c r="E109" s="367"/>
      <c r="F109" s="367"/>
      <c r="G109" s="367" t="s">
        <v>536</v>
      </c>
    </row>
    <row r="110" spans="1:22" ht="63.75" x14ac:dyDescent="0.2">
      <c r="A110" s="385" t="s">
        <v>696</v>
      </c>
      <c r="B110" s="389" t="s">
        <v>697</v>
      </c>
      <c r="C110" s="467"/>
      <c r="D110" s="480"/>
      <c r="E110" s="480"/>
      <c r="F110" s="480"/>
      <c r="G110" s="367" t="s">
        <v>536</v>
      </c>
    </row>
    <row r="111" spans="1:22" s="380" customFormat="1" x14ac:dyDescent="0.2">
      <c r="A111" s="375" t="s">
        <v>922</v>
      </c>
      <c r="B111" s="376" t="s">
        <v>860</v>
      </c>
      <c r="C111" s="377">
        <v>7422</v>
      </c>
      <c r="D111" s="378">
        <f>D114</f>
        <v>8440</v>
      </c>
      <c r="E111" s="378">
        <f>E114</f>
        <v>8440</v>
      </c>
      <c r="F111" s="378">
        <f>F114</f>
        <v>8440</v>
      </c>
      <c r="G111" s="379" t="s">
        <v>536</v>
      </c>
    </row>
    <row r="112" spans="1:22" s="380" customFormat="1" x14ac:dyDescent="0.2">
      <c r="A112" s="374"/>
      <c r="B112" s="381" t="s">
        <v>698</v>
      </c>
      <c r="C112" s="382"/>
      <c r="D112" s="399"/>
      <c r="E112" s="399"/>
      <c r="F112" s="399"/>
      <c r="G112" s="384"/>
      <c r="I112" s="712"/>
    </row>
    <row r="113" spans="1:7" s="364" customFormat="1" x14ac:dyDescent="0.2">
      <c r="A113" s="374"/>
      <c r="B113" s="381" t="s">
        <v>818</v>
      </c>
      <c r="C113" s="382"/>
      <c r="D113" s="373"/>
      <c r="E113" s="373"/>
      <c r="F113" s="373"/>
      <c r="G113" s="384"/>
    </row>
    <row r="114" spans="1:7" x14ac:dyDescent="0.2">
      <c r="A114" s="385" t="s">
        <v>923</v>
      </c>
      <c r="B114" s="389" t="s">
        <v>861</v>
      </c>
      <c r="C114" s="478"/>
      <c r="D114" s="399">
        <f>E114</f>
        <v>8440</v>
      </c>
      <c r="E114" s="399">
        <f>F114</f>
        <v>8440</v>
      </c>
      <c r="F114" s="399">
        <f>F116+F117+F118</f>
        <v>8440</v>
      </c>
      <c r="G114" s="367" t="s">
        <v>536</v>
      </c>
    </row>
    <row r="115" spans="1:7" x14ac:dyDescent="0.2">
      <c r="A115" s="385"/>
      <c r="B115" s="389" t="s">
        <v>978</v>
      </c>
      <c r="C115" s="478"/>
      <c r="D115" s="399"/>
      <c r="E115" s="399"/>
      <c r="F115" s="399"/>
      <c r="G115" s="367"/>
    </row>
    <row r="116" spans="1:7" x14ac:dyDescent="0.2">
      <c r="A116" s="385"/>
      <c r="B116" s="389" t="s">
        <v>979</v>
      </c>
      <c r="C116" s="478"/>
      <c r="D116" s="399">
        <f>E116</f>
        <v>2900</v>
      </c>
      <c r="E116" s="399">
        <f>F116</f>
        <v>2900</v>
      </c>
      <c r="F116" s="399">
        <v>2900</v>
      </c>
      <c r="G116" s="367"/>
    </row>
    <row r="117" spans="1:7" x14ac:dyDescent="0.2">
      <c r="A117" s="385"/>
      <c r="B117" s="389" t="s">
        <v>980</v>
      </c>
      <c r="C117" s="478"/>
      <c r="D117" s="399">
        <f t="shared" ref="D117:E118" si="0">E117</f>
        <v>4740</v>
      </c>
      <c r="E117" s="399">
        <f t="shared" si="0"/>
        <v>4740</v>
      </c>
      <c r="F117" s="399">
        <v>4740</v>
      </c>
      <c r="G117" s="367"/>
    </row>
    <row r="118" spans="1:7" x14ac:dyDescent="0.2">
      <c r="A118" s="385"/>
      <c r="B118" s="389" t="s">
        <v>981</v>
      </c>
      <c r="C118" s="478"/>
      <c r="D118" s="399">
        <f t="shared" si="0"/>
        <v>800</v>
      </c>
      <c r="E118" s="399">
        <f t="shared" si="0"/>
        <v>800</v>
      </c>
      <c r="F118" s="399">
        <v>800</v>
      </c>
      <c r="G118" s="367"/>
    </row>
    <row r="119" spans="1:7" s="380" customFormat="1" ht="38.25" x14ac:dyDescent="0.2">
      <c r="A119" s="385" t="s">
        <v>924</v>
      </c>
      <c r="B119" s="389" t="s">
        <v>862</v>
      </c>
      <c r="C119" s="467"/>
      <c r="D119" s="399"/>
      <c r="E119" s="399"/>
      <c r="F119" s="367"/>
      <c r="G119" s="367" t="s">
        <v>536</v>
      </c>
    </row>
    <row r="120" spans="1:7" x14ac:dyDescent="0.2">
      <c r="A120" s="375" t="s">
        <v>925</v>
      </c>
      <c r="B120" s="376" t="s">
        <v>863</v>
      </c>
      <c r="C120" s="377">
        <v>7431</v>
      </c>
      <c r="D120" s="378"/>
      <c r="E120" s="378"/>
      <c r="F120" s="378"/>
      <c r="G120" s="379" t="s">
        <v>536</v>
      </c>
    </row>
    <row r="121" spans="1:7" x14ac:dyDescent="0.2">
      <c r="A121" s="374"/>
      <c r="B121" s="381" t="s">
        <v>926</v>
      </c>
      <c r="C121" s="382"/>
      <c r="D121" s="373"/>
      <c r="E121" s="373"/>
      <c r="F121" s="373"/>
      <c r="G121" s="384"/>
    </row>
    <row r="122" spans="1:7" x14ac:dyDescent="0.2">
      <c r="A122" s="374"/>
      <c r="B122" s="381" t="s">
        <v>818</v>
      </c>
      <c r="C122" s="382"/>
      <c r="D122" s="373"/>
      <c r="E122" s="373"/>
      <c r="F122" s="373"/>
      <c r="G122" s="384"/>
    </row>
    <row r="123" spans="1:7" ht="51" x14ac:dyDescent="0.2">
      <c r="A123" s="385" t="s">
        <v>927</v>
      </c>
      <c r="B123" s="389" t="s">
        <v>543</v>
      </c>
      <c r="C123" s="473"/>
      <c r="D123" s="367"/>
      <c r="E123" s="367"/>
      <c r="F123" s="367"/>
      <c r="G123" s="367" t="s">
        <v>536</v>
      </c>
    </row>
    <row r="124" spans="1:7" ht="51" x14ac:dyDescent="0.2">
      <c r="A124" s="385" t="s">
        <v>928</v>
      </c>
      <c r="B124" s="389" t="s">
        <v>699</v>
      </c>
      <c r="C124" s="473"/>
      <c r="D124" s="367"/>
      <c r="E124" s="367"/>
      <c r="F124" s="367"/>
      <c r="G124" s="367" t="s">
        <v>536</v>
      </c>
    </row>
    <row r="125" spans="1:7" ht="25.5" x14ac:dyDescent="0.2">
      <c r="A125" s="375" t="s">
        <v>929</v>
      </c>
      <c r="B125" s="376" t="s">
        <v>444</v>
      </c>
      <c r="C125" s="377">
        <v>7441</v>
      </c>
      <c r="D125" s="391"/>
      <c r="E125" s="391"/>
      <c r="F125" s="391"/>
      <c r="G125" s="379" t="s">
        <v>536</v>
      </c>
    </row>
    <row r="126" spans="1:7" x14ac:dyDescent="0.2">
      <c r="A126" s="374"/>
      <c r="B126" s="381" t="s">
        <v>930</v>
      </c>
      <c r="C126" s="382"/>
      <c r="D126" s="373"/>
      <c r="E126" s="373"/>
      <c r="F126" s="383"/>
      <c r="G126" s="384"/>
    </row>
    <row r="127" spans="1:7" x14ac:dyDescent="0.2">
      <c r="A127" s="419"/>
      <c r="B127" s="381" t="s">
        <v>818</v>
      </c>
      <c r="C127" s="470"/>
      <c r="D127" s="373"/>
      <c r="E127" s="373"/>
      <c r="F127" s="383"/>
      <c r="G127" s="384"/>
    </row>
    <row r="128" spans="1:7" ht="102" x14ac:dyDescent="0.2">
      <c r="A128" s="374" t="s">
        <v>931</v>
      </c>
      <c r="B128" s="386" t="s">
        <v>353</v>
      </c>
      <c r="C128" s="473"/>
      <c r="D128" s="391"/>
      <c r="E128" s="391"/>
      <c r="F128" s="391"/>
      <c r="G128" s="367" t="s">
        <v>536</v>
      </c>
    </row>
    <row r="129" spans="1:7" ht="102" x14ac:dyDescent="0.2">
      <c r="A129" s="385" t="s">
        <v>700</v>
      </c>
      <c r="B129" s="386" t="s">
        <v>354</v>
      </c>
      <c r="C129" s="477"/>
      <c r="D129" s="391"/>
      <c r="E129" s="391"/>
      <c r="F129" s="391"/>
      <c r="G129" s="367" t="s">
        <v>536</v>
      </c>
    </row>
    <row r="130" spans="1:7" ht="25.5" x14ac:dyDescent="0.2">
      <c r="A130" s="375" t="s">
        <v>932</v>
      </c>
      <c r="B130" s="376" t="s">
        <v>780</v>
      </c>
      <c r="C130" s="377">
        <v>7442</v>
      </c>
      <c r="D130" s="378"/>
      <c r="E130" s="378"/>
      <c r="F130" s="379" t="s">
        <v>536</v>
      </c>
      <c r="G130" s="379"/>
    </row>
    <row r="131" spans="1:7" x14ac:dyDescent="0.2">
      <c r="A131" s="374"/>
      <c r="B131" s="381" t="s">
        <v>445</v>
      </c>
      <c r="C131" s="382"/>
      <c r="D131" s="373"/>
      <c r="E131" s="373"/>
      <c r="F131" s="384"/>
      <c r="G131" s="384"/>
    </row>
    <row r="132" spans="1:7" x14ac:dyDescent="0.2">
      <c r="A132" s="374"/>
      <c r="B132" s="381" t="s">
        <v>818</v>
      </c>
      <c r="C132" s="382"/>
      <c r="D132" s="373"/>
      <c r="E132" s="373"/>
      <c r="F132" s="384"/>
      <c r="G132" s="384"/>
    </row>
    <row r="133" spans="1:7" ht="122.25" customHeight="1" x14ac:dyDescent="0.2">
      <c r="A133" s="385" t="s">
        <v>933</v>
      </c>
      <c r="B133" s="386" t="s">
        <v>864</v>
      </c>
      <c r="C133" s="473"/>
      <c r="D133" s="401" t="str">
        <f>F133</f>
        <v>X</v>
      </c>
      <c r="E133" s="401">
        <f>G133</f>
        <v>0</v>
      </c>
      <c r="F133" s="367" t="s">
        <v>536</v>
      </c>
      <c r="G133" s="401"/>
    </row>
    <row r="134" spans="1:7" ht="127.5" x14ac:dyDescent="0.2">
      <c r="A134" s="385" t="s">
        <v>934</v>
      </c>
      <c r="B134" s="389" t="s">
        <v>865</v>
      </c>
      <c r="C134" s="473"/>
      <c r="D134" s="401"/>
      <c r="E134" s="401"/>
      <c r="F134" s="367" t="s">
        <v>536</v>
      </c>
      <c r="G134" s="400"/>
    </row>
    <row r="135" spans="1:7" x14ac:dyDescent="0.2">
      <c r="A135" s="414" t="s">
        <v>446</v>
      </c>
      <c r="B135" s="376" t="s">
        <v>542</v>
      </c>
      <c r="C135" s="468">
        <v>7451</v>
      </c>
      <c r="D135" s="378"/>
      <c r="E135" s="378"/>
      <c r="F135" s="378"/>
      <c r="G135" s="379"/>
    </row>
    <row r="136" spans="1:7" x14ac:dyDescent="0.2">
      <c r="A136" s="411"/>
      <c r="B136" s="381" t="s">
        <v>781</v>
      </c>
      <c r="C136" s="479"/>
      <c r="D136" s="373"/>
      <c r="E136" s="373"/>
      <c r="F136" s="373"/>
      <c r="G136" s="384"/>
    </row>
    <row r="137" spans="1:7" x14ac:dyDescent="0.2">
      <c r="A137" s="392"/>
      <c r="B137" s="381" t="s">
        <v>818</v>
      </c>
      <c r="C137" s="475"/>
      <c r="D137" s="373">
        <f>E137</f>
        <v>6000</v>
      </c>
      <c r="E137" s="373">
        <f>F137</f>
        <v>6000</v>
      </c>
      <c r="F137" s="373">
        <f>F140</f>
        <v>6000</v>
      </c>
      <c r="G137" s="384"/>
    </row>
    <row r="138" spans="1:7" ht="25.5" x14ac:dyDescent="0.2">
      <c r="A138" s="385" t="s">
        <v>447</v>
      </c>
      <c r="B138" s="389" t="s">
        <v>866</v>
      </c>
      <c r="C138" s="473"/>
      <c r="D138" s="401"/>
      <c r="E138" s="401"/>
      <c r="F138" s="367" t="s">
        <v>536</v>
      </c>
      <c r="G138" s="401"/>
    </row>
    <row r="139" spans="1:7" ht="38.25" x14ac:dyDescent="0.2">
      <c r="A139" s="385" t="s">
        <v>448</v>
      </c>
      <c r="B139" s="389" t="s">
        <v>867</v>
      </c>
      <c r="C139" s="473"/>
      <c r="D139" s="401"/>
      <c r="E139" s="401"/>
      <c r="F139" s="367" t="s">
        <v>536</v>
      </c>
      <c r="G139" s="367"/>
    </row>
    <row r="140" spans="1:7" ht="38.25" x14ac:dyDescent="0.2">
      <c r="A140" s="385" t="s">
        <v>449</v>
      </c>
      <c r="B140" s="386" t="s">
        <v>701</v>
      </c>
      <c r="C140" s="473"/>
      <c r="D140" s="368">
        <f>E140</f>
        <v>6000</v>
      </c>
      <c r="E140" s="368">
        <f>F140</f>
        <v>6000</v>
      </c>
      <c r="F140" s="368">
        <v>6000</v>
      </c>
      <c r="G140" s="367"/>
    </row>
  </sheetData>
  <mergeCells count="7">
    <mergeCell ref="C4:C5"/>
    <mergeCell ref="A4:A5"/>
    <mergeCell ref="A1:G1"/>
    <mergeCell ref="A2:G2"/>
    <mergeCell ref="E4:E5"/>
    <mergeCell ref="B4:B5"/>
    <mergeCell ref="D4:D5"/>
  </mergeCells>
  <phoneticPr fontId="5" type="noConversion"/>
  <pageMargins left="0.25" right="0.25" top="0.75" bottom="0.75" header="0.3" footer="0.3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2"/>
  <sheetViews>
    <sheetView topLeftCell="B1" workbookViewId="0">
      <selection activeCell="B245" sqref="A245:XFD245"/>
    </sheetView>
  </sheetViews>
  <sheetFormatPr defaultColWidth="9.140625" defaultRowHeight="15" x14ac:dyDescent="0.2"/>
  <cols>
    <col min="1" max="1" width="5.140625" style="5" customWidth="1"/>
    <col min="2" max="2" width="6.42578125" style="6" customWidth="1"/>
    <col min="3" max="3" width="6.28515625" style="7" customWidth="1"/>
    <col min="4" max="4" width="5.7109375" style="8" customWidth="1"/>
    <col min="5" max="5" width="43.28515625" style="26" customWidth="1"/>
    <col min="6" max="6" width="47.5703125" style="13" hidden="1" customWidth="1"/>
    <col min="7" max="8" width="11.140625" style="9" customWidth="1"/>
    <col min="9" max="9" width="10.85546875" style="9" customWidth="1"/>
    <col min="10" max="10" width="10.28515625" style="9" customWidth="1"/>
    <col min="11" max="11" width="10.85546875" style="9" bestFit="1" customWidth="1"/>
    <col min="12" max="16384" width="9.140625" style="9"/>
  </cols>
  <sheetData>
    <row r="1" spans="1:12" ht="18" x14ac:dyDescent="0.25">
      <c r="A1" s="740" t="s">
        <v>299</v>
      </c>
      <c r="B1" s="740"/>
      <c r="C1" s="740"/>
      <c r="D1" s="740"/>
      <c r="E1" s="740"/>
      <c r="F1" s="740"/>
      <c r="G1" s="740"/>
      <c r="H1" s="740"/>
      <c r="I1" s="740"/>
      <c r="J1" s="740"/>
    </row>
    <row r="2" spans="1:12" ht="36" customHeight="1" x14ac:dyDescent="0.2">
      <c r="A2" s="741" t="s">
        <v>301</v>
      </c>
      <c r="B2" s="741"/>
      <c r="C2" s="741"/>
      <c r="D2" s="741"/>
      <c r="E2" s="741"/>
      <c r="F2" s="741"/>
      <c r="G2" s="741"/>
      <c r="H2" s="741"/>
      <c r="I2" s="741"/>
      <c r="J2" s="741"/>
    </row>
    <row r="3" spans="1:12" x14ac:dyDescent="0.2">
      <c r="A3" s="84" t="s">
        <v>300</v>
      </c>
      <c r="B3" s="86"/>
      <c r="C3" s="87"/>
      <c r="D3" s="87"/>
      <c r="E3" s="88"/>
      <c r="F3" s="84"/>
      <c r="G3" s="84"/>
      <c r="H3" s="84"/>
    </row>
    <row r="4" spans="1:12" ht="15.75" thickBot="1" x14ac:dyDescent="0.25">
      <c r="B4" s="10"/>
      <c r="C4" s="11"/>
      <c r="D4" s="11"/>
      <c r="E4" s="12"/>
      <c r="I4" s="742" t="s">
        <v>302</v>
      </c>
      <c r="J4" s="742"/>
    </row>
    <row r="5" spans="1:12" s="14" customFormat="1" ht="15.6" customHeight="1" thickBot="1" x14ac:dyDescent="0.25">
      <c r="A5" s="743" t="s">
        <v>297</v>
      </c>
      <c r="B5" s="751" t="s">
        <v>26</v>
      </c>
      <c r="C5" s="753" t="s">
        <v>533</v>
      </c>
      <c r="D5" s="754" t="s">
        <v>534</v>
      </c>
      <c r="E5" s="745" t="s">
        <v>298</v>
      </c>
      <c r="F5" s="747" t="s">
        <v>532</v>
      </c>
      <c r="G5" s="749" t="s">
        <v>987</v>
      </c>
      <c r="H5" s="749" t="s">
        <v>988</v>
      </c>
      <c r="I5" s="756" t="s">
        <v>407</v>
      </c>
      <c r="J5" s="757"/>
    </row>
    <row r="6" spans="1:12" s="15" customFormat="1" ht="40.9" customHeight="1" thickBot="1" x14ac:dyDescent="0.25">
      <c r="A6" s="744"/>
      <c r="B6" s="752"/>
      <c r="C6" s="752"/>
      <c r="D6" s="755"/>
      <c r="E6" s="746"/>
      <c r="F6" s="748"/>
      <c r="G6" s="750"/>
      <c r="H6" s="750"/>
      <c r="I6" s="167" t="s">
        <v>523</v>
      </c>
      <c r="J6" s="168" t="s">
        <v>524</v>
      </c>
    </row>
    <row r="7" spans="1:12" s="90" customFormat="1" ht="15.75" thickBot="1" x14ac:dyDescent="0.25">
      <c r="A7" s="146">
        <v>1</v>
      </c>
      <c r="B7" s="147">
        <v>2</v>
      </c>
      <c r="C7" s="147">
        <v>3</v>
      </c>
      <c r="D7" s="148">
        <v>4</v>
      </c>
      <c r="E7" s="149">
        <v>5</v>
      </c>
      <c r="F7" s="150"/>
      <c r="G7" s="626" t="s">
        <v>142</v>
      </c>
      <c r="H7" s="627" t="s">
        <v>143</v>
      </c>
      <c r="I7" s="151" t="s">
        <v>144</v>
      </c>
      <c r="J7" s="152" t="s">
        <v>986</v>
      </c>
    </row>
    <row r="8" spans="1:12" s="158" customFormat="1" ht="36.75" thickBot="1" x14ac:dyDescent="0.25">
      <c r="A8" s="169">
        <v>2000</v>
      </c>
      <c r="B8" s="170" t="s">
        <v>535</v>
      </c>
      <c r="C8" s="171" t="s">
        <v>536</v>
      </c>
      <c r="D8" s="172" t="s">
        <v>536</v>
      </c>
      <c r="E8" s="173" t="s">
        <v>33</v>
      </c>
      <c r="F8" s="174"/>
      <c r="G8" s="628">
        <v>238021.7</v>
      </c>
      <c r="H8" s="499">
        <f>I8+J8</f>
        <v>315503.21100000001</v>
      </c>
      <c r="I8" s="499">
        <f>I9+I45+I89+I142+I211+I241+I272+I304+I162</f>
        <v>238864.959</v>
      </c>
      <c r="J8" s="499">
        <f>J9+J45+J89+J142+J162+J211+J241+J179</f>
        <v>76638.252000000008</v>
      </c>
      <c r="K8" s="575"/>
      <c r="L8" s="575"/>
    </row>
    <row r="9" spans="1:12" s="157" customFormat="1" ht="64.5" customHeight="1" x14ac:dyDescent="0.2">
      <c r="A9" s="159">
        <v>2100</v>
      </c>
      <c r="B9" s="57" t="s">
        <v>349</v>
      </c>
      <c r="C9" s="420" t="s">
        <v>258</v>
      </c>
      <c r="D9" s="421" t="s">
        <v>258</v>
      </c>
      <c r="E9" s="145" t="s">
        <v>34</v>
      </c>
      <c r="F9" s="160" t="s">
        <v>537</v>
      </c>
      <c r="G9" s="623">
        <v>97641.7</v>
      </c>
      <c r="H9" s="644">
        <f>I9+J9</f>
        <v>128639.16099999999</v>
      </c>
      <c r="I9" s="488">
        <f>I11+I20+I31</f>
        <v>97741.7</v>
      </c>
      <c r="J9" s="488">
        <f>J11+J31</f>
        <v>30897.460999999999</v>
      </c>
    </row>
    <row r="10" spans="1:12" ht="11.25" customHeight="1" x14ac:dyDescent="0.2">
      <c r="A10" s="126"/>
      <c r="B10" s="57"/>
      <c r="C10" s="420"/>
      <c r="D10" s="421"/>
      <c r="E10" s="119" t="s">
        <v>197</v>
      </c>
      <c r="F10" s="16"/>
      <c r="G10" s="629"/>
      <c r="H10" s="593"/>
      <c r="I10" s="138"/>
      <c r="J10" s="127"/>
    </row>
    <row r="11" spans="1:12" s="18" customFormat="1" ht="48" x14ac:dyDescent="0.2">
      <c r="A11" s="128">
        <v>2110</v>
      </c>
      <c r="B11" s="57" t="s">
        <v>349</v>
      </c>
      <c r="C11" s="163" t="s">
        <v>259</v>
      </c>
      <c r="D11" s="164" t="s">
        <v>258</v>
      </c>
      <c r="E11" s="120" t="s">
        <v>27</v>
      </c>
      <c r="F11" s="17" t="s">
        <v>538</v>
      </c>
      <c r="G11" s="630">
        <v>87458</v>
      </c>
      <c r="H11" s="644">
        <f>H13</f>
        <v>93709.160999999993</v>
      </c>
      <c r="I11" s="487">
        <v>87558</v>
      </c>
      <c r="J11" s="488">
        <f>J13</f>
        <v>6151.1610000000001</v>
      </c>
    </row>
    <row r="12" spans="1:12" s="18" customFormat="1" ht="10.5" customHeight="1" x14ac:dyDescent="0.2">
      <c r="A12" s="128"/>
      <c r="B12" s="57"/>
      <c r="C12" s="163"/>
      <c r="D12" s="164"/>
      <c r="E12" s="119" t="s">
        <v>198</v>
      </c>
      <c r="F12" s="17"/>
      <c r="G12" s="631"/>
      <c r="H12" s="605"/>
      <c r="I12" s="139"/>
      <c r="J12" s="129"/>
    </row>
    <row r="13" spans="1:12" s="723" customFormat="1" ht="24" x14ac:dyDescent="0.2">
      <c r="A13" s="714">
        <v>2111</v>
      </c>
      <c r="B13" s="715" t="s">
        <v>349</v>
      </c>
      <c r="C13" s="716" t="s">
        <v>259</v>
      </c>
      <c r="D13" s="717" t="s">
        <v>259</v>
      </c>
      <c r="E13" s="718" t="s">
        <v>31</v>
      </c>
      <c r="F13" s="719" t="s">
        <v>539</v>
      </c>
      <c r="G13" s="720">
        <v>87458</v>
      </c>
      <c r="H13" s="721">
        <f>I13+J13</f>
        <v>93709.160999999993</v>
      </c>
      <c r="I13" s="713">
        <v>87558</v>
      </c>
      <c r="J13" s="722">
        <f>4865+1286.161</f>
        <v>6151.1610000000001</v>
      </c>
    </row>
    <row r="14" spans="1:12" ht="24" x14ac:dyDescent="0.2">
      <c r="A14" s="128">
        <v>2112</v>
      </c>
      <c r="B14" s="60" t="s">
        <v>349</v>
      </c>
      <c r="C14" s="422" t="s">
        <v>259</v>
      </c>
      <c r="D14" s="423" t="s">
        <v>260</v>
      </c>
      <c r="E14" s="119" t="s">
        <v>540</v>
      </c>
      <c r="F14" s="19" t="s">
        <v>541</v>
      </c>
      <c r="G14" s="632"/>
      <c r="H14" s="593"/>
      <c r="I14" s="140"/>
      <c r="J14" s="130"/>
    </row>
    <row r="15" spans="1:12" x14ac:dyDescent="0.2">
      <c r="A15" s="128">
        <v>2113</v>
      </c>
      <c r="B15" s="60" t="s">
        <v>349</v>
      </c>
      <c r="C15" s="422" t="s">
        <v>259</v>
      </c>
      <c r="D15" s="423" t="s">
        <v>135</v>
      </c>
      <c r="E15" s="119" t="s">
        <v>544</v>
      </c>
      <c r="F15" s="19" t="s">
        <v>545</v>
      </c>
      <c r="G15" s="632"/>
      <c r="H15" s="593"/>
      <c r="I15" s="140"/>
      <c r="J15" s="130"/>
    </row>
    <row r="16" spans="1:12" x14ac:dyDescent="0.2">
      <c r="A16" s="128">
        <v>2120</v>
      </c>
      <c r="B16" s="57" t="s">
        <v>349</v>
      </c>
      <c r="C16" s="163" t="s">
        <v>260</v>
      </c>
      <c r="D16" s="164" t="s">
        <v>258</v>
      </c>
      <c r="E16" s="120" t="s">
        <v>546</v>
      </c>
      <c r="F16" s="20" t="s">
        <v>547</v>
      </c>
      <c r="G16" s="632"/>
      <c r="H16" s="593"/>
      <c r="I16" s="140"/>
      <c r="J16" s="140"/>
    </row>
    <row r="17" spans="1:10" s="18" customFormat="1" ht="10.5" customHeight="1" x14ac:dyDescent="0.2">
      <c r="A17" s="128"/>
      <c r="B17" s="57"/>
      <c r="C17" s="163"/>
      <c r="D17" s="164"/>
      <c r="E17" s="119" t="s">
        <v>198</v>
      </c>
      <c r="F17" s="17"/>
      <c r="G17" s="631"/>
      <c r="H17" s="605"/>
      <c r="I17" s="139"/>
      <c r="J17" s="129"/>
    </row>
    <row r="18" spans="1:10" ht="16.5" customHeight="1" x14ac:dyDescent="0.2">
      <c r="A18" s="128">
        <v>2121</v>
      </c>
      <c r="B18" s="60" t="s">
        <v>349</v>
      </c>
      <c r="C18" s="422" t="s">
        <v>260</v>
      </c>
      <c r="D18" s="423" t="s">
        <v>259</v>
      </c>
      <c r="E18" s="121" t="s">
        <v>32</v>
      </c>
      <c r="F18" s="19" t="s">
        <v>548</v>
      </c>
      <c r="G18" s="632"/>
      <c r="H18" s="593"/>
      <c r="I18" s="140"/>
      <c r="J18" s="130"/>
    </row>
    <row r="19" spans="1:10" ht="28.5" x14ac:dyDescent="0.2">
      <c r="A19" s="128">
        <v>2122</v>
      </c>
      <c r="B19" s="60" t="s">
        <v>349</v>
      </c>
      <c r="C19" s="422" t="s">
        <v>260</v>
      </c>
      <c r="D19" s="423" t="s">
        <v>260</v>
      </c>
      <c r="E19" s="119" t="s">
        <v>549</v>
      </c>
      <c r="F19" s="19" t="s">
        <v>550</v>
      </c>
      <c r="G19" s="632"/>
      <c r="H19" s="593"/>
      <c r="I19" s="140"/>
      <c r="J19" s="130"/>
    </row>
    <row r="20" spans="1:10" x14ac:dyDescent="0.2">
      <c r="A20" s="128">
        <v>2130</v>
      </c>
      <c r="B20" s="57" t="s">
        <v>349</v>
      </c>
      <c r="C20" s="163" t="s">
        <v>135</v>
      </c>
      <c r="D20" s="164" t="s">
        <v>258</v>
      </c>
      <c r="E20" s="120" t="s">
        <v>551</v>
      </c>
      <c r="F20" s="21" t="s">
        <v>552</v>
      </c>
      <c r="G20" s="633">
        <v>1415.7</v>
      </c>
      <c r="H20" s="607">
        <v>1715.7</v>
      </c>
      <c r="I20" s="498">
        <v>1715.7</v>
      </c>
      <c r="J20" s="140"/>
    </row>
    <row r="21" spans="1:10" s="18" customFormat="1" ht="10.5" customHeight="1" x14ac:dyDescent="0.2">
      <c r="A21" s="128"/>
      <c r="B21" s="57"/>
      <c r="C21" s="163"/>
      <c r="D21" s="164"/>
      <c r="E21" s="119" t="s">
        <v>198</v>
      </c>
      <c r="F21" s="17"/>
      <c r="G21" s="631"/>
      <c r="H21" s="605"/>
      <c r="I21" s="139"/>
      <c r="J21" s="129"/>
    </row>
    <row r="22" spans="1:10" ht="24" x14ac:dyDescent="0.2">
      <c r="A22" s="128">
        <v>2131</v>
      </c>
      <c r="B22" s="60" t="s">
        <v>349</v>
      </c>
      <c r="C22" s="422" t="s">
        <v>135</v>
      </c>
      <c r="D22" s="423" t="s">
        <v>259</v>
      </c>
      <c r="E22" s="119" t="s">
        <v>553</v>
      </c>
      <c r="F22" s="19" t="s">
        <v>554</v>
      </c>
      <c r="G22" s="632"/>
      <c r="H22" s="593"/>
      <c r="I22" s="140"/>
      <c r="J22" s="130"/>
    </row>
    <row r="23" spans="1:10" ht="14.25" customHeight="1" x14ac:dyDescent="0.2">
      <c r="A23" s="128">
        <v>2132</v>
      </c>
      <c r="B23" s="60" t="s">
        <v>349</v>
      </c>
      <c r="C23" s="422">
        <v>3</v>
      </c>
      <c r="D23" s="423">
        <v>2</v>
      </c>
      <c r="E23" s="119" t="s">
        <v>555</v>
      </c>
      <c r="F23" s="19" t="s">
        <v>556</v>
      </c>
      <c r="G23" s="632"/>
      <c r="H23" s="593"/>
      <c r="I23" s="140"/>
      <c r="J23" s="130"/>
    </row>
    <row r="24" spans="1:10" x14ac:dyDescent="0.2">
      <c r="A24" s="128">
        <v>2133</v>
      </c>
      <c r="B24" s="60" t="s">
        <v>349</v>
      </c>
      <c r="C24" s="422">
        <v>3</v>
      </c>
      <c r="D24" s="423">
        <v>3</v>
      </c>
      <c r="E24" s="119" t="s">
        <v>557</v>
      </c>
      <c r="F24" s="19" t="s">
        <v>558</v>
      </c>
      <c r="G24" s="633">
        <v>1415.7</v>
      </c>
      <c r="H24" s="607">
        <v>1715.7</v>
      </c>
      <c r="I24" s="498">
        <v>1715.7</v>
      </c>
      <c r="J24" s="130"/>
    </row>
    <row r="25" spans="1:10" ht="12.75" customHeight="1" x14ac:dyDescent="0.2">
      <c r="A25" s="128">
        <v>2140</v>
      </c>
      <c r="B25" s="57" t="s">
        <v>349</v>
      </c>
      <c r="C25" s="163">
        <v>4</v>
      </c>
      <c r="D25" s="164">
        <v>0</v>
      </c>
      <c r="E25" s="120" t="s">
        <v>559</v>
      </c>
      <c r="F25" s="17" t="s">
        <v>560</v>
      </c>
      <c r="G25" s="632"/>
      <c r="H25" s="593"/>
      <c r="I25" s="140"/>
      <c r="J25" s="140"/>
    </row>
    <row r="26" spans="1:10" s="18" customFormat="1" ht="10.5" customHeight="1" x14ac:dyDescent="0.2">
      <c r="A26" s="128"/>
      <c r="B26" s="57"/>
      <c r="C26" s="163"/>
      <c r="D26" s="164"/>
      <c r="E26" s="119" t="s">
        <v>198</v>
      </c>
      <c r="F26" s="17"/>
      <c r="G26" s="632"/>
      <c r="H26" s="593"/>
      <c r="I26" s="139"/>
      <c r="J26" s="129"/>
    </row>
    <row r="27" spans="1:10" x14ac:dyDescent="0.2">
      <c r="A27" s="128">
        <v>2141</v>
      </c>
      <c r="B27" s="60" t="s">
        <v>349</v>
      </c>
      <c r="C27" s="422">
        <v>4</v>
      </c>
      <c r="D27" s="423">
        <v>1</v>
      </c>
      <c r="E27" s="119" t="s">
        <v>561</v>
      </c>
      <c r="F27" s="22" t="s">
        <v>562</v>
      </c>
      <c r="G27" s="632"/>
      <c r="H27" s="593"/>
      <c r="I27" s="140"/>
      <c r="J27" s="130"/>
    </row>
    <row r="28" spans="1:10" ht="36" x14ac:dyDescent="0.2">
      <c r="A28" s="128">
        <v>2150</v>
      </c>
      <c r="B28" s="57" t="s">
        <v>349</v>
      </c>
      <c r="C28" s="163">
        <v>5</v>
      </c>
      <c r="D28" s="164">
        <v>0</v>
      </c>
      <c r="E28" s="120" t="s">
        <v>563</v>
      </c>
      <c r="F28" s="17" t="s">
        <v>564</v>
      </c>
      <c r="G28" s="632"/>
      <c r="H28" s="593"/>
      <c r="I28" s="140"/>
      <c r="J28" s="140"/>
    </row>
    <row r="29" spans="1:10" s="18" customFormat="1" ht="10.5" customHeight="1" x14ac:dyDescent="0.2">
      <c r="A29" s="128"/>
      <c r="B29" s="57"/>
      <c r="C29" s="163"/>
      <c r="D29" s="164"/>
      <c r="E29" s="119" t="s">
        <v>198</v>
      </c>
      <c r="F29" s="17"/>
      <c r="G29" s="632"/>
      <c r="H29" s="593"/>
      <c r="I29" s="139"/>
      <c r="J29" s="129"/>
    </row>
    <row r="30" spans="1:10" ht="36" x14ac:dyDescent="0.2">
      <c r="A30" s="128">
        <v>2151</v>
      </c>
      <c r="B30" s="60" t="s">
        <v>349</v>
      </c>
      <c r="C30" s="422">
        <v>5</v>
      </c>
      <c r="D30" s="423">
        <v>1</v>
      </c>
      <c r="E30" s="119" t="s">
        <v>565</v>
      </c>
      <c r="F30" s="22" t="s">
        <v>566</v>
      </c>
      <c r="G30" s="632"/>
      <c r="H30" s="593"/>
      <c r="I30" s="140"/>
      <c r="J30" s="130"/>
    </row>
    <row r="31" spans="1:10" ht="36" x14ac:dyDescent="0.2">
      <c r="A31" s="128">
        <v>2160</v>
      </c>
      <c r="B31" s="57" t="s">
        <v>349</v>
      </c>
      <c r="C31" s="163">
        <v>6</v>
      </c>
      <c r="D31" s="164">
        <v>0</v>
      </c>
      <c r="E31" s="120" t="s">
        <v>567</v>
      </c>
      <c r="F31" s="17" t="s">
        <v>568</v>
      </c>
      <c r="G31" s="634">
        <v>8768</v>
      </c>
      <c r="H31" s="645">
        <f>I31+J31</f>
        <v>33214.300000000003</v>
      </c>
      <c r="I31" s="713">
        <f>8568-100</f>
        <v>8468</v>
      </c>
      <c r="J31" s="487">
        <v>24746.3</v>
      </c>
    </row>
    <row r="32" spans="1:10" s="18" customFormat="1" ht="10.5" customHeight="1" x14ac:dyDescent="0.2">
      <c r="A32" s="128"/>
      <c r="B32" s="57"/>
      <c r="C32" s="163"/>
      <c r="D32" s="164"/>
      <c r="E32" s="119" t="s">
        <v>198</v>
      </c>
      <c r="F32" s="17"/>
      <c r="G32" s="632"/>
      <c r="H32" s="593"/>
      <c r="I32" s="139"/>
      <c r="J32" s="129"/>
    </row>
    <row r="33" spans="1:10" ht="24" x14ac:dyDescent="0.2">
      <c r="A33" s="128">
        <v>2161</v>
      </c>
      <c r="B33" s="60" t="s">
        <v>349</v>
      </c>
      <c r="C33" s="422">
        <v>6</v>
      </c>
      <c r="D33" s="423">
        <v>1</v>
      </c>
      <c r="E33" s="119" t="s">
        <v>569</v>
      </c>
      <c r="F33" s="19" t="s">
        <v>570</v>
      </c>
      <c r="G33" s="634">
        <v>8768</v>
      </c>
      <c r="H33" s="645">
        <f>I33+J33</f>
        <v>33214.300000000003</v>
      </c>
      <c r="I33" s="713">
        <f>8568-100</f>
        <v>8468</v>
      </c>
      <c r="J33" s="487">
        <v>24746.3</v>
      </c>
    </row>
    <row r="34" spans="1:10" ht="24" x14ac:dyDescent="0.2">
      <c r="A34" s="128">
        <v>2170</v>
      </c>
      <c r="B34" s="57" t="s">
        <v>349</v>
      </c>
      <c r="C34" s="163">
        <v>7</v>
      </c>
      <c r="D34" s="164">
        <v>0</v>
      </c>
      <c r="E34" s="120" t="s">
        <v>399</v>
      </c>
      <c r="F34" s="19"/>
      <c r="G34" s="632"/>
      <c r="H34" s="593"/>
      <c r="I34" s="140"/>
      <c r="J34" s="140"/>
    </row>
    <row r="35" spans="1:10" s="18" customFormat="1" ht="10.5" customHeight="1" x14ac:dyDescent="0.2">
      <c r="A35" s="128"/>
      <c r="B35" s="57"/>
      <c r="C35" s="163"/>
      <c r="D35" s="164"/>
      <c r="E35" s="119" t="s">
        <v>198</v>
      </c>
      <c r="F35" s="17"/>
      <c r="G35" s="632"/>
      <c r="H35" s="593"/>
      <c r="I35" s="139"/>
      <c r="J35" s="129"/>
    </row>
    <row r="36" spans="1:10" x14ac:dyDescent="0.2">
      <c r="A36" s="128">
        <v>2171</v>
      </c>
      <c r="B36" s="60" t="s">
        <v>349</v>
      </c>
      <c r="C36" s="422">
        <v>7</v>
      </c>
      <c r="D36" s="423">
        <v>1</v>
      </c>
      <c r="E36" s="119" t="s">
        <v>399</v>
      </c>
      <c r="F36" s="19"/>
      <c r="G36" s="632"/>
      <c r="H36" s="593"/>
      <c r="I36" s="140"/>
      <c r="J36" s="130"/>
    </row>
    <row r="37" spans="1:10" ht="29.25" customHeight="1" x14ac:dyDescent="0.2">
      <c r="A37" s="128">
        <v>2180</v>
      </c>
      <c r="B37" s="57" t="s">
        <v>349</v>
      </c>
      <c r="C37" s="163">
        <v>8</v>
      </c>
      <c r="D37" s="164">
        <v>0</v>
      </c>
      <c r="E37" s="120" t="s">
        <v>571</v>
      </c>
      <c r="F37" s="17" t="s">
        <v>572</v>
      </c>
      <c r="G37" s="632"/>
      <c r="H37" s="593"/>
      <c r="I37" s="140"/>
      <c r="J37" s="140"/>
    </row>
    <row r="38" spans="1:10" s="18" customFormat="1" ht="10.5" customHeight="1" x14ac:dyDescent="0.2">
      <c r="A38" s="128"/>
      <c r="B38" s="57"/>
      <c r="C38" s="163"/>
      <c r="D38" s="164"/>
      <c r="E38" s="119" t="s">
        <v>198</v>
      </c>
      <c r="F38" s="17"/>
      <c r="G38" s="632"/>
      <c r="H38" s="593"/>
      <c r="I38" s="139"/>
      <c r="J38" s="129"/>
    </row>
    <row r="39" spans="1:10" ht="36" x14ac:dyDescent="0.2">
      <c r="A39" s="128">
        <v>2181</v>
      </c>
      <c r="B39" s="60" t="s">
        <v>349</v>
      </c>
      <c r="C39" s="422">
        <v>8</v>
      </c>
      <c r="D39" s="423">
        <v>1</v>
      </c>
      <c r="E39" s="119" t="s">
        <v>571</v>
      </c>
      <c r="F39" s="22" t="s">
        <v>573</v>
      </c>
      <c r="G39" s="632"/>
      <c r="H39" s="593"/>
      <c r="I39" s="140"/>
      <c r="J39" s="140"/>
    </row>
    <row r="40" spans="1:10" x14ac:dyDescent="0.2">
      <c r="A40" s="128"/>
      <c r="B40" s="60"/>
      <c r="C40" s="422"/>
      <c r="D40" s="423"/>
      <c r="E40" s="189" t="s">
        <v>198</v>
      </c>
      <c r="F40" s="22"/>
      <c r="G40" s="632"/>
      <c r="H40" s="593"/>
      <c r="I40" s="140"/>
      <c r="J40" s="130"/>
    </row>
    <row r="41" spans="1:10" x14ac:dyDescent="0.2">
      <c r="A41" s="128">
        <v>2182</v>
      </c>
      <c r="B41" s="60" t="s">
        <v>349</v>
      </c>
      <c r="C41" s="422">
        <v>8</v>
      </c>
      <c r="D41" s="423">
        <v>1</v>
      </c>
      <c r="E41" s="189" t="s">
        <v>206</v>
      </c>
      <c r="F41" s="22"/>
      <c r="G41" s="632"/>
      <c r="H41" s="593"/>
      <c r="I41" s="140"/>
      <c r="J41" s="130"/>
    </row>
    <row r="42" spans="1:10" ht="24" x14ac:dyDescent="0.2">
      <c r="A42" s="128">
        <v>2183</v>
      </c>
      <c r="B42" s="60" t="s">
        <v>349</v>
      </c>
      <c r="C42" s="422">
        <v>8</v>
      </c>
      <c r="D42" s="423">
        <v>1</v>
      </c>
      <c r="E42" s="189" t="s">
        <v>207</v>
      </c>
      <c r="F42" s="22"/>
      <c r="G42" s="632"/>
      <c r="H42" s="593"/>
      <c r="I42" s="140"/>
      <c r="J42" s="130"/>
    </row>
    <row r="43" spans="1:10" ht="24" x14ac:dyDescent="0.2">
      <c r="A43" s="128">
        <v>2184</v>
      </c>
      <c r="B43" s="60" t="s">
        <v>349</v>
      </c>
      <c r="C43" s="422">
        <v>8</v>
      </c>
      <c r="D43" s="423">
        <v>1</v>
      </c>
      <c r="E43" s="189" t="s">
        <v>212</v>
      </c>
      <c r="F43" s="22"/>
      <c r="G43" s="632"/>
      <c r="H43" s="593"/>
      <c r="I43" s="140"/>
      <c r="J43" s="130"/>
    </row>
    <row r="44" spans="1:10" x14ac:dyDescent="0.2">
      <c r="A44" s="128">
        <v>2185</v>
      </c>
      <c r="B44" s="60" t="s">
        <v>349</v>
      </c>
      <c r="C44" s="422">
        <v>8</v>
      </c>
      <c r="D44" s="423">
        <v>1</v>
      </c>
      <c r="E44" s="189"/>
      <c r="F44" s="22"/>
      <c r="G44" s="632"/>
      <c r="H44" s="593"/>
      <c r="I44" s="140"/>
      <c r="J44" s="130"/>
    </row>
    <row r="45" spans="1:10" s="157" customFormat="1" ht="40.5" customHeight="1" x14ac:dyDescent="0.2">
      <c r="A45" s="153">
        <v>2200</v>
      </c>
      <c r="B45" s="57" t="s">
        <v>350</v>
      </c>
      <c r="C45" s="163">
        <v>0</v>
      </c>
      <c r="D45" s="164">
        <v>0</v>
      </c>
      <c r="E45" s="145" t="s">
        <v>35</v>
      </c>
      <c r="F45" s="154" t="s">
        <v>574</v>
      </c>
      <c r="G45" s="635">
        <v>2890</v>
      </c>
      <c r="H45" s="646">
        <v>3090</v>
      </c>
      <c r="I45" s="155">
        <v>3090</v>
      </c>
      <c r="J45" s="155"/>
    </row>
    <row r="46" spans="1:10" ht="11.25" customHeight="1" x14ac:dyDescent="0.2">
      <c r="A46" s="126"/>
      <c r="B46" s="57"/>
      <c r="C46" s="420"/>
      <c r="D46" s="421"/>
      <c r="E46" s="119" t="s">
        <v>197</v>
      </c>
      <c r="F46" s="16"/>
      <c r="G46" s="629"/>
      <c r="H46" s="593"/>
      <c r="I46" s="138"/>
      <c r="J46" s="127"/>
    </row>
    <row r="47" spans="1:10" x14ac:dyDescent="0.2">
      <c r="A47" s="128">
        <v>2210</v>
      </c>
      <c r="B47" s="57" t="s">
        <v>350</v>
      </c>
      <c r="C47" s="422">
        <v>1</v>
      </c>
      <c r="D47" s="423">
        <v>0</v>
      </c>
      <c r="E47" s="120" t="s">
        <v>575</v>
      </c>
      <c r="F47" s="23" t="s">
        <v>576</v>
      </c>
      <c r="G47" s="632"/>
      <c r="H47" s="593"/>
      <c r="I47" s="140"/>
      <c r="J47" s="140"/>
    </row>
    <row r="48" spans="1:10" s="18" customFormat="1" ht="10.5" customHeight="1" x14ac:dyDescent="0.2">
      <c r="A48" s="128"/>
      <c r="B48" s="57"/>
      <c r="C48" s="163"/>
      <c r="D48" s="164"/>
      <c r="E48" s="119" t="s">
        <v>198</v>
      </c>
      <c r="F48" s="17"/>
      <c r="G48" s="632"/>
      <c r="H48" s="593"/>
      <c r="I48" s="139"/>
      <c r="J48" s="129"/>
    </row>
    <row r="49" spans="1:10" x14ac:dyDescent="0.2">
      <c r="A49" s="128">
        <v>2211</v>
      </c>
      <c r="B49" s="60" t="s">
        <v>350</v>
      </c>
      <c r="C49" s="422">
        <v>1</v>
      </c>
      <c r="D49" s="423">
        <v>1</v>
      </c>
      <c r="E49" s="119" t="s">
        <v>577</v>
      </c>
      <c r="F49" s="22" t="s">
        <v>578</v>
      </c>
      <c r="H49" s="593"/>
      <c r="J49" s="130"/>
    </row>
    <row r="50" spans="1:10" x14ac:dyDescent="0.2">
      <c r="A50" s="128">
        <v>2220</v>
      </c>
      <c r="B50" s="57" t="s">
        <v>350</v>
      </c>
      <c r="C50" s="163">
        <v>2</v>
      </c>
      <c r="D50" s="164">
        <v>0</v>
      </c>
      <c r="E50" s="120" t="s">
        <v>579</v>
      </c>
      <c r="F50" s="23" t="s">
        <v>580</v>
      </c>
      <c r="G50" s="636">
        <v>2890</v>
      </c>
      <c r="H50" s="647">
        <f>I50</f>
        <v>3090</v>
      </c>
      <c r="I50" s="597">
        <v>3090</v>
      </c>
      <c r="J50" s="140"/>
    </row>
    <row r="51" spans="1:10" s="18" customFormat="1" ht="10.5" customHeight="1" x14ac:dyDescent="0.2">
      <c r="A51" s="128"/>
      <c r="B51" s="57"/>
      <c r="C51" s="163"/>
      <c r="D51" s="164"/>
      <c r="E51" s="119" t="s">
        <v>198</v>
      </c>
      <c r="F51" s="17"/>
      <c r="G51" s="636"/>
      <c r="H51" s="647"/>
      <c r="I51" s="598"/>
      <c r="J51" s="129"/>
    </row>
    <row r="52" spans="1:10" x14ac:dyDescent="0.2">
      <c r="A52" s="128">
        <v>2221</v>
      </c>
      <c r="B52" s="60" t="s">
        <v>350</v>
      </c>
      <c r="C52" s="422">
        <v>2</v>
      </c>
      <c r="D52" s="423">
        <v>1</v>
      </c>
      <c r="E52" s="119" t="s">
        <v>581</v>
      </c>
      <c r="F52" s="22" t="s">
        <v>582</v>
      </c>
      <c r="G52" s="636">
        <v>2890</v>
      </c>
      <c r="H52" s="647">
        <f>I52</f>
        <v>3090</v>
      </c>
      <c r="I52" s="597">
        <v>3090</v>
      </c>
      <c r="J52" s="130"/>
    </row>
    <row r="53" spans="1:10" x14ac:dyDescent="0.2">
      <c r="A53" s="128">
        <v>2230</v>
      </c>
      <c r="B53" s="57" t="s">
        <v>350</v>
      </c>
      <c r="C53" s="422">
        <v>3</v>
      </c>
      <c r="D53" s="423">
        <v>0</v>
      </c>
      <c r="E53" s="120" t="s">
        <v>583</v>
      </c>
      <c r="F53" s="23" t="s">
        <v>584</v>
      </c>
      <c r="G53" s="632"/>
      <c r="H53" s="593"/>
      <c r="I53" s="140"/>
      <c r="J53" s="140"/>
    </row>
    <row r="54" spans="1:10" s="18" customFormat="1" ht="10.5" customHeight="1" x14ac:dyDescent="0.2">
      <c r="A54" s="128"/>
      <c r="B54" s="57"/>
      <c r="C54" s="163"/>
      <c r="D54" s="164"/>
      <c r="E54" s="119" t="s">
        <v>198</v>
      </c>
      <c r="F54" s="17"/>
      <c r="G54" s="632"/>
      <c r="H54" s="593"/>
      <c r="I54" s="139"/>
      <c r="J54" s="129"/>
    </row>
    <row r="55" spans="1:10" x14ac:dyDescent="0.2">
      <c r="A55" s="128">
        <v>2231</v>
      </c>
      <c r="B55" s="60" t="s">
        <v>350</v>
      </c>
      <c r="C55" s="422">
        <v>3</v>
      </c>
      <c r="D55" s="423">
        <v>1</v>
      </c>
      <c r="E55" s="119" t="s">
        <v>585</v>
      </c>
      <c r="F55" s="22" t="s">
        <v>586</v>
      </c>
      <c r="G55" s="632"/>
      <c r="H55" s="593"/>
      <c r="I55" s="140"/>
      <c r="J55" s="130"/>
    </row>
    <row r="56" spans="1:10" ht="24" x14ac:dyDescent="0.2">
      <c r="A56" s="128">
        <v>2240</v>
      </c>
      <c r="B56" s="57" t="s">
        <v>350</v>
      </c>
      <c r="C56" s="163">
        <v>4</v>
      </c>
      <c r="D56" s="164">
        <v>0</v>
      </c>
      <c r="E56" s="120" t="s">
        <v>587</v>
      </c>
      <c r="F56" s="17" t="s">
        <v>588</v>
      </c>
      <c r="G56" s="632"/>
      <c r="H56" s="593"/>
      <c r="I56" s="140"/>
      <c r="J56" s="140"/>
    </row>
    <row r="57" spans="1:10" s="18" customFormat="1" ht="10.5" customHeight="1" x14ac:dyDescent="0.2">
      <c r="A57" s="128"/>
      <c r="B57" s="57"/>
      <c r="C57" s="163"/>
      <c r="D57" s="164"/>
      <c r="E57" s="119" t="s">
        <v>198</v>
      </c>
      <c r="F57" s="17"/>
      <c r="G57" s="632"/>
      <c r="H57" s="593"/>
      <c r="I57" s="139"/>
      <c r="J57" s="129"/>
    </row>
    <row r="58" spans="1:10" ht="24" x14ac:dyDescent="0.2">
      <c r="A58" s="128">
        <v>2241</v>
      </c>
      <c r="B58" s="60" t="s">
        <v>350</v>
      </c>
      <c r="C58" s="422">
        <v>4</v>
      </c>
      <c r="D58" s="423">
        <v>1</v>
      </c>
      <c r="E58" s="119" t="s">
        <v>587</v>
      </c>
      <c r="F58" s="22" t="s">
        <v>588</v>
      </c>
      <c r="G58" s="632"/>
      <c r="H58" s="593"/>
      <c r="I58" s="140"/>
      <c r="J58" s="130"/>
    </row>
    <row r="59" spans="1:10" s="18" customFormat="1" ht="10.5" customHeight="1" x14ac:dyDescent="0.2">
      <c r="A59" s="128"/>
      <c r="B59" s="57"/>
      <c r="C59" s="163"/>
      <c r="D59" s="164"/>
      <c r="E59" s="119" t="s">
        <v>198</v>
      </c>
      <c r="F59" s="17"/>
      <c r="G59" s="632"/>
      <c r="H59" s="593"/>
      <c r="I59" s="139"/>
      <c r="J59" s="129"/>
    </row>
    <row r="60" spans="1:10" ht="24" x14ac:dyDescent="0.2">
      <c r="A60" s="128">
        <v>2250</v>
      </c>
      <c r="B60" s="57" t="s">
        <v>350</v>
      </c>
      <c r="C60" s="163">
        <v>5</v>
      </c>
      <c r="D60" s="164">
        <v>0</v>
      </c>
      <c r="E60" s="120" t="s">
        <v>589</v>
      </c>
      <c r="F60" s="17" t="s">
        <v>590</v>
      </c>
      <c r="G60" s="632"/>
      <c r="H60" s="593"/>
      <c r="I60" s="140"/>
      <c r="J60" s="140"/>
    </row>
    <row r="61" spans="1:10" s="18" customFormat="1" ht="10.5" customHeight="1" x14ac:dyDescent="0.2">
      <c r="A61" s="128"/>
      <c r="B61" s="57"/>
      <c r="C61" s="163"/>
      <c r="D61" s="164"/>
      <c r="E61" s="119" t="s">
        <v>198</v>
      </c>
      <c r="F61" s="17"/>
      <c r="G61" s="632"/>
      <c r="H61" s="593"/>
      <c r="I61" s="139"/>
      <c r="J61" s="129"/>
    </row>
    <row r="62" spans="1:10" x14ac:dyDescent="0.2">
      <c r="A62" s="128">
        <v>2251</v>
      </c>
      <c r="B62" s="60" t="s">
        <v>350</v>
      </c>
      <c r="C62" s="422">
        <v>5</v>
      </c>
      <c r="D62" s="423">
        <v>1</v>
      </c>
      <c r="E62" s="119" t="s">
        <v>589</v>
      </c>
      <c r="F62" s="22" t="s">
        <v>591</v>
      </c>
      <c r="G62" s="632"/>
      <c r="H62" s="593"/>
      <c r="I62" s="140"/>
      <c r="J62" s="130"/>
    </row>
    <row r="63" spans="1:10" s="157" customFormat="1" ht="58.5" customHeight="1" x14ac:dyDescent="0.2">
      <c r="A63" s="153">
        <v>2300</v>
      </c>
      <c r="B63" s="62" t="s">
        <v>351</v>
      </c>
      <c r="C63" s="163">
        <v>0</v>
      </c>
      <c r="D63" s="164">
        <v>0</v>
      </c>
      <c r="E63" s="161" t="s">
        <v>36</v>
      </c>
      <c r="F63" s="154" t="s">
        <v>592</v>
      </c>
      <c r="G63" s="635"/>
      <c r="H63" s="646"/>
      <c r="I63" s="155"/>
      <c r="J63" s="155"/>
    </row>
    <row r="64" spans="1:10" ht="11.25" customHeight="1" x14ac:dyDescent="0.2">
      <c r="A64" s="126"/>
      <c r="B64" s="57"/>
      <c r="C64" s="420"/>
      <c r="D64" s="421"/>
      <c r="E64" s="119" t="s">
        <v>197</v>
      </c>
      <c r="F64" s="16"/>
      <c r="G64" s="629"/>
      <c r="H64" s="593"/>
      <c r="J64" s="127"/>
    </row>
    <row r="65" spans="1:10" x14ac:dyDescent="0.2">
      <c r="A65" s="128">
        <v>2310</v>
      </c>
      <c r="B65" s="62" t="s">
        <v>351</v>
      </c>
      <c r="C65" s="163">
        <v>1</v>
      </c>
      <c r="D65" s="164">
        <v>0</v>
      </c>
      <c r="E65" s="120" t="s">
        <v>119</v>
      </c>
      <c r="F65" s="17" t="s">
        <v>594</v>
      </c>
      <c r="G65" s="632"/>
      <c r="H65" s="593"/>
      <c r="I65" s="138"/>
      <c r="J65" s="138"/>
    </row>
    <row r="66" spans="1:10" s="18" customFormat="1" ht="10.5" customHeight="1" x14ac:dyDescent="0.2">
      <c r="A66" s="128"/>
      <c r="B66" s="57"/>
      <c r="C66" s="163"/>
      <c r="D66" s="164"/>
      <c r="E66" s="119" t="s">
        <v>198</v>
      </c>
      <c r="F66" s="17"/>
      <c r="G66" s="632"/>
      <c r="H66" s="593"/>
      <c r="I66" s="139"/>
      <c r="J66" s="129"/>
    </row>
    <row r="67" spans="1:10" x14ac:dyDescent="0.2">
      <c r="A67" s="128">
        <v>2311</v>
      </c>
      <c r="B67" s="63" t="s">
        <v>351</v>
      </c>
      <c r="C67" s="422">
        <v>1</v>
      </c>
      <c r="D67" s="423">
        <v>1</v>
      </c>
      <c r="E67" s="119" t="s">
        <v>593</v>
      </c>
      <c r="F67" s="22" t="s">
        <v>595</v>
      </c>
      <c r="G67" s="632"/>
      <c r="H67" s="593"/>
      <c r="I67" s="140"/>
      <c r="J67" s="130"/>
    </row>
    <row r="68" spans="1:10" x14ac:dyDescent="0.2">
      <c r="A68" s="128">
        <v>2312</v>
      </c>
      <c r="B68" s="63" t="s">
        <v>351</v>
      </c>
      <c r="C68" s="422">
        <v>1</v>
      </c>
      <c r="D68" s="423">
        <v>2</v>
      </c>
      <c r="E68" s="119" t="s">
        <v>120</v>
      </c>
      <c r="F68" s="22"/>
      <c r="G68" s="632"/>
      <c r="H68" s="593"/>
      <c r="I68" s="140"/>
      <c r="J68" s="130"/>
    </row>
    <row r="69" spans="1:10" x14ac:dyDescent="0.2">
      <c r="A69" s="128">
        <v>2313</v>
      </c>
      <c r="B69" s="63" t="s">
        <v>351</v>
      </c>
      <c r="C69" s="422">
        <v>1</v>
      </c>
      <c r="D69" s="423">
        <v>3</v>
      </c>
      <c r="E69" s="119" t="s">
        <v>121</v>
      </c>
      <c r="F69" s="22"/>
      <c r="G69" s="632"/>
      <c r="H69" s="593"/>
      <c r="I69" s="140"/>
      <c r="J69" s="130"/>
    </row>
    <row r="70" spans="1:10" x14ac:dyDescent="0.2">
      <c r="A70" s="128">
        <v>2320</v>
      </c>
      <c r="B70" s="62" t="s">
        <v>351</v>
      </c>
      <c r="C70" s="163">
        <v>2</v>
      </c>
      <c r="D70" s="164">
        <v>0</v>
      </c>
      <c r="E70" s="120" t="s">
        <v>122</v>
      </c>
      <c r="F70" s="17" t="s">
        <v>596</v>
      </c>
      <c r="G70" s="632"/>
      <c r="H70" s="593"/>
      <c r="I70" s="140"/>
      <c r="J70" s="140"/>
    </row>
    <row r="71" spans="1:10" s="18" customFormat="1" ht="10.5" customHeight="1" x14ac:dyDescent="0.2">
      <c r="A71" s="128"/>
      <c r="B71" s="57"/>
      <c r="C71" s="163"/>
      <c r="D71" s="164"/>
      <c r="E71" s="119" t="s">
        <v>198</v>
      </c>
      <c r="F71" s="17"/>
      <c r="G71" s="632"/>
      <c r="H71" s="593"/>
      <c r="I71" s="139"/>
      <c r="J71" s="129"/>
    </row>
    <row r="72" spans="1:10" x14ac:dyDescent="0.2">
      <c r="A72" s="128">
        <v>2321</v>
      </c>
      <c r="B72" s="63" t="s">
        <v>351</v>
      </c>
      <c r="C72" s="422">
        <v>2</v>
      </c>
      <c r="D72" s="423">
        <v>1</v>
      </c>
      <c r="E72" s="119" t="s">
        <v>123</v>
      </c>
      <c r="F72" s="22" t="s">
        <v>597</v>
      </c>
      <c r="G72" s="632"/>
      <c r="H72" s="593"/>
      <c r="I72" s="140"/>
      <c r="J72" s="130"/>
    </row>
    <row r="73" spans="1:10" ht="24" x14ac:dyDescent="0.2">
      <c r="A73" s="128">
        <v>2330</v>
      </c>
      <c r="B73" s="62" t="s">
        <v>351</v>
      </c>
      <c r="C73" s="163">
        <v>3</v>
      </c>
      <c r="D73" s="164">
        <v>0</v>
      </c>
      <c r="E73" s="120" t="s">
        <v>124</v>
      </c>
      <c r="F73" s="17" t="s">
        <v>598</v>
      </c>
      <c r="G73" s="632"/>
      <c r="H73" s="593"/>
      <c r="I73" s="140"/>
      <c r="J73" s="140"/>
    </row>
    <row r="74" spans="1:10" s="18" customFormat="1" ht="10.5" customHeight="1" x14ac:dyDescent="0.2">
      <c r="A74" s="128"/>
      <c r="B74" s="57"/>
      <c r="C74" s="163"/>
      <c r="D74" s="164"/>
      <c r="E74" s="119" t="s">
        <v>198</v>
      </c>
      <c r="F74" s="17"/>
      <c r="G74" s="632"/>
      <c r="H74" s="593"/>
      <c r="I74" s="139"/>
      <c r="J74" s="129"/>
    </row>
    <row r="75" spans="1:10" x14ac:dyDescent="0.2">
      <c r="A75" s="128">
        <v>2331</v>
      </c>
      <c r="B75" s="63" t="s">
        <v>351</v>
      </c>
      <c r="C75" s="422">
        <v>3</v>
      </c>
      <c r="D75" s="423">
        <v>1</v>
      </c>
      <c r="E75" s="119" t="s">
        <v>599</v>
      </c>
      <c r="F75" s="22" t="s">
        <v>600</v>
      </c>
      <c r="G75" s="632"/>
      <c r="H75" s="593"/>
      <c r="I75" s="140"/>
      <c r="J75" s="130"/>
    </row>
    <row r="76" spans="1:10" x14ac:dyDescent="0.2">
      <c r="A76" s="128">
        <v>2332</v>
      </c>
      <c r="B76" s="63" t="s">
        <v>351</v>
      </c>
      <c r="C76" s="422">
        <v>3</v>
      </c>
      <c r="D76" s="423">
        <v>2</v>
      </c>
      <c r="E76" s="119" t="s">
        <v>125</v>
      </c>
      <c r="F76" s="22"/>
      <c r="G76" s="632"/>
      <c r="H76" s="593"/>
      <c r="I76" s="140"/>
      <c r="J76" s="130"/>
    </row>
    <row r="77" spans="1:10" x14ac:dyDescent="0.2">
      <c r="A77" s="128">
        <v>2340</v>
      </c>
      <c r="B77" s="62" t="s">
        <v>351</v>
      </c>
      <c r="C77" s="163">
        <v>4</v>
      </c>
      <c r="D77" s="164">
        <v>0</v>
      </c>
      <c r="E77" s="120" t="s">
        <v>126</v>
      </c>
      <c r="F77" s="22"/>
      <c r="G77" s="632"/>
      <c r="H77" s="593"/>
      <c r="I77" s="140"/>
      <c r="J77" s="140"/>
    </row>
    <row r="78" spans="1:10" s="18" customFormat="1" ht="10.5" customHeight="1" x14ac:dyDescent="0.2">
      <c r="A78" s="128"/>
      <c r="B78" s="57"/>
      <c r="C78" s="163"/>
      <c r="D78" s="164"/>
      <c r="E78" s="119" t="s">
        <v>198</v>
      </c>
      <c r="F78" s="17"/>
      <c r="G78" s="632"/>
      <c r="H78" s="593"/>
      <c r="I78" s="139"/>
      <c r="J78" s="129"/>
    </row>
    <row r="79" spans="1:10" x14ac:dyDescent="0.2">
      <c r="A79" s="128">
        <v>2341</v>
      </c>
      <c r="B79" s="63" t="s">
        <v>351</v>
      </c>
      <c r="C79" s="422">
        <v>4</v>
      </c>
      <c r="D79" s="423">
        <v>1</v>
      </c>
      <c r="E79" s="119" t="s">
        <v>126</v>
      </c>
      <c r="F79" s="22"/>
      <c r="G79" s="632"/>
      <c r="H79" s="593"/>
      <c r="I79" s="140"/>
      <c r="J79" s="130"/>
    </row>
    <row r="80" spans="1:10" x14ac:dyDescent="0.2">
      <c r="A80" s="128">
        <v>2350</v>
      </c>
      <c r="B80" s="62" t="s">
        <v>351</v>
      </c>
      <c r="C80" s="163">
        <v>5</v>
      </c>
      <c r="D80" s="164">
        <v>0</v>
      </c>
      <c r="E80" s="120" t="s">
        <v>601</v>
      </c>
      <c r="F80" s="17" t="s">
        <v>602</v>
      </c>
      <c r="G80" s="632"/>
      <c r="H80" s="593"/>
      <c r="I80" s="140"/>
      <c r="J80" s="140"/>
    </row>
    <row r="81" spans="1:10" s="18" customFormat="1" ht="10.5" customHeight="1" x14ac:dyDescent="0.2">
      <c r="A81" s="128"/>
      <c r="B81" s="57"/>
      <c r="C81" s="163"/>
      <c r="D81" s="164"/>
      <c r="E81" s="119" t="s">
        <v>198</v>
      </c>
      <c r="F81" s="17"/>
      <c r="G81" s="632"/>
      <c r="H81" s="593"/>
      <c r="I81" s="139"/>
      <c r="J81" s="129"/>
    </row>
    <row r="82" spans="1:10" x14ac:dyDescent="0.2">
      <c r="A82" s="128">
        <v>2351</v>
      </c>
      <c r="B82" s="63" t="s">
        <v>351</v>
      </c>
      <c r="C82" s="422">
        <v>5</v>
      </c>
      <c r="D82" s="423">
        <v>1</v>
      </c>
      <c r="E82" s="119" t="s">
        <v>603</v>
      </c>
      <c r="F82" s="22" t="s">
        <v>602</v>
      </c>
      <c r="G82" s="632"/>
      <c r="H82" s="593"/>
      <c r="I82" s="140"/>
      <c r="J82" s="130"/>
    </row>
    <row r="83" spans="1:10" ht="36" x14ac:dyDescent="0.2">
      <c r="A83" s="128">
        <v>2360</v>
      </c>
      <c r="B83" s="62" t="s">
        <v>351</v>
      </c>
      <c r="C83" s="163">
        <v>6</v>
      </c>
      <c r="D83" s="164">
        <v>0</v>
      </c>
      <c r="E83" s="120" t="s">
        <v>231</v>
      </c>
      <c r="F83" s="17" t="s">
        <v>604</v>
      </c>
      <c r="G83" s="632"/>
      <c r="H83" s="593"/>
      <c r="I83" s="140"/>
      <c r="J83" s="140"/>
    </row>
    <row r="84" spans="1:10" s="18" customFormat="1" ht="10.5" customHeight="1" x14ac:dyDescent="0.2">
      <c r="A84" s="128"/>
      <c r="B84" s="57"/>
      <c r="C84" s="163"/>
      <c r="D84" s="164"/>
      <c r="E84" s="119" t="s">
        <v>198</v>
      </c>
      <c r="F84" s="17"/>
      <c r="G84" s="632"/>
      <c r="H84" s="593"/>
      <c r="I84" s="139"/>
      <c r="J84" s="129"/>
    </row>
    <row r="85" spans="1:10" ht="36" x14ac:dyDescent="0.2">
      <c r="A85" s="128">
        <v>2361</v>
      </c>
      <c r="B85" s="63" t="s">
        <v>351</v>
      </c>
      <c r="C85" s="422">
        <v>6</v>
      </c>
      <c r="D85" s="423">
        <v>1</v>
      </c>
      <c r="E85" s="119" t="s">
        <v>231</v>
      </c>
      <c r="F85" s="22" t="s">
        <v>605</v>
      </c>
      <c r="G85" s="632"/>
      <c r="H85" s="593"/>
      <c r="I85" s="140"/>
      <c r="J85" s="130"/>
    </row>
    <row r="86" spans="1:10" ht="28.5" x14ac:dyDescent="0.2">
      <c r="A86" s="128">
        <v>2370</v>
      </c>
      <c r="B86" s="62" t="s">
        <v>351</v>
      </c>
      <c r="C86" s="163">
        <v>7</v>
      </c>
      <c r="D86" s="164">
        <v>0</v>
      </c>
      <c r="E86" s="120" t="s">
        <v>232</v>
      </c>
      <c r="F86" s="17" t="s">
        <v>606</v>
      </c>
      <c r="G86" s="632"/>
      <c r="H86" s="593"/>
      <c r="I86" s="140"/>
      <c r="J86" s="140"/>
    </row>
    <row r="87" spans="1:10" s="18" customFormat="1" ht="10.5" customHeight="1" x14ac:dyDescent="0.2">
      <c r="A87" s="128"/>
      <c r="B87" s="57"/>
      <c r="C87" s="163"/>
      <c r="D87" s="164"/>
      <c r="E87" s="119" t="s">
        <v>198</v>
      </c>
      <c r="F87" s="17"/>
      <c r="G87" s="631"/>
      <c r="H87" s="605"/>
      <c r="I87" s="139"/>
      <c r="J87" s="129"/>
    </row>
    <row r="88" spans="1:10" ht="24" x14ac:dyDescent="0.2">
      <c r="A88" s="128">
        <v>2371</v>
      </c>
      <c r="B88" s="63" t="s">
        <v>351</v>
      </c>
      <c r="C88" s="422">
        <v>7</v>
      </c>
      <c r="D88" s="423">
        <v>1</v>
      </c>
      <c r="E88" s="119" t="s">
        <v>233</v>
      </c>
      <c r="F88" s="22" t="s">
        <v>607</v>
      </c>
      <c r="G88" s="632"/>
      <c r="H88" s="593"/>
      <c r="I88" s="140"/>
      <c r="J88" s="130"/>
    </row>
    <row r="89" spans="1:10" s="157" customFormat="1" ht="52.5" customHeight="1" x14ac:dyDescent="0.2">
      <c r="A89" s="153">
        <v>2400</v>
      </c>
      <c r="B89" s="62" t="s">
        <v>355</v>
      </c>
      <c r="C89" s="163">
        <v>0</v>
      </c>
      <c r="D89" s="164">
        <v>0</v>
      </c>
      <c r="E89" s="161" t="s">
        <v>37</v>
      </c>
      <c r="F89" s="154" t="s">
        <v>608</v>
      </c>
      <c r="G89" s="637">
        <v>35100</v>
      </c>
      <c r="H89" s="648">
        <v>35100</v>
      </c>
      <c r="I89" s="489">
        <f>I95+I114+I101</f>
        <v>35200</v>
      </c>
      <c r="J89" s="578">
        <f>J95+J114</f>
        <v>0</v>
      </c>
    </row>
    <row r="90" spans="1:10" ht="11.25" customHeight="1" x14ac:dyDescent="0.2">
      <c r="A90" s="126"/>
      <c r="B90" s="57"/>
      <c r="C90" s="420"/>
      <c r="D90" s="421"/>
      <c r="E90" s="119" t="s">
        <v>197</v>
      </c>
      <c r="F90" s="16"/>
      <c r="G90" s="629"/>
      <c r="H90" s="593"/>
      <c r="I90" s="138"/>
      <c r="J90" s="127"/>
    </row>
    <row r="91" spans="1:10" ht="36" x14ac:dyDescent="0.2">
      <c r="A91" s="128">
        <v>2410</v>
      </c>
      <c r="B91" s="62" t="s">
        <v>355</v>
      </c>
      <c r="C91" s="163">
        <v>1</v>
      </c>
      <c r="D91" s="164">
        <v>0</v>
      </c>
      <c r="E91" s="120" t="s">
        <v>609</v>
      </c>
      <c r="F91" s="17" t="s">
        <v>612</v>
      </c>
      <c r="G91" s="632"/>
      <c r="H91" s="593"/>
      <c r="I91" s="140"/>
      <c r="J91" s="140"/>
    </row>
    <row r="92" spans="1:10" s="18" customFormat="1" ht="10.5" customHeight="1" x14ac:dyDescent="0.2">
      <c r="A92" s="128"/>
      <c r="B92" s="57"/>
      <c r="C92" s="163"/>
      <c r="D92" s="164"/>
      <c r="E92" s="119" t="s">
        <v>198</v>
      </c>
      <c r="F92" s="17"/>
      <c r="G92" s="632"/>
      <c r="H92" s="593"/>
      <c r="I92" s="139"/>
      <c r="J92" s="129"/>
    </row>
    <row r="93" spans="1:10" ht="24" x14ac:dyDescent="0.2">
      <c r="A93" s="128">
        <v>2411</v>
      </c>
      <c r="B93" s="63" t="s">
        <v>355</v>
      </c>
      <c r="C93" s="422">
        <v>1</v>
      </c>
      <c r="D93" s="423">
        <v>1</v>
      </c>
      <c r="E93" s="119" t="s">
        <v>613</v>
      </c>
      <c r="F93" s="19" t="s">
        <v>614</v>
      </c>
      <c r="G93" s="632"/>
      <c r="H93" s="593"/>
      <c r="I93" s="140"/>
      <c r="J93" s="130"/>
    </row>
    <row r="94" spans="1:10" ht="24" x14ac:dyDescent="0.2">
      <c r="A94" s="128">
        <v>2412</v>
      </c>
      <c r="B94" s="63" t="s">
        <v>355</v>
      </c>
      <c r="C94" s="422">
        <v>1</v>
      </c>
      <c r="D94" s="423">
        <v>2</v>
      </c>
      <c r="E94" s="119" t="s">
        <v>615</v>
      </c>
      <c r="F94" s="22" t="s">
        <v>616</v>
      </c>
      <c r="G94" s="632"/>
      <c r="H94" s="593"/>
      <c r="I94" s="140"/>
      <c r="J94" s="130"/>
    </row>
    <row r="95" spans="1:10" ht="36" x14ac:dyDescent="0.2">
      <c r="A95" s="128">
        <v>2420</v>
      </c>
      <c r="B95" s="62" t="s">
        <v>355</v>
      </c>
      <c r="C95" s="163">
        <v>2</v>
      </c>
      <c r="D95" s="164">
        <v>0</v>
      </c>
      <c r="E95" s="120" t="s">
        <v>617</v>
      </c>
      <c r="F95" s="17" t="s">
        <v>618</v>
      </c>
      <c r="G95" s="632">
        <v>8300</v>
      </c>
      <c r="H95" s="724">
        <f>I95+J95</f>
        <v>8400</v>
      </c>
      <c r="I95" s="725">
        <f>I97</f>
        <v>8400</v>
      </c>
      <c r="J95" s="140"/>
    </row>
    <row r="96" spans="1:10" s="18" customFormat="1" ht="10.5" customHeight="1" x14ac:dyDescent="0.2">
      <c r="A96" s="128"/>
      <c r="B96" s="57"/>
      <c r="C96" s="163"/>
      <c r="D96" s="164"/>
      <c r="E96" s="119" t="s">
        <v>198</v>
      </c>
      <c r="F96" s="17"/>
      <c r="G96" s="632"/>
      <c r="H96" s="593"/>
      <c r="I96" s="139"/>
      <c r="J96" s="129"/>
    </row>
    <row r="97" spans="1:10" x14ac:dyDescent="0.2">
      <c r="A97" s="128">
        <v>2421</v>
      </c>
      <c r="B97" s="63" t="s">
        <v>355</v>
      </c>
      <c r="C97" s="422">
        <v>2</v>
      </c>
      <c r="D97" s="423">
        <v>1</v>
      </c>
      <c r="E97" s="119" t="s">
        <v>619</v>
      </c>
      <c r="F97" s="22" t="s">
        <v>620</v>
      </c>
      <c r="G97" s="632">
        <v>8300</v>
      </c>
      <c r="H97" s="593">
        <f>I97+J97</f>
        <v>8400</v>
      </c>
      <c r="I97" s="140">
        <f>8300+100</f>
        <v>8400</v>
      </c>
      <c r="J97" s="130"/>
    </row>
    <row r="98" spans="1:10" x14ac:dyDescent="0.2">
      <c r="A98" s="128">
        <v>2422</v>
      </c>
      <c r="B98" s="63" t="s">
        <v>355</v>
      </c>
      <c r="C98" s="422">
        <v>2</v>
      </c>
      <c r="D98" s="423">
        <v>2</v>
      </c>
      <c r="E98" s="119" t="s">
        <v>621</v>
      </c>
      <c r="F98" s="22" t="s">
        <v>622</v>
      </c>
      <c r="G98" s="632"/>
      <c r="H98" s="593"/>
      <c r="I98" s="140"/>
      <c r="J98" s="130"/>
    </row>
    <row r="99" spans="1:10" x14ac:dyDescent="0.2">
      <c r="A99" s="128">
        <v>2423</v>
      </c>
      <c r="B99" s="63" t="s">
        <v>355</v>
      </c>
      <c r="C99" s="422">
        <v>2</v>
      </c>
      <c r="D99" s="423">
        <v>3</v>
      </c>
      <c r="E99" s="119" t="s">
        <v>623</v>
      </c>
      <c r="F99" s="22" t="s">
        <v>624</v>
      </c>
      <c r="G99" s="632"/>
      <c r="H99" s="593"/>
      <c r="I99" s="140"/>
      <c r="J99" s="130"/>
    </row>
    <row r="100" spans="1:10" x14ac:dyDescent="0.2">
      <c r="A100" s="128">
        <v>2424</v>
      </c>
      <c r="B100" s="63" t="s">
        <v>355</v>
      </c>
      <c r="C100" s="422">
        <v>2</v>
      </c>
      <c r="D100" s="423">
        <v>4</v>
      </c>
      <c r="E100" s="119" t="s">
        <v>356</v>
      </c>
      <c r="F100" s="22"/>
      <c r="G100" s="632"/>
      <c r="H100" s="593"/>
      <c r="I100" s="140"/>
      <c r="J100" s="130"/>
    </row>
    <row r="101" spans="1:10" x14ac:dyDescent="0.2">
      <c r="A101" s="128">
        <v>2430</v>
      </c>
      <c r="B101" s="62" t="s">
        <v>355</v>
      </c>
      <c r="C101" s="163">
        <v>3</v>
      </c>
      <c r="D101" s="164">
        <v>0</v>
      </c>
      <c r="E101" s="120" t="s">
        <v>625</v>
      </c>
      <c r="F101" s="17" t="s">
        <v>626</v>
      </c>
      <c r="G101" s="632">
        <v>3000</v>
      </c>
      <c r="H101" s="593">
        <v>3000</v>
      </c>
      <c r="I101" s="140">
        <v>3000</v>
      </c>
      <c r="J101" s="140"/>
    </row>
    <row r="102" spans="1:10" s="18" customFormat="1" ht="10.5" customHeight="1" x14ac:dyDescent="0.2">
      <c r="A102" s="128"/>
      <c r="B102" s="57"/>
      <c r="C102" s="163"/>
      <c r="D102" s="164"/>
      <c r="E102" s="119" t="s">
        <v>198</v>
      </c>
      <c r="F102" s="17"/>
      <c r="G102" s="632"/>
      <c r="H102" s="593"/>
      <c r="I102" s="139"/>
      <c r="J102" s="129"/>
    </row>
    <row r="103" spans="1:10" x14ac:dyDescent="0.2">
      <c r="A103" s="128">
        <v>2431</v>
      </c>
      <c r="B103" s="63" t="s">
        <v>355</v>
      </c>
      <c r="C103" s="422">
        <v>3</v>
      </c>
      <c r="D103" s="423">
        <v>1</v>
      </c>
      <c r="E103" s="119" t="s">
        <v>627</v>
      </c>
      <c r="F103" s="22" t="s">
        <v>628</v>
      </c>
      <c r="G103" s="632"/>
      <c r="H103" s="593"/>
      <c r="I103" s="140"/>
      <c r="J103" s="130"/>
    </row>
    <row r="104" spans="1:10" x14ac:dyDescent="0.2">
      <c r="A104" s="128">
        <v>2432</v>
      </c>
      <c r="B104" s="63" t="s">
        <v>355</v>
      </c>
      <c r="C104" s="422">
        <v>3</v>
      </c>
      <c r="D104" s="423">
        <v>2</v>
      </c>
      <c r="E104" s="119" t="s">
        <v>629</v>
      </c>
      <c r="F104" s="22" t="s">
        <v>630</v>
      </c>
      <c r="G104" s="632"/>
      <c r="H104" s="593"/>
      <c r="I104" s="140"/>
      <c r="J104" s="130"/>
    </row>
    <row r="105" spans="1:10" x14ac:dyDescent="0.2">
      <c r="A105" s="128">
        <v>2433</v>
      </c>
      <c r="B105" s="63" t="s">
        <v>355</v>
      </c>
      <c r="C105" s="422">
        <v>3</v>
      </c>
      <c r="D105" s="423">
        <v>3</v>
      </c>
      <c r="E105" s="119" t="s">
        <v>631</v>
      </c>
      <c r="F105" s="22" t="s">
        <v>632</v>
      </c>
      <c r="G105" s="632"/>
      <c r="H105" s="593"/>
      <c r="I105" s="140"/>
      <c r="J105" s="130"/>
    </row>
    <row r="106" spans="1:10" x14ac:dyDescent="0.2">
      <c r="A106" s="128">
        <v>2434</v>
      </c>
      <c r="B106" s="63" t="s">
        <v>355</v>
      </c>
      <c r="C106" s="422">
        <v>3</v>
      </c>
      <c r="D106" s="423">
        <v>4</v>
      </c>
      <c r="E106" s="119" t="s">
        <v>633</v>
      </c>
      <c r="F106" s="22" t="s">
        <v>634</v>
      </c>
      <c r="G106" s="632"/>
      <c r="H106" s="593"/>
      <c r="I106" s="140"/>
      <c r="J106" s="130"/>
    </row>
    <row r="107" spans="1:10" x14ac:dyDescent="0.2">
      <c r="A107" s="128">
        <v>2435</v>
      </c>
      <c r="B107" s="63" t="s">
        <v>355</v>
      </c>
      <c r="C107" s="422">
        <v>3</v>
      </c>
      <c r="D107" s="423">
        <v>5</v>
      </c>
      <c r="E107" s="119" t="s">
        <v>635</v>
      </c>
      <c r="F107" s="22" t="s">
        <v>636</v>
      </c>
      <c r="G107" s="632"/>
      <c r="H107" s="593"/>
      <c r="I107" s="140"/>
      <c r="J107" s="130"/>
    </row>
    <row r="108" spans="1:10" x14ac:dyDescent="0.2">
      <c r="A108" s="128">
        <v>2436</v>
      </c>
      <c r="B108" s="63" t="s">
        <v>355</v>
      </c>
      <c r="C108" s="422">
        <v>3</v>
      </c>
      <c r="D108" s="423">
        <v>6</v>
      </c>
      <c r="E108" s="119" t="s">
        <v>637</v>
      </c>
      <c r="F108" s="22" t="s">
        <v>638</v>
      </c>
      <c r="G108" s="632">
        <v>3000</v>
      </c>
      <c r="H108" s="593">
        <v>3000</v>
      </c>
      <c r="I108" s="140">
        <v>3000</v>
      </c>
      <c r="J108" s="130"/>
    </row>
    <row r="109" spans="1:10" ht="24" x14ac:dyDescent="0.2">
      <c r="A109" s="128">
        <v>2440</v>
      </c>
      <c r="B109" s="62" t="s">
        <v>355</v>
      </c>
      <c r="C109" s="163">
        <v>4</v>
      </c>
      <c r="D109" s="164">
        <v>0</v>
      </c>
      <c r="E109" s="120" t="s">
        <v>639</v>
      </c>
      <c r="F109" s="17" t="s">
        <v>640</v>
      </c>
      <c r="G109" s="632"/>
      <c r="H109" s="593"/>
      <c r="I109" s="140"/>
      <c r="J109" s="140"/>
    </row>
    <row r="110" spans="1:10" s="18" customFormat="1" ht="10.5" customHeight="1" x14ac:dyDescent="0.2">
      <c r="A110" s="128"/>
      <c r="B110" s="57"/>
      <c r="C110" s="163"/>
      <c r="D110" s="164"/>
      <c r="E110" s="119" t="s">
        <v>198</v>
      </c>
      <c r="F110" s="17"/>
      <c r="G110" s="632"/>
      <c r="H110" s="593"/>
      <c r="I110" s="139"/>
      <c r="J110" s="129"/>
    </row>
    <row r="111" spans="1:10" ht="28.5" x14ac:dyDescent="0.2">
      <c r="A111" s="128">
        <v>2441</v>
      </c>
      <c r="B111" s="63" t="s">
        <v>355</v>
      </c>
      <c r="C111" s="422">
        <v>4</v>
      </c>
      <c r="D111" s="423">
        <v>1</v>
      </c>
      <c r="E111" s="119" t="s">
        <v>641</v>
      </c>
      <c r="F111" s="22" t="s">
        <v>642</v>
      </c>
      <c r="G111" s="632"/>
      <c r="H111" s="593"/>
      <c r="I111" s="140"/>
      <c r="J111" s="130"/>
    </row>
    <row r="112" spans="1:10" x14ac:dyDescent="0.2">
      <c r="A112" s="128">
        <v>2442</v>
      </c>
      <c r="B112" s="63" t="s">
        <v>355</v>
      </c>
      <c r="C112" s="422">
        <v>4</v>
      </c>
      <c r="D112" s="423">
        <v>2</v>
      </c>
      <c r="E112" s="119" t="s">
        <v>643</v>
      </c>
      <c r="F112" s="22" t="s">
        <v>644</v>
      </c>
      <c r="G112" s="632"/>
      <c r="H112" s="593"/>
      <c r="I112" s="140"/>
      <c r="J112" s="130"/>
    </row>
    <row r="113" spans="1:10" x14ac:dyDescent="0.2">
      <c r="A113" s="128">
        <v>2443</v>
      </c>
      <c r="B113" s="63" t="s">
        <v>355</v>
      </c>
      <c r="C113" s="422">
        <v>4</v>
      </c>
      <c r="D113" s="423">
        <v>3</v>
      </c>
      <c r="E113" s="119" t="s">
        <v>645</v>
      </c>
      <c r="F113" s="22" t="s">
        <v>646</v>
      </c>
      <c r="G113" s="632"/>
      <c r="H113" s="593"/>
      <c r="I113" s="140"/>
      <c r="J113" s="130"/>
    </row>
    <row r="114" spans="1:10" x14ac:dyDescent="0.2">
      <c r="A114" s="128">
        <v>2450</v>
      </c>
      <c r="B114" s="62" t="s">
        <v>355</v>
      </c>
      <c r="C114" s="163">
        <v>5</v>
      </c>
      <c r="D114" s="164">
        <v>0</v>
      </c>
      <c r="E114" s="120" t="s">
        <v>647</v>
      </c>
      <c r="F114" s="23" t="s">
        <v>648</v>
      </c>
      <c r="G114" s="637">
        <v>23800</v>
      </c>
      <c r="H114" s="648">
        <v>23800</v>
      </c>
      <c r="I114" s="573">
        <f>I116</f>
        <v>23800</v>
      </c>
      <c r="J114" s="492"/>
    </row>
    <row r="115" spans="1:10" s="18" customFormat="1" ht="10.5" customHeight="1" x14ac:dyDescent="0.2">
      <c r="A115" s="128"/>
      <c r="B115" s="57"/>
      <c r="C115" s="163"/>
      <c r="D115" s="164"/>
      <c r="E115" s="119" t="s">
        <v>198</v>
      </c>
      <c r="F115" s="17"/>
      <c r="G115" s="632"/>
      <c r="H115" s="593"/>
      <c r="I115" s="497"/>
      <c r="J115" s="129"/>
    </row>
    <row r="116" spans="1:10" x14ac:dyDescent="0.2">
      <c r="A116" s="128">
        <v>2451</v>
      </c>
      <c r="B116" s="63" t="s">
        <v>355</v>
      </c>
      <c r="C116" s="422">
        <v>5</v>
      </c>
      <c r="D116" s="423">
        <v>1</v>
      </c>
      <c r="E116" s="119" t="s">
        <v>649</v>
      </c>
      <c r="F116" s="22" t="s">
        <v>650</v>
      </c>
      <c r="G116" s="637">
        <v>23800</v>
      </c>
      <c r="H116" s="648">
        <v>23800</v>
      </c>
      <c r="I116" s="573">
        <v>23800</v>
      </c>
      <c r="J116" s="492"/>
    </row>
    <row r="117" spans="1:10" x14ac:dyDescent="0.2">
      <c r="A117" s="128">
        <v>2452</v>
      </c>
      <c r="B117" s="63" t="s">
        <v>355</v>
      </c>
      <c r="C117" s="422">
        <v>5</v>
      </c>
      <c r="D117" s="423">
        <v>2</v>
      </c>
      <c r="E117" s="119" t="s">
        <v>651</v>
      </c>
      <c r="F117" s="22" t="s">
        <v>654</v>
      </c>
      <c r="G117" s="632"/>
      <c r="H117" s="593"/>
      <c r="I117" s="140"/>
      <c r="J117" s="130"/>
    </row>
    <row r="118" spans="1:10" x14ac:dyDescent="0.2">
      <c r="A118" s="128">
        <v>2453</v>
      </c>
      <c r="B118" s="63" t="s">
        <v>355</v>
      </c>
      <c r="C118" s="422">
        <v>5</v>
      </c>
      <c r="D118" s="423">
        <v>3</v>
      </c>
      <c r="E118" s="119" t="s">
        <v>655</v>
      </c>
      <c r="F118" s="22" t="s">
        <v>656</v>
      </c>
      <c r="G118" s="632"/>
      <c r="H118" s="593"/>
      <c r="I118" s="140"/>
      <c r="J118" s="130"/>
    </row>
    <row r="119" spans="1:10" x14ac:dyDescent="0.2">
      <c r="A119" s="128">
        <v>2454</v>
      </c>
      <c r="B119" s="63" t="s">
        <v>355</v>
      </c>
      <c r="C119" s="422">
        <v>5</v>
      </c>
      <c r="D119" s="423">
        <v>4</v>
      </c>
      <c r="E119" s="119" t="s">
        <v>657</v>
      </c>
      <c r="F119" s="22" t="s">
        <v>658</v>
      </c>
      <c r="G119" s="632"/>
      <c r="H119" s="593"/>
      <c r="I119" s="140"/>
      <c r="J119" s="130"/>
    </row>
    <row r="120" spans="1:10" x14ac:dyDescent="0.2">
      <c r="A120" s="128">
        <v>2455</v>
      </c>
      <c r="B120" s="63" t="s">
        <v>355</v>
      </c>
      <c r="C120" s="422">
        <v>5</v>
      </c>
      <c r="D120" s="423">
        <v>5</v>
      </c>
      <c r="E120" s="119" t="s">
        <v>659</v>
      </c>
      <c r="F120" s="22" t="s">
        <v>660</v>
      </c>
      <c r="G120" s="632"/>
      <c r="H120" s="593"/>
      <c r="I120" s="140"/>
      <c r="J120" s="130"/>
    </row>
    <row r="121" spans="1:10" x14ac:dyDescent="0.2">
      <c r="A121" s="128">
        <v>2460</v>
      </c>
      <c r="B121" s="62" t="s">
        <v>355</v>
      </c>
      <c r="C121" s="163">
        <v>6</v>
      </c>
      <c r="D121" s="164">
        <v>0</v>
      </c>
      <c r="E121" s="120" t="s">
        <v>661</v>
      </c>
      <c r="F121" s="17" t="s">
        <v>662</v>
      </c>
      <c r="G121" s="632"/>
      <c r="H121" s="593"/>
      <c r="I121" s="140"/>
      <c r="J121" s="140"/>
    </row>
    <row r="122" spans="1:10" s="18" customFormat="1" ht="10.5" customHeight="1" x14ac:dyDescent="0.2">
      <c r="A122" s="128"/>
      <c r="B122" s="57"/>
      <c r="C122" s="163"/>
      <c r="D122" s="164"/>
      <c r="E122" s="119" t="s">
        <v>198</v>
      </c>
      <c r="F122" s="17"/>
      <c r="G122" s="632"/>
      <c r="H122" s="593"/>
      <c r="I122" s="139"/>
      <c r="J122" s="129"/>
    </row>
    <row r="123" spans="1:10" x14ac:dyDescent="0.2">
      <c r="A123" s="128">
        <v>2461</v>
      </c>
      <c r="B123" s="63" t="s">
        <v>355</v>
      </c>
      <c r="C123" s="422">
        <v>6</v>
      </c>
      <c r="D123" s="423">
        <v>1</v>
      </c>
      <c r="E123" s="119" t="s">
        <v>663</v>
      </c>
      <c r="F123" s="22" t="s">
        <v>662</v>
      </c>
      <c r="G123" s="632"/>
      <c r="H123" s="593"/>
      <c r="I123" s="140"/>
      <c r="J123" s="130"/>
    </row>
    <row r="124" spans="1:10" x14ac:dyDescent="0.2">
      <c r="A124" s="128">
        <v>2470</v>
      </c>
      <c r="B124" s="62" t="s">
        <v>355</v>
      </c>
      <c r="C124" s="163">
        <v>7</v>
      </c>
      <c r="D124" s="164">
        <v>0</v>
      </c>
      <c r="E124" s="120" t="s">
        <v>664</v>
      </c>
      <c r="F124" s="23" t="s">
        <v>665</v>
      </c>
      <c r="G124" s="632"/>
      <c r="H124" s="593"/>
      <c r="I124" s="140"/>
      <c r="J124" s="140"/>
    </row>
    <row r="125" spans="1:10" s="18" customFormat="1" ht="10.5" customHeight="1" x14ac:dyDescent="0.2">
      <c r="A125" s="128"/>
      <c r="B125" s="57"/>
      <c r="C125" s="163"/>
      <c r="D125" s="164"/>
      <c r="E125" s="119" t="s">
        <v>198</v>
      </c>
      <c r="F125" s="17"/>
      <c r="G125" s="632"/>
      <c r="H125" s="593"/>
      <c r="I125" s="139"/>
      <c r="J125" s="129"/>
    </row>
    <row r="126" spans="1:10" ht="24" x14ac:dyDescent="0.2">
      <c r="A126" s="128">
        <v>2471</v>
      </c>
      <c r="B126" s="63" t="s">
        <v>355</v>
      </c>
      <c r="C126" s="422">
        <v>7</v>
      </c>
      <c r="D126" s="423">
        <v>1</v>
      </c>
      <c r="E126" s="119" t="s">
        <v>666</v>
      </c>
      <c r="F126" s="22" t="s">
        <v>667</v>
      </c>
      <c r="G126" s="632"/>
      <c r="H126" s="593"/>
      <c r="I126" s="140"/>
      <c r="J126" s="130"/>
    </row>
    <row r="127" spans="1:10" ht="24" x14ac:dyDescent="0.2">
      <c r="A127" s="128">
        <v>2472</v>
      </c>
      <c r="B127" s="63" t="s">
        <v>355</v>
      </c>
      <c r="C127" s="422">
        <v>7</v>
      </c>
      <c r="D127" s="423">
        <v>2</v>
      </c>
      <c r="E127" s="119" t="s">
        <v>668</v>
      </c>
      <c r="F127" s="24" t="s">
        <v>669</v>
      </c>
      <c r="G127" s="632"/>
      <c r="H127" s="593"/>
      <c r="I127" s="140"/>
      <c r="J127" s="130"/>
    </row>
    <row r="128" spans="1:10" x14ac:dyDescent="0.2">
      <c r="A128" s="128">
        <v>2473</v>
      </c>
      <c r="B128" s="63" t="s">
        <v>355</v>
      </c>
      <c r="C128" s="422">
        <v>7</v>
      </c>
      <c r="D128" s="423">
        <v>3</v>
      </c>
      <c r="E128" s="119" t="s">
        <v>670</v>
      </c>
      <c r="F128" s="22" t="s">
        <v>671</v>
      </c>
      <c r="G128" s="632"/>
      <c r="H128" s="593"/>
      <c r="I128" s="140"/>
      <c r="J128" s="130"/>
    </row>
    <row r="129" spans="1:10" x14ac:dyDescent="0.2">
      <c r="A129" s="128">
        <v>2474</v>
      </c>
      <c r="B129" s="63" t="s">
        <v>355</v>
      </c>
      <c r="C129" s="422">
        <v>7</v>
      </c>
      <c r="D129" s="423">
        <v>4</v>
      </c>
      <c r="E129" s="119" t="s">
        <v>672</v>
      </c>
      <c r="F129" s="19" t="s">
        <v>674</v>
      </c>
      <c r="G129" s="632"/>
      <c r="H129" s="593"/>
      <c r="I129" s="140"/>
      <c r="J129" s="130"/>
    </row>
    <row r="130" spans="1:10" ht="42.75" customHeight="1" x14ac:dyDescent="0.2">
      <c r="A130" s="128">
        <v>2480</v>
      </c>
      <c r="B130" s="62" t="s">
        <v>355</v>
      </c>
      <c r="C130" s="163">
        <v>8</v>
      </c>
      <c r="D130" s="164">
        <v>0</v>
      </c>
      <c r="E130" s="120" t="s">
        <v>675</v>
      </c>
      <c r="F130" s="17" t="s">
        <v>676</v>
      </c>
      <c r="G130" s="632"/>
      <c r="H130" s="593"/>
      <c r="I130" s="140"/>
      <c r="J130" s="140"/>
    </row>
    <row r="131" spans="1:10" s="18" customFormat="1" ht="10.5" customHeight="1" x14ac:dyDescent="0.2">
      <c r="A131" s="128"/>
      <c r="B131" s="57"/>
      <c r="C131" s="163"/>
      <c r="D131" s="164"/>
      <c r="E131" s="119" t="s">
        <v>198</v>
      </c>
      <c r="F131" s="17"/>
      <c r="G131" s="632"/>
      <c r="H131" s="593"/>
      <c r="I131" s="139"/>
      <c r="J131" s="129"/>
    </row>
    <row r="132" spans="1:10" ht="36" x14ac:dyDescent="0.2">
      <c r="A132" s="128">
        <v>2481</v>
      </c>
      <c r="B132" s="63" t="s">
        <v>355</v>
      </c>
      <c r="C132" s="422">
        <v>8</v>
      </c>
      <c r="D132" s="423">
        <v>1</v>
      </c>
      <c r="E132" s="119" t="s">
        <v>677</v>
      </c>
      <c r="F132" s="22" t="s">
        <v>678</v>
      </c>
      <c r="G132" s="632"/>
      <c r="H132" s="593"/>
      <c r="I132" s="140"/>
      <c r="J132" s="130"/>
    </row>
    <row r="133" spans="1:10" ht="36" x14ac:dyDescent="0.2">
      <c r="A133" s="128">
        <v>2482</v>
      </c>
      <c r="B133" s="63" t="s">
        <v>355</v>
      </c>
      <c r="C133" s="422">
        <v>8</v>
      </c>
      <c r="D133" s="423">
        <v>2</v>
      </c>
      <c r="E133" s="119" t="s">
        <v>679</v>
      </c>
      <c r="F133" s="22" t="s">
        <v>680</v>
      </c>
      <c r="G133" s="632"/>
      <c r="H133" s="593"/>
      <c r="I133" s="140"/>
      <c r="J133" s="130"/>
    </row>
    <row r="134" spans="1:10" ht="24" x14ac:dyDescent="0.2">
      <c r="A134" s="128">
        <v>2483</v>
      </c>
      <c r="B134" s="63" t="s">
        <v>355</v>
      </c>
      <c r="C134" s="422">
        <v>8</v>
      </c>
      <c r="D134" s="423">
        <v>3</v>
      </c>
      <c r="E134" s="119" t="s">
        <v>681</v>
      </c>
      <c r="F134" s="22" t="s">
        <v>682</v>
      </c>
      <c r="G134" s="632"/>
      <c r="H134" s="593"/>
      <c r="I134" s="140"/>
      <c r="J134" s="130"/>
    </row>
    <row r="135" spans="1:10" ht="37.5" customHeight="1" x14ac:dyDescent="0.2">
      <c r="A135" s="128">
        <v>2484</v>
      </c>
      <c r="B135" s="63" t="s">
        <v>355</v>
      </c>
      <c r="C135" s="422">
        <v>8</v>
      </c>
      <c r="D135" s="423">
        <v>4</v>
      </c>
      <c r="E135" s="119" t="s">
        <v>702</v>
      </c>
      <c r="F135" s="22" t="s">
        <v>703</v>
      </c>
      <c r="G135" s="632"/>
      <c r="H135" s="593"/>
      <c r="I135" s="140"/>
      <c r="J135" s="130"/>
    </row>
    <row r="136" spans="1:10" ht="24" x14ac:dyDescent="0.2">
      <c r="A136" s="128">
        <v>2485</v>
      </c>
      <c r="B136" s="63" t="s">
        <v>355</v>
      </c>
      <c r="C136" s="422">
        <v>8</v>
      </c>
      <c r="D136" s="423">
        <v>5</v>
      </c>
      <c r="E136" s="119" t="s">
        <v>704</v>
      </c>
      <c r="F136" s="22" t="s">
        <v>705</v>
      </c>
      <c r="G136" s="632"/>
      <c r="H136" s="593"/>
      <c r="I136" s="140"/>
      <c r="J136" s="130"/>
    </row>
    <row r="137" spans="1:10" ht="24" x14ac:dyDescent="0.2">
      <c r="A137" s="128">
        <v>2486</v>
      </c>
      <c r="B137" s="63" t="s">
        <v>355</v>
      </c>
      <c r="C137" s="422">
        <v>8</v>
      </c>
      <c r="D137" s="423">
        <v>6</v>
      </c>
      <c r="E137" s="119" t="s">
        <v>706</v>
      </c>
      <c r="F137" s="22" t="s">
        <v>707</v>
      </c>
      <c r="G137" s="632"/>
      <c r="H137" s="593"/>
      <c r="I137" s="140"/>
      <c r="J137" s="130"/>
    </row>
    <row r="138" spans="1:10" ht="24" x14ac:dyDescent="0.2">
      <c r="A138" s="128">
        <v>2487</v>
      </c>
      <c r="B138" s="63" t="s">
        <v>355</v>
      </c>
      <c r="C138" s="422">
        <v>8</v>
      </c>
      <c r="D138" s="423">
        <v>7</v>
      </c>
      <c r="E138" s="119" t="s">
        <v>709</v>
      </c>
      <c r="F138" s="22" t="s">
        <v>710</v>
      </c>
      <c r="G138" s="632"/>
      <c r="H138" s="593"/>
      <c r="I138" s="140"/>
      <c r="J138" s="130"/>
    </row>
    <row r="139" spans="1:10" ht="28.5" x14ac:dyDescent="0.2">
      <c r="A139" s="128">
        <v>2490</v>
      </c>
      <c r="B139" s="62" t="s">
        <v>355</v>
      </c>
      <c r="C139" s="163">
        <v>9</v>
      </c>
      <c r="D139" s="164">
        <v>0</v>
      </c>
      <c r="E139" s="120" t="s">
        <v>711</v>
      </c>
      <c r="F139" s="17" t="s">
        <v>712</v>
      </c>
      <c r="G139" s="632"/>
      <c r="H139" s="593"/>
      <c r="I139" s="140"/>
      <c r="J139" s="140"/>
    </row>
    <row r="140" spans="1:10" s="18" customFormat="1" ht="10.5" customHeight="1" x14ac:dyDescent="0.2">
      <c r="A140" s="128"/>
      <c r="B140" s="57"/>
      <c r="C140" s="163"/>
      <c r="D140" s="164"/>
      <c r="E140" s="119" t="s">
        <v>198</v>
      </c>
      <c r="F140" s="17"/>
      <c r="G140" s="632"/>
      <c r="H140" s="593"/>
      <c r="I140" s="139"/>
      <c r="J140" s="129"/>
    </row>
    <row r="141" spans="1:10" ht="24" x14ac:dyDescent="0.2">
      <c r="A141" s="128">
        <v>2491</v>
      </c>
      <c r="B141" s="63" t="s">
        <v>355</v>
      </c>
      <c r="C141" s="422">
        <v>9</v>
      </c>
      <c r="D141" s="423">
        <v>1</v>
      </c>
      <c r="E141" s="119" t="s">
        <v>711</v>
      </c>
      <c r="F141" s="22" t="s">
        <v>713</v>
      </c>
      <c r="G141" s="632"/>
      <c r="H141" s="593"/>
      <c r="I141" s="140"/>
      <c r="J141" s="130"/>
    </row>
    <row r="142" spans="1:10" s="157" customFormat="1" ht="34.5" customHeight="1" x14ac:dyDescent="0.2">
      <c r="A142" s="153">
        <v>2500</v>
      </c>
      <c r="B142" s="62" t="s">
        <v>357</v>
      </c>
      <c r="C142" s="163">
        <v>0</v>
      </c>
      <c r="D142" s="164">
        <v>0</v>
      </c>
      <c r="E142" s="161" t="s">
        <v>38</v>
      </c>
      <c r="F142" s="154" t="s">
        <v>714</v>
      </c>
      <c r="G142" s="638">
        <v>14910</v>
      </c>
      <c r="H142" s="649">
        <v>14910</v>
      </c>
      <c r="I142" s="493">
        <f>I144+I159</f>
        <v>14910</v>
      </c>
      <c r="J142" s="155"/>
    </row>
    <row r="143" spans="1:10" ht="11.25" customHeight="1" x14ac:dyDescent="0.2">
      <c r="A143" s="126"/>
      <c r="B143" s="57"/>
      <c r="C143" s="420"/>
      <c r="D143" s="421"/>
      <c r="E143" s="119" t="s">
        <v>197</v>
      </c>
      <c r="F143" s="16"/>
      <c r="G143" s="639"/>
      <c r="H143" s="645"/>
      <c r="I143" s="494"/>
      <c r="J143" s="127"/>
    </row>
    <row r="144" spans="1:10" x14ac:dyDescent="0.2">
      <c r="A144" s="128">
        <v>2510</v>
      </c>
      <c r="B144" s="62" t="s">
        <v>357</v>
      </c>
      <c r="C144" s="163">
        <v>1</v>
      </c>
      <c r="D144" s="164">
        <v>0</v>
      </c>
      <c r="E144" s="120" t="s">
        <v>715</v>
      </c>
      <c r="F144" s="17" t="s">
        <v>716</v>
      </c>
      <c r="G144" s="638">
        <v>12410</v>
      </c>
      <c r="H144" s="649">
        <v>12410</v>
      </c>
      <c r="I144" s="493">
        <v>12410</v>
      </c>
      <c r="J144" s="140"/>
    </row>
    <row r="145" spans="1:10" s="18" customFormat="1" ht="10.5" customHeight="1" x14ac:dyDescent="0.2">
      <c r="A145" s="128"/>
      <c r="B145" s="57"/>
      <c r="C145" s="163"/>
      <c r="D145" s="164"/>
      <c r="E145" s="119" t="s">
        <v>198</v>
      </c>
      <c r="F145" s="17"/>
      <c r="G145" s="634"/>
      <c r="H145" s="645"/>
      <c r="I145" s="139"/>
      <c r="J145" s="129"/>
    </row>
    <row r="146" spans="1:10" x14ac:dyDescent="0.2">
      <c r="A146" s="128">
        <v>2511</v>
      </c>
      <c r="B146" s="63" t="s">
        <v>357</v>
      </c>
      <c r="C146" s="422">
        <v>1</v>
      </c>
      <c r="D146" s="423">
        <v>1</v>
      </c>
      <c r="E146" s="119" t="s">
        <v>715</v>
      </c>
      <c r="F146" s="22" t="s">
        <v>717</v>
      </c>
      <c r="G146" s="638">
        <v>12410</v>
      </c>
      <c r="H146" s="649">
        <v>12410</v>
      </c>
      <c r="I146" s="493">
        <v>12410</v>
      </c>
      <c r="J146" s="130"/>
    </row>
    <row r="147" spans="1:10" x14ac:dyDescent="0.2">
      <c r="A147" s="128">
        <v>2520</v>
      </c>
      <c r="B147" s="62" t="s">
        <v>357</v>
      </c>
      <c r="C147" s="163">
        <v>2</v>
      </c>
      <c r="D147" s="164">
        <v>0</v>
      </c>
      <c r="E147" s="120" t="s">
        <v>718</v>
      </c>
      <c r="F147" s="17" t="s">
        <v>719</v>
      </c>
      <c r="G147" s="632"/>
      <c r="H147" s="593"/>
      <c r="I147" s="140"/>
      <c r="J147" s="140"/>
    </row>
    <row r="148" spans="1:10" s="18" customFormat="1" ht="10.5" customHeight="1" x14ac:dyDescent="0.2">
      <c r="A148" s="128"/>
      <c r="B148" s="57"/>
      <c r="C148" s="163"/>
      <c r="D148" s="164"/>
      <c r="E148" s="119" t="s">
        <v>198</v>
      </c>
      <c r="F148" s="17"/>
      <c r="G148" s="632"/>
      <c r="H148" s="593"/>
      <c r="I148" s="139"/>
      <c r="J148" s="129"/>
    </row>
    <row r="149" spans="1:10" x14ac:dyDescent="0.2">
      <c r="A149" s="128">
        <v>2521</v>
      </c>
      <c r="B149" s="63" t="s">
        <v>357</v>
      </c>
      <c r="C149" s="422">
        <v>2</v>
      </c>
      <c r="D149" s="423">
        <v>1</v>
      </c>
      <c r="E149" s="119" t="s">
        <v>720</v>
      </c>
      <c r="F149" s="22" t="s">
        <v>721</v>
      </c>
      <c r="G149" s="632"/>
      <c r="H149" s="593"/>
      <c r="I149" s="140"/>
      <c r="J149" s="130"/>
    </row>
    <row r="150" spans="1:10" ht="24" x14ac:dyDescent="0.2">
      <c r="A150" s="128">
        <v>2530</v>
      </c>
      <c r="B150" s="62" t="s">
        <v>357</v>
      </c>
      <c r="C150" s="163">
        <v>3</v>
      </c>
      <c r="D150" s="164">
        <v>0</v>
      </c>
      <c r="E150" s="120" t="s">
        <v>722</v>
      </c>
      <c r="F150" s="17" t="s">
        <v>723</v>
      </c>
      <c r="G150" s="632"/>
      <c r="H150" s="593"/>
      <c r="I150" s="140"/>
      <c r="J150" s="140"/>
    </row>
    <row r="151" spans="1:10" s="18" customFormat="1" ht="10.5" customHeight="1" x14ac:dyDescent="0.2">
      <c r="A151" s="128"/>
      <c r="B151" s="57"/>
      <c r="C151" s="163"/>
      <c r="D151" s="164"/>
      <c r="E151" s="119" t="s">
        <v>198</v>
      </c>
      <c r="F151" s="17"/>
      <c r="G151" s="632"/>
      <c r="H151" s="593"/>
      <c r="I151" s="139"/>
      <c r="J151" s="129"/>
    </row>
    <row r="152" spans="1:10" x14ac:dyDescent="0.2">
      <c r="A152" s="128">
        <v>2531</v>
      </c>
      <c r="B152" s="63" t="s">
        <v>357</v>
      </c>
      <c r="C152" s="422">
        <v>3</v>
      </c>
      <c r="D152" s="423">
        <v>1</v>
      </c>
      <c r="E152" s="119" t="s">
        <v>722</v>
      </c>
      <c r="F152" s="22" t="s">
        <v>724</v>
      </c>
      <c r="G152" s="632"/>
      <c r="H152" s="593"/>
      <c r="I152" s="140"/>
      <c r="J152" s="130"/>
    </row>
    <row r="153" spans="1:10" ht="24" x14ac:dyDescent="0.2">
      <c r="A153" s="128">
        <v>2540</v>
      </c>
      <c r="B153" s="62" t="s">
        <v>357</v>
      </c>
      <c r="C153" s="163">
        <v>4</v>
      </c>
      <c r="D153" s="164">
        <v>0</v>
      </c>
      <c r="E153" s="120" t="s">
        <v>725</v>
      </c>
      <c r="F153" s="17" t="s">
        <v>726</v>
      </c>
      <c r="G153" s="632"/>
      <c r="H153" s="593"/>
      <c r="I153" s="140"/>
      <c r="J153" s="140"/>
    </row>
    <row r="154" spans="1:10" s="18" customFormat="1" ht="10.5" customHeight="1" x14ac:dyDescent="0.2">
      <c r="A154" s="128"/>
      <c r="B154" s="57"/>
      <c r="C154" s="163"/>
      <c r="D154" s="164"/>
      <c r="E154" s="119" t="s">
        <v>198</v>
      </c>
      <c r="F154" s="17"/>
      <c r="G154" s="632"/>
      <c r="H154" s="593"/>
      <c r="I154" s="139"/>
      <c r="J154" s="129"/>
    </row>
    <row r="155" spans="1:10" ht="17.25" customHeight="1" x14ac:dyDescent="0.2">
      <c r="A155" s="128">
        <v>2541</v>
      </c>
      <c r="B155" s="63" t="s">
        <v>357</v>
      </c>
      <c r="C155" s="422">
        <v>4</v>
      </c>
      <c r="D155" s="423">
        <v>1</v>
      </c>
      <c r="E155" s="119" t="s">
        <v>725</v>
      </c>
      <c r="F155" s="22" t="s">
        <v>727</v>
      </c>
      <c r="G155" s="632"/>
      <c r="H155" s="593"/>
      <c r="I155" s="140"/>
      <c r="J155" s="130"/>
    </row>
    <row r="156" spans="1:10" ht="27" customHeight="1" x14ac:dyDescent="0.2">
      <c r="A156" s="128">
        <v>2550</v>
      </c>
      <c r="B156" s="62" t="s">
        <v>357</v>
      </c>
      <c r="C156" s="163">
        <v>5</v>
      </c>
      <c r="D156" s="164">
        <v>0</v>
      </c>
      <c r="E156" s="120" t="s">
        <v>728</v>
      </c>
      <c r="F156" s="17" t="s">
        <v>729</v>
      </c>
      <c r="G156" s="632"/>
      <c r="H156" s="593"/>
      <c r="I156" s="140"/>
      <c r="J156" s="140"/>
    </row>
    <row r="157" spans="1:10" s="18" customFormat="1" ht="10.5" customHeight="1" x14ac:dyDescent="0.2">
      <c r="A157" s="128"/>
      <c r="B157" s="57"/>
      <c r="C157" s="163"/>
      <c r="D157" s="164"/>
      <c r="E157" s="119" t="s">
        <v>198</v>
      </c>
      <c r="F157" s="17"/>
      <c r="G157" s="632"/>
      <c r="H157" s="593"/>
      <c r="I157" s="139"/>
      <c r="J157" s="129"/>
    </row>
    <row r="158" spans="1:10" ht="24" x14ac:dyDescent="0.2">
      <c r="A158" s="128">
        <v>2551</v>
      </c>
      <c r="B158" s="63" t="s">
        <v>357</v>
      </c>
      <c r="C158" s="422">
        <v>5</v>
      </c>
      <c r="D158" s="423">
        <v>1</v>
      </c>
      <c r="E158" s="119" t="s">
        <v>728</v>
      </c>
      <c r="F158" s="22" t="s">
        <v>730</v>
      </c>
      <c r="G158" s="632"/>
      <c r="H158" s="593"/>
      <c r="I158" s="140"/>
      <c r="J158" s="130"/>
    </row>
    <row r="159" spans="1:10" ht="28.5" x14ac:dyDescent="0.2">
      <c r="A159" s="128">
        <v>2560</v>
      </c>
      <c r="B159" s="62" t="s">
        <v>357</v>
      </c>
      <c r="C159" s="163">
        <v>6</v>
      </c>
      <c r="D159" s="164">
        <v>0</v>
      </c>
      <c r="E159" s="120" t="s">
        <v>731</v>
      </c>
      <c r="F159" s="17" t="s">
        <v>732</v>
      </c>
      <c r="G159" s="632">
        <v>2500</v>
      </c>
      <c r="H159" s="593">
        <v>2500</v>
      </c>
      <c r="I159" s="140">
        <f>I161</f>
        <v>2500</v>
      </c>
      <c r="J159" s="140"/>
    </row>
    <row r="160" spans="1:10" s="18" customFormat="1" ht="10.5" customHeight="1" x14ac:dyDescent="0.2">
      <c r="A160" s="128"/>
      <c r="B160" s="57"/>
      <c r="C160" s="163"/>
      <c r="D160" s="164"/>
      <c r="E160" s="119" t="s">
        <v>198</v>
      </c>
      <c r="F160" s="17"/>
      <c r="G160" s="632"/>
      <c r="H160" s="593"/>
      <c r="I160" s="139"/>
      <c r="J160" s="129"/>
    </row>
    <row r="161" spans="1:10" ht="28.5" x14ac:dyDescent="0.2">
      <c r="A161" s="128">
        <v>2561</v>
      </c>
      <c r="B161" s="63" t="s">
        <v>357</v>
      </c>
      <c r="C161" s="422">
        <v>6</v>
      </c>
      <c r="D161" s="423">
        <v>1</v>
      </c>
      <c r="E161" s="119" t="s">
        <v>731</v>
      </c>
      <c r="F161" s="22" t="s">
        <v>733</v>
      </c>
      <c r="G161" s="632">
        <v>2500</v>
      </c>
      <c r="H161" s="593">
        <v>2500</v>
      </c>
      <c r="I161" s="140">
        <v>2500</v>
      </c>
      <c r="J161" s="130"/>
    </row>
    <row r="162" spans="1:10" s="157" customFormat="1" ht="44.25" customHeight="1" x14ac:dyDescent="0.2">
      <c r="A162" s="153">
        <v>2600</v>
      </c>
      <c r="B162" s="62" t="s">
        <v>358</v>
      </c>
      <c r="C162" s="163">
        <v>0</v>
      </c>
      <c r="D162" s="164">
        <v>0</v>
      </c>
      <c r="E162" s="161" t="s">
        <v>398</v>
      </c>
      <c r="F162" s="154" t="s">
        <v>734</v>
      </c>
      <c r="G162" s="638">
        <v>14090</v>
      </c>
      <c r="H162" s="649">
        <f>I162+J162</f>
        <v>30245.550000000003</v>
      </c>
      <c r="I162" s="493">
        <f>I170+I173+I179</f>
        <v>14533.259</v>
      </c>
      <c r="J162" s="493">
        <f>J170</f>
        <v>15712.291000000001</v>
      </c>
    </row>
    <row r="163" spans="1:10" ht="11.25" customHeight="1" x14ac:dyDescent="0.2">
      <c r="A163" s="126"/>
      <c r="B163" s="57"/>
      <c r="C163" s="420"/>
      <c r="D163" s="421"/>
      <c r="E163" s="119" t="s">
        <v>197</v>
      </c>
      <c r="F163" s="16"/>
      <c r="G163" s="632"/>
      <c r="H163" s="593"/>
      <c r="I163" s="138"/>
      <c r="J163" s="127"/>
    </row>
    <row r="164" spans="1:10" x14ac:dyDescent="0.2">
      <c r="A164" s="128">
        <v>2610</v>
      </c>
      <c r="B164" s="62" t="s">
        <v>358</v>
      </c>
      <c r="C164" s="163">
        <v>1</v>
      </c>
      <c r="D164" s="164">
        <v>0</v>
      </c>
      <c r="E164" s="120" t="s">
        <v>735</v>
      </c>
      <c r="F164" s="17" t="s">
        <v>736</v>
      </c>
      <c r="G164" s="640"/>
      <c r="H164" s="593"/>
      <c r="I164" s="140"/>
      <c r="J164" s="140"/>
    </row>
    <row r="165" spans="1:10" s="18" customFormat="1" ht="10.5" customHeight="1" x14ac:dyDescent="0.2">
      <c r="A165" s="128"/>
      <c r="B165" s="57"/>
      <c r="C165" s="163"/>
      <c r="D165" s="164"/>
      <c r="E165" s="119" t="s">
        <v>198</v>
      </c>
      <c r="F165" s="17"/>
      <c r="G165" s="641"/>
      <c r="H165" s="605"/>
      <c r="I165" s="139"/>
      <c r="J165" s="604"/>
    </row>
    <row r="166" spans="1:10" x14ac:dyDescent="0.2">
      <c r="A166" s="128">
        <v>2611</v>
      </c>
      <c r="B166" s="63" t="s">
        <v>358</v>
      </c>
      <c r="C166" s="422">
        <v>1</v>
      </c>
      <c r="D166" s="423">
        <v>1</v>
      </c>
      <c r="E166" s="119" t="s">
        <v>737</v>
      </c>
      <c r="F166" s="22" t="s">
        <v>738</v>
      </c>
      <c r="G166" s="640"/>
      <c r="H166" s="593"/>
      <c r="I166" s="140"/>
      <c r="J166" s="591"/>
    </row>
    <row r="167" spans="1:10" x14ac:dyDescent="0.2">
      <c r="A167" s="128">
        <v>2620</v>
      </c>
      <c r="B167" s="62" t="s">
        <v>358</v>
      </c>
      <c r="C167" s="163">
        <v>2</v>
      </c>
      <c r="D167" s="164">
        <v>0</v>
      </c>
      <c r="E167" s="120" t="s">
        <v>739</v>
      </c>
      <c r="F167" s="17" t="s">
        <v>740</v>
      </c>
      <c r="G167" s="640"/>
      <c r="H167" s="593"/>
      <c r="I167" s="140"/>
      <c r="J167" s="140"/>
    </row>
    <row r="168" spans="1:10" s="18" customFormat="1" ht="10.5" customHeight="1" x14ac:dyDescent="0.2">
      <c r="A168" s="128"/>
      <c r="B168" s="57"/>
      <c r="C168" s="163"/>
      <c r="D168" s="164"/>
      <c r="E168" s="119" t="s">
        <v>198</v>
      </c>
      <c r="F168" s="17"/>
      <c r="G168" s="641"/>
      <c r="H168" s="605"/>
      <c r="I168" s="139"/>
      <c r="J168" s="604"/>
    </row>
    <row r="169" spans="1:10" x14ac:dyDescent="0.2">
      <c r="A169" s="128">
        <v>2621</v>
      </c>
      <c r="B169" s="63" t="s">
        <v>358</v>
      </c>
      <c r="C169" s="422">
        <v>2</v>
      </c>
      <c r="D169" s="423">
        <v>1</v>
      </c>
      <c r="E169" s="119" t="s">
        <v>739</v>
      </c>
      <c r="F169" s="22" t="s">
        <v>741</v>
      </c>
      <c r="G169" s="640"/>
      <c r="H169" s="593"/>
      <c r="I169" s="140"/>
      <c r="J169" s="591"/>
    </row>
    <row r="170" spans="1:10" x14ac:dyDescent="0.2">
      <c r="A170" s="128">
        <v>2630</v>
      </c>
      <c r="B170" s="62" t="s">
        <v>358</v>
      </c>
      <c r="C170" s="163">
        <v>3</v>
      </c>
      <c r="D170" s="164">
        <v>0</v>
      </c>
      <c r="E170" s="120" t="s">
        <v>742</v>
      </c>
      <c r="F170" s="17" t="s">
        <v>743</v>
      </c>
      <c r="G170" s="638">
        <v>7150</v>
      </c>
      <c r="H170" s="649">
        <f>H172</f>
        <v>22862.291000000001</v>
      </c>
      <c r="I170" s="493">
        <f>I172</f>
        <v>7150</v>
      </c>
      <c r="J170" s="495">
        <f>J172</f>
        <v>15712.291000000001</v>
      </c>
    </row>
    <row r="171" spans="1:10" s="18" customFormat="1" ht="10.5" customHeight="1" x14ac:dyDescent="0.2">
      <c r="A171" s="128"/>
      <c r="B171" s="57"/>
      <c r="C171" s="163"/>
      <c r="D171" s="164"/>
      <c r="E171" s="119" t="s">
        <v>198</v>
      </c>
      <c r="F171" s="17"/>
      <c r="G171" s="632"/>
      <c r="H171" s="593"/>
      <c r="I171" s="139"/>
      <c r="J171" s="129"/>
    </row>
    <row r="172" spans="1:10" s="723" customFormat="1" x14ac:dyDescent="0.2">
      <c r="A172" s="714">
        <v>2631</v>
      </c>
      <c r="B172" s="726" t="s">
        <v>358</v>
      </c>
      <c r="C172" s="716">
        <v>3</v>
      </c>
      <c r="D172" s="717">
        <v>1</v>
      </c>
      <c r="E172" s="718" t="s">
        <v>744</v>
      </c>
      <c r="F172" s="727" t="s">
        <v>745</v>
      </c>
      <c r="G172" s="728">
        <v>7150</v>
      </c>
      <c r="H172" s="729">
        <f>I172+J172</f>
        <v>22862.291000000001</v>
      </c>
      <c r="I172" s="730">
        <v>7150</v>
      </c>
      <c r="J172" s="731">
        <f>15104.324+607.967</f>
        <v>15712.291000000001</v>
      </c>
    </row>
    <row r="173" spans="1:10" x14ac:dyDescent="0.2">
      <c r="A173" s="128">
        <v>2640</v>
      </c>
      <c r="B173" s="62" t="s">
        <v>358</v>
      </c>
      <c r="C173" s="163">
        <v>4</v>
      </c>
      <c r="D173" s="164">
        <v>0</v>
      </c>
      <c r="E173" s="120" t="s">
        <v>746</v>
      </c>
      <c r="F173" s="17" t="s">
        <v>747</v>
      </c>
      <c r="G173" s="642">
        <v>5940</v>
      </c>
      <c r="H173" s="644">
        <f>I173</f>
        <v>6383.259</v>
      </c>
      <c r="I173" s="488">
        <v>6383.259</v>
      </c>
      <c r="J173" s="130"/>
    </row>
    <row r="174" spans="1:10" s="18" customFormat="1" ht="10.5" customHeight="1" x14ac:dyDescent="0.2">
      <c r="A174" s="128"/>
      <c r="B174" s="57"/>
      <c r="C174" s="163"/>
      <c r="D174" s="164"/>
      <c r="E174" s="119" t="s">
        <v>198</v>
      </c>
      <c r="F174" s="17"/>
      <c r="G174" s="642"/>
      <c r="H174" s="650"/>
      <c r="I174" s="577"/>
      <c r="J174" s="129"/>
    </row>
    <row r="175" spans="1:10" x14ac:dyDescent="0.2">
      <c r="A175" s="128">
        <v>2641</v>
      </c>
      <c r="B175" s="63" t="s">
        <v>358</v>
      </c>
      <c r="C175" s="422">
        <v>4</v>
      </c>
      <c r="D175" s="423">
        <v>1</v>
      </c>
      <c r="E175" s="119" t="s">
        <v>748</v>
      </c>
      <c r="F175" s="22" t="s">
        <v>749</v>
      </c>
      <c r="G175" s="642">
        <v>5940</v>
      </c>
      <c r="H175" s="644">
        <v>6383.3</v>
      </c>
      <c r="I175" s="488">
        <v>6383.3</v>
      </c>
      <c r="J175" s="130"/>
    </row>
    <row r="176" spans="1:10" ht="48" x14ac:dyDescent="0.2">
      <c r="A176" s="128">
        <v>2650</v>
      </c>
      <c r="B176" s="62" t="s">
        <v>358</v>
      </c>
      <c r="C176" s="163">
        <v>5</v>
      </c>
      <c r="D176" s="164">
        <v>0</v>
      </c>
      <c r="E176" s="120" t="s">
        <v>757</v>
      </c>
      <c r="F176" s="17" t="s">
        <v>758</v>
      </c>
      <c r="G176" s="632"/>
      <c r="H176" s="593"/>
      <c r="I176" s="140"/>
      <c r="J176" s="140"/>
    </row>
    <row r="177" spans="1:10" s="18" customFormat="1" ht="10.5" customHeight="1" x14ac:dyDescent="0.2">
      <c r="A177" s="128"/>
      <c r="B177" s="57"/>
      <c r="C177" s="163"/>
      <c r="D177" s="164"/>
      <c r="E177" s="119" t="s">
        <v>198</v>
      </c>
      <c r="F177" s="17"/>
      <c r="G177" s="632"/>
      <c r="H177" s="593"/>
      <c r="I177" s="139"/>
      <c r="J177" s="129"/>
    </row>
    <row r="178" spans="1:10" ht="36" x14ac:dyDescent="0.2">
      <c r="A178" s="128">
        <v>2651</v>
      </c>
      <c r="B178" s="63" t="s">
        <v>358</v>
      </c>
      <c r="C178" s="422">
        <v>5</v>
      </c>
      <c r="D178" s="423">
        <v>1</v>
      </c>
      <c r="E178" s="119" t="s">
        <v>757</v>
      </c>
      <c r="F178" s="22" t="s">
        <v>759</v>
      </c>
      <c r="G178" s="632"/>
      <c r="H178" s="593"/>
      <c r="I178" s="140"/>
      <c r="J178" s="130"/>
    </row>
    <row r="179" spans="1:10" ht="36" x14ac:dyDescent="0.2">
      <c r="A179" s="128">
        <v>2660</v>
      </c>
      <c r="B179" s="62" t="s">
        <v>358</v>
      </c>
      <c r="C179" s="163">
        <v>6</v>
      </c>
      <c r="D179" s="164">
        <v>0</v>
      </c>
      <c r="E179" s="120" t="s">
        <v>760</v>
      </c>
      <c r="F179" s="23" t="s">
        <v>761</v>
      </c>
      <c r="G179" s="630">
        <v>1000</v>
      </c>
      <c r="H179" s="644">
        <v>1000</v>
      </c>
      <c r="I179" s="488">
        <f>I181</f>
        <v>1000</v>
      </c>
      <c r="J179" s="488">
        <f>J181</f>
        <v>3000</v>
      </c>
    </row>
    <row r="180" spans="1:10" s="18" customFormat="1" ht="10.5" customHeight="1" x14ac:dyDescent="0.2">
      <c r="A180" s="128"/>
      <c r="B180" s="57"/>
      <c r="C180" s="163"/>
      <c r="D180" s="164"/>
      <c r="E180" s="119" t="s">
        <v>198</v>
      </c>
      <c r="F180" s="17"/>
      <c r="G180" s="634"/>
      <c r="H180" s="645"/>
      <c r="I180" s="139"/>
      <c r="J180" s="488"/>
    </row>
    <row r="181" spans="1:10" s="723" customFormat="1" ht="28.5" x14ac:dyDescent="0.2">
      <c r="A181" s="714">
        <v>2661</v>
      </c>
      <c r="B181" s="726" t="s">
        <v>358</v>
      </c>
      <c r="C181" s="716">
        <v>6</v>
      </c>
      <c r="D181" s="717">
        <v>1</v>
      </c>
      <c r="E181" s="718" t="s">
        <v>760</v>
      </c>
      <c r="F181" s="732" t="s">
        <v>762</v>
      </c>
      <c r="G181" s="720">
        <v>1000</v>
      </c>
      <c r="H181" s="721">
        <v>1000</v>
      </c>
      <c r="I181" s="722">
        <v>1000</v>
      </c>
      <c r="J181" s="722">
        <v>3000</v>
      </c>
    </row>
    <row r="182" spans="1:10" s="157" customFormat="1" ht="36" customHeight="1" x14ac:dyDescent="0.2">
      <c r="A182" s="153">
        <v>2700</v>
      </c>
      <c r="B182" s="62" t="s">
        <v>359</v>
      </c>
      <c r="C182" s="163">
        <v>0</v>
      </c>
      <c r="D182" s="164">
        <v>0</v>
      </c>
      <c r="E182" s="161" t="s">
        <v>39</v>
      </c>
      <c r="F182" s="154" t="s">
        <v>763</v>
      </c>
      <c r="G182" s="635"/>
      <c r="H182" s="646"/>
      <c r="I182" s="155"/>
      <c r="J182" s="155"/>
    </row>
    <row r="183" spans="1:10" ht="11.25" customHeight="1" x14ac:dyDescent="0.2">
      <c r="A183" s="126"/>
      <c r="B183" s="57"/>
      <c r="C183" s="420"/>
      <c r="D183" s="421"/>
      <c r="E183" s="119" t="s">
        <v>197</v>
      </c>
      <c r="F183" s="16"/>
      <c r="G183" s="632"/>
      <c r="H183" s="593"/>
      <c r="I183" s="138"/>
      <c r="J183" s="127"/>
    </row>
    <row r="184" spans="1:10" ht="28.5" x14ac:dyDescent="0.2">
      <c r="A184" s="128">
        <v>2710</v>
      </c>
      <c r="B184" s="62" t="s">
        <v>359</v>
      </c>
      <c r="C184" s="163">
        <v>1</v>
      </c>
      <c r="D184" s="164">
        <v>0</v>
      </c>
      <c r="E184" s="120" t="s">
        <v>764</v>
      </c>
      <c r="F184" s="17" t="s">
        <v>765</v>
      </c>
      <c r="G184" s="632"/>
      <c r="H184" s="593"/>
      <c r="I184" s="140"/>
      <c r="J184" s="140"/>
    </row>
    <row r="185" spans="1:10" s="18" customFormat="1" ht="10.5" customHeight="1" x14ac:dyDescent="0.2">
      <c r="A185" s="128"/>
      <c r="B185" s="57"/>
      <c r="C185" s="163"/>
      <c r="D185" s="164"/>
      <c r="E185" s="119" t="s">
        <v>198</v>
      </c>
      <c r="F185" s="17"/>
      <c r="G185" s="632"/>
      <c r="H185" s="593"/>
      <c r="I185" s="139"/>
      <c r="J185" s="129"/>
    </row>
    <row r="186" spans="1:10" x14ac:dyDescent="0.2">
      <c r="A186" s="128">
        <v>2711</v>
      </c>
      <c r="B186" s="63" t="s">
        <v>359</v>
      </c>
      <c r="C186" s="422">
        <v>1</v>
      </c>
      <c r="D186" s="423">
        <v>1</v>
      </c>
      <c r="E186" s="119" t="s">
        <v>766</v>
      </c>
      <c r="F186" s="22" t="s">
        <v>767</v>
      </c>
      <c r="G186" s="632"/>
      <c r="H186" s="593"/>
      <c r="I186" s="140"/>
      <c r="J186" s="130"/>
    </row>
    <row r="187" spans="1:10" x14ac:dyDescent="0.2">
      <c r="A187" s="128">
        <v>2712</v>
      </c>
      <c r="B187" s="63" t="s">
        <v>359</v>
      </c>
      <c r="C187" s="422">
        <v>1</v>
      </c>
      <c r="D187" s="423">
        <v>2</v>
      </c>
      <c r="E187" s="119" t="s">
        <v>768</v>
      </c>
      <c r="F187" s="22" t="s">
        <v>769</v>
      </c>
      <c r="G187" s="632"/>
      <c r="H187" s="593"/>
      <c r="I187" s="140"/>
      <c r="J187" s="130"/>
    </row>
    <row r="188" spans="1:10" x14ac:dyDescent="0.2">
      <c r="A188" s="128">
        <v>2713</v>
      </c>
      <c r="B188" s="63" t="s">
        <v>359</v>
      </c>
      <c r="C188" s="422">
        <v>1</v>
      </c>
      <c r="D188" s="423">
        <v>3</v>
      </c>
      <c r="E188" s="119" t="s">
        <v>127</v>
      </c>
      <c r="F188" s="22" t="s">
        <v>770</v>
      </c>
      <c r="G188" s="632"/>
      <c r="H188" s="593"/>
      <c r="I188" s="140"/>
      <c r="J188" s="130"/>
    </row>
    <row r="189" spans="1:10" x14ac:dyDescent="0.2">
      <c r="A189" s="128">
        <v>2720</v>
      </c>
      <c r="B189" s="62" t="s">
        <v>359</v>
      </c>
      <c r="C189" s="163">
        <v>2</v>
      </c>
      <c r="D189" s="164">
        <v>0</v>
      </c>
      <c r="E189" s="120" t="s">
        <v>360</v>
      </c>
      <c r="F189" s="17" t="s">
        <v>771</v>
      </c>
      <c r="G189" s="632"/>
      <c r="H189" s="593"/>
      <c r="I189" s="140"/>
      <c r="J189" s="140"/>
    </row>
    <row r="190" spans="1:10" s="18" customFormat="1" ht="10.5" customHeight="1" x14ac:dyDescent="0.2">
      <c r="A190" s="128"/>
      <c r="B190" s="57"/>
      <c r="C190" s="163"/>
      <c r="D190" s="164"/>
      <c r="E190" s="119" t="s">
        <v>198</v>
      </c>
      <c r="F190" s="17"/>
      <c r="G190" s="632"/>
      <c r="H190" s="593"/>
      <c r="I190" s="139"/>
      <c r="J190" s="129"/>
    </row>
    <row r="191" spans="1:10" x14ac:dyDescent="0.2">
      <c r="A191" s="128">
        <v>2721</v>
      </c>
      <c r="B191" s="63" t="s">
        <v>359</v>
      </c>
      <c r="C191" s="422">
        <v>2</v>
      </c>
      <c r="D191" s="423">
        <v>1</v>
      </c>
      <c r="E191" s="119" t="s">
        <v>772</v>
      </c>
      <c r="F191" s="22" t="s">
        <v>773</v>
      </c>
      <c r="G191" s="632"/>
      <c r="H191" s="593"/>
      <c r="I191" s="140"/>
      <c r="J191" s="130"/>
    </row>
    <row r="192" spans="1:10" ht="20.25" customHeight="1" x14ac:dyDescent="0.2">
      <c r="A192" s="128">
        <v>2722</v>
      </c>
      <c r="B192" s="63" t="s">
        <v>359</v>
      </c>
      <c r="C192" s="422">
        <v>2</v>
      </c>
      <c r="D192" s="423">
        <v>2</v>
      </c>
      <c r="E192" s="119" t="s">
        <v>774</v>
      </c>
      <c r="F192" s="22" t="s">
        <v>775</v>
      </c>
      <c r="G192" s="632"/>
      <c r="H192" s="593"/>
      <c r="I192" s="140"/>
      <c r="J192" s="130"/>
    </row>
    <row r="193" spans="1:10" x14ac:dyDescent="0.2">
      <c r="A193" s="128">
        <v>2723</v>
      </c>
      <c r="B193" s="63" t="s">
        <v>359</v>
      </c>
      <c r="C193" s="422">
        <v>2</v>
      </c>
      <c r="D193" s="423">
        <v>3</v>
      </c>
      <c r="E193" s="119" t="s">
        <v>128</v>
      </c>
      <c r="F193" s="22" t="s">
        <v>776</v>
      </c>
      <c r="G193" s="632"/>
      <c r="H193" s="593"/>
      <c r="I193" s="140"/>
      <c r="J193" s="130"/>
    </row>
    <row r="194" spans="1:10" x14ac:dyDescent="0.2">
      <c r="A194" s="128">
        <v>2724</v>
      </c>
      <c r="B194" s="63" t="s">
        <v>359</v>
      </c>
      <c r="C194" s="422">
        <v>2</v>
      </c>
      <c r="D194" s="423">
        <v>4</v>
      </c>
      <c r="E194" s="119" t="s">
        <v>777</v>
      </c>
      <c r="F194" s="22" t="s">
        <v>778</v>
      </c>
      <c r="G194" s="632"/>
      <c r="H194" s="593"/>
      <c r="I194" s="140"/>
      <c r="J194" s="130"/>
    </row>
    <row r="195" spans="1:10" x14ac:dyDescent="0.2">
      <c r="A195" s="128">
        <v>2730</v>
      </c>
      <c r="B195" s="62" t="s">
        <v>359</v>
      </c>
      <c r="C195" s="163">
        <v>3</v>
      </c>
      <c r="D195" s="164">
        <v>0</v>
      </c>
      <c r="E195" s="120" t="s">
        <v>779</v>
      </c>
      <c r="F195" s="17" t="s">
        <v>782</v>
      </c>
      <c r="G195" s="632"/>
      <c r="H195" s="593"/>
      <c r="I195" s="140"/>
      <c r="J195" s="140"/>
    </row>
    <row r="196" spans="1:10" s="18" customFormat="1" ht="10.5" customHeight="1" x14ac:dyDescent="0.2">
      <c r="A196" s="128"/>
      <c r="B196" s="57"/>
      <c r="C196" s="163"/>
      <c r="D196" s="164"/>
      <c r="E196" s="119" t="s">
        <v>198</v>
      </c>
      <c r="F196" s="17"/>
      <c r="G196" s="632"/>
      <c r="H196" s="593"/>
      <c r="I196" s="139"/>
      <c r="J196" s="129"/>
    </row>
    <row r="197" spans="1:10" ht="15" customHeight="1" x14ac:dyDescent="0.2">
      <c r="A197" s="128">
        <v>2731</v>
      </c>
      <c r="B197" s="63" t="s">
        <v>359</v>
      </c>
      <c r="C197" s="422">
        <v>3</v>
      </c>
      <c r="D197" s="423">
        <v>1</v>
      </c>
      <c r="E197" s="119" t="s">
        <v>783</v>
      </c>
      <c r="F197" s="19" t="s">
        <v>784</v>
      </c>
      <c r="G197" s="632"/>
      <c r="H197" s="593"/>
      <c r="I197" s="140"/>
      <c r="J197" s="130"/>
    </row>
    <row r="198" spans="1:10" ht="18" customHeight="1" x14ac:dyDescent="0.2">
      <c r="A198" s="128">
        <v>2732</v>
      </c>
      <c r="B198" s="63" t="s">
        <v>359</v>
      </c>
      <c r="C198" s="422">
        <v>3</v>
      </c>
      <c r="D198" s="423">
        <v>2</v>
      </c>
      <c r="E198" s="119" t="s">
        <v>785</v>
      </c>
      <c r="F198" s="19" t="s">
        <v>786</v>
      </c>
      <c r="G198" s="632"/>
      <c r="H198" s="593"/>
      <c r="I198" s="140"/>
      <c r="J198" s="130"/>
    </row>
    <row r="199" spans="1:10" ht="16.5" customHeight="1" x14ac:dyDescent="0.2">
      <c r="A199" s="128">
        <v>2733</v>
      </c>
      <c r="B199" s="63" t="s">
        <v>359</v>
      </c>
      <c r="C199" s="422">
        <v>3</v>
      </c>
      <c r="D199" s="423">
        <v>3</v>
      </c>
      <c r="E199" s="119" t="s">
        <v>787</v>
      </c>
      <c r="F199" s="19" t="s">
        <v>788</v>
      </c>
      <c r="G199" s="632"/>
      <c r="H199" s="593"/>
      <c r="I199" s="140"/>
      <c r="J199" s="130"/>
    </row>
    <row r="200" spans="1:10" ht="24" x14ac:dyDescent="0.2">
      <c r="A200" s="128">
        <v>2734</v>
      </c>
      <c r="B200" s="63" t="s">
        <v>359</v>
      </c>
      <c r="C200" s="422">
        <v>3</v>
      </c>
      <c r="D200" s="423">
        <v>4</v>
      </c>
      <c r="E200" s="119" t="s">
        <v>789</v>
      </c>
      <c r="F200" s="19" t="s">
        <v>790</v>
      </c>
      <c r="G200" s="632"/>
      <c r="H200" s="593"/>
      <c r="I200" s="140"/>
      <c r="J200" s="130"/>
    </row>
    <row r="201" spans="1:10" ht="24" x14ac:dyDescent="0.2">
      <c r="A201" s="128">
        <v>2740</v>
      </c>
      <c r="B201" s="62" t="s">
        <v>359</v>
      </c>
      <c r="C201" s="163">
        <v>4</v>
      </c>
      <c r="D201" s="164">
        <v>0</v>
      </c>
      <c r="E201" s="120" t="s">
        <v>791</v>
      </c>
      <c r="F201" s="17" t="s">
        <v>792</v>
      </c>
      <c r="G201" s="632"/>
      <c r="H201" s="593"/>
      <c r="I201" s="140"/>
      <c r="J201" s="140"/>
    </row>
    <row r="202" spans="1:10" s="18" customFormat="1" ht="10.5" customHeight="1" x14ac:dyDescent="0.2">
      <c r="A202" s="128"/>
      <c r="B202" s="57"/>
      <c r="C202" s="163"/>
      <c r="D202" s="164"/>
      <c r="E202" s="119" t="s">
        <v>198</v>
      </c>
      <c r="F202" s="17"/>
      <c r="G202" s="632"/>
      <c r="H202" s="593"/>
      <c r="I202" s="139"/>
      <c r="J202" s="129"/>
    </row>
    <row r="203" spans="1:10" x14ac:dyDescent="0.2">
      <c r="A203" s="128">
        <v>2741</v>
      </c>
      <c r="B203" s="63" t="s">
        <v>359</v>
      </c>
      <c r="C203" s="422">
        <v>4</v>
      </c>
      <c r="D203" s="423">
        <v>1</v>
      </c>
      <c r="E203" s="119" t="s">
        <v>791</v>
      </c>
      <c r="F203" s="22" t="s">
        <v>793</v>
      </c>
      <c r="G203" s="632"/>
      <c r="H203" s="593"/>
      <c r="I203" s="140"/>
      <c r="J203" s="130"/>
    </row>
    <row r="204" spans="1:10" ht="24" x14ac:dyDescent="0.2">
      <c r="A204" s="128">
        <v>2750</v>
      </c>
      <c r="B204" s="62" t="s">
        <v>359</v>
      </c>
      <c r="C204" s="163">
        <v>5</v>
      </c>
      <c r="D204" s="164">
        <v>0</v>
      </c>
      <c r="E204" s="120" t="s">
        <v>794</v>
      </c>
      <c r="F204" s="17" t="s">
        <v>795</v>
      </c>
      <c r="G204" s="632"/>
      <c r="H204" s="593"/>
      <c r="I204" s="140"/>
      <c r="J204" s="140"/>
    </row>
    <row r="205" spans="1:10" s="18" customFormat="1" ht="10.5" customHeight="1" x14ac:dyDescent="0.2">
      <c r="A205" s="128"/>
      <c r="B205" s="57"/>
      <c r="C205" s="163"/>
      <c r="D205" s="164"/>
      <c r="E205" s="119" t="s">
        <v>198</v>
      </c>
      <c r="F205" s="17"/>
      <c r="G205" s="632"/>
      <c r="H205" s="593"/>
      <c r="I205" s="139"/>
      <c r="J205" s="129"/>
    </row>
    <row r="206" spans="1:10" ht="24" x14ac:dyDescent="0.2">
      <c r="A206" s="128">
        <v>2751</v>
      </c>
      <c r="B206" s="63" t="s">
        <v>359</v>
      </c>
      <c r="C206" s="422">
        <v>5</v>
      </c>
      <c r="D206" s="423">
        <v>1</v>
      </c>
      <c r="E206" s="119" t="s">
        <v>794</v>
      </c>
      <c r="F206" s="22" t="s">
        <v>795</v>
      </c>
      <c r="G206" s="632"/>
      <c r="H206" s="593"/>
      <c r="I206" s="140"/>
      <c r="J206" s="130"/>
    </row>
    <row r="207" spans="1:10" ht="24" x14ac:dyDescent="0.2">
      <c r="A207" s="128">
        <v>2760</v>
      </c>
      <c r="B207" s="62" t="s">
        <v>359</v>
      </c>
      <c r="C207" s="163">
        <v>6</v>
      </c>
      <c r="D207" s="164">
        <v>0</v>
      </c>
      <c r="E207" s="120" t="s">
        <v>796</v>
      </c>
      <c r="F207" s="17" t="s">
        <v>797</v>
      </c>
      <c r="G207" s="632"/>
      <c r="H207" s="593"/>
      <c r="I207" s="140"/>
      <c r="J207" s="140"/>
    </row>
    <row r="208" spans="1:10" s="18" customFormat="1" ht="10.5" customHeight="1" x14ac:dyDescent="0.2">
      <c r="A208" s="128"/>
      <c r="B208" s="57"/>
      <c r="C208" s="163"/>
      <c r="D208" s="164"/>
      <c r="E208" s="119" t="s">
        <v>198</v>
      </c>
      <c r="F208" s="17"/>
      <c r="G208" s="632"/>
      <c r="H208" s="593"/>
      <c r="I208" s="139"/>
      <c r="J208" s="129"/>
    </row>
    <row r="209" spans="1:10" ht="24" x14ac:dyDescent="0.2">
      <c r="A209" s="128">
        <v>2761</v>
      </c>
      <c r="B209" s="63" t="s">
        <v>359</v>
      </c>
      <c r="C209" s="422">
        <v>6</v>
      </c>
      <c r="D209" s="423">
        <v>1</v>
      </c>
      <c r="E209" s="119" t="s">
        <v>361</v>
      </c>
      <c r="F209" s="17"/>
      <c r="G209" s="632"/>
      <c r="H209" s="593"/>
      <c r="I209" s="140"/>
      <c r="J209" s="130"/>
    </row>
    <row r="210" spans="1:10" x14ac:dyDescent="0.2">
      <c r="A210" s="128">
        <v>2762</v>
      </c>
      <c r="B210" s="63" t="s">
        <v>359</v>
      </c>
      <c r="C210" s="422">
        <v>6</v>
      </c>
      <c r="D210" s="423">
        <v>2</v>
      </c>
      <c r="E210" s="119" t="s">
        <v>796</v>
      </c>
      <c r="F210" s="22" t="s">
        <v>798</v>
      </c>
      <c r="G210" s="632"/>
      <c r="H210" s="593"/>
      <c r="I210" s="140"/>
      <c r="J210" s="130"/>
    </row>
    <row r="211" spans="1:10" s="157" customFormat="1" ht="33.75" customHeight="1" x14ac:dyDescent="0.2">
      <c r="A211" s="153">
        <v>2800</v>
      </c>
      <c r="B211" s="62" t="s">
        <v>362</v>
      </c>
      <c r="C211" s="163">
        <v>0</v>
      </c>
      <c r="D211" s="164">
        <v>0</v>
      </c>
      <c r="E211" s="161" t="s">
        <v>40</v>
      </c>
      <c r="F211" s="154" t="s">
        <v>799</v>
      </c>
      <c r="G211" s="638">
        <v>6140</v>
      </c>
      <c r="H211" s="649">
        <f>H216+H230</f>
        <v>11540</v>
      </c>
      <c r="I211" s="493">
        <f>I216+I230</f>
        <v>6140</v>
      </c>
      <c r="J211" s="489">
        <f>J216+J230</f>
        <v>5400</v>
      </c>
    </row>
    <row r="212" spans="1:10" ht="11.25" customHeight="1" x14ac:dyDescent="0.2">
      <c r="A212" s="126"/>
      <c r="B212" s="57"/>
      <c r="C212" s="420"/>
      <c r="D212" s="421"/>
      <c r="E212" s="119" t="s">
        <v>197</v>
      </c>
      <c r="F212" s="16"/>
      <c r="G212" s="632"/>
      <c r="H212" s="593"/>
      <c r="I212" s="138"/>
      <c r="J212" s="127"/>
    </row>
    <row r="213" spans="1:10" x14ac:dyDescent="0.2">
      <c r="A213" s="128">
        <v>2810</v>
      </c>
      <c r="B213" s="63" t="s">
        <v>362</v>
      </c>
      <c r="C213" s="422">
        <v>1</v>
      </c>
      <c r="D213" s="423">
        <v>0</v>
      </c>
      <c r="E213" s="120" t="s">
        <v>800</v>
      </c>
      <c r="F213" s="17" t="s">
        <v>801</v>
      </c>
      <c r="G213" s="632"/>
      <c r="H213" s="593"/>
      <c r="I213" s="140"/>
      <c r="J213" s="140"/>
    </row>
    <row r="214" spans="1:10" s="18" customFormat="1" ht="10.5" customHeight="1" x14ac:dyDescent="0.2">
      <c r="A214" s="128"/>
      <c r="B214" s="57"/>
      <c r="C214" s="163"/>
      <c r="D214" s="164"/>
      <c r="E214" s="119" t="s">
        <v>198</v>
      </c>
      <c r="F214" s="17"/>
      <c r="G214" s="632"/>
      <c r="H214" s="593"/>
      <c r="I214" s="139"/>
      <c r="J214" s="129"/>
    </row>
    <row r="215" spans="1:10" x14ac:dyDescent="0.2">
      <c r="A215" s="128">
        <v>2811</v>
      </c>
      <c r="B215" s="63" t="s">
        <v>362</v>
      </c>
      <c r="C215" s="422">
        <v>1</v>
      </c>
      <c r="D215" s="423">
        <v>1</v>
      </c>
      <c r="E215" s="119" t="s">
        <v>800</v>
      </c>
      <c r="F215" s="22" t="s">
        <v>802</v>
      </c>
      <c r="G215" s="632"/>
      <c r="H215" s="593"/>
      <c r="I215" s="140"/>
      <c r="J215" s="130"/>
    </row>
    <row r="216" spans="1:10" x14ac:dyDescent="0.2">
      <c r="A216" s="128">
        <v>2820</v>
      </c>
      <c r="B216" s="62" t="s">
        <v>362</v>
      </c>
      <c r="C216" s="163">
        <v>2</v>
      </c>
      <c r="D216" s="164">
        <v>0</v>
      </c>
      <c r="E216" s="120" t="s">
        <v>803</v>
      </c>
      <c r="F216" s="17" t="s">
        <v>804</v>
      </c>
      <c r="G216" s="638">
        <v>5290</v>
      </c>
      <c r="H216" s="649">
        <f>I216+J216</f>
        <v>10690</v>
      </c>
      <c r="I216" s="493">
        <f>I221</f>
        <v>5290</v>
      </c>
      <c r="J216" s="493">
        <v>5400</v>
      </c>
    </row>
    <row r="217" spans="1:10" s="18" customFormat="1" ht="10.5" customHeight="1" x14ac:dyDescent="0.2">
      <c r="A217" s="128"/>
      <c r="B217" s="57"/>
      <c r="C217" s="163"/>
      <c r="D217" s="164"/>
      <c r="E217" s="119" t="s">
        <v>198</v>
      </c>
      <c r="F217" s="17"/>
      <c r="G217" s="632"/>
      <c r="H217" s="593"/>
      <c r="I217" s="139"/>
      <c r="J217" s="566"/>
    </row>
    <row r="218" spans="1:10" x14ac:dyDescent="0.2">
      <c r="A218" s="128">
        <v>2821</v>
      </c>
      <c r="B218" s="63" t="s">
        <v>362</v>
      </c>
      <c r="C218" s="422">
        <v>2</v>
      </c>
      <c r="D218" s="423">
        <v>1</v>
      </c>
      <c r="E218" s="119" t="s">
        <v>363</v>
      </c>
      <c r="F218" s="17"/>
      <c r="G218" s="632"/>
      <c r="H218" s="593"/>
      <c r="I218" s="140"/>
      <c r="J218" s="599"/>
    </row>
    <row r="219" spans="1:10" x14ac:dyDescent="0.2">
      <c r="A219" s="128">
        <v>2822</v>
      </c>
      <c r="B219" s="63" t="s">
        <v>362</v>
      </c>
      <c r="C219" s="422">
        <v>2</v>
      </c>
      <c r="D219" s="423">
        <v>2</v>
      </c>
      <c r="E219" s="119" t="s">
        <v>364</v>
      </c>
      <c r="F219" s="17"/>
      <c r="G219" s="632"/>
      <c r="H219" s="593"/>
      <c r="I219" s="140"/>
      <c r="J219" s="599"/>
    </row>
    <row r="220" spans="1:10" x14ac:dyDescent="0.2">
      <c r="A220" s="128">
        <v>2823</v>
      </c>
      <c r="B220" s="63" t="s">
        <v>362</v>
      </c>
      <c r="C220" s="422">
        <v>2</v>
      </c>
      <c r="D220" s="423">
        <v>3</v>
      </c>
      <c r="E220" s="119" t="s">
        <v>400</v>
      </c>
      <c r="F220" s="22" t="s">
        <v>805</v>
      </c>
      <c r="G220" s="632"/>
      <c r="H220" s="593"/>
      <c r="I220" s="140"/>
      <c r="J220" s="599"/>
    </row>
    <row r="221" spans="1:10" x14ac:dyDescent="0.2">
      <c r="A221" s="128">
        <v>2824</v>
      </c>
      <c r="B221" s="63" t="s">
        <v>362</v>
      </c>
      <c r="C221" s="422">
        <v>2</v>
      </c>
      <c r="D221" s="423">
        <v>4</v>
      </c>
      <c r="E221" s="119" t="s">
        <v>365</v>
      </c>
      <c r="F221" s="22"/>
      <c r="G221" s="638">
        <v>5290</v>
      </c>
      <c r="H221" s="649">
        <f>I221+J221</f>
        <v>10690</v>
      </c>
      <c r="I221" s="493">
        <v>5290</v>
      </c>
      <c r="J221" s="493">
        <v>5400</v>
      </c>
    </row>
    <row r="222" spans="1:10" x14ac:dyDescent="0.2">
      <c r="A222" s="128">
        <v>2825</v>
      </c>
      <c r="B222" s="63" t="s">
        <v>362</v>
      </c>
      <c r="C222" s="422">
        <v>2</v>
      </c>
      <c r="D222" s="423">
        <v>5</v>
      </c>
      <c r="E222" s="119" t="s">
        <v>366</v>
      </c>
      <c r="F222" s="22"/>
      <c r="G222" s="632"/>
      <c r="H222" s="593"/>
      <c r="I222" s="140"/>
      <c r="J222" s="130"/>
    </row>
    <row r="223" spans="1:10" x14ac:dyDescent="0.2">
      <c r="A223" s="128">
        <v>2826</v>
      </c>
      <c r="B223" s="63" t="s">
        <v>362</v>
      </c>
      <c r="C223" s="422">
        <v>2</v>
      </c>
      <c r="D223" s="423">
        <v>6</v>
      </c>
      <c r="E223" s="119" t="s">
        <v>367</v>
      </c>
      <c r="F223" s="22"/>
      <c r="G223" s="632"/>
      <c r="H223" s="593"/>
      <c r="I223" s="140"/>
      <c r="J223" s="130"/>
    </row>
    <row r="224" spans="1:10" ht="24" x14ac:dyDescent="0.2">
      <c r="A224" s="128">
        <v>2827</v>
      </c>
      <c r="B224" s="63" t="s">
        <v>362</v>
      </c>
      <c r="C224" s="422">
        <v>2</v>
      </c>
      <c r="D224" s="423">
        <v>7</v>
      </c>
      <c r="E224" s="119" t="s">
        <v>368</v>
      </c>
      <c r="F224" s="22"/>
      <c r="G224" s="632"/>
      <c r="H224" s="593"/>
      <c r="I224" s="140"/>
      <c r="J224" s="130"/>
    </row>
    <row r="225" spans="1:10" ht="38.25" customHeight="1" x14ac:dyDescent="0.2">
      <c r="A225" s="128">
        <v>2830</v>
      </c>
      <c r="B225" s="62" t="s">
        <v>362</v>
      </c>
      <c r="C225" s="163">
        <v>3</v>
      </c>
      <c r="D225" s="164">
        <v>0</v>
      </c>
      <c r="E225" s="120" t="s">
        <v>806</v>
      </c>
      <c r="F225" s="23" t="s">
        <v>807</v>
      </c>
      <c r="G225" s="632"/>
      <c r="H225" s="593"/>
      <c r="I225" s="140"/>
      <c r="J225" s="140"/>
    </row>
    <row r="226" spans="1:10" s="18" customFormat="1" ht="10.5" customHeight="1" x14ac:dyDescent="0.2">
      <c r="A226" s="128"/>
      <c r="B226" s="57"/>
      <c r="C226" s="163"/>
      <c r="D226" s="164"/>
      <c r="E226" s="119" t="s">
        <v>198</v>
      </c>
      <c r="F226" s="17"/>
      <c r="G226" s="632"/>
      <c r="H226" s="593"/>
      <c r="I226" s="139"/>
      <c r="J226" s="129"/>
    </row>
    <row r="227" spans="1:10" x14ac:dyDescent="0.2">
      <c r="A227" s="128">
        <v>2831</v>
      </c>
      <c r="B227" s="63" t="s">
        <v>362</v>
      </c>
      <c r="C227" s="422">
        <v>3</v>
      </c>
      <c r="D227" s="423">
        <v>1</v>
      </c>
      <c r="E227" s="119" t="s">
        <v>401</v>
      </c>
      <c r="F227" s="23"/>
      <c r="G227" s="632"/>
      <c r="H227" s="593"/>
      <c r="I227" s="140"/>
      <c r="J227" s="130"/>
    </row>
    <row r="228" spans="1:10" x14ac:dyDescent="0.2">
      <c r="A228" s="128">
        <v>2832</v>
      </c>
      <c r="B228" s="63" t="s">
        <v>362</v>
      </c>
      <c r="C228" s="422">
        <v>3</v>
      </c>
      <c r="D228" s="423">
        <v>2</v>
      </c>
      <c r="E228" s="119" t="s">
        <v>409</v>
      </c>
      <c r="F228" s="23"/>
      <c r="G228" s="632"/>
      <c r="H228" s="593"/>
      <c r="I228" s="140"/>
      <c r="J228" s="130"/>
    </row>
    <row r="229" spans="1:10" x14ac:dyDescent="0.2">
      <c r="A229" s="128">
        <v>2833</v>
      </c>
      <c r="B229" s="63" t="s">
        <v>362</v>
      </c>
      <c r="C229" s="422">
        <v>3</v>
      </c>
      <c r="D229" s="423">
        <v>3</v>
      </c>
      <c r="E229" s="119" t="s">
        <v>410</v>
      </c>
      <c r="F229" s="22" t="s">
        <v>808</v>
      </c>
      <c r="G229" s="632"/>
      <c r="H229" s="593"/>
      <c r="I229" s="140"/>
      <c r="J229" s="130"/>
    </row>
    <row r="230" spans="1:10" ht="14.25" customHeight="1" x14ac:dyDescent="0.2">
      <c r="A230" s="128">
        <v>2840</v>
      </c>
      <c r="B230" s="62" t="s">
        <v>362</v>
      </c>
      <c r="C230" s="163">
        <v>4</v>
      </c>
      <c r="D230" s="164">
        <v>0</v>
      </c>
      <c r="E230" s="120" t="s">
        <v>411</v>
      </c>
      <c r="F230" s="23" t="s">
        <v>809</v>
      </c>
      <c r="G230" s="630">
        <v>850</v>
      </c>
      <c r="H230" s="644">
        <v>850</v>
      </c>
      <c r="I230" s="488">
        <f>I232</f>
        <v>850</v>
      </c>
      <c r="J230" s="140"/>
    </row>
    <row r="231" spans="1:10" s="18" customFormat="1" ht="10.5" customHeight="1" x14ac:dyDescent="0.2">
      <c r="A231" s="128"/>
      <c r="B231" s="57"/>
      <c r="C231" s="163"/>
      <c r="D231" s="164"/>
      <c r="E231" s="119" t="s">
        <v>198</v>
      </c>
      <c r="F231" s="17"/>
      <c r="G231" s="630"/>
      <c r="H231" s="644"/>
      <c r="I231" s="497"/>
      <c r="J231" s="129"/>
    </row>
    <row r="232" spans="1:10" ht="14.25" customHeight="1" x14ac:dyDescent="0.2">
      <c r="A232" s="128">
        <v>2841</v>
      </c>
      <c r="B232" s="63" t="s">
        <v>362</v>
      </c>
      <c r="C232" s="422">
        <v>4</v>
      </c>
      <c r="D232" s="423">
        <v>1</v>
      </c>
      <c r="E232" s="119" t="s">
        <v>412</v>
      </c>
      <c r="F232" s="23"/>
      <c r="G232" s="630">
        <v>850</v>
      </c>
      <c r="H232" s="644">
        <v>850</v>
      </c>
      <c r="I232" s="488">
        <v>850</v>
      </c>
      <c r="J232" s="130"/>
    </row>
    <row r="233" spans="1:10" ht="29.25" customHeight="1" x14ac:dyDescent="0.2">
      <c r="A233" s="128">
        <v>2842</v>
      </c>
      <c r="B233" s="63" t="s">
        <v>362</v>
      </c>
      <c r="C233" s="422">
        <v>4</v>
      </c>
      <c r="D233" s="423">
        <v>2</v>
      </c>
      <c r="E233" s="119" t="s">
        <v>413</v>
      </c>
      <c r="F233" s="23"/>
      <c r="G233" s="632"/>
      <c r="H233" s="593"/>
      <c r="I233" s="140"/>
      <c r="J233" s="130"/>
    </row>
    <row r="234" spans="1:10" ht="24" x14ac:dyDescent="0.2">
      <c r="A234" s="128">
        <v>2843</v>
      </c>
      <c r="B234" s="63" t="s">
        <v>362</v>
      </c>
      <c r="C234" s="422">
        <v>4</v>
      </c>
      <c r="D234" s="423">
        <v>3</v>
      </c>
      <c r="E234" s="119" t="s">
        <v>411</v>
      </c>
      <c r="F234" s="22" t="s">
        <v>810</v>
      </c>
      <c r="G234" s="632"/>
      <c r="H234" s="593"/>
      <c r="I234" s="140"/>
      <c r="J234" s="130"/>
    </row>
    <row r="235" spans="1:10" ht="26.25" customHeight="1" x14ac:dyDescent="0.2">
      <c r="A235" s="128">
        <v>2850</v>
      </c>
      <c r="B235" s="62" t="s">
        <v>362</v>
      </c>
      <c r="C235" s="163">
        <v>5</v>
      </c>
      <c r="D235" s="164">
        <v>0</v>
      </c>
      <c r="E235" s="122" t="s">
        <v>811</v>
      </c>
      <c r="F235" s="23" t="s">
        <v>812</v>
      </c>
      <c r="G235" s="632"/>
      <c r="H235" s="593"/>
      <c r="I235" s="140"/>
      <c r="J235" s="140"/>
    </row>
    <row r="236" spans="1:10" s="18" customFormat="1" ht="10.5" customHeight="1" x14ac:dyDescent="0.2">
      <c r="A236" s="128"/>
      <c r="B236" s="57"/>
      <c r="C236" s="163"/>
      <c r="D236" s="164"/>
      <c r="E236" s="119" t="s">
        <v>198</v>
      </c>
      <c r="F236" s="17"/>
      <c r="G236" s="632"/>
      <c r="H236" s="593"/>
      <c r="I236" s="139"/>
      <c r="J236" s="129"/>
    </row>
    <row r="237" spans="1:10" ht="24" customHeight="1" x14ac:dyDescent="0.2">
      <c r="A237" s="128">
        <v>2851</v>
      </c>
      <c r="B237" s="62" t="s">
        <v>362</v>
      </c>
      <c r="C237" s="163">
        <v>5</v>
      </c>
      <c r="D237" s="164">
        <v>1</v>
      </c>
      <c r="E237" s="123" t="s">
        <v>811</v>
      </c>
      <c r="F237" s="22" t="s">
        <v>813</v>
      </c>
      <c r="G237" s="632"/>
      <c r="H237" s="593"/>
      <c r="I237" s="140"/>
      <c r="J237" s="130"/>
    </row>
    <row r="238" spans="1:10" ht="27" customHeight="1" x14ac:dyDescent="0.2">
      <c r="A238" s="128">
        <v>2860</v>
      </c>
      <c r="B238" s="62" t="s">
        <v>362</v>
      </c>
      <c r="C238" s="163">
        <v>6</v>
      </c>
      <c r="D238" s="164">
        <v>0</v>
      </c>
      <c r="E238" s="122" t="s">
        <v>814</v>
      </c>
      <c r="F238" s="23" t="s">
        <v>935</v>
      </c>
      <c r="G238" s="632"/>
      <c r="H238" s="593"/>
      <c r="I238" s="140"/>
      <c r="J238" s="140"/>
    </row>
    <row r="239" spans="1:10" s="18" customFormat="1" ht="10.5" customHeight="1" x14ac:dyDescent="0.2">
      <c r="A239" s="128"/>
      <c r="B239" s="57"/>
      <c r="C239" s="163"/>
      <c r="D239" s="164"/>
      <c r="E239" s="119" t="s">
        <v>198</v>
      </c>
      <c r="F239" s="17"/>
      <c r="G239" s="632"/>
      <c r="H239" s="593"/>
      <c r="I239" s="139"/>
      <c r="J239" s="129"/>
    </row>
    <row r="240" spans="1:10" ht="12" customHeight="1" x14ac:dyDescent="0.2">
      <c r="A240" s="128">
        <v>2861</v>
      </c>
      <c r="B240" s="63" t="s">
        <v>362</v>
      </c>
      <c r="C240" s="422">
        <v>6</v>
      </c>
      <c r="D240" s="423">
        <v>1</v>
      </c>
      <c r="E240" s="123" t="s">
        <v>814</v>
      </c>
      <c r="F240" s="22" t="s">
        <v>936</v>
      </c>
      <c r="G240" s="632"/>
      <c r="H240" s="593"/>
      <c r="I240" s="140"/>
      <c r="J240" s="130"/>
    </row>
    <row r="241" spans="1:10" s="157" customFormat="1" ht="44.25" customHeight="1" x14ac:dyDescent="0.2">
      <c r="A241" s="153">
        <v>2900</v>
      </c>
      <c r="B241" s="62" t="s">
        <v>369</v>
      </c>
      <c r="C241" s="163">
        <v>0</v>
      </c>
      <c r="D241" s="164">
        <v>0</v>
      </c>
      <c r="E241" s="161" t="s">
        <v>41</v>
      </c>
      <c r="F241" s="154" t="s">
        <v>937</v>
      </c>
      <c r="G241" s="638">
        <v>49500</v>
      </c>
      <c r="H241" s="649">
        <f>I241+J241</f>
        <v>71128.5</v>
      </c>
      <c r="I241" s="493">
        <f>I243</f>
        <v>49500</v>
      </c>
      <c r="J241" s="576">
        <f>J243</f>
        <v>21628.5</v>
      </c>
    </row>
    <row r="242" spans="1:10" ht="11.25" customHeight="1" x14ac:dyDescent="0.2">
      <c r="A242" s="126"/>
      <c r="B242" s="57"/>
      <c r="C242" s="420"/>
      <c r="D242" s="421"/>
      <c r="E242" s="119" t="s">
        <v>197</v>
      </c>
      <c r="F242" s="16"/>
      <c r="G242" s="632"/>
      <c r="H242" s="593"/>
      <c r="I242" s="138"/>
      <c r="J242" s="567"/>
    </row>
    <row r="243" spans="1:10" ht="24" x14ac:dyDescent="0.2">
      <c r="A243" s="128">
        <v>2910</v>
      </c>
      <c r="B243" s="62" t="s">
        <v>369</v>
      </c>
      <c r="C243" s="163">
        <v>1</v>
      </c>
      <c r="D243" s="164">
        <v>0</v>
      </c>
      <c r="E243" s="120" t="s">
        <v>402</v>
      </c>
      <c r="F243" s="17" t="s">
        <v>938</v>
      </c>
      <c r="G243" s="638">
        <v>49500</v>
      </c>
      <c r="H243" s="649">
        <f>I243+J243</f>
        <v>71128.5</v>
      </c>
      <c r="I243" s="493">
        <f>I245</f>
        <v>49500</v>
      </c>
      <c r="J243" s="488">
        <f>J245</f>
        <v>21628.5</v>
      </c>
    </row>
    <row r="244" spans="1:10" s="18" customFormat="1" ht="10.5" customHeight="1" x14ac:dyDescent="0.2">
      <c r="A244" s="128"/>
      <c r="B244" s="57"/>
      <c r="C244" s="163"/>
      <c r="D244" s="164"/>
      <c r="E244" s="119" t="s">
        <v>198</v>
      </c>
      <c r="F244" s="17"/>
      <c r="G244" s="632"/>
      <c r="H244" s="593"/>
      <c r="I244" s="139"/>
      <c r="J244" s="566"/>
    </row>
    <row r="245" spans="1:10" s="723" customFormat="1" x14ac:dyDescent="0.2">
      <c r="A245" s="714">
        <v>2911</v>
      </c>
      <c r="B245" s="726" t="s">
        <v>369</v>
      </c>
      <c r="C245" s="716">
        <v>1</v>
      </c>
      <c r="D245" s="717">
        <v>1</v>
      </c>
      <c r="E245" s="718" t="s">
        <v>939</v>
      </c>
      <c r="F245" s="732" t="s">
        <v>940</v>
      </c>
      <c r="G245" s="728">
        <v>49500</v>
      </c>
      <c r="H245" s="729">
        <f>I245+J245</f>
        <v>71128.5</v>
      </c>
      <c r="I245" s="730">
        <v>49500</v>
      </c>
      <c r="J245" s="722">
        <f>9742.395+5024.885+6861.22</f>
        <v>21628.5</v>
      </c>
    </row>
    <row r="246" spans="1:10" x14ac:dyDescent="0.2">
      <c r="A246" s="128">
        <v>2912</v>
      </c>
      <c r="B246" s="63" t="s">
        <v>369</v>
      </c>
      <c r="C246" s="422">
        <v>1</v>
      </c>
      <c r="D246" s="423">
        <v>2</v>
      </c>
      <c r="E246" s="119" t="s">
        <v>370</v>
      </c>
      <c r="F246" s="22" t="s">
        <v>941</v>
      </c>
      <c r="G246" s="632"/>
      <c r="H246" s="593"/>
      <c r="I246" s="140"/>
      <c r="J246" s="130"/>
    </row>
    <row r="247" spans="1:10" x14ac:dyDescent="0.2">
      <c r="A247" s="128">
        <v>2920</v>
      </c>
      <c r="B247" s="62" t="s">
        <v>369</v>
      </c>
      <c r="C247" s="163">
        <v>2</v>
      </c>
      <c r="D247" s="164">
        <v>0</v>
      </c>
      <c r="E247" s="120" t="s">
        <v>371</v>
      </c>
      <c r="F247" s="17" t="s">
        <v>942</v>
      </c>
      <c r="G247" s="632"/>
      <c r="H247" s="593"/>
      <c r="I247" s="140"/>
      <c r="J247" s="140"/>
    </row>
    <row r="248" spans="1:10" s="18" customFormat="1" ht="10.5" customHeight="1" x14ac:dyDescent="0.2">
      <c r="A248" s="128"/>
      <c r="B248" s="57"/>
      <c r="C248" s="163"/>
      <c r="D248" s="164"/>
      <c r="E248" s="119" t="s">
        <v>198</v>
      </c>
      <c r="F248" s="17"/>
      <c r="G248" s="632"/>
      <c r="H248" s="593"/>
      <c r="I248" s="139"/>
      <c r="J248" s="129"/>
    </row>
    <row r="249" spans="1:10" x14ac:dyDescent="0.2">
      <c r="A249" s="128">
        <v>2921</v>
      </c>
      <c r="B249" s="63" t="s">
        <v>369</v>
      </c>
      <c r="C249" s="422">
        <v>2</v>
      </c>
      <c r="D249" s="423">
        <v>1</v>
      </c>
      <c r="E249" s="119" t="s">
        <v>372</v>
      </c>
      <c r="F249" s="22" t="s">
        <v>943</v>
      </c>
      <c r="G249" s="632"/>
      <c r="H249" s="593"/>
      <c r="I249" s="140"/>
      <c r="J249" s="130"/>
    </row>
    <row r="250" spans="1:10" x14ac:dyDescent="0.2">
      <c r="A250" s="128">
        <v>2922</v>
      </c>
      <c r="B250" s="63" t="s">
        <v>369</v>
      </c>
      <c r="C250" s="422">
        <v>2</v>
      </c>
      <c r="D250" s="423">
        <v>2</v>
      </c>
      <c r="E250" s="119" t="s">
        <v>373</v>
      </c>
      <c r="F250" s="22" t="s">
        <v>944</v>
      </c>
      <c r="G250" s="632"/>
      <c r="H250" s="593"/>
      <c r="I250" s="140"/>
      <c r="J250" s="130"/>
    </row>
    <row r="251" spans="1:10" ht="36" x14ac:dyDescent="0.2">
      <c r="A251" s="128">
        <v>2930</v>
      </c>
      <c r="B251" s="62" t="s">
        <v>369</v>
      </c>
      <c r="C251" s="163">
        <v>3</v>
      </c>
      <c r="D251" s="164">
        <v>0</v>
      </c>
      <c r="E251" s="120" t="s">
        <v>374</v>
      </c>
      <c r="F251" s="17" t="s">
        <v>945</v>
      </c>
      <c r="G251" s="632"/>
      <c r="H251" s="593"/>
      <c r="I251" s="140"/>
      <c r="J251" s="140"/>
    </row>
    <row r="252" spans="1:10" s="18" customFormat="1" ht="10.5" customHeight="1" x14ac:dyDescent="0.2">
      <c r="A252" s="128"/>
      <c r="B252" s="57"/>
      <c r="C252" s="163"/>
      <c r="D252" s="164"/>
      <c r="E252" s="119" t="s">
        <v>198</v>
      </c>
      <c r="F252" s="17"/>
      <c r="G252" s="632"/>
      <c r="H252" s="593"/>
      <c r="I252" s="139"/>
      <c r="J252" s="129"/>
    </row>
    <row r="253" spans="1:10" ht="24" x14ac:dyDescent="0.2">
      <c r="A253" s="128">
        <v>2931</v>
      </c>
      <c r="B253" s="63" t="s">
        <v>369</v>
      </c>
      <c r="C253" s="422">
        <v>3</v>
      </c>
      <c r="D253" s="423">
        <v>1</v>
      </c>
      <c r="E253" s="119" t="s">
        <v>375</v>
      </c>
      <c r="F253" s="22" t="s">
        <v>946</v>
      </c>
      <c r="G253" s="632"/>
      <c r="H253" s="593"/>
      <c r="I253" s="140"/>
      <c r="J253" s="130"/>
    </row>
    <row r="254" spans="1:10" x14ac:dyDescent="0.2">
      <c r="A254" s="128">
        <v>2932</v>
      </c>
      <c r="B254" s="63" t="s">
        <v>369</v>
      </c>
      <c r="C254" s="422">
        <v>3</v>
      </c>
      <c r="D254" s="423">
        <v>2</v>
      </c>
      <c r="E254" s="119" t="s">
        <v>376</v>
      </c>
      <c r="F254" s="22"/>
      <c r="G254" s="632"/>
      <c r="H254" s="593"/>
      <c r="I254" s="140"/>
      <c r="J254" s="130"/>
    </row>
    <row r="255" spans="1:10" x14ac:dyDescent="0.2">
      <c r="A255" s="128">
        <v>2940</v>
      </c>
      <c r="B255" s="62" t="s">
        <v>369</v>
      </c>
      <c r="C255" s="163">
        <v>4</v>
      </c>
      <c r="D255" s="164">
        <v>0</v>
      </c>
      <c r="E255" s="120" t="s">
        <v>947</v>
      </c>
      <c r="F255" s="17" t="s">
        <v>948</v>
      </c>
      <c r="G255" s="632"/>
      <c r="H255" s="593"/>
      <c r="I255" s="140"/>
      <c r="J255" s="140"/>
    </row>
    <row r="256" spans="1:10" s="18" customFormat="1" ht="10.5" customHeight="1" x14ac:dyDescent="0.2">
      <c r="A256" s="128"/>
      <c r="B256" s="57"/>
      <c r="C256" s="163"/>
      <c r="D256" s="164"/>
      <c r="E256" s="119" t="s">
        <v>198</v>
      </c>
      <c r="F256" s="17"/>
      <c r="G256" s="632"/>
      <c r="H256" s="593"/>
      <c r="I256" s="139"/>
      <c r="J256" s="129"/>
    </row>
    <row r="257" spans="1:10" x14ac:dyDescent="0.2">
      <c r="A257" s="128">
        <v>2941</v>
      </c>
      <c r="B257" s="63" t="s">
        <v>369</v>
      </c>
      <c r="C257" s="422">
        <v>4</v>
      </c>
      <c r="D257" s="423">
        <v>1</v>
      </c>
      <c r="E257" s="119" t="s">
        <v>377</v>
      </c>
      <c r="F257" s="22" t="s">
        <v>949</v>
      </c>
      <c r="G257" s="632"/>
      <c r="H257" s="593"/>
      <c r="I257" s="140"/>
      <c r="J257" s="130"/>
    </row>
    <row r="258" spans="1:10" x14ac:dyDescent="0.2">
      <c r="A258" s="128">
        <v>2942</v>
      </c>
      <c r="B258" s="63" t="s">
        <v>369</v>
      </c>
      <c r="C258" s="422">
        <v>4</v>
      </c>
      <c r="D258" s="423">
        <v>2</v>
      </c>
      <c r="E258" s="119" t="s">
        <v>378</v>
      </c>
      <c r="F258" s="22" t="s">
        <v>950</v>
      </c>
      <c r="G258" s="632"/>
      <c r="H258" s="593"/>
      <c r="I258" s="140"/>
      <c r="J258" s="130"/>
    </row>
    <row r="259" spans="1:10" ht="24" x14ac:dyDescent="0.2">
      <c r="A259" s="128">
        <v>2950</v>
      </c>
      <c r="B259" s="62" t="s">
        <v>369</v>
      </c>
      <c r="C259" s="163">
        <v>5</v>
      </c>
      <c r="D259" s="164">
        <v>0</v>
      </c>
      <c r="E259" s="120" t="s">
        <v>951</v>
      </c>
      <c r="F259" s="17" t="s">
        <v>952</v>
      </c>
      <c r="G259" s="632"/>
      <c r="H259" s="593"/>
      <c r="I259" s="140"/>
      <c r="J259" s="140"/>
    </row>
    <row r="260" spans="1:10" s="18" customFormat="1" ht="10.5" customHeight="1" x14ac:dyDescent="0.2">
      <c r="A260" s="128"/>
      <c r="B260" s="57"/>
      <c r="C260" s="163"/>
      <c r="D260" s="164"/>
      <c r="E260" s="119" t="s">
        <v>198</v>
      </c>
      <c r="F260" s="17"/>
      <c r="G260" s="632"/>
      <c r="H260" s="593"/>
      <c r="I260" s="139"/>
      <c r="J260" s="129"/>
    </row>
    <row r="261" spans="1:10" x14ac:dyDescent="0.2">
      <c r="A261" s="128">
        <v>2951</v>
      </c>
      <c r="B261" s="63" t="s">
        <v>369</v>
      </c>
      <c r="C261" s="422">
        <v>5</v>
      </c>
      <c r="D261" s="423">
        <v>1</v>
      </c>
      <c r="E261" s="119" t="s">
        <v>379</v>
      </c>
      <c r="F261" s="17"/>
      <c r="G261" s="632"/>
      <c r="H261" s="593"/>
      <c r="I261" s="140"/>
      <c r="J261" s="130"/>
    </row>
    <row r="262" spans="1:10" x14ac:dyDescent="0.2">
      <c r="A262" s="128">
        <v>2952</v>
      </c>
      <c r="B262" s="63" t="s">
        <v>369</v>
      </c>
      <c r="C262" s="422">
        <v>5</v>
      </c>
      <c r="D262" s="423">
        <v>2</v>
      </c>
      <c r="E262" s="119" t="s">
        <v>380</v>
      </c>
      <c r="F262" s="22" t="s">
        <v>953</v>
      </c>
      <c r="G262" s="632"/>
      <c r="H262" s="593"/>
      <c r="I262" s="140"/>
      <c r="J262" s="130"/>
    </row>
    <row r="263" spans="1:10" ht="24" x14ac:dyDescent="0.2">
      <c r="A263" s="128">
        <v>2960</v>
      </c>
      <c r="B263" s="62" t="s">
        <v>369</v>
      </c>
      <c r="C263" s="163">
        <v>6</v>
      </c>
      <c r="D263" s="164">
        <v>0</v>
      </c>
      <c r="E263" s="120" t="s">
        <v>954</v>
      </c>
      <c r="F263" s="17" t="s">
        <v>955</v>
      </c>
      <c r="G263" s="632"/>
      <c r="H263" s="593"/>
      <c r="I263" s="140"/>
      <c r="J263" s="140"/>
    </row>
    <row r="264" spans="1:10" s="18" customFormat="1" ht="10.5" customHeight="1" x14ac:dyDescent="0.2">
      <c r="A264" s="128"/>
      <c r="B264" s="57"/>
      <c r="C264" s="163"/>
      <c r="D264" s="164"/>
      <c r="E264" s="119" t="s">
        <v>198</v>
      </c>
      <c r="F264" s="17"/>
      <c r="G264" s="632"/>
      <c r="H264" s="593"/>
      <c r="I264" s="139"/>
      <c r="J264" s="129"/>
    </row>
    <row r="265" spans="1:10" ht="24" x14ac:dyDescent="0.2">
      <c r="A265" s="128">
        <v>2961</v>
      </c>
      <c r="B265" s="63" t="s">
        <v>369</v>
      </c>
      <c r="C265" s="422">
        <v>6</v>
      </c>
      <c r="D265" s="423">
        <v>1</v>
      </c>
      <c r="E265" s="119" t="s">
        <v>954</v>
      </c>
      <c r="F265" s="22" t="s">
        <v>956</v>
      </c>
      <c r="G265" s="632"/>
      <c r="H265" s="593"/>
      <c r="I265" s="140"/>
      <c r="J265" s="130"/>
    </row>
    <row r="266" spans="1:10" ht="24" x14ac:dyDescent="0.2">
      <c r="A266" s="128">
        <v>2970</v>
      </c>
      <c r="B266" s="62" t="s">
        <v>369</v>
      </c>
      <c r="C266" s="163">
        <v>7</v>
      </c>
      <c r="D266" s="164">
        <v>0</v>
      </c>
      <c r="E266" s="120" t="s">
        <v>957</v>
      </c>
      <c r="F266" s="17" t="s">
        <v>958</v>
      </c>
      <c r="G266" s="632"/>
      <c r="H266" s="593"/>
      <c r="I266" s="140"/>
      <c r="J266" s="140"/>
    </row>
    <row r="267" spans="1:10" s="18" customFormat="1" ht="10.5" customHeight="1" x14ac:dyDescent="0.2">
      <c r="A267" s="128"/>
      <c r="B267" s="57"/>
      <c r="C267" s="163"/>
      <c r="D267" s="164"/>
      <c r="E267" s="119" t="s">
        <v>198</v>
      </c>
      <c r="F267" s="17"/>
      <c r="G267" s="632"/>
      <c r="H267" s="593"/>
      <c r="I267" s="139"/>
      <c r="J267" s="129"/>
    </row>
    <row r="268" spans="1:10" ht="24" x14ac:dyDescent="0.2">
      <c r="A268" s="128">
        <v>2971</v>
      </c>
      <c r="B268" s="63" t="s">
        <v>369</v>
      </c>
      <c r="C268" s="422">
        <v>7</v>
      </c>
      <c r="D268" s="423">
        <v>1</v>
      </c>
      <c r="E268" s="119" t="s">
        <v>957</v>
      </c>
      <c r="F268" s="22" t="s">
        <v>958</v>
      </c>
      <c r="G268" s="632"/>
      <c r="H268" s="593"/>
      <c r="I268" s="140"/>
      <c r="J268" s="130"/>
    </row>
    <row r="269" spans="1:10" x14ac:dyDescent="0.2">
      <c r="A269" s="128">
        <v>2980</v>
      </c>
      <c r="B269" s="62" t="s">
        <v>369</v>
      </c>
      <c r="C269" s="163">
        <v>8</v>
      </c>
      <c r="D269" s="164">
        <v>0</v>
      </c>
      <c r="E269" s="120" t="s">
        <v>959</v>
      </c>
      <c r="F269" s="17" t="s">
        <v>960</v>
      </c>
      <c r="G269" s="632"/>
      <c r="H269" s="593"/>
      <c r="I269" s="140"/>
      <c r="J269" s="140"/>
    </row>
    <row r="270" spans="1:10" s="18" customFormat="1" ht="10.5" customHeight="1" x14ac:dyDescent="0.2">
      <c r="A270" s="128"/>
      <c r="B270" s="57"/>
      <c r="C270" s="163"/>
      <c r="D270" s="164"/>
      <c r="E270" s="119" t="s">
        <v>198</v>
      </c>
      <c r="F270" s="17"/>
      <c r="G270" s="632"/>
      <c r="H270" s="593"/>
      <c r="I270" s="139"/>
      <c r="J270" s="129"/>
    </row>
    <row r="271" spans="1:10" x14ac:dyDescent="0.2">
      <c r="A271" s="128">
        <v>2981</v>
      </c>
      <c r="B271" s="63" t="s">
        <v>369</v>
      </c>
      <c r="C271" s="422">
        <v>8</v>
      </c>
      <c r="D271" s="423">
        <v>1</v>
      </c>
      <c r="E271" s="119" t="s">
        <v>959</v>
      </c>
      <c r="F271" s="22" t="s">
        <v>961</v>
      </c>
      <c r="G271" s="632"/>
      <c r="H271" s="593"/>
      <c r="I271" s="140"/>
      <c r="J271" s="130"/>
    </row>
    <row r="272" spans="1:10" s="157" customFormat="1" ht="42" customHeight="1" x14ac:dyDescent="0.2">
      <c r="A272" s="153">
        <v>3000</v>
      </c>
      <c r="B272" s="62" t="s">
        <v>382</v>
      </c>
      <c r="C272" s="163">
        <v>0</v>
      </c>
      <c r="D272" s="164">
        <v>0</v>
      </c>
      <c r="E272" s="161" t="s">
        <v>42</v>
      </c>
      <c r="F272" s="154" t="s">
        <v>962</v>
      </c>
      <c r="G272" s="638">
        <v>5750</v>
      </c>
      <c r="H272" s="649">
        <v>5750</v>
      </c>
      <c r="I272" s="493">
        <f>I274+I284+I293</f>
        <v>5750</v>
      </c>
      <c r="J272" s="155"/>
    </row>
    <row r="273" spans="1:10" ht="11.25" customHeight="1" x14ac:dyDescent="0.2">
      <c r="A273" s="126"/>
      <c r="B273" s="57"/>
      <c r="C273" s="420"/>
      <c r="D273" s="421"/>
      <c r="E273" s="119" t="s">
        <v>197</v>
      </c>
      <c r="F273" s="16"/>
      <c r="G273" s="632"/>
      <c r="H273" s="593"/>
      <c r="I273" s="138"/>
      <c r="J273" s="127"/>
    </row>
    <row r="274" spans="1:10" ht="24" x14ac:dyDescent="0.2">
      <c r="A274" s="128">
        <v>3010</v>
      </c>
      <c r="B274" s="62" t="s">
        <v>382</v>
      </c>
      <c r="C274" s="163">
        <v>1</v>
      </c>
      <c r="D274" s="164">
        <v>0</v>
      </c>
      <c r="E274" s="120" t="s">
        <v>381</v>
      </c>
      <c r="F274" s="17" t="s">
        <v>963</v>
      </c>
      <c r="G274" s="630"/>
      <c r="H274" s="644"/>
      <c r="I274" s="488"/>
      <c r="J274" s="140"/>
    </row>
    <row r="275" spans="1:10" s="18" customFormat="1" ht="10.5" customHeight="1" x14ac:dyDescent="0.2">
      <c r="A275" s="128"/>
      <c r="B275" s="57"/>
      <c r="C275" s="163"/>
      <c r="D275" s="164"/>
      <c r="E275" s="119" t="s">
        <v>198</v>
      </c>
      <c r="F275" s="17"/>
      <c r="G275" s="633"/>
      <c r="H275" s="607"/>
      <c r="I275" s="497"/>
      <c r="J275" s="129"/>
    </row>
    <row r="276" spans="1:10" x14ac:dyDescent="0.2">
      <c r="A276" s="128">
        <v>3011</v>
      </c>
      <c r="B276" s="63" t="s">
        <v>382</v>
      </c>
      <c r="C276" s="422">
        <v>1</v>
      </c>
      <c r="D276" s="423">
        <v>1</v>
      </c>
      <c r="E276" s="119" t="s">
        <v>0</v>
      </c>
      <c r="F276" s="22" t="s">
        <v>1</v>
      </c>
      <c r="G276" s="630"/>
      <c r="H276" s="644"/>
      <c r="I276" s="488"/>
      <c r="J276" s="130"/>
    </row>
    <row r="277" spans="1:10" x14ac:dyDescent="0.2">
      <c r="A277" s="128">
        <v>3012</v>
      </c>
      <c r="B277" s="63" t="s">
        <v>382</v>
      </c>
      <c r="C277" s="422">
        <v>1</v>
      </c>
      <c r="D277" s="423">
        <v>2</v>
      </c>
      <c r="E277" s="119" t="s">
        <v>2</v>
      </c>
      <c r="F277" s="22" t="s">
        <v>3</v>
      </c>
      <c r="G277" s="633"/>
      <c r="H277" s="607"/>
      <c r="I277" s="498"/>
      <c r="J277" s="130"/>
    </row>
    <row r="278" spans="1:10" x14ac:dyDescent="0.2">
      <c r="A278" s="128">
        <v>3020</v>
      </c>
      <c r="B278" s="62" t="s">
        <v>382</v>
      </c>
      <c r="C278" s="163">
        <v>2</v>
      </c>
      <c r="D278" s="164">
        <v>0</v>
      </c>
      <c r="E278" s="120" t="s">
        <v>4</v>
      </c>
      <c r="F278" s="17" t="s">
        <v>5</v>
      </c>
      <c r="G278" s="633"/>
      <c r="H278" s="607"/>
      <c r="I278" s="498"/>
      <c r="J278" s="140"/>
    </row>
    <row r="279" spans="1:10" s="18" customFormat="1" ht="10.5" customHeight="1" x14ac:dyDescent="0.2">
      <c r="A279" s="128"/>
      <c r="B279" s="57"/>
      <c r="C279" s="163"/>
      <c r="D279" s="164"/>
      <c r="E279" s="119" t="s">
        <v>198</v>
      </c>
      <c r="F279" s="17"/>
      <c r="G279" s="633"/>
      <c r="H279" s="607"/>
      <c r="I279" s="497"/>
      <c r="J279" s="129"/>
    </row>
    <row r="280" spans="1:10" x14ac:dyDescent="0.2">
      <c r="A280" s="128">
        <v>3021</v>
      </c>
      <c r="B280" s="63" t="s">
        <v>382</v>
      </c>
      <c r="C280" s="422">
        <v>2</v>
      </c>
      <c r="D280" s="423">
        <v>1</v>
      </c>
      <c r="E280" s="119" t="s">
        <v>4</v>
      </c>
      <c r="F280" s="22" t="s">
        <v>6</v>
      </c>
      <c r="G280" s="633"/>
      <c r="H280" s="607"/>
      <c r="I280" s="498"/>
      <c r="J280" s="130"/>
    </row>
    <row r="281" spans="1:10" x14ac:dyDescent="0.2">
      <c r="A281" s="128">
        <v>3030</v>
      </c>
      <c r="B281" s="62" t="s">
        <v>382</v>
      </c>
      <c r="C281" s="163">
        <v>3</v>
      </c>
      <c r="D281" s="164">
        <v>0</v>
      </c>
      <c r="E281" s="120" t="s">
        <v>7</v>
      </c>
      <c r="F281" s="17" t="s">
        <v>8</v>
      </c>
      <c r="G281" s="633"/>
      <c r="H281" s="607"/>
      <c r="I281" s="498"/>
      <c r="J281" s="140"/>
    </row>
    <row r="282" spans="1:10" s="18" customFormat="1" x14ac:dyDescent="0.2">
      <c r="A282" s="128"/>
      <c r="B282" s="57"/>
      <c r="C282" s="163"/>
      <c r="D282" s="164"/>
      <c r="E282" s="119" t="s">
        <v>198</v>
      </c>
      <c r="F282" s="17"/>
      <c r="G282" s="633"/>
      <c r="H282" s="607"/>
      <c r="I282" s="497"/>
      <c r="J282" s="129"/>
    </row>
    <row r="283" spans="1:10" s="18" customFormat="1" x14ac:dyDescent="0.2">
      <c r="A283" s="128">
        <v>3031</v>
      </c>
      <c r="B283" s="63" t="s">
        <v>382</v>
      </c>
      <c r="C283" s="422">
        <v>3</v>
      </c>
      <c r="D283" s="423" t="s">
        <v>259</v>
      </c>
      <c r="E283" s="119" t="s">
        <v>7</v>
      </c>
      <c r="F283" s="17"/>
      <c r="G283" s="633"/>
      <c r="H283" s="607"/>
      <c r="I283" s="497"/>
      <c r="J283" s="129"/>
    </row>
    <row r="284" spans="1:10" x14ac:dyDescent="0.2">
      <c r="A284" s="128">
        <v>3040</v>
      </c>
      <c r="B284" s="62" t="s">
        <v>382</v>
      </c>
      <c r="C284" s="163">
        <v>4</v>
      </c>
      <c r="D284" s="164">
        <v>0</v>
      </c>
      <c r="E284" s="120" t="s">
        <v>9</v>
      </c>
      <c r="F284" s="17" t="s">
        <v>10</v>
      </c>
      <c r="G284" s="630"/>
      <c r="H284" s="644"/>
      <c r="I284" s="488"/>
      <c r="J284" s="140"/>
    </row>
    <row r="285" spans="1:10" s="18" customFormat="1" ht="10.5" customHeight="1" x14ac:dyDescent="0.2">
      <c r="A285" s="128"/>
      <c r="B285" s="57"/>
      <c r="C285" s="163"/>
      <c r="D285" s="164"/>
      <c r="E285" s="119" t="s">
        <v>198</v>
      </c>
      <c r="F285" s="17"/>
      <c r="G285" s="632"/>
      <c r="H285" s="593"/>
      <c r="I285" s="139"/>
      <c r="J285" s="129"/>
    </row>
    <row r="286" spans="1:10" x14ac:dyDescent="0.2">
      <c r="A286" s="128">
        <v>3041</v>
      </c>
      <c r="B286" s="63" t="s">
        <v>382</v>
      </c>
      <c r="C286" s="422">
        <v>4</v>
      </c>
      <c r="D286" s="423">
        <v>1</v>
      </c>
      <c r="E286" s="119" t="s">
        <v>9</v>
      </c>
      <c r="F286" s="22" t="s">
        <v>11</v>
      </c>
      <c r="G286" s="630"/>
      <c r="H286" s="644"/>
      <c r="I286" s="488"/>
      <c r="J286" s="130"/>
    </row>
    <row r="287" spans="1:10" x14ac:dyDescent="0.2">
      <c r="A287" s="128">
        <v>3050</v>
      </c>
      <c r="B287" s="62" t="s">
        <v>382</v>
      </c>
      <c r="C287" s="163">
        <v>5</v>
      </c>
      <c r="D287" s="164">
        <v>0</v>
      </c>
      <c r="E287" s="120" t="s">
        <v>12</v>
      </c>
      <c r="F287" s="17" t="s">
        <v>13</v>
      </c>
      <c r="G287" s="632"/>
      <c r="H287" s="593"/>
      <c r="I287" s="140"/>
      <c r="J287" s="140"/>
    </row>
    <row r="288" spans="1:10" s="18" customFormat="1" ht="10.5" customHeight="1" x14ac:dyDescent="0.2">
      <c r="A288" s="128"/>
      <c r="B288" s="57"/>
      <c r="C288" s="163"/>
      <c r="D288" s="164"/>
      <c r="E288" s="119" t="s">
        <v>198</v>
      </c>
      <c r="F288" s="17"/>
      <c r="G288" s="632"/>
      <c r="H288" s="593"/>
      <c r="I288" s="139"/>
      <c r="J288" s="129"/>
    </row>
    <row r="289" spans="1:10" x14ac:dyDescent="0.2">
      <c r="A289" s="128">
        <v>3051</v>
      </c>
      <c r="B289" s="63" t="s">
        <v>382</v>
      </c>
      <c r="C289" s="422">
        <v>5</v>
      </c>
      <c r="D289" s="423">
        <v>1</v>
      </c>
      <c r="E289" s="119" t="s">
        <v>12</v>
      </c>
      <c r="F289" s="22" t="s">
        <v>13</v>
      </c>
      <c r="G289" s="632"/>
      <c r="H289" s="593"/>
      <c r="I289" s="140"/>
      <c r="J289" s="130"/>
    </row>
    <row r="290" spans="1:10" x14ac:dyDescent="0.2">
      <c r="A290" s="128">
        <v>3060</v>
      </c>
      <c r="B290" s="62" t="s">
        <v>382</v>
      </c>
      <c r="C290" s="163">
        <v>6</v>
      </c>
      <c r="D290" s="164">
        <v>0</v>
      </c>
      <c r="E290" s="120" t="s">
        <v>14</v>
      </c>
      <c r="F290" s="17" t="s">
        <v>15</v>
      </c>
      <c r="G290" s="632"/>
      <c r="H290" s="593"/>
      <c r="I290" s="140"/>
      <c r="J290" s="140"/>
    </row>
    <row r="291" spans="1:10" s="18" customFormat="1" ht="10.5" customHeight="1" x14ac:dyDescent="0.2">
      <c r="A291" s="128"/>
      <c r="B291" s="57"/>
      <c r="C291" s="163"/>
      <c r="D291" s="164"/>
      <c r="E291" s="119" t="s">
        <v>198</v>
      </c>
      <c r="F291" s="17"/>
      <c r="G291" s="632"/>
      <c r="H291" s="593"/>
      <c r="I291" s="139"/>
      <c r="J291" s="129"/>
    </row>
    <row r="292" spans="1:10" x14ac:dyDescent="0.2">
      <c r="A292" s="128">
        <v>3061</v>
      </c>
      <c r="B292" s="63" t="s">
        <v>382</v>
      </c>
      <c r="C292" s="422">
        <v>6</v>
      </c>
      <c r="D292" s="423">
        <v>1</v>
      </c>
      <c r="E292" s="119" t="s">
        <v>14</v>
      </c>
      <c r="F292" s="22" t="s">
        <v>15</v>
      </c>
      <c r="G292" s="632"/>
      <c r="H292" s="593"/>
      <c r="I292" s="140"/>
      <c r="J292" s="130"/>
    </row>
    <row r="293" spans="1:10" ht="28.5" x14ac:dyDescent="0.2">
      <c r="A293" s="128">
        <v>3070</v>
      </c>
      <c r="B293" s="62" t="s">
        <v>382</v>
      </c>
      <c r="C293" s="163">
        <v>7</v>
      </c>
      <c r="D293" s="164">
        <v>0</v>
      </c>
      <c r="E293" s="120" t="s">
        <v>16</v>
      </c>
      <c r="F293" s="17" t="s">
        <v>17</v>
      </c>
      <c r="G293" s="625">
        <v>5750</v>
      </c>
      <c r="H293" s="645">
        <v>5750</v>
      </c>
      <c r="I293" s="487">
        <f>I295</f>
        <v>5750</v>
      </c>
      <c r="J293" s="140"/>
    </row>
    <row r="294" spans="1:10" s="18" customFormat="1" ht="10.5" customHeight="1" x14ac:dyDescent="0.2">
      <c r="A294" s="128"/>
      <c r="B294" s="57"/>
      <c r="C294" s="163"/>
      <c r="D294" s="164"/>
      <c r="E294" s="119" t="s">
        <v>198</v>
      </c>
      <c r="F294" s="17"/>
      <c r="G294" s="624"/>
      <c r="H294" s="605"/>
      <c r="I294" s="139"/>
      <c r="J294" s="129"/>
    </row>
    <row r="295" spans="1:10" ht="24" x14ac:dyDescent="0.2">
      <c r="A295" s="128">
        <v>3071</v>
      </c>
      <c r="B295" s="63" t="s">
        <v>382</v>
      </c>
      <c r="C295" s="422">
        <v>7</v>
      </c>
      <c r="D295" s="423">
        <v>1</v>
      </c>
      <c r="E295" s="119" t="s">
        <v>16</v>
      </c>
      <c r="F295" s="22" t="s">
        <v>19</v>
      </c>
      <c r="G295" s="625">
        <v>5750</v>
      </c>
      <c r="H295" s="645">
        <v>5750</v>
      </c>
      <c r="I295" s="487">
        <v>5750</v>
      </c>
      <c r="J295" s="130"/>
    </row>
    <row r="296" spans="1:10" ht="36" x14ac:dyDescent="0.2">
      <c r="A296" s="128">
        <v>3080</v>
      </c>
      <c r="B296" s="62" t="s">
        <v>382</v>
      </c>
      <c r="C296" s="163">
        <v>8</v>
      </c>
      <c r="D296" s="164">
        <v>0</v>
      </c>
      <c r="E296" s="120" t="s">
        <v>20</v>
      </c>
      <c r="F296" s="17" t="s">
        <v>21</v>
      </c>
      <c r="G296" s="632"/>
      <c r="H296" s="593"/>
      <c r="I296" s="140"/>
      <c r="J296" s="140"/>
    </row>
    <row r="297" spans="1:10" s="18" customFormat="1" ht="10.5" customHeight="1" x14ac:dyDescent="0.2">
      <c r="A297" s="128"/>
      <c r="B297" s="57"/>
      <c r="C297" s="163"/>
      <c r="D297" s="164"/>
      <c r="E297" s="119" t="s">
        <v>198</v>
      </c>
      <c r="F297" s="17"/>
      <c r="G297" s="632"/>
      <c r="H297" s="593"/>
      <c r="I297" s="139"/>
      <c r="J297" s="129"/>
    </row>
    <row r="298" spans="1:10" ht="24" x14ac:dyDescent="0.2">
      <c r="A298" s="128">
        <v>3081</v>
      </c>
      <c r="B298" s="63" t="s">
        <v>382</v>
      </c>
      <c r="C298" s="422">
        <v>8</v>
      </c>
      <c r="D298" s="423">
        <v>1</v>
      </c>
      <c r="E298" s="119" t="s">
        <v>20</v>
      </c>
      <c r="F298" s="22" t="s">
        <v>22</v>
      </c>
      <c r="G298" s="632"/>
      <c r="H298" s="593"/>
      <c r="I298" s="140"/>
      <c r="J298" s="130"/>
    </row>
    <row r="299" spans="1:10" s="18" customFormat="1" ht="10.5" customHeight="1" x14ac:dyDescent="0.2">
      <c r="A299" s="128"/>
      <c r="B299" s="57"/>
      <c r="C299" s="163"/>
      <c r="D299" s="164"/>
      <c r="E299" s="119" t="s">
        <v>198</v>
      </c>
      <c r="F299" s="17"/>
      <c r="G299" s="632"/>
      <c r="H299" s="593"/>
      <c r="I299" s="139"/>
      <c r="J299" s="129"/>
    </row>
    <row r="300" spans="1:10" ht="28.5" x14ac:dyDescent="0.2">
      <c r="A300" s="128">
        <v>3090</v>
      </c>
      <c r="B300" s="62" t="s">
        <v>382</v>
      </c>
      <c r="C300" s="163">
        <v>9</v>
      </c>
      <c r="D300" s="164">
        <v>0</v>
      </c>
      <c r="E300" s="120" t="s">
        <v>23</v>
      </c>
      <c r="F300" s="17" t="s">
        <v>24</v>
      </c>
      <c r="G300" s="632"/>
      <c r="H300" s="593"/>
      <c r="I300" s="140"/>
      <c r="J300" s="140"/>
    </row>
    <row r="301" spans="1:10" s="18" customFormat="1" ht="10.5" customHeight="1" x14ac:dyDescent="0.2">
      <c r="A301" s="128"/>
      <c r="B301" s="57"/>
      <c r="C301" s="163"/>
      <c r="D301" s="164"/>
      <c r="E301" s="119" t="s">
        <v>198</v>
      </c>
      <c r="F301" s="17"/>
      <c r="G301" s="632"/>
      <c r="H301" s="593"/>
      <c r="I301" s="139"/>
      <c r="J301" s="129"/>
    </row>
    <row r="302" spans="1:10" ht="17.25" customHeight="1" x14ac:dyDescent="0.2">
      <c r="A302" s="131">
        <v>3091</v>
      </c>
      <c r="B302" s="63" t="s">
        <v>382</v>
      </c>
      <c r="C302" s="424">
        <v>9</v>
      </c>
      <c r="D302" s="425">
        <v>1</v>
      </c>
      <c r="E302" s="124" t="s">
        <v>23</v>
      </c>
      <c r="F302" s="27" t="s">
        <v>25</v>
      </c>
      <c r="G302" s="632"/>
      <c r="H302" s="593"/>
      <c r="I302" s="141"/>
      <c r="J302" s="132"/>
    </row>
    <row r="303" spans="1:10" ht="30" customHeight="1" x14ac:dyDescent="0.2">
      <c r="A303" s="131">
        <v>3092</v>
      </c>
      <c r="B303" s="63" t="s">
        <v>382</v>
      </c>
      <c r="C303" s="424">
        <v>9</v>
      </c>
      <c r="D303" s="425">
        <v>2</v>
      </c>
      <c r="E303" s="124" t="s">
        <v>403</v>
      </c>
      <c r="F303" s="27"/>
      <c r="G303" s="632"/>
      <c r="H303" s="593"/>
      <c r="I303" s="141"/>
      <c r="J303" s="132"/>
    </row>
    <row r="304" spans="1:10" s="157" customFormat="1" ht="32.25" customHeight="1" x14ac:dyDescent="0.2">
      <c r="A304" s="162">
        <v>3100</v>
      </c>
      <c r="B304" s="163" t="s">
        <v>383</v>
      </c>
      <c r="C304" s="163">
        <v>0</v>
      </c>
      <c r="D304" s="164">
        <v>0</v>
      </c>
      <c r="E304" s="165" t="s">
        <v>43</v>
      </c>
      <c r="F304" s="166"/>
      <c r="G304" s="638">
        <v>12000</v>
      </c>
      <c r="H304" s="649">
        <v>12000</v>
      </c>
      <c r="I304" s="493">
        <f>I308</f>
        <v>12000</v>
      </c>
      <c r="J304" s="155"/>
    </row>
    <row r="305" spans="1:10" ht="11.25" customHeight="1" x14ac:dyDescent="0.2">
      <c r="A305" s="131"/>
      <c r="B305" s="57"/>
      <c r="C305" s="420"/>
      <c r="D305" s="421"/>
      <c r="E305" s="119" t="s">
        <v>197</v>
      </c>
      <c r="F305" s="16"/>
      <c r="G305" s="634"/>
      <c r="H305" s="645"/>
      <c r="I305" s="643"/>
      <c r="J305" s="127"/>
    </row>
    <row r="306" spans="1:10" ht="24" x14ac:dyDescent="0.2">
      <c r="A306" s="131">
        <v>3110</v>
      </c>
      <c r="B306" s="65" t="s">
        <v>383</v>
      </c>
      <c r="C306" s="65">
        <v>1</v>
      </c>
      <c r="D306" s="118">
        <v>0</v>
      </c>
      <c r="E306" s="122" t="s">
        <v>129</v>
      </c>
      <c r="F306" s="22"/>
      <c r="G306" s="638">
        <v>12000</v>
      </c>
      <c r="H306" s="649">
        <v>12000</v>
      </c>
      <c r="I306" s="493">
        <f>I308</f>
        <v>12000</v>
      </c>
      <c r="J306" s="140"/>
    </row>
    <row r="307" spans="1:10" s="18" customFormat="1" ht="10.5" customHeight="1" x14ac:dyDescent="0.2">
      <c r="A307" s="131"/>
      <c r="B307" s="57"/>
      <c r="C307" s="163"/>
      <c r="D307" s="164"/>
      <c r="E307" s="119" t="s">
        <v>198</v>
      </c>
      <c r="F307" s="17"/>
      <c r="G307" s="634"/>
      <c r="H307" s="645"/>
      <c r="I307" s="643"/>
      <c r="J307" s="129"/>
    </row>
    <row r="308" spans="1:10" ht="15.75" thickBot="1" x14ac:dyDescent="0.25">
      <c r="A308" s="133">
        <v>3112</v>
      </c>
      <c r="B308" s="134" t="s">
        <v>383</v>
      </c>
      <c r="C308" s="134">
        <v>1</v>
      </c>
      <c r="D308" s="135">
        <v>2</v>
      </c>
      <c r="E308" s="125" t="s">
        <v>130</v>
      </c>
      <c r="F308" s="137"/>
      <c r="G308" s="638">
        <v>12000</v>
      </c>
      <c r="H308" s="649">
        <v>12000</v>
      </c>
      <c r="I308" s="493">
        <v>12000</v>
      </c>
      <c r="J308" s="136"/>
    </row>
    <row r="309" spans="1:10" x14ac:dyDescent="0.2">
      <c r="B309" s="66"/>
      <c r="C309" s="67"/>
      <c r="D309" s="68"/>
    </row>
    <row r="310" spans="1:10" x14ac:dyDescent="0.2">
      <c r="B310" s="69"/>
      <c r="C310" s="67"/>
      <c r="D310" s="68"/>
    </row>
    <row r="311" spans="1:10" x14ac:dyDescent="0.2">
      <c r="B311" s="69"/>
      <c r="C311" s="67"/>
      <c r="D311" s="68"/>
      <c r="E311" s="9"/>
    </row>
    <row r="312" spans="1:10" x14ac:dyDescent="0.2">
      <c r="B312" s="69"/>
      <c r="C312" s="70"/>
      <c r="D312" s="71"/>
    </row>
  </sheetData>
  <mergeCells count="12">
    <mergeCell ref="A1:J1"/>
    <mergeCell ref="A2:J2"/>
    <mergeCell ref="I4:J4"/>
    <mergeCell ref="A5:A6"/>
    <mergeCell ref="E5:E6"/>
    <mergeCell ref="F5:F6"/>
    <mergeCell ref="G5:G6"/>
    <mergeCell ref="B5:B6"/>
    <mergeCell ref="C5:C6"/>
    <mergeCell ref="D5:D6"/>
    <mergeCell ref="I5:J5"/>
    <mergeCell ref="H5:H6"/>
  </mergeCells>
  <phoneticPr fontId="5" type="noConversion"/>
  <pageMargins left="0.25" right="0.25" top="0.75" bottom="0.75" header="0.3" footer="0.3"/>
  <pageSetup paperSize="9" scale="90" firstPageNumber="7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6"/>
  <sheetViews>
    <sheetView topLeftCell="A211" workbookViewId="0">
      <selection activeCell="G190" sqref="G190"/>
    </sheetView>
  </sheetViews>
  <sheetFormatPr defaultRowHeight="12.75" x14ac:dyDescent="0.2"/>
  <cols>
    <col min="1" max="1" width="5.85546875" customWidth="1"/>
    <col min="2" max="2" width="45.7109375" customWidth="1"/>
    <col min="3" max="3" width="6.28515625" style="72" customWidth="1"/>
    <col min="4" max="4" width="9.28515625" style="82" customWidth="1"/>
    <col min="5" max="5" width="11" customWidth="1"/>
    <col min="6" max="6" width="11.7109375" customWidth="1"/>
    <col min="7" max="7" width="12" customWidth="1"/>
  </cols>
  <sheetData>
    <row r="1" spans="1:9" s="176" customFormat="1" ht="27" customHeight="1" x14ac:dyDescent="0.2">
      <c r="A1" s="758" t="s">
        <v>303</v>
      </c>
      <c r="B1" s="758"/>
      <c r="C1" s="758"/>
      <c r="D1" s="758"/>
      <c r="E1" s="758"/>
      <c r="F1" s="758"/>
      <c r="G1" s="758"/>
    </row>
    <row r="2" spans="1:9" ht="37.5" customHeight="1" x14ac:dyDescent="0.2">
      <c r="A2" s="759" t="s">
        <v>305</v>
      </c>
      <c r="B2" s="759"/>
      <c r="C2" s="759"/>
      <c r="D2" s="759"/>
      <c r="E2" s="759"/>
      <c r="F2" s="759"/>
      <c r="G2" s="759"/>
    </row>
    <row r="3" spans="1:9" ht="15.75" x14ac:dyDescent="0.25">
      <c r="A3" s="175" t="s">
        <v>304</v>
      </c>
      <c r="B3" s="175"/>
      <c r="C3" s="175"/>
      <c r="D3" s="694"/>
    </row>
    <row r="4" spans="1:9" ht="13.5" thickBot="1" x14ac:dyDescent="0.25">
      <c r="F4" s="742" t="s">
        <v>302</v>
      </c>
      <c r="G4" s="742"/>
    </row>
    <row r="5" spans="1:9" ht="30" customHeight="1" thickBot="1" x14ac:dyDescent="0.25">
      <c r="A5" s="760" t="s">
        <v>306</v>
      </c>
      <c r="B5" s="181" t="s">
        <v>132</v>
      </c>
      <c r="C5" s="182"/>
      <c r="D5" s="766" t="s">
        <v>991</v>
      </c>
      <c r="E5" s="764" t="s">
        <v>673</v>
      </c>
      <c r="F5" s="762" t="s">
        <v>197</v>
      </c>
      <c r="G5" s="763"/>
    </row>
    <row r="6" spans="1:9" ht="26.25" thickBot="1" x14ac:dyDescent="0.25">
      <c r="A6" s="761"/>
      <c r="B6" s="179" t="s">
        <v>133</v>
      </c>
      <c r="C6" s="180" t="s">
        <v>134</v>
      </c>
      <c r="D6" s="766"/>
      <c r="E6" s="765"/>
      <c r="F6" s="93" t="s">
        <v>295</v>
      </c>
      <c r="G6" s="93" t="s">
        <v>296</v>
      </c>
    </row>
    <row r="7" spans="1:9" ht="13.5" thickBot="1" x14ac:dyDescent="0.25">
      <c r="A7" s="32">
        <v>1</v>
      </c>
      <c r="B7" s="32">
        <v>2</v>
      </c>
      <c r="C7" s="466" t="s">
        <v>135</v>
      </c>
      <c r="D7" s="678"/>
      <c r="E7" s="651">
        <v>4</v>
      </c>
      <c r="F7" s="32">
        <v>5</v>
      </c>
      <c r="G7" s="32">
        <v>6</v>
      </c>
    </row>
    <row r="8" spans="1:9" ht="31.5" customHeight="1" thickBot="1" x14ac:dyDescent="0.25">
      <c r="A8" s="194">
        <v>4000</v>
      </c>
      <c r="B8" s="217" t="s">
        <v>756</v>
      </c>
      <c r="C8" s="202"/>
      <c r="D8" s="679">
        <v>238021.7</v>
      </c>
      <c r="E8" s="500">
        <f>F8+G8</f>
        <v>315503.25900000002</v>
      </c>
      <c r="F8" s="500">
        <f>F10</f>
        <v>238864.959</v>
      </c>
      <c r="G8" s="500">
        <f>G173</f>
        <v>76638.3</v>
      </c>
      <c r="I8" s="600"/>
    </row>
    <row r="9" spans="1:9" ht="13.5" thickBot="1" x14ac:dyDescent="0.25">
      <c r="A9" s="194"/>
      <c r="B9" s="218" t="s">
        <v>201</v>
      </c>
      <c r="C9" s="202"/>
      <c r="D9" s="679"/>
      <c r="E9" s="652"/>
      <c r="F9" s="457"/>
      <c r="G9" s="458"/>
    </row>
    <row r="10" spans="1:9" ht="42" customHeight="1" thickBot="1" x14ac:dyDescent="0.3">
      <c r="A10" s="194">
        <v>4050</v>
      </c>
      <c r="B10" s="406" t="s">
        <v>755</v>
      </c>
      <c r="C10" s="203" t="s">
        <v>526</v>
      </c>
      <c r="D10" s="680">
        <v>238021.7</v>
      </c>
      <c r="E10" s="653">
        <f>F10</f>
        <v>238864.959</v>
      </c>
      <c r="F10" s="568">
        <f>F12+F30+F31+F32+F33+F34+F38+F44+F46+F49+F50+F53+F57+F60+F63+F64+F66+F67+F87+F107+F138+F147+F152+F169+F119+F56</f>
        <v>238864.959</v>
      </c>
      <c r="G10" s="506"/>
      <c r="H10" s="585"/>
    </row>
    <row r="11" spans="1:9" ht="15" thickBot="1" x14ac:dyDescent="0.25">
      <c r="A11" s="194"/>
      <c r="B11" s="218" t="s">
        <v>201</v>
      </c>
      <c r="C11" s="202"/>
      <c r="D11" s="679"/>
      <c r="E11" s="654"/>
      <c r="F11" s="507"/>
      <c r="G11" s="508"/>
    </row>
    <row r="12" spans="1:9" ht="30.75" customHeight="1" thickBot="1" x14ac:dyDescent="0.3">
      <c r="A12" s="195">
        <v>4100</v>
      </c>
      <c r="B12" s="219" t="s">
        <v>44</v>
      </c>
      <c r="C12" s="204" t="s">
        <v>526</v>
      </c>
      <c r="D12" s="681" t="s">
        <v>985</v>
      </c>
      <c r="E12" s="655" t="s">
        <v>985</v>
      </c>
      <c r="F12" s="504" t="s">
        <v>985</v>
      </c>
      <c r="G12" s="509" t="s">
        <v>535</v>
      </c>
    </row>
    <row r="13" spans="1:9" ht="15.75" thickBot="1" x14ac:dyDescent="0.3">
      <c r="A13" s="194"/>
      <c r="B13" s="218" t="s">
        <v>201</v>
      </c>
      <c r="C13" s="202"/>
      <c r="D13" s="679"/>
      <c r="E13" s="656"/>
      <c r="F13" s="510"/>
      <c r="G13" s="509"/>
    </row>
    <row r="14" spans="1:9" ht="24.75" thickBot="1" x14ac:dyDescent="0.3">
      <c r="A14" s="192">
        <v>4110</v>
      </c>
      <c r="B14" s="220" t="s">
        <v>45</v>
      </c>
      <c r="C14" s="190" t="s">
        <v>526</v>
      </c>
      <c r="D14" s="681" t="s">
        <v>985</v>
      </c>
      <c r="E14" s="655" t="s">
        <v>985</v>
      </c>
      <c r="F14" s="504" t="s">
        <v>985</v>
      </c>
      <c r="G14" s="509" t="s">
        <v>535</v>
      </c>
    </row>
    <row r="15" spans="1:9" ht="15.75" thickBot="1" x14ac:dyDescent="0.3">
      <c r="A15" s="192"/>
      <c r="B15" s="218" t="s">
        <v>198</v>
      </c>
      <c r="C15" s="190"/>
      <c r="D15" s="681"/>
      <c r="E15" s="657"/>
      <c r="F15" s="511"/>
      <c r="G15" s="509"/>
    </row>
    <row r="16" spans="1:9" ht="24.75" thickBot="1" x14ac:dyDescent="0.3">
      <c r="A16" s="196">
        <v>4111</v>
      </c>
      <c r="B16" s="221" t="s">
        <v>136</v>
      </c>
      <c r="C16" s="205" t="s">
        <v>385</v>
      </c>
      <c r="D16" s="682" t="s">
        <v>985</v>
      </c>
      <c r="E16" s="655" t="s">
        <v>985</v>
      </c>
      <c r="F16" s="504" t="s">
        <v>985</v>
      </c>
      <c r="G16" s="512" t="s">
        <v>535</v>
      </c>
    </row>
    <row r="17" spans="1:7" ht="24" x14ac:dyDescent="0.25">
      <c r="A17" s="196">
        <v>4112</v>
      </c>
      <c r="B17" s="221" t="s">
        <v>137</v>
      </c>
      <c r="C17" s="206" t="s">
        <v>386</v>
      </c>
      <c r="D17" s="683"/>
      <c r="E17" s="658"/>
      <c r="F17" s="513"/>
      <c r="G17" s="512" t="s">
        <v>535</v>
      </c>
    </row>
    <row r="18" spans="1:7" ht="15" x14ac:dyDescent="0.25">
      <c r="A18" s="196">
        <v>4114</v>
      </c>
      <c r="B18" s="221" t="s">
        <v>138</v>
      </c>
      <c r="C18" s="206" t="s">
        <v>384</v>
      </c>
      <c r="D18" s="683"/>
      <c r="E18" s="658"/>
      <c r="F18" s="513"/>
      <c r="G18" s="512" t="s">
        <v>535</v>
      </c>
    </row>
    <row r="19" spans="1:7" ht="24.75" thickBot="1" x14ac:dyDescent="0.3">
      <c r="A19" s="196">
        <v>4120</v>
      </c>
      <c r="B19" s="222" t="s">
        <v>46</v>
      </c>
      <c r="C19" s="207" t="s">
        <v>526</v>
      </c>
      <c r="D19" s="681"/>
      <c r="E19" s="658"/>
      <c r="F19" s="513"/>
      <c r="G19" s="512" t="s">
        <v>535</v>
      </c>
    </row>
    <row r="20" spans="1:7" ht="15.75" thickBot="1" x14ac:dyDescent="0.3">
      <c r="A20" s="192"/>
      <c r="B20" s="218" t="s">
        <v>198</v>
      </c>
      <c r="C20" s="190"/>
      <c r="D20" s="681"/>
      <c r="E20" s="659"/>
      <c r="F20" s="514"/>
      <c r="G20" s="509"/>
    </row>
    <row r="21" spans="1:7" ht="13.5" customHeight="1" x14ac:dyDescent="0.25">
      <c r="A21" s="196">
        <v>4121</v>
      </c>
      <c r="B21" s="221" t="s">
        <v>139</v>
      </c>
      <c r="C21" s="206" t="s">
        <v>387</v>
      </c>
      <c r="D21" s="683"/>
      <c r="E21" s="658"/>
      <c r="F21" s="513"/>
      <c r="G21" s="512" t="s">
        <v>535</v>
      </c>
    </row>
    <row r="22" spans="1:7" ht="25.5" customHeight="1" thickBot="1" x14ac:dyDescent="0.3">
      <c r="A22" s="196">
        <v>4130</v>
      </c>
      <c r="B22" s="222" t="s">
        <v>47</v>
      </c>
      <c r="C22" s="207" t="s">
        <v>526</v>
      </c>
      <c r="D22" s="681"/>
      <c r="E22" s="658"/>
      <c r="F22" s="513"/>
      <c r="G22" s="512" t="s">
        <v>535</v>
      </c>
    </row>
    <row r="23" spans="1:7" ht="15.75" thickBot="1" x14ac:dyDescent="0.3">
      <c r="A23" s="192"/>
      <c r="B23" s="218" t="s">
        <v>198</v>
      </c>
      <c r="C23" s="190"/>
      <c r="D23" s="681"/>
      <c r="E23" s="659"/>
      <c r="F23" s="514"/>
      <c r="G23" s="512"/>
    </row>
    <row r="24" spans="1:7" ht="13.5" customHeight="1" thickBot="1" x14ac:dyDescent="0.3">
      <c r="A24" s="197">
        <v>4131</v>
      </c>
      <c r="B24" s="223" t="s">
        <v>388</v>
      </c>
      <c r="C24" s="208" t="s">
        <v>389</v>
      </c>
      <c r="D24" s="682"/>
      <c r="E24" s="660"/>
      <c r="F24" s="515"/>
      <c r="G24" s="512" t="s">
        <v>535</v>
      </c>
    </row>
    <row r="25" spans="1:7" ht="36" customHeight="1" thickBot="1" x14ac:dyDescent="0.3">
      <c r="A25" s="195">
        <v>4200</v>
      </c>
      <c r="B25" s="224" t="s">
        <v>48</v>
      </c>
      <c r="C25" s="204" t="s">
        <v>526</v>
      </c>
      <c r="D25" s="681">
        <v>40577.699999999997</v>
      </c>
      <c r="E25" s="661">
        <f>E27+E36+E41+E51+E54+E58</f>
        <v>41420.959000000003</v>
      </c>
      <c r="F25" s="554">
        <f>F27+F36+F41+F51+F54+F58</f>
        <v>41420.959000000003</v>
      </c>
      <c r="G25" s="516" t="s">
        <v>535</v>
      </c>
    </row>
    <row r="26" spans="1:7" ht="15" thickBot="1" x14ac:dyDescent="0.25">
      <c r="A26" s="194"/>
      <c r="B26" s="218" t="s">
        <v>201</v>
      </c>
      <c r="C26" s="202"/>
      <c r="D26" s="679"/>
      <c r="E26" s="656"/>
      <c r="F26" s="510"/>
      <c r="G26" s="508"/>
    </row>
    <row r="27" spans="1:7" ht="33.75" thickBot="1" x14ac:dyDescent="0.3">
      <c r="A27" s="192">
        <v>4210</v>
      </c>
      <c r="B27" s="225" t="s">
        <v>49</v>
      </c>
      <c r="C27" s="190" t="s">
        <v>526</v>
      </c>
      <c r="D27" s="681">
        <v>10328</v>
      </c>
      <c r="E27" s="582">
        <f>E30+E31+E32+E33+E34</f>
        <v>10871.259</v>
      </c>
      <c r="F27" s="517">
        <f>F30+F31+F32+F33+F34</f>
        <v>10871.259</v>
      </c>
      <c r="G27" s="509" t="s">
        <v>535</v>
      </c>
    </row>
    <row r="28" spans="1:7" ht="15.75" thickBot="1" x14ac:dyDescent="0.3">
      <c r="A28" s="192"/>
      <c r="B28" s="218" t="s">
        <v>198</v>
      </c>
      <c r="C28" s="190"/>
      <c r="D28" s="681"/>
      <c r="E28" s="659"/>
      <c r="F28" s="514"/>
      <c r="G28" s="509"/>
    </row>
    <row r="29" spans="1:7" ht="24" x14ac:dyDescent="0.25">
      <c r="A29" s="196">
        <v>4211</v>
      </c>
      <c r="B29" s="221" t="s">
        <v>390</v>
      </c>
      <c r="C29" s="206" t="s">
        <v>391</v>
      </c>
      <c r="D29" s="683"/>
      <c r="E29" s="658"/>
      <c r="F29" s="513"/>
      <c r="G29" s="512" t="s">
        <v>535</v>
      </c>
    </row>
    <row r="30" spans="1:7" ht="15" x14ac:dyDescent="0.25">
      <c r="A30" s="196">
        <v>4212</v>
      </c>
      <c r="B30" s="222" t="s">
        <v>183</v>
      </c>
      <c r="C30" s="206" t="s">
        <v>392</v>
      </c>
      <c r="D30" s="683">
        <v>8078</v>
      </c>
      <c r="E30" s="555">
        <f>F30</f>
        <v>8521.259</v>
      </c>
      <c r="F30" s="518">
        <f>8078+443.259</f>
        <v>8521.259</v>
      </c>
      <c r="G30" s="512" t="s">
        <v>535</v>
      </c>
    </row>
    <row r="31" spans="1:7" ht="15" x14ac:dyDescent="0.25">
      <c r="A31" s="196">
        <v>4213</v>
      </c>
      <c r="B31" s="221" t="s">
        <v>140</v>
      </c>
      <c r="C31" s="206" t="s">
        <v>393</v>
      </c>
      <c r="D31" s="683">
        <v>700</v>
      </c>
      <c r="E31" s="555">
        <f>F31</f>
        <v>700</v>
      </c>
      <c r="F31" s="518">
        <v>700</v>
      </c>
      <c r="G31" s="512" t="s">
        <v>535</v>
      </c>
    </row>
    <row r="32" spans="1:7" ht="15" x14ac:dyDescent="0.25">
      <c r="A32" s="196">
        <v>4214</v>
      </c>
      <c r="B32" s="221" t="s">
        <v>141</v>
      </c>
      <c r="C32" s="206" t="s">
        <v>394</v>
      </c>
      <c r="D32" s="683">
        <v>1200</v>
      </c>
      <c r="E32" s="555">
        <f>F32</f>
        <v>1300</v>
      </c>
      <c r="F32" s="518">
        <v>1300</v>
      </c>
      <c r="G32" s="512" t="s">
        <v>535</v>
      </c>
    </row>
    <row r="33" spans="1:7" ht="15" x14ac:dyDescent="0.25">
      <c r="A33" s="196">
        <v>4215</v>
      </c>
      <c r="B33" s="221" t="s">
        <v>145</v>
      </c>
      <c r="C33" s="206" t="s">
        <v>395</v>
      </c>
      <c r="D33" s="683">
        <v>350</v>
      </c>
      <c r="E33" s="555">
        <f>F33</f>
        <v>350</v>
      </c>
      <c r="F33" s="518">
        <v>350</v>
      </c>
      <c r="G33" s="512" t="s">
        <v>535</v>
      </c>
    </row>
    <row r="34" spans="1:7" ht="17.25" customHeight="1" x14ac:dyDescent="0.25">
      <c r="A34" s="196">
        <v>4216</v>
      </c>
      <c r="B34" s="221" t="s">
        <v>146</v>
      </c>
      <c r="C34" s="206" t="s">
        <v>396</v>
      </c>
      <c r="D34" s="683">
        <v>0</v>
      </c>
      <c r="E34" s="555">
        <f>F34</f>
        <v>0</v>
      </c>
      <c r="F34" s="519"/>
      <c r="G34" s="512" t="s">
        <v>535</v>
      </c>
    </row>
    <row r="35" spans="1:7" ht="15.75" thickBot="1" x14ac:dyDescent="0.3">
      <c r="A35" s="197">
        <v>4217</v>
      </c>
      <c r="B35" s="226" t="s">
        <v>147</v>
      </c>
      <c r="C35" s="209" t="s">
        <v>397</v>
      </c>
      <c r="D35" s="683"/>
      <c r="E35" s="660"/>
      <c r="F35" s="515"/>
      <c r="G35" s="520" t="s">
        <v>535</v>
      </c>
    </row>
    <row r="36" spans="1:7" ht="35.25" thickBot="1" x14ac:dyDescent="0.3">
      <c r="A36" s="192">
        <v>4220</v>
      </c>
      <c r="B36" s="225" t="s">
        <v>50</v>
      </c>
      <c r="C36" s="190" t="s">
        <v>526</v>
      </c>
      <c r="D36" s="681">
        <v>1600</v>
      </c>
      <c r="E36" s="581">
        <f>F36</f>
        <v>1600</v>
      </c>
      <c r="F36" s="521">
        <v>1600</v>
      </c>
      <c r="G36" s="509" t="s">
        <v>535</v>
      </c>
    </row>
    <row r="37" spans="1:7" ht="15.75" thickBot="1" x14ac:dyDescent="0.3">
      <c r="A37" s="192"/>
      <c r="B37" s="218" t="s">
        <v>198</v>
      </c>
      <c r="C37" s="190"/>
      <c r="D37" s="681"/>
      <c r="E37" s="659"/>
      <c r="F37" s="514"/>
      <c r="G37" s="509"/>
    </row>
    <row r="38" spans="1:7" ht="15" x14ac:dyDescent="0.25">
      <c r="A38" s="196">
        <v>4221</v>
      </c>
      <c r="B38" s="221" t="s">
        <v>148</v>
      </c>
      <c r="C38" s="210">
        <v>4221</v>
      </c>
      <c r="D38" s="684">
        <v>1200</v>
      </c>
      <c r="E38" s="581">
        <f>F38</f>
        <v>1200</v>
      </c>
      <c r="F38" s="521">
        <v>1200</v>
      </c>
      <c r="G38" s="512" t="s">
        <v>535</v>
      </c>
    </row>
    <row r="39" spans="1:7" ht="24" x14ac:dyDescent="0.25">
      <c r="A39" s="196">
        <v>4222</v>
      </c>
      <c r="B39" s="221" t="s">
        <v>149</v>
      </c>
      <c r="C39" s="206" t="s">
        <v>488</v>
      </c>
      <c r="D39" s="683"/>
      <c r="E39" s="658"/>
      <c r="F39" s="513"/>
      <c r="G39" s="512" t="s">
        <v>535</v>
      </c>
    </row>
    <row r="40" spans="1:7" ht="15.75" thickBot="1" x14ac:dyDescent="0.3">
      <c r="A40" s="197">
        <v>4223</v>
      </c>
      <c r="B40" s="226" t="s">
        <v>150</v>
      </c>
      <c r="C40" s="209" t="s">
        <v>489</v>
      </c>
      <c r="D40" s="683"/>
      <c r="E40" s="660"/>
      <c r="F40" s="515"/>
      <c r="G40" s="520" t="s">
        <v>535</v>
      </c>
    </row>
    <row r="41" spans="1:7" ht="45.75" thickBot="1" x14ac:dyDescent="0.3">
      <c r="A41" s="192">
        <v>4230</v>
      </c>
      <c r="B41" s="225" t="s">
        <v>51</v>
      </c>
      <c r="C41" s="190" t="s">
        <v>526</v>
      </c>
      <c r="D41" s="681">
        <v>6615.7</v>
      </c>
      <c r="E41" s="581">
        <f>F41</f>
        <v>6915.7</v>
      </c>
      <c r="F41" s="521">
        <f>F44+F46+F49+F50</f>
        <v>6915.7</v>
      </c>
      <c r="G41" s="509" t="s">
        <v>535</v>
      </c>
    </row>
    <row r="42" spans="1:7" ht="15.75" thickBot="1" x14ac:dyDescent="0.3">
      <c r="A42" s="192"/>
      <c r="B42" s="218" t="s">
        <v>198</v>
      </c>
      <c r="C42" s="190"/>
      <c r="D42" s="681"/>
      <c r="E42" s="659"/>
      <c r="F42" s="514"/>
      <c r="G42" s="509"/>
    </row>
    <row r="43" spans="1:7" ht="15" x14ac:dyDescent="0.25">
      <c r="A43" s="196">
        <v>4231</v>
      </c>
      <c r="B43" s="221" t="s">
        <v>151</v>
      </c>
      <c r="C43" s="206" t="s">
        <v>490</v>
      </c>
      <c r="D43" s="683"/>
      <c r="E43" s="658"/>
      <c r="F43" s="513"/>
      <c r="G43" s="512" t="s">
        <v>535</v>
      </c>
    </row>
    <row r="44" spans="1:7" ht="15" x14ac:dyDescent="0.25">
      <c r="A44" s="196">
        <v>4232</v>
      </c>
      <c r="B44" s="221" t="s">
        <v>152</v>
      </c>
      <c r="C44" s="206" t="s">
        <v>491</v>
      </c>
      <c r="D44" s="683">
        <v>600</v>
      </c>
      <c r="E44" s="555">
        <f>F44</f>
        <v>900</v>
      </c>
      <c r="F44" s="518">
        <v>900</v>
      </c>
      <c r="G44" s="512" t="s">
        <v>535</v>
      </c>
    </row>
    <row r="45" spans="1:7" ht="24" x14ac:dyDescent="0.25">
      <c r="A45" s="196">
        <v>4233</v>
      </c>
      <c r="B45" s="221" t="s">
        <v>153</v>
      </c>
      <c r="C45" s="206" t="s">
        <v>492</v>
      </c>
      <c r="D45" s="683"/>
      <c r="E45" s="555"/>
      <c r="F45" s="518"/>
      <c r="G45" s="512" t="s">
        <v>535</v>
      </c>
    </row>
    <row r="46" spans="1:7" ht="15" x14ac:dyDescent="0.25">
      <c r="A46" s="196">
        <v>4234</v>
      </c>
      <c r="B46" s="221" t="s">
        <v>154</v>
      </c>
      <c r="C46" s="206" t="s">
        <v>493</v>
      </c>
      <c r="D46" s="683">
        <v>1400</v>
      </c>
      <c r="E46" s="555">
        <f>F46</f>
        <v>1400</v>
      </c>
      <c r="F46" s="518">
        <v>1400</v>
      </c>
      <c r="G46" s="512" t="s">
        <v>535</v>
      </c>
    </row>
    <row r="47" spans="1:7" ht="15" x14ac:dyDescent="0.25">
      <c r="A47" s="196">
        <v>4235</v>
      </c>
      <c r="B47" s="227" t="s">
        <v>155</v>
      </c>
      <c r="C47" s="211">
        <v>4235</v>
      </c>
      <c r="D47" s="685"/>
      <c r="E47" s="662"/>
      <c r="F47" s="519"/>
      <c r="G47" s="512" t="s">
        <v>535</v>
      </c>
    </row>
    <row r="48" spans="1:7" ht="24" x14ac:dyDescent="0.25">
      <c r="A48" s="196">
        <v>4236</v>
      </c>
      <c r="B48" s="221" t="s">
        <v>156</v>
      </c>
      <c r="C48" s="206" t="s">
        <v>494</v>
      </c>
      <c r="D48" s="683"/>
      <c r="E48" s="658"/>
      <c r="F48" s="513"/>
      <c r="G48" s="512" t="s">
        <v>535</v>
      </c>
    </row>
    <row r="49" spans="1:7" ht="15" x14ac:dyDescent="0.25">
      <c r="A49" s="196">
        <v>4237</v>
      </c>
      <c r="B49" s="221" t="s">
        <v>157</v>
      </c>
      <c r="C49" s="206" t="s">
        <v>495</v>
      </c>
      <c r="D49" s="683">
        <v>1300</v>
      </c>
      <c r="E49" s="658">
        <f>F49</f>
        <v>1300</v>
      </c>
      <c r="F49" s="513">
        <v>1300</v>
      </c>
      <c r="G49" s="512" t="s">
        <v>535</v>
      </c>
    </row>
    <row r="50" spans="1:7" ht="15.75" thickBot="1" x14ac:dyDescent="0.3">
      <c r="A50" s="197">
        <v>4238</v>
      </c>
      <c r="B50" s="226" t="s">
        <v>158</v>
      </c>
      <c r="C50" s="209" t="s">
        <v>496</v>
      </c>
      <c r="D50" s="683">
        <v>3315.7</v>
      </c>
      <c r="E50" s="663">
        <f>F50</f>
        <v>3315.7</v>
      </c>
      <c r="F50" s="522">
        <v>3315.7</v>
      </c>
      <c r="G50" s="520" t="s">
        <v>535</v>
      </c>
    </row>
    <row r="51" spans="1:7" ht="24.75" thickBot="1" x14ac:dyDescent="0.3">
      <c r="A51" s="192">
        <v>4240</v>
      </c>
      <c r="B51" s="225" t="s">
        <v>52</v>
      </c>
      <c r="C51" s="190" t="s">
        <v>526</v>
      </c>
      <c r="D51" s="681">
        <v>3800</v>
      </c>
      <c r="E51" s="582">
        <f>F51</f>
        <v>3800</v>
      </c>
      <c r="F51" s="517">
        <f>F53</f>
        <v>3800</v>
      </c>
      <c r="G51" s="509" t="s">
        <v>535</v>
      </c>
    </row>
    <row r="52" spans="1:7" ht="15.75" thickBot="1" x14ac:dyDescent="0.3">
      <c r="A52" s="192"/>
      <c r="B52" s="218" t="s">
        <v>198</v>
      </c>
      <c r="C52" s="190"/>
      <c r="D52" s="681"/>
      <c r="E52" s="657"/>
      <c r="F52" s="511"/>
      <c r="G52" s="509"/>
    </row>
    <row r="53" spans="1:7" ht="15.75" thickBot="1" x14ac:dyDescent="0.3">
      <c r="A53" s="197">
        <v>4241</v>
      </c>
      <c r="B53" s="221" t="s">
        <v>159</v>
      </c>
      <c r="C53" s="209" t="s">
        <v>497</v>
      </c>
      <c r="D53" s="683">
        <v>3800</v>
      </c>
      <c r="E53" s="582">
        <f>F53</f>
        <v>3800</v>
      </c>
      <c r="F53" s="517">
        <v>3800</v>
      </c>
      <c r="G53" s="520" t="s">
        <v>535</v>
      </c>
    </row>
    <row r="54" spans="1:7" ht="28.5" customHeight="1" thickBot="1" x14ac:dyDescent="0.3">
      <c r="A54" s="192">
        <v>4250</v>
      </c>
      <c r="B54" s="225" t="s">
        <v>53</v>
      </c>
      <c r="C54" s="190" t="s">
        <v>526</v>
      </c>
      <c r="D54" s="681">
        <v>1744</v>
      </c>
      <c r="E54" s="582">
        <f>E56+E57</f>
        <v>1744</v>
      </c>
      <c r="F54" s="517">
        <f>F56+F57</f>
        <v>1744</v>
      </c>
      <c r="G54" s="509" t="s">
        <v>535</v>
      </c>
    </row>
    <row r="55" spans="1:7" ht="15.75" thickBot="1" x14ac:dyDescent="0.3">
      <c r="A55" s="192"/>
      <c r="B55" s="218" t="s">
        <v>198</v>
      </c>
      <c r="C55" s="190"/>
      <c r="D55" s="681"/>
      <c r="E55" s="659"/>
      <c r="F55" s="514"/>
      <c r="G55" s="509"/>
    </row>
    <row r="56" spans="1:7" ht="24.75" thickBot="1" x14ac:dyDescent="0.3">
      <c r="A56" s="196">
        <v>4251</v>
      </c>
      <c r="B56" s="221" t="s">
        <v>160</v>
      </c>
      <c r="C56" s="206" t="s">
        <v>498</v>
      </c>
      <c r="D56" s="683">
        <v>750</v>
      </c>
      <c r="E56" s="663">
        <f>F56</f>
        <v>750</v>
      </c>
      <c r="F56" s="518">
        <v>750</v>
      </c>
      <c r="G56" s="512" t="s">
        <v>535</v>
      </c>
    </row>
    <row r="57" spans="1:7" ht="24.75" thickBot="1" x14ac:dyDescent="0.3">
      <c r="A57" s="197">
        <v>4252</v>
      </c>
      <c r="B57" s="226" t="s">
        <v>161</v>
      </c>
      <c r="C57" s="209" t="s">
        <v>499</v>
      </c>
      <c r="D57" s="683">
        <v>994</v>
      </c>
      <c r="E57" s="663">
        <f>F57</f>
        <v>994</v>
      </c>
      <c r="F57" s="522">
        <v>994</v>
      </c>
      <c r="G57" s="520" t="s">
        <v>535</v>
      </c>
    </row>
    <row r="58" spans="1:7" ht="33.75" thickBot="1" x14ac:dyDescent="0.3">
      <c r="A58" s="192">
        <v>4260</v>
      </c>
      <c r="B58" s="225" t="s">
        <v>54</v>
      </c>
      <c r="C58" s="190" t="s">
        <v>526</v>
      </c>
      <c r="D58" s="681">
        <v>16490</v>
      </c>
      <c r="E58" s="582">
        <f>F58</f>
        <v>16490</v>
      </c>
      <c r="F58" s="517">
        <f>F60+F63+F64+F66+F67</f>
        <v>16490</v>
      </c>
      <c r="G58" s="509" t="s">
        <v>535</v>
      </c>
    </row>
    <row r="59" spans="1:7" ht="15.75" thickBot="1" x14ac:dyDescent="0.3">
      <c r="A59" s="192"/>
      <c r="B59" s="218" t="s">
        <v>198</v>
      </c>
      <c r="C59" s="190"/>
      <c r="D59" s="681"/>
      <c r="E59" s="657"/>
      <c r="F59" s="511"/>
      <c r="G59" s="509"/>
    </row>
    <row r="60" spans="1:7" ht="15" x14ac:dyDescent="0.25">
      <c r="A60" s="196">
        <v>4261</v>
      </c>
      <c r="B60" s="221" t="s">
        <v>169</v>
      </c>
      <c r="C60" s="206" t="s">
        <v>500</v>
      </c>
      <c r="D60" s="683">
        <v>1190</v>
      </c>
      <c r="E60" s="555">
        <f>F60</f>
        <v>1190</v>
      </c>
      <c r="F60" s="518">
        <v>1190</v>
      </c>
      <c r="G60" s="512" t="s">
        <v>535</v>
      </c>
    </row>
    <row r="61" spans="1:7" ht="15" x14ac:dyDescent="0.25">
      <c r="A61" s="196">
        <v>4262</v>
      </c>
      <c r="B61" s="221" t="s">
        <v>170</v>
      </c>
      <c r="C61" s="206" t="s">
        <v>501</v>
      </c>
      <c r="D61" s="683"/>
      <c r="E61" s="555"/>
      <c r="F61" s="518"/>
      <c r="G61" s="512" t="s">
        <v>535</v>
      </c>
    </row>
    <row r="62" spans="1:7" ht="24" x14ac:dyDescent="0.25">
      <c r="A62" s="196">
        <v>4263</v>
      </c>
      <c r="B62" s="221" t="s">
        <v>405</v>
      </c>
      <c r="C62" s="206" t="s">
        <v>502</v>
      </c>
      <c r="D62" s="683"/>
      <c r="E62" s="555"/>
      <c r="F62" s="518"/>
      <c r="G62" s="512" t="s">
        <v>535</v>
      </c>
    </row>
    <row r="63" spans="1:7" ht="15" x14ac:dyDescent="0.25">
      <c r="A63" s="196">
        <v>4264</v>
      </c>
      <c r="B63" s="228" t="s">
        <v>171</v>
      </c>
      <c r="C63" s="206" t="s">
        <v>503</v>
      </c>
      <c r="D63" s="683">
        <v>3850</v>
      </c>
      <c r="E63" s="555">
        <f>F63</f>
        <v>3850</v>
      </c>
      <c r="F63" s="518">
        <v>3850</v>
      </c>
      <c r="G63" s="512" t="s">
        <v>535</v>
      </c>
    </row>
    <row r="64" spans="1:7" ht="24" x14ac:dyDescent="0.25">
      <c r="A64" s="196">
        <v>4265</v>
      </c>
      <c r="B64" s="229" t="s">
        <v>172</v>
      </c>
      <c r="C64" s="206" t="s">
        <v>504</v>
      </c>
      <c r="D64" s="683">
        <v>250</v>
      </c>
      <c r="E64" s="555">
        <f>F64</f>
        <v>250</v>
      </c>
      <c r="F64" s="518">
        <v>250</v>
      </c>
      <c r="G64" s="512" t="s">
        <v>535</v>
      </c>
    </row>
    <row r="65" spans="1:7" ht="15" x14ac:dyDescent="0.25">
      <c r="A65" s="196">
        <v>4266</v>
      </c>
      <c r="B65" s="228" t="s">
        <v>173</v>
      </c>
      <c r="C65" s="206" t="s">
        <v>505</v>
      </c>
      <c r="D65" s="683"/>
      <c r="E65" s="662"/>
      <c r="F65" s="519"/>
      <c r="G65" s="512" t="s">
        <v>535</v>
      </c>
    </row>
    <row r="66" spans="1:7" ht="15" x14ac:dyDescent="0.25">
      <c r="A66" s="196">
        <v>4267</v>
      </c>
      <c r="B66" s="228" t="s">
        <v>174</v>
      </c>
      <c r="C66" s="206" t="s">
        <v>506</v>
      </c>
      <c r="D66" s="683">
        <v>650</v>
      </c>
      <c r="E66" s="555">
        <f>F66</f>
        <v>650</v>
      </c>
      <c r="F66" s="518">
        <v>650</v>
      </c>
      <c r="G66" s="512" t="s">
        <v>535</v>
      </c>
    </row>
    <row r="67" spans="1:7" ht="15.75" thickBot="1" x14ac:dyDescent="0.3">
      <c r="A67" s="197">
        <v>4268</v>
      </c>
      <c r="B67" s="230" t="s">
        <v>175</v>
      </c>
      <c r="C67" s="209" t="s">
        <v>507</v>
      </c>
      <c r="D67" s="683">
        <v>10550</v>
      </c>
      <c r="E67" s="663">
        <f>F67</f>
        <v>10550</v>
      </c>
      <c r="F67" s="522">
        <v>10550</v>
      </c>
      <c r="G67" s="520" t="s">
        <v>535</v>
      </c>
    </row>
    <row r="68" spans="1:7" ht="11.25" customHeight="1" thickBot="1" x14ac:dyDescent="0.3">
      <c r="A68" s="195">
        <v>4300</v>
      </c>
      <c r="B68" s="191" t="s">
        <v>55</v>
      </c>
      <c r="C68" s="204" t="s">
        <v>526</v>
      </c>
      <c r="D68" s="681"/>
      <c r="E68" s="656"/>
      <c r="F68" s="510"/>
      <c r="G68" s="516" t="s">
        <v>535</v>
      </c>
    </row>
    <row r="69" spans="1:7" ht="15" thickBot="1" x14ac:dyDescent="0.25">
      <c r="A69" s="194"/>
      <c r="B69" s="218" t="s">
        <v>201</v>
      </c>
      <c r="C69" s="202"/>
      <c r="D69" s="679"/>
      <c r="E69" s="654"/>
      <c r="F69" s="507"/>
      <c r="G69" s="508"/>
    </row>
    <row r="70" spans="1:7" ht="15.75" thickBot="1" x14ac:dyDescent="0.3">
      <c r="A70" s="192">
        <v>4310</v>
      </c>
      <c r="B70" s="231" t="s">
        <v>56</v>
      </c>
      <c r="C70" s="190" t="s">
        <v>526</v>
      </c>
      <c r="D70" s="681"/>
      <c r="E70" s="659"/>
      <c r="F70" s="514"/>
      <c r="G70" s="512" t="s">
        <v>535</v>
      </c>
    </row>
    <row r="71" spans="1:7" ht="15.75" thickBot="1" x14ac:dyDescent="0.3">
      <c r="A71" s="192"/>
      <c r="B71" s="218" t="s">
        <v>198</v>
      </c>
      <c r="C71" s="190"/>
      <c r="D71" s="681"/>
      <c r="E71" s="659"/>
      <c r="F71" s="514"/>
      <c r="G71" s="509"/>
    </row>
    <row r="72" spans="1:7" ht="15" x14ac:dyDescent="0.25">
      <c r="A72" s="196">
        <v>4311</v>
      </c>
      <c r="B72" s="228" t="s">
        <v>176</v>
      </c>
      <c r="C72" s="206" t="s">
        <v>508</v>
      </c>
      <c r="D72" s="683"/>
      <c r="E72" s="658"/>
      <c r="F72" s="513"/>
      <c r="G72" s="512" t="s">
        <v>535</v>
      </c>
    </row>
    <row r="73" spans="1:7" ht="15" x14ac:dyDescent="0.25">
      <c r="A73" s="196">
        <v>4312</v>
      </c>
      <c r="B73" s="228" t="s">
        <v>177</v>
      </c>
      <c r="C73" s="206" t="s">
        <v>509</v>
      </c>
      <c r="D73" s="683"/>
      <c r="E73" s="658"/>
      <c r="F73" s="513"/>
      <c r="G73" s="512" t="s">
        <v>535</v>
      </c>
    </row>
    <row r="74" spans="1:7" ht="15.75" thickBot="1" x14ac:dyDescent="0.3">
      <c r="A74" s="196">
        <v>4320</v>
      </c>
      <c r="B74" s="232" t="s">
        <v>57</v>
      </c>
      <c r="C74" s="207" t="s">
        <v>526</v>
      </c>
      <c r="D74" s="681"/>
      <c r="E74" s="658"/>
      <c r="F74" s="513"/>
      <c r="G74" s="512" t="s">
        <v>535</v>
      </c>
    </row>
    <row r="75" spans="1:7" ht="15.75" thickBot="1" x14ac:dyDescent="0.3">
      <c r="A75" s="192"/>
      <c r="B75" s="218" t="s">
        <v>198</v>
      </c>
      <c r="C75" s="190"/>
      <c r="D75" s="681"/>
      <c r="E75" s="659"/>
      <c r="F75" s="514"/>
      <c r="G75" s="509"/>
    </row>
    <row r="76" spans="1:7" ht="15.75" customHeight="1" x14ac:dyDescent="0.25">
      <c r="A76" s="196">
        <v>4321</v>
      </c>
      <c r="B76" s="228" t="s">
        <v>178</v>
      </c>
      <c r="C76" s="206" t="s">
        <v>510</v>
      </c>
      <c r="D76" s="683"/>
      <c r="E76" s="658"/>
      <c r="F76" s="513"/>
      <c r="G76" s="512" t="s">
        <v>535</v>
      </c>
    </row>
    <row r="77" spans="1:7" ht="15.75" thickBot="1" x14ac:dyDescent="0.3">
      <c r="A77" s="197">
        <v>4322</v>
      </c>
      <c r="B77" s="230" t="s">
        <v>179</v>
      </c>
      <c r="C77" s="209" t="s">
        <v>511</v>
      </c>
      <c r="D77" s="683"/>
      <c r="E77" s="660"/>
      <c r="F77" s="515"/>
      <c r="G77" s="520" t="s">
        <v>535</v>
      </c>
    </row>
    <row r="78" spans="1:7" ht="23.25" thickBot="1" x14ac:dyDescent="0.3">
      <c r="A78" s="192">
        <v>4330</v>
      </c>
      <c r="B78" s="231" t="s">
        <v>58</v>
      </c>
      <c r="C78" s="190" t="s">
        <v>526</v>
      </c>
      <c r="D78" s="681"/>
      <c r="E78" s="659"/>
      <c r="F78" s="514"/>
      <c r="G78" s="509" t="s">
        <v>535</v>
      </c>
    </row>
    <row r="79" spans="1:7" ht="15.75" thickBot="1" x14ac:dyDescent="0.3">
      <c r="A79" s="192"/>
      <c r="B79" s="218" t="s">
        <v>198</v>
      </c>
      <c r="C79" s="190"/>
      <c r="D79" s="681"/>
      <c r="E79" s="659"/>
      <c r="F79" s="514"/>
      <c r="G79" s="509"/>
    </row>
    <row r="80" spans="1:7" ht="24" x14ac:dyDescent="0.25">
      <c r="A80" s="196">
        <v>4331</v>
      </c>
      <c r="B80" s="228" t="s">
        <v>180</v>
      </c>
      <c r="C80" s="206" t="s">
        <v>512</v>
      </c>
      <c r="D80" s="683"/>
      <c r="E80" s="658"/>
      <c r="F80" s="513"/>
      <c r="G80" s="512" t="s">
        <v>535</v>
      </c>
    </row>
    <row r="81" spans="1:7" ht="15" x14ac:dyDescent="0.25">
      <c r="A81" s="196">
        <v>4332</v>
      </c>
      <c r="B81" s="228" t="s">
        <v>181</v>
      </c>
      <c r="C81" s="206" t="s">
        <v>513</v>
      </c>
      <c r="D81" s="683"/>
      <c r="E81" s="658"/>
      <c r="F81" s="513"/>
      <c r="G81" s="512" t="s">
        <v>535</v>
      </c>
    </row>
    <row r="82" spans="1:7" ht="15.75" thickBot="1" x14ac:dyDescent="0.3">
      <c r="A82" s="197">
        <v>4333</v>
      </c>
      <c r="B82" s="230" t="s">
        <v>182</v>
      </c>
      <c r="C82" s="209" t="s">
        <v>514</v>
      </c>
      <c r="D82" s="683"/>
      <c r="E82" s="660"/>
      <c r="F82" s="515"/>
      <c r="G82" s="520" t="s">
        <v>535</v>
      </c>
    </row>
    <row r="83" spans="1:7" ht="15.75" thickBot="1" x14ac:dyDescent="0.3">
      <c r="A83" s="195">
        <v>4400</v>
      </c>
      <c r="B83" s="233" t="s">
        <v>59</v>
      </c>
      <c r="C83" s="204" t="s">
        <v>526</v>
      </c>
      <c r="D83" s="681">
        <v>88500</v>
      </c>
      <c r="E83" s="523">
        <f>E85</f>
        <v>88500</v>
      </c>
      <c r="F83" s="523">
        <f>F85</f>
        <v>88500</v>
      </c>
      <c r="G83" s="516" t="s">
        <v>535</v>
      </c>
    </row>
    <row r="84" spans="1:7" ht="15" thickBot="1" x14ac:dyDescent="0.25">
      <c r="A84" s="194"/>
      <c r="B84" s="218" t="s">
        <v>201</v>
      </c>
      <c r="C84" s="202"/>
      <c r="D84" s="679"/>
      <c r="E84" s="656"/>
      <c r="F84" s="510"/>
      <c r="G84" s="508"/>
    </row>
    <row r="85" spans="1:7" ht="24.75" thickBot="1" x14ac:dyDescent="0.3">
      <c r="A85" s="192">
        <v>4410</v>
      </c>
      <c r="B85" s="231" t="s">
        <v>60</v>
      </c>
      <c r="C85" s="190" t="s">
        <v>526</v>
      </c>
      <c r="D85" s="681">
        <v>88500</v>
      </c>
      <c r="E85" s="523">
        <f>F85</f>
        <v>88500</v>
      </c>
      <c r="F85" s="523">
        <f>F87</f>
        <v>88500</v>
      </c>
      <c r="G85" s="512" t="s">
        <v>535</v>
      </c>
    </row>
    <row r="86" spans="1:7" ht="15.75" thickBot="1" x14ac:dyDescent="0.3">
      <c r="A86" s="192"/>
      <c r="B86" s="218" t="s">
        <v>198</v>
      </c>
      <c r="C86" s="190"/>
      <c r="D86" s="681"/>
      <c r="E86" s="657"/>
      <c r="F86" s="511"/>
      <c r="G86" s="509"/>
    </row>
    <row r="87" spans="1:7" ht="24" x14ac:dyDescent="0.25">
      <c r="A87" s="196">
        <v>4411</v>
      </c>
      <c r="B87" s="228" t="s">
        <v>184</v>
      </c>
      <c r="C87" s="206" t="s">
        <v>515</v>
      </c>
      <c r="D87" s="683">
        <v>88500</v>
      </c>
      <c r="E87" s="523">
        <f>F87</f>
        <v>88500</v>
      </c>
      <c r="F87" s="523">
        <v>88500</v>
      </c>
      <c r="G87" s="512" t="s">
        <v>535</v>
      </c>
    </row>
    <row r="88" spans="1:7" ht="24" x14ac:dyDescent="0.25">
      <c r="A88" s="196">
        <v>4412</v>
      </c>
      <c r="B88" s="228" t="s">
        <v>193</v>
      </c>
      <c r="C88" s="206" t="s">
        <v>516</v>
      </c>
      <c r="D88" s="683"/>
      <c r="E88" s="658"/>
      <c r="F88" s="513"/>
      <c r="G88" s="512" t="s">
        <v>535</v>
      </c>
    </row>
    <row r="89" spans="1:7" ht="35.25" thickBot="1" x14ac:dyDescent="0.3">
      <c r="A89" s="196">
        <v>4420</v>
      </c>
      <c r="B89" s="232" t="s">
        <v>61</v>
      </c>
      <c r="C89" s="207" t="s">
        <v>526</v>
      </c>
      <c r="D89" s="681"/>
      <c r="E89" s="658"/>
      <c r="F89" s="513"/>
      <c r="G89" s="512" t="s">
        <v>535</v>
      </c>
    </row>
    <row r="90" spans="1:7" ht="15.75" thickBot="1" x14ac:dyDescent="0.3">
      <c r="A90" s="192"/>
      <c r="B90" s="218" t="s">
        <v>198</v>
      </c>
      <c r="C90" s="190"/>
      <c r="D90" s="681"/>
      <c r="E90" s="659"/>
      <c r="F90" s="514"/>
      <c r="G90" s="509"/>
    </row>
    <row r="91" spans="1:7" ht="36" x14ac:dyDescent="0.25">
      <c r="A91" s="196">
        <v>4421</v>
      </c>
      <c r="B91" s="228" t="s">
        <v>28</v>
      </c>
      <c r="C91" s="206" t="s">
        <v>517</v>
      </c>
      <c r="D91" s="683"/>
      <c r="E91" s="658"/>
      <c r="F91" s="513"/>
      <c r="G91" s="512" t="s">
        <v>535</v>
      </c>
    </row>
    <row r="92" spans="1:7" ht="36.75" thickBot="1" x14ac:dyDescent="0.3">
      <c r="A92" s="197">
        <v>4422</v>
      </c>
      <c r="B92" s="230" t="s">
        <v>315</v>
      </c>
      <c r="C92" s="209" t="s">
        <v>518</v>
      </c>
      <c r="D92" s="683"/>
      <c r="E92" s="660"/>
      <c r="F92" s="515"/>
      <c r="G92" s="520" t="s">
        <v>535</v>
      </c>
    </row>
    <row r="93" spans="1:7" ht="23.25" thickBot="1" x14ac:dyDescent="0.3">
      <c r="A93" s="198">
        <v>4500</v>
      </c>
      <c r="B93" s="234" t="s">
        <v>62</v>
      </c>
      <c r="C93" s="212" t="s">
        <v>526</v>
      </c>
      <c r="D93" s="681"/>
      <c r="E93" s="664"/>
      <c r="F93" s="524"/>
      <c r="G93" s="525" t="s">
        <v>535</v>
      </c>
    </row>
    <row r="94" spans="1:7" ht="15" thickBot="1" x14ac:dyDescent="0.25">
      <c r="A94" s="194"/>
      <c r="B94" s="218" t="s">
        <v>201</v>
      </c>
      <c r="C94" s="202"/>
      <c r="D94" s="679"/>
      <c r="E94" s="654"/>
      <c r="F94" s="507"/>
      <c r="G94" s="508"/>
    </row>
    <row r="95" spans="1:7" ht="24.75" thickBot="1" x14ac:dyDescent="0.3">
      <c r="A95" s="192">
        <v>4510</v>
      </c>
      <c r="B95" s="235" t="s">
        <v>63</v>
      </c>
      <c r="C95" s="190" t="s">
        <v>526</v>
      </c>
      <c r="D95" s="681"/>
      <c r="E95" s="659"/>
      <c r="F95" s="514"/>
      <c r="G95" s="512" t="s">
        <v>535</v>
      </c>
    </row>
    <row r="96" spans="1:7" ht="15.75" thickBot="1" x14ac:dyDescent="0.3">
      <c r="A96" s="192"/>
      <c r="B96" s="218" t="s">
        <v>198</v>
      </c>
      <c r="C96" s="190"/>
      <c r="D96" s="681"/>
      <c r="E96" s="659"/>
      <c r="F96" s="514"/>
      <c r="G96" s="509"/>
    </row>
    <row r="97" spans="1:7" ht="24" x14ac:dyDescent="0.25">
      <c r="A97" s="196">
        <v>4511</v>
      </c>
      <c r="B97" s="236" t="s">
        <v>244</v>
      </c>
      <c r="C97" s="206" t="s">
        <v>519</v>
      </c>
      <c r="D97" s="683"/>
      <c r="E97" s="658"/>
      <c r="F97" s="513"/>
      <c r="G97" s="512" t="s">
        <v>535</v>
      </c>
    </row>
    <row r="98" spans="1:7" ht="24.75" thickBot="1" x14ac:dyDescent="0.3">
      <c r="A98" s="197">
        <v>4512</v>
      </c>
      <c r="B98" s="230" t="s">
        <v>316</v>
      </c>
      <c r="C98" s="209" t="s">
        <v>520</v>
      </c>
      <c r="D98" s="683"/>
      <c r="E98" s="660"/>
      <c r="F98" s="515"/>
      <c r="G98" s="520" t="s">
        <v>535</v>
      </c>
    </row>
    <row r="99" spans="1:7" ht="24.75" thickBot="1" x14ac:dyDescent="0.3">
      <c r="A99" s="192">
        <v>4520</v>
      </c>
      <c r="B99" s="235" t="s">
        <v>64</v>
      </c>
      <c r="C99" s="190" t="s">
        <v>526</v>
      </c>
      <c r="D99" s="681"/>
      <c r="E99" s="659"/>
      <c r="F99" s="514"/>
      <c r="G99" s="512" t="s">
        <v>535</v>
      </c>
    </row>
    <row r="100" spans="1:7" ht="15.75" thickBot="1" x14ac:dyDescent="0.3">
      <c r="A100" s="192"/>
      <c r="B100" s="218" t="s">
        <v>198</v>
      </c>
      <c r="C100" s="190"/>
      <c r="D100" s="681"/>
      <c r="E100" s="659"/>
      <c r="F100" s="514"/>
      <c r="G100" s="509"/>
    </row>
    <row r="101" spans="1:7" ht="30" customHeight="1" x14ac:dyDescent="0.25">
      <c r="A101" s="196">
        <v>4521</v>
      </c>
      <c r="B101" s="228" t="s">
        <v>245</v>
      </c>
      <c r="C101" s="206" t="s">
        <v>521</v>
      </c>
      <c r="D101" s="683"/>
      <c r="E101" s="658"/>
      <c r="F101" s="513"/>
      <c r="G101" s="512" t="s">
        <v>535</v>
      </c>
    </row>
    <row r="102" spans="1:7" ht="24" x14ac:dyDescent="0.25">
      <c r="A102" s="196">
        <v>4522</v>
      </c>
      <c r="B102" s="228" t="s">
        <v>257</v>
      </c>
      <c r="C102" s="206" t="s">
        <v>522</v>
      </c>
      <c r="D102" s="683"/>
      <c r="E102" s="658"/>
      <c r="F102" s="513"/>
      <c r="G102" s="512" t="s">
        <v>535</v>
      </c>
    </row>
    <row r="103" spans="1:7" ht="38.25" customHeight="1" thickBot="1" x14ac:dyDescent="0.3">
      <c r="A103" s="196">
        <v>4530</v>
      </c>
      <c r="B103" s="237" t="s">
        <v>65</v>
      </c>
      <c r="C103" s="207" t="s">
        <v>526</v>
      </c>
      <c r="D103" s="681"/>
      <c r="E103" s="665"/>
      <c r="F103" s="579"/>
      <c r="G103" s="512" t="s">
        <v>535</v>
      </c>
    </row>
    <row r="104" spans="1:7" ht="15.75" thickBot="1" x14ac:dyDescent="0.3">
      <c r="A104" s="192"/>
      <c r="B104" s="218" t="s">
        <v>198</v>
      </c>
      <c r="C104" s="190"/>
      <c r="D104" s="681"/>
      <c r="E104" s="659"/>
      <c r="F104" s="514"/>
      <c r="G104" s="509"/>
    </row>
    <row r="105" spans="1:7" ht="38.25" customHeight="1" x14ac:dyDescent="0.25">
      <c r="A105" s="196">
        <v>4531</v>
      </c>
      <c r="B105" s="238" t="s">
        <v>246</v>
      </c>
      <c r="C105" s="205" t="s">
        <v>416</v>
      </c>
      <c r="D105" s="682"/>
      <c r="E105" s="658"/>
      <c r="F105" s="513"/>
      <c r="G105" s="512" t="s">
        <v>535</v>
      </c>
    </row>
    <row r="106" spans="1:7" ht="38.25" customHeight="1" x14ac:dyDescent="0.25">
      <c r="A106" s="196">
        <v>4532</v>
      </c>
      <c r="B106" s="238" t="s">
        <v>247</v>
      </c>
      <c r="C106" s="206" t="s">
        <v>417</v>
      </c>
      <c r="D106" s="683"/>
      <c r="E106" s="658"/>
      <c r="F106" s="513"/>
      <c r="G106" s="512" t="s">
        <v>535</v>
      </c>
    </row>
    <row r="107" spans="1:7" ht="36" x14ac:dyDescent="0.25">
      <c r="A107" s="199">
        <v>4533</v>
      </c>
      <c r="B107" s="239" t="s">
        <v>66</v>
      </c>
      <c r="C107" s="213" t="s">
        <v>418</v>
      </c>
      <c r="D107" s="683"/>
      <c r="E107" s="665"/>
      <c r="F107" s="579"/>
      <c r="G107" s="512" t="s">
        <v>535</v>
      </c>
    </row>
    <row r="108" spans="1:7" ht="15" x14ac:dyDescent="0.25">
      <c r="A108" s="199"/>
      <c r="B108" s="240" t="s">
        <v>201</v>
      </c>
      <c r="C108" s="206"/>
      <c r="D108" s="683"/>
      <c r="E108" s="540"/>
      <c r="F108" s="580"/>
      <c r="G108" s="512"/>
    </row>
    <row r="109" spans="1:7" ht="24" x14ac:dyDescent="0.25">
      <c r="A109" s="199">
        <v>4534</v>
      </c>
      <c r="B109" s="240" t="s">
        <v>67</v>
      </c>
      <c r="C109" s="206"/>
      <c r="D109" s="683"/>
      <c r="E109" s="540"/>
      <c r="F109" s="580"/>
      <c r="G109" s="512" t="s">
        <v>535</v>
      </c>
    </row>
    <row r="110" spans="1:7" ht="15" x14ac:dyDescent="0.25">
      <c r="A110" s="199"/>
      <c r="B110" s="240" t="s">
        <v>214</v>
      </c>
      <c r="C110" s="206"/>
      <c r="D110" s="683"/>
      <c r="E110" s="540"/>
      <c r="F110" s="580"/>
      <c r="G110" s="512"/>
    </row>
    <row r="111" spans="1:7" ht="21.75" customHeight="1" x14ac:dyDescent="0.25">
      <c r="A111" s="335">
        <v>4535</v>
      </c>
      <c r="B111" s="284" t="s">
        <v>213</v>
      </c>
      <c r="C111" s="206"/>
      <c r="D111" s="683"/>
      <c r="E111" s="540"/>
      <c r="F111" s="580"/>
      <c r="G111" s="512" t="s">
        <v>535</v>
      </c>
    </row>
    <row r="112" spans="1:7" ht="15" x14ac:dyDescent="0.25">
      <c r="A112" s="196">
        <v>4536</v>
      </c>
      <c r="B112" s="240" t="s">
        <v>215</v>
      </c>
      <c r="C112" s="206"/>
      <c r="D112" s="683"/>
      <c r="E112" s="540"/>
      <c r="F112" s="580"/>
      <c r="G112" s="512" t="s">
        <v>535</v>
      </c>
    </row>
    <row r="113" spans="1:7" ht="15" x14ac:dyDescent="0.25">
      <c r="A113" s="196">
        <v>4537</v>
      </c>
      <c r="B113" s="240" t="s">
        <v>216</v>
      </c>
      <c r="C113" s="206"/>
      <c r="D113" s="683"/>
      <c r="E113" s="540"/>
      <c r="F113" s="580"/>
      <c r="G113" s="512" t="s">
        <v>535</v>
      </c>
    </row>
    <row r="114" spans="1:7" ht="15.75" thickBot="1" x14ac:dyDescent="0.3">
      <c r="A114" s="199">
        <v>4538</v>
      </c>
      <c r="B114" s="241" t="s">
        <v>218</v>
      </c>
      <c r="C114" s="213"/>
      <c r="D114" s="683"/>
      <c r="E114" s="665"/>
      <c r="F114" s="579"/>
      <c r="G114" s="527" t="s">
        <v>535</v>
      </c>
    </row>
    <row r="115" spans="1:7" ht="35.25" thickBot="1" x14ac:dyDescent="0.3">
      <c r="A115" s="195">
        <v>4540</v>
      </c>
      <c r="B115" s="242" t="s">
        <v>68</v>
      </c>
      <c r="C115" s="204" t="s">
        <v>526</v>
      </c>
      <c r="D115" s="681"/>
      <c r="E115" s="654"/>
      <c r="F115" s="507"/>
      <c r="G115" s="516" t="s">
        <v>535</v>
      </c>
    </row>
    <row r="116" spans="1:7" ht="15" x14ac:dyDescent="0.25">
      <c r="A116" s="192"/>
      <c r="B116" s="243" t="s">
        <v>198</v>
      </c>
      <c r="C116" s="190"/>
      <c r="D116" s="681"/>
      <c r="E116" s="659"/>
      <c r="F116" s="514"/>
      <c r="G116" s="509"/>
    </row>
    <row r="117" spans="1:7" ht="38.25" customHeight="1" x14ac:dyDescent="0.25">
      <c r="A117" s="196">
        <v>4541</v>
      </c>
      <c r="B117" s="244" t="s">
        <v>419</v>
      </c>
      <c r="C117" s="206" t="s">
        <v>421</v>
      </c>
      <c r="D117" s="683"/>
      <c r="E117" s="512"/>
      <c r="F117" s="528"/>
      <c r="G117" s="512" t="s">
        <v>535</v>
      </c>
    </row>
    <row r="118" spans="1:7" ht="38.25" customHeight="1" x14ac:dyDescent="0.25">
      <c r="A118" s="196">
        <v>4542</v>
      </c>
      <c r="B118" s="238" t="s">
        <v>420</v>
      </c>
      <c r="C118" s="206" t="s">
        <v>422</v>
      </c>
      <c r="D118" s="683"/>
      <c r="E118" s="512"/>
      <c r="F118" s="528"/>
      <c r="G118" s="512" t="s">
        <v>535</v>
      </c>
    </row>
    <row r="119" spans="1:7" ht="24.75" thickBot="1" x14ac:dyDescent="0.3">
      <c r="A119" s="197">
        <v>4543</v>
      </c>
      <c r="B119" s="245" t="s">
        <v>69</v>
      </c>
      <c r="C119" s="209" t="s">
        <v>423</v>
      </c>
      <c r="D119" s="683">
        <v>19000</v>
      </c>
      <c r="E119" s="520">
        <v>19000</v>
      </c>
      <c r="F119" s="529">
        <v>19000</v>
      </c>
      <c r="G119" s="530" t="s">
        <v>535</v>
      </c>
    </row>
    <row r="120" spans="1:7" ht="15" x14ac:dyDescent="0.25">
      <c r="A120" s="199"/>
      <c r="B120" s="240" t="s">
        <v>201</v>
      </c>
      <c r="C120" s="206"/>
      <c r="D120" s="683"/>
      <c r="E120" s="658"/>
      <c r="F120" s="513"/>
      <c r="G120" s="512"/>
    </row>
    <row r="121" spans="1:7" ht="24" x14ac:dyDescent="0.25">
      <c r="A121" s="199">
        <v>4544</v>
      </c>
      <c r="B121" s="240" t="s">
        <v>70</v>
      </c>
      <c r="C121" s="206"/>
      <c r="D121" s="683"/>
      <c r="E121" s="658"/>
      <c r="F121" s="513"/>
      <c r="G121" s="512" t="s">
        <v>535</v>
      </c>
    </row>
    <row r="122" spans="1:7" ht="15" x14ac:dyDescent="0.25">
      <c r="A122" s="199"/>
      <c r="B122" s="240" t="s">
        <v>214</v>
      </c>
      <c r="C122" s="206"/>
      <c r="D122" s="683"/>
      <c r="E122" s="658"/>
      <c r="F122" s="513"/>
      <c r="G122" s="512"/>
    </row>
    <row r="123" spans="1:7" ht="31.5" customHeight="1" x14ac:dyDescent="0.25">
      <c r="A123" s="335">
        <v>4545</v>
      </c>
      <c r="B123" s="284" t="s">
        <v>213</v>
      </c>
      <c r="C123" s="206"/>
      <c r="D123" s="683"/>
      <c r="E123" s="658"/>
      <c r="F123" s="513"/>
      <c r="G123" s="512" t="s">
        <v>535</v>
      </c>
    </row>
    <row r="124" spans="1:7" ht="15" x14ac:dyDescent="0.25">
      <c r="A124" s="196">
        <v>4546</v>
      </c>
      <c r="B124" s="246" t="s">
        <v>217</v>
      </c>
      <c r="C124" s="206"/>
      <c r="D124" s="683"/>
      <c r="E124" s="658"/>
      <c r="F124" s="513"/>
      <c r="G124" s="512" t="s">
        <v>535</v>
      </c>
    </row>
    <row r="125" spans="1:7" ht="15" x14ac:dyDescent="0.25">
      <c r="A125" s="196">
        <v>4547</v>
      </c>
      <c r="B125" s="240" t="s">
        <v>216</v>
      </c>
      <c r="C125" s="206"/>
      <c r="D125" s="683"/>
      <c r="E125" s="658"/>
      <c r="F125" s="513"/>
      <c r="G125" s="512" t="s">
        <v>535</v>
      </c>
    </row>
    <row r="126" spans="1:7" ht="15.75" thickBot="1" x14ac:dyDescent="0.3">
      <c r="A126" s="199">
        <v>4548</v>
      </c>
      <c r="B126" s="241" t="s">
        <v>218</v>
      </c>
      <c r="C126" s="213"/>
      <c r="D126" s="683"/>
      <c r="E126" s="666"/>
      <c r="F126" s="526"/>
      <c r="G126" s="512" t="s">
        <v>535</v>
      </c>
    </row>
    <row r="127" spans="1:7" ht="32.25" customHeight="1" thickBot="1" x14ac:dyDescent="0.3">
      <c r="A127" s="195">
        <v>4600</v>
      </c>
      <c r="B127" s="242" t="s">
        <v>104</v>
      </c>
      <c r="C127" s="204" t="s">
        <v>526</v>
      </c>
      <c r="D127" s="681">
        <v>4550</v>
      </c>
      <c r="E127" s="654">
        <f>F127</f>
        <v>4550</v>
      </c>
      <c r="F127" s="507">
        <f>F133+F139</f>
        <v>4550</v>
      </c>
      <c r="G127" s="516" t="s">
        <v>535</v>
      </c>
    </row>
    <row r="128" spans="1:7" ht="15" thickBot="1" x14ac:dyDescent="0.25">
      <c r="A128" s="427"/>
      <c r="B128" s="431" t="s">
        <v>201</v>
      </c>
      <c r="C128" s="202"/>
      <c r="D128" s="679"/>
      <c r="E128" s="654"/>
      <c r="F128" s="507"/>
      <c r="G128" s="508"/>
    </row>
    <row r="129" spans="1:7" ht="15" x14ac:dyDescent="0.25">
      <c r="A129" s="443">
        <v>4610</v>
      </c>
      <c r="B129" s="429" t="s">
        <v>261</v>
      </c>
      <c r="C129" s="450"/>
      <c r="D129" s="679"/>
      <c r="E129" s="667"/>
      <c r="F129" s="531"/>
      <c r="G129" s="532" t="s">
        <v>536</v>
      </c>
    </row>
    <row r="130" spans="1:7" ht="15" x14ac:dyDescent="0.25">
      <c r="A130" s="426"/>
      <c r="B130" s="435" t="s">
        <v>201</v>
      </c>
      <c r="C130" s="451"/>
      <c r="D130" s="679"/>
      <c r="E130" s="658"/>
      <c r="F130" s="513"/>
      <c r="G130" s="512"/>
    </row>
    <row r="131" spans="1:7" ht="38.25" x14ac:dyDescent="0.25">
      <c r="A131" s="426">
        <v>4610</v>
      </c>
      <c r="B131" s="447" t="s">
        <v>106</v>
      </c>
      <c r="C131" s="452" t="s">
        <v>105</v>
      </c>
      <c r="D131" s="679"/>
      <c r="E131" s="659"/>
      <c r="F131" s="514"/>
      <c r="G131" s="512" t="s">
        <v>535</v>
      </c>
    </row>
    <row r="132" spans="1:7" ht="39" thickBot="1" x14ac:dyDescent="0.3">
      <c r="A132" s="426">
        <v>4620</v>
      </c>
      <c r="B132" s="436" t="s">
        <v>265</v>
      </c>
      <c r="C132" s="452" t="s">
        <v>262</v>
      </c>
      <c r="D132" s="679"/>
      <c r="E132" s="659"/>
      <c r="F132" s="514"/>
      <c r="G132" s="512" t="s">
        <v>535</v>
      </c>
    </row>
    <row r="133" spans="1:7" ht="35.25" thickBot="1" x14ac:dyDescent="0.3">
      <c r="A133" s="432">
        <v>4630</v>
      </c>
      <c r="B133" s="437" t="s">
        <v>264</v>
      </c>
      <c r="C133" s="453" t="s">
        <v>526</v>
      </c>
      <c r="D133" s="681">
        <v>4550</v>
      </c>
      <c r="E133" s="654">
        <f>F133</f>
        <v>4550</v>
      </c>
      <c r="F133" s="507">
        <v>4550</v>
      </c>
      <c r="G133" s="512" t="s">
        <v>535</v>
      </c>
    </row>
    <row r="134" spans="1:7" ht="15.75" thickBot="1" x14ac:dyDescent="0.3">
      <c r="A134" s="432"/>
      <c r="B134" s="438" t="s">
        <v>198</v>
      </c>
      <c r="C134" s="453"/>
      <c r="D134" s="681"/>
      <c r="E134" s="659"/>
      <c r="F134" s="514"/>
      <c r="G134" s="512"/>
    </row>
    <row r="135" spans="1:7" ht="15" x14ac:dyDescent="0.25">
      <c r="A135" s="433">
        <v>4631</v>
      </c>
      <c r="B135" s="439" t="s">
        <v>427</v>
      </c>
      <c r="C135" s="454" t="s">
        <v>424</v>
      </c>
      <c r="D135" s="683"/>
      <c r="E135" s="658"/>
      <c r="F135" s="513"/>
      <c r="G135" s="512" t="s">
        <v>535</v>
      </c>
    </row>
    <row r="136" spans="1:7" ht="25.5" customHeight="1" x14ac:dyDescent="0.25">
      <c r="A136" s="433">
        <v>4632</v>
      </c>
      <c r="B136" s="440" t="s">
        <v>428</v>
      </c>
      <c r="C136" s="454" t="s">
        <v>425</v>
      </c>
      <c r="D136" s="683"/>
      <c r="E136" s="658"/>
      <c r="F136" s="513"/>
      <c r="G136" s="512" t="s">
        <v>535</v>
      </c>
    </row>
    <row r="137" spans="1:7" ht="17.25" customHeight="1" thickBot="1" x14ac:dyDescent="0.3">
      <c r="A137" s="433">
        <v>4633</v>
      </c>
      <c r="B137" s="439" t="s">
        <v>429</v>
      </c>
      <c r="C137" s="454" t="s">
        <v>426</v>
      </c>
      <c r="D137" s="683"/>
      <c r="E137" s="658"/>
      <c r="F137" s="513"/>
      <c r="G137" s="512" t="s">
        <v>535</v>
      </c>
    </row>
    <row r="138" spans="1:7" ht="14.25" customHeight="1" thickBot="1" x14ac:dyDescent="0.3">
      <c r="A138" s="433">
        <v>4634</v>
      </c>
      <c r="B138" s="439" t="s">
        <v>430</v>
      </c>
      <c r="C138" s="454" t="s">
        <v>964</v>
      </c>
      <c r="D138" s="683">
        <v>4550</v>
      </c>
      <c r="E138" s="654">
        <f>F138</f>
        <v>4550</v>
      </c>
      <c r="F138" s="507">
        <v>4550</v>
      </c>
      <c r="G138" s="512" t="s">
        <v>535</v>
      </c>
    </row>
    <row r="139" spans="1:7" ht="15.75" thickBot="1" x14ac:dyDescent="0.3">
      <c r="A139" s="433">
        <v>4640</v>
      </c>
      <c r="B139" s="441" t="s">
        <v>263</v>
      </c>
      <c r="C139" s="455" t="s">
        <v>526</v>
      </c>
      <c r="D139" s="681"/>
      <c r="E139" s="658"/>
      <c r="F139" s="513"/>
      <c r="G139" s="512" t="s">
        <v>535</v>
      </c>
    </row>
    <row r="140" spans="1:7" ht="15.75" thickBot="1" x14ac:dyDescent="0.3">
      <c r="A140" s="432"/>
      <c r="B140" s="438" t="s">
        <v>198</v>
      </c>
      <c r="C140" s="453"/>
      <c r="D140" s="681"/>
      <c r="E140" s="659"/>
      <c r="F140" s="514"/>
      <c r="G140" s="509"/>
    </row>
    <row r="141" spans="1:7" ht="15.75" thickBot="1" x14ac:dyDescent="0.3">
      <c r="A141" s="434">
        <v>4641</v>
      </c>
      <c r="B141" s="442" t="s">
        <v>431</v>
      </c>
      <c r="C141" s="456" t="s">
        <v>432</v>
      </c>
      <c r="D141" s="683"/>
      <c r="E141" s="660"/>
      <c r="F141" s="515"/>
      <c r="G141" s="520" t="s">
        <v>535</v>
      </c>
    </row>
    <row r="142" spans="1:7" ht="38.25" customHeight="1" thickBot="1" x14ac:dyDescent="0.3">
      <c r="A142" s="194">
        <v>4700</v>
      </c>
      <c r="B142" s="247" t="s">
        <v>71</v>
      </c>
      <c r="C142" s="204" t="s">
        <v>526</v>
      </c>
      <c r="D142" s="681">
        <v>13820</v>
      </c>
      <c r="E142" s="668">
        <f>E144+E148+E167</f>
        <v>13820</v>
      </c>
      <c r="F142" s="553">
        <f>F144+F148+F164</f>
        <v>13820</v>
      </c>
      <c r="G142" s="516"/>
    </row>
    <row r="143" spans="1:7" ht="15" thickBot="1" x14ac:dyDescent="0.25">
      <c r="A143" s="194"/>
      <c r="B143" s="218" t="s">
        <v>201</v>
      </c>
      <c r="C143" s="202"/>
      <c r="D143" s="679"/>
      <c r="E143" s="654"/>
      <c r="F143" s="507"/>
      <c r="G143" s="508"/>
    </row>
    <row r="144" spans="1:7" ht="40.5" customHeight="1" thickBot="1" x14ac:dyDescent="0.3">
      <c r="A144" s="192">
        <v>4710</v>
      </c>
      <c r="B144" s="225" t="s">
        <v>72</v>
      </c>
      <c r="C144" s="190" t="s">
        <v>526</v>
      </c>
      <c r="D144" s="681">
        <v>910</v>
      </c>
      <c r="E144" s="669">
        <f>E147</f>
        <v>910</v>
      </c>
      <c r="F144" s="533">
        <f>F147</f>
        <v>910</v>
      </c>
      <c r="G144" s="509" t="s">
        <v>535</v>
      </c>
    </row>
    <row r="145" spans="1:7" ht="15.75" thickBot="1" x14ac:dyDescent="0.3">
      <c r="A145" s="192"/>
      <c r="B145" s="218" t="s">
        <v>198</v>
      </c>
      <c r="C145" s="190"/>
      <c r="D145" s="681"/>
      <c r="E145" s="659"/>
      <c r="F145" s="514"/>
      <c r="G145" s="509"/>
    </row>
    <row r="146" spans="1:7" ht="51" customHeight="1" x14ac:dyDescent="0.25">
      <c r="A146" s="196">
        <v>4711</v>
      </c>
      <c r="B146" s="221" t="s">
        <v>107</v>
      </c>
      <c r="C146" s="206" t="s">
        <v>433</v>
      </c>
      <c r="D146" s="683"/>
      <c r="E146" s="658"/>
      <c r="F146" s="513"/>
      <c r="G146" s="512" t="s">
        <v>535</v>
      </c>
    </row>
    <row r="147" spans="1:7" ht="29.25" customHeight="1" thickBot="1" x14ac:dyDescent="0.3">
      <c r="A147" s="197">
        <v>4712</v>
      </c>
      <c r="B147" s="230" t="s">
        <v>450</v>
      </c>
      <c r="C147" s="209" t="s">
        <v>434</v>
      </c>
      <c r="D147" s="683">
        <v>910</v>
      </c>
      <c r="E147" s="670">
        <f>F147</f>
        <v>910</v>
      </c>
      <c r="F147" s="534">
        <v>910</v>
      </c>
      <c r="G147" s="520" t="s">
        <v>535</v>
      </c>
    </row>
    <row r="148" spans="1:7" ht="50.25" customHeight="1" thickBot="1" x14ac:dyDescent="0.3">
      <c r="A148" s="192">
        <v>4720</v>
      </c>
      <c r="B148" s="231" t="s">
        <v>73</v>
      </c>
      <c r="C148" s="190" t="s">
        <v>526</v>
      </c>
      <c r="D148" s="681">
        <v>910</v>
      </c>
      <c r="E148" s="670">
        <f>F148</f>
        <v>910</v>
      </c>
      <c r="F148" s="534">
        <v>910</v>
      </c>
      <c r="G148" s="509" t="s">
        <v>535</v>
      </c>
    </row>
    <row r="149" spans="1:7" ht="15.75" thickBot="1" x14ac:dyDescent="0.3">
      <c r="A149" s="192"/>
      <c r="B149" s="218" t="s">
        <v>198</v>
      </c>
      <c r="C149" s="190"/>
      <c r="D149" s="681"/>
      <c r="E149" s="659"/>
      <c r="F149" s="514"/>
      <c r="G149" s="509"/>
    </row>
    <row r="150" spans="1:7" ht="15.75" customHeight="1" x14ac:dyDescent="0.25">
      <c r="A150" s="196">
        <v>4721</v>
      </c>
      <c r="B150" s="228" t="s">
        <v>317</v>
      </c>
      <c r="C150" s="206" t="s">
        <v>451</v>
      </c>
      <c r="D150" s="683"/>
      <c r="E150" s="658"/>
      <c r="F150" s="513"/>
      <c r="G150" s="512" t="s">
        <v>535</v>
      </c>
    </row>
    <row r="151" spans="1:7" ht="15" x14ac:dyDescent="0.25">
      <c r="A151" s="196">
        <v>4722</v>
      </c>
      <c r="B151" s="228" t="s">
        <v>318</v>
      </c>
      <c r="C151" s="214">
        <v>4822</v>
      </c>
      <c r="D151" s="686"/>
      <c r="E151" s="658"/>
      <c r="F151" s="513"/>
      <c r="G151" s="512" t="s">
        <v>535</v>
      </c>
    </row>
    <row r="152" spans="1:7" ht="15" x14ac:dyDescent="0.25">
      <c r="A152" s="196">
        <v>4723</v>
      </c>
      <c r="B152" s="228" t="s">
        <v>454</v>
      </c>
      <c r="C152" s="206" t="s">
        <v>452</v>
      </c>
      <c r="D152" s="683">
        <v>716</v>
      </c>
      <c r="E152" s="670">
        <f>F152</f>
        <v>716</v>
      </c>
      <c r="F152" s="534">
        <v>716</v>
      </c>
      <c r="G152" s="512" t="s">
        <v>535</v>
      </c>
    </row>
    <row r="153" spans="1:7" ht="36.75" thickBot="1" x14ac:dyDescent="0.3">
      <c r="A153" s="197">
        <v>4724</v>
      </c>
      <c r="B153" s="230" t="s">
        <v>455</v>
      </c>
      <c r="C153" s="209" t="s">
        <v>453</v>
      </c>
      <c r="D153" s="683"/>
      <c r="E153" s="660"/>
      <c r="F153" s="515"/>
      <c r="G153" s="520" t="s">
        <v>535</v>
      </c>
    </row>
    <row r="154" spans="1:7" ht="24.75" thickBot="1" x14ac:dyDescent="0.3">
      <c r="A154" s="192">
        <v>4730</v>
      </c>
      <c r="B154" s="231" t="s">
        <v>74</v>
      </c>
      <c r="C154" s="190" t="s">
        <v>526</v>
      </c>
      <c r="D154" s="681"/>
      <c r="E154" s="659"/>
      <c r="F154" s="514"/>
      <c r="G154" s="509" t="s">
        <v>535</v>
      </c>
    </row>
    <row r="155" spans="1:7" ht="15.75" thickBot="1" x14ac:dyDescent="0.3">
      <c r="A155" s="192"/>
      <c r="B155" s="218" t="s">
        <v>198</v>
      </c>
      <c r="C155" s="190"/>
      <c r="D155" s="681"/>
      <c r="E155" s="659"/>
      <c r="F155" s="514"/>
      <c r="G155" s="509"/>
    </row>
    <row r="156" spans="1:7" ht="24" x14ac:dyDescent="0.25">
      <c r="A156" s="196">
        <v>4731</v>
      </c>
      <c r="B156" s="236" t="s">
        <v>414</v>
      </c>
      <c r="C156" s="206" t="s">
        <v>456</v>
      </c>
      <c r="D156" s="683"/>
      <c r="E156" s="658"/>
      <c r="F156" s="513"/>
      <c r="G156" s="512" t="s">
        <v>535</v>
      </c>
    </row>
    <row r="157" spans="1:7" ht="47.25" thickBot="1" x14ac:dyDescent="0.3">
      <c r="A157" s="196">
        <v>4740</v>
      </c>
      <c r="B157" s="248" t="s">
        <v>75</v>
      </c>
      <c r="C157" s="207" t="s">
        <v>526</v>
      </c>
      <c r="D157" s="681"/>
      <c r="E157" s="658"/>
      <c r="F157" s="513"/>
      <c r="G157" s="512" t="s">
        <v>535</v>
      </c>
    </row>
    <row r="158" spans="1:7" ht="15.75" thickBot="1" x14ac:dyDescent="0.3">
      <c r="A158" s="192"/>
      <c r="B158" s="218" t="s">
        <v>198</v>
      </c>
      <c r="C158" s="190"/>
      <c r="D158" s="681"/>
      <c r="E158" s="659"/>
      <c r="F158" s="514"/>
      <c r="G158" s="509"/>
    </row>
    <row r="159" spans="1:7" ht="27.75" customHeight="1" x14ac:dyDescent="0.25">
      <c r="A159" s="196">
        <v>4741</v>
      </c>
      <c r="B159" s="228" t="s">
        <v>319</v>
      </c>
      <c r="C159" s="206" t="s">
        <v>457</v>
      </c>
      <c r="D159" s="683"/>
      <c r="E159" s="658"/>
      <c r="F159" s="513"/>
      <c r="G159" s="512" t="s">
        <v>535</v>
      </c>
    </row>
    <row r="160" spans="1:7" ht="27" customHeight="1" thickBot="1" x14ac:dyDescent="0.3">
      <c r="A160" s="197">
        <v>4742</v>
      </c>
      <c r="B160" s="230" t="s">
        <v>459</v>
      </c>
      <c r="C160" s="209" t="s">
        <v>458</v>
      </c>
      <c r="D160" s="683"/>
      <c r="E160" s="660"/>
      <c r="F160" s="515"/>
      <c r="G160" s="520" t="s">
        <v>535</v>
      </c>
    </row>
    <row r="161" spans="1:7" ht="39.75" customHeight="1" thickBot="1" x14ac:dyDescent="0.3">
      <c r="A161" s="192">
        <v>4750</v>
      </c>
      <c r="B161" s="231" t="s">
        <v>76</v>
      </c>
      <c r="C161" s="190" t="s">
        <v>526</v>
      </c>
      <c r="D161" s="681"/>
      <c r="E161" s="659"/>
      <c r="F161" s="514"/>
      <c r="G161" s="509" t="s">
        <v>535</v>
      </c>
    </row>
    <row r="162" spans="1:7" ht="15.75" thickBot="1" x14ac:dyDescent="0.3">
      <c r="A162" s="192"/>
      <c r="B162" s="218" t="s">
        <v>198</v>
      </c>
      <c r="C162" s="190"/>
      <c r="D162" s="681"/>
      <c r="E162" s="659"/>
      <c r="F162" s="514"/>
      <c r="G162" s="509"/>
    </row>
    <row r="163" spans="1:7" ht="39.75" customHeight="1" thickBot="1" x14ac:dyDescent="0.3">
      <c r="A163" s="197">
        <v>4751</v>
      </c>
      <c r="B163" s="230" t="s">
        <v>460</v>
      </c>
      <c r="C163" s="209" t="s">
        <v>461</v>
      </c>
      <c r="D163" s="683"/>
      <c r="E163" s="660"/>
      <c r="F163" s="515"/>
      <c r="G163" s="520" t="s">
        <v>535</v>
      </c>
    </row>
    <row r="164" spans="1:7" ht="17.25" customHeight="1" thickBot="1" x14ac:dyDescent="0.3">
      <c r="A164" s="192">
        <v>4760</v>
      </c>
      <c r="B164" s="249" t="s">
        <v>77</v>
      </c>
      <c r="C164" s="190" t="s">
        <v>526</v>
      </c>
      <c r="D164" s="681">
        <v>12000</v>
      </c>
      <c r="E164" s="581">
        <f>E167</f>
        <v>12000</v>
      </c>
      <c r="F164" s="521">
        <f>F167</f>
        <v>12000</v>
      </c>
      <c r="G164" s="509" t="s">
        <v>535</v>
      </c>
    </row>
    <row r="165" spans="1:7" ht="15.75" thickBot="1" x14ac:dyDescent="0.3">
      <c r="A165" s="192"/>
      <c r="B165" s="218" t="s">
        <v>198</v>
      </c>
      <c r="C165" s="190"/>
      <c r="D165" s="681"/>
      <c r="E165" s="659"/>
      <c r="F165" s="514"/>
      <c r="G165" s="509"/>
    </row>
    <row r="166" spans="1:7" ht="17.25" customHeight="1" x14ac:dyDescent="0.25">
      <c r="A166" s="196">
        <v>4761</v>
      </c>
      <c r="B166" s="228" t="s">
        <v>463</v>
      </c>
      <c r="C166" s="206" t="s">
        <v>462</v>
      </c>
      <c r="D166" s="683"/>
      <c r="E166" s="658"/>
      <c r="F166" s="513"/>
      <c r="G166" s="512" t="s">
        <v>535</v>
      </c>
    </row>
    <row r="167" spans="1:7" ht="15.75" thickBot="1" x14ac:dyDescent="0.3">
      <c r="A167" s="200">
        <v>4770</v>
      </c>
      <c r="B167" s="232" t="s">
        <v>78</v>
      </c>
      <c r="C167" s="207" t="s">
        <v>526</v>
      </c>
      <c r="D167" s="681">
        <v>12000</v>
      </c>
      <c r="E167" s="523">
        <f>F169</f>
        <v>12000</v>
      </c>
      <c r="F167" s="523">
        <f>F169</f>
        <v>12000</v>
      </c>
      <c r="G167" s="512"/>
    </row>
    <row r="168" spans="1:7" ht="15.75" thickBot="1" x14ac:dyDescent="0.3">
      <c r="A168" s="192"/>
      <c r="B168" s="218" t="s">
        <v>198</v>
      </c>
      <c r="C168" s="190"/>
      <c r="D168" s="681"/>
      <c r="E168" s="659"/>
      <c r="F168" s="514"/>
      <c r="G168" s="509"/>
    </row>
    <row r="169" spans="1:7" ht="15" x14ac:dyDescent="0.25">
      <c r="A169" s="200">
        <v>4771</v>
      </c>
      <c r="B169" s="228" t="s">
        <v>468</v>
      </c>
      <c r="C169" s="206" t="s">
        <v>464</v>
      </c>
      <c r="D169" s="683">
        <v>12000</v>
      </c>
      <c r="E169" s="523">
        <f>F167</f>
        <v>12000</v>
      </c>
      <c r="F169" s="523">
        <v>12000</v>
      </c>
      <c r="G169" s="512"/>
    </row>
    <row r="170" spans="1:7" ht="36.75" thickBot="1" x14ac:dyDescent="0.3">
      <c r="A170" s="201">
        <v>4772</v>
      </c>
      <c r="B170" s="336" t="s">
        <v>267</v>
      </c>
      <c r="C170" s="190" t="s">
        <v>526</v>
      </c>
      <c r="D170" s="681"/>
      <c r="E170" s="664"/>
      <c r="F170" s="524"/>
      <c r="G170" s="525"/>
    </row>
    <row r="171" spans="1:7" s="176" customFormat="1" ht="56.25" customHeight="1" thickBot="1" x14ac:dyDescent="0.25">
      <c r="A171" s="195">
        <v>5000</v>
      </c>
      <c r="B171" s="405" t="s">
        <v>754</v>
      </c>
      <c r="C171" s="204" t="s">
        <v>526</v>
      </c>
      <c r="D171" s="681">
        <v>0</v>
      </c>
      <c r="E171" s="671">
        <f>G171</f>
        <v>0</v>
      </c>
      <c r="F171" s="505"/>
      <c r="G171" s="584"/>
    </row>
    <row r="172" spans="1:7" ht="15" thickBot="1" x14ac:dyDescent="0.25">
      <c r="A172" s="194"/>
      <c r="B172" s="218" t="s">
        <v>201</v>
      </c>
      <c r="C172" s="202"/>
      <c r="D172" s="679"/>
      <c r="E172" s="654"/>
      <c r="F172" s="507"/>
      <c r="G172" s="508"/>
    </row>
    <row r="173" spans="1:7" ht="23.25" thickBot="1" x14ac:dyDescent="0.25">
      <c r="A173" s="192">
        <v>5100</v>
      </c>
      <c r="B173" s="250" t="s">
        <v>753</v>
      </c>
      <c r="C173" s="190" t="s">
        <v>526</v>
      </c>
      <c r="D173" s="681">
        <v>0</v>
      </c>
      <c r="E173" s="672">
        <f>G173</f>
        <v>76638.3</v>
      </c>
      <c r="F173" s="535"/>
      <c r="G173" s="556">
        <f>G175+G180+G185</f>
        <v>76638.3</v>
      </c>
    </row>
    <row r="174" spans="1:7" ht="14.25" x14ac:dyDescent="0.2">
      <c r="A174" s="444"/>
      <c r="B174" s="243" t="s">
        <v>201</v>
      </c>
      <c r="C174" s="430"/>
      <c r="D174" s="679"/>
      <c r="E174" s="667"/>
      <c r="F174" s="531"/>
      <c r="G174" s="536"/>
    </row>
    <row r="175" spans="1:7" ht="24" x14ac:dyDescent="0.25">
      <c r="A175" s="192">
        <v>5110</v>
      </c>
      <c r="B175" s="231" t="s">
        <v>79</v>
      </c>
      <c r="C175" s="190" t="s">
        <v>526</v>
      </c>
      <c r="D175" s="681">
        <v>0</v>
      </c>
      <c r="E175" s="581">
        <f>G175</f>
        <v>74323.3</v>
      </c>
      <c r="F175" s="537" t="s">
        <v>535</v>
      </c>
      <c r="G175" s="581">
        <f>G178+G179</f>
        <v>74323.3</v>
      </c>
    </row>
    <row r="176" spans="1:7" ht="15" x14ac:dyDescent="0.25">
      <c r="A176" s="192"/>
      <c r="B176" s="428" t="s">
        <v>198</v>
      </c>
      <c r="C176" s="190"/>
      <c r="D176" s="681"/>
      <c r="E176" s="659"/>
      <c r="F176" s="514"/>
      <c r="G176" s="509"/>
    </row>
    <row r="177" spans="1:7" ht="15" x14ac:dyDescent="0.25">
      <c r="A177" s="196">
        <v>5111</v>
      </c>
      <c r="B177" s="250" t="s">
        <v>254</v>
      </c>
      <c r="C177" s="215" t="s">
        <v>465</v>
      </c>
      <c r="D177" s="687"/>
      <c r="E177" s="512"/>
      <c r="F177" s="528" t="s">
        <v>535</v>
      </c>
      <c r="G177" s="538"/>
    </row>
    <row r="178" spans="1:7" ht="20.25" customHeight="1" x14ac:dyDescent="0.25">
      <c r="A178" s="196">
        <v>5112</v>
      </c>
      <c r="B178" s="228" t="s">
        <v>255</v>
      </c>
      <c r="C178" s="215" t="s">
        <v>466</v>
      </c>
      <c r="D178" s="687">
        <v>0</v>
      </c>
      <c r="E178" s="673">
        <f>G178</f>
        <v>7500</v>
      </c>
      <c r="F178" s="539" t="s">
        <v>535</v>
      </c>
      <c r="G178" s="733">
        <v>7500</v>
      </c>
    </row>
    <row r="179" spans="1:7" ht="26.25" customHeight="1" x14ac:dyDescent="0.25">
      <c r="A179" s="196">
        <v>5113</v>
      </c>
      <c r="B179" s="228" t="s">
        <v>256</v>
      </c>
      <c r="C179" s="215" t="s">
        <v>467</v>
      </c>
      <c r="D179" s="687">
        <v>0</v>
      </c>
      <c r="E179" s="674">
        <f>G179</f>
        <v>66823.3</v>
      </c>
      <c r="F179" s="583" t="s">
        <v>535</v>
      </c>
      <c r="G179" s="734">
        <v>66823.3</v>
      </c>
    </row>
    <row r="180" spans="1:7" ht="28.5" customHeight="1" x14ac:dyDescent="0.2">
      <c r="A180" s="196">
        <v>5120</v>
      </c>
      <c r="B180" s="232" t="s">
        <v>80</v>
      </c>
      <c r="C180" s="207" t="s">
        <v>526</v>
      </c>
      <c r="D180" s="681">
        <v>0</v>
      </c>
      <c r="E180" s="555">
        <f>E182+E183+E184</f>
        <v>365</v>
      </c>
      <c r="F180" s="518" t="s">
        <v>535</v>
      </c>
      <c r="G180" s="555">
        <f>G183</f>
        <v>365</v>
      </c>
    </row>
    <row r="181" spans="1:7" ht="14.25" x14ac:dyDescent="0.2">
      <c r="A181" s="192"/>
      <c r="B181" s="446" t="s">
        <v>198</v>
      </c>
      <c r="C181" s="190"/>
      <c r="D181" s="681"/>
      <c r="E181" s="582"/>
      <c r="F181" s="517"/>
      <c r="G181" s="582"/>
    </row>
    <row r="182" spans="1:7" ht="14.25" x14ac:dyDescent="0.2">
      <c r="A182" s="196">
        <v>5121</v>
      </c>
      <c r="B182" s="228" t="s">
        <v>251</v>
      </c>
      <c r="C182" s="215" t="s">
        <v>469</v>
      </c>
      <c r="D182" s="687"/>
      <c r="E182" s="555"/>
      <c r="F182" s="518" t="s">
        <v>535</v>
      </c>
      <c r="G182" s="555"/>
    </row>
    <row r="183" spans="1:7" ht="14.25" x14ac:dyDescent="0.2">
      <c r="A183" s="196">
        <v>5122</v>
      </c>
      <c r="B183" s="228" t="s">
        <v>252</v>
      </c>
      <c r="C183" s="215" t="s">
        <v>470</v>
      </c>
      <c r="D183" s="687">
        <v>0</v>
      </c>
      <c r="E183" s="555">
        <f>G183</f>
        <v>365</v>
      </c>
      <c r="F183" s="518" t="s">
        <v>535</v>
      </c>
      <c r="G183" s="555">
        <v>365</v>
      </c>
    </row>
    <row r="184" spans="1:7" ht="17.25" customHeight="1" x14ac:dyDescent="0.2">
      <c r="A184" s="196">
        <v>5123</v>
      </c>
      <c r="B184" s="228" t="s">
        <v>253</v>
      </c>
      <c r="C184" s="215" t="s">
        <v>471</v>
      </c>
      <c r="D184" s="687"/>
      <c r="E184" s="555"/>
      <c r="F184" s="518" t="s">
        <v>535</v>
      </c>
      <c r="G184" s="555"/>
    </row>
    <row r="185" spans="1:7" ht="28.5" customHeight="1" x14ac:dyDescent="0.25">
      <c r="A185" s="196">
        <v>5130</v>
      </c>
      <c r="B185" s="232" t="s">
        <v>81</v>
      </c>
      <c r="C185" s="207" t="s">
        <v>526</v>
      </c>
      <c r="D185" s="681"/>
      <c r="E185" s="512"/>
      <c r="F185" s="528" t="s">
        <v>535</v>
      </c>
      <c r="G185" s="538">
        <f>G190</f>
        <v>1950</v>
      </c>
    </row>
    <row r="186" spans="1:7" ht="15" x14ac:dyDescent="0.25">
      <c r="A186" s="192"/>
      <c r="B186" s="428" t="s">
        <v>198</v>
      </c>
      <c r="C186" s="190"/>
      <c r="D186" s="681"/>
      <c r="E186" s="659"/>
      <c r="F186" s="514"/>
      <c r="G186" s="509"/>
    </row>
    <row r="187" spans="1:7" ht="17.25" customHeight="1" x14ac:dyDescent="0.25">
      <c r="A187" s="196">
        <v>5131</v>
      </c>
      <c r="B187" s="250" t="s">
        <v>474</v>
      </c>
      <c r="C187" s="215" t="s">
        <v>472</v>
      </c>
      <c r="D187" s="687"/>
      <c r="E187" s="512"/>
      <c r="F187" s="528" t="s">
        <v>535</v>
      </c>
      <c r="G187" s="538"/>
    </row>
    <row r="188" spans="1:7" ht="17.25" customHeight="1" x14ac:dyDescent="0.25">
      <c r="A188" s="196">
        <v>5132</v>
      </c>
      <c r="B188" s="228" t="s">
        <v>248</v>
      </c>
      <c r="C188" s="215" t="s">
        <v>473</v>
      </c>
      <c r="D188" s="687"/>
      <c r="E188" s="512"/>
      <c r="F188" s="528" t="s">
        <v>535</v>
      </c>
      <c r="G188" s="538"/>
    </row>
    <row r="189" spans="1:7" ht="17.25" customHeight="1" x14ac:dyDescent="0.25">
      <c r="A189" s="196">
        <v>5133</v>
      </c>
      <c r="B189" s="228" t="s">
        <v>249</v>
      </c>
      <c r="C189" s="215" t="s">
        <v>480</v>
      </c>
      <c r="D189" s="687"/>
      <c r="E189" s="512"/>
      <c r="F189" s="528" t="s">
        <v>535</v>
      </c>
      <c r="G189" s="538"/>
    </row>
    <row r="190" spans="1:7" ht="17.25" customHeight="1" x14ac:dyDescent="0.25">
      <c r="A190" s="196">
        <v>5134</v>
      </c>
      <c r="B190" s="228" t="s">
        <v>250</v>
      </c>
      <c r="C190" s="215" t="s">
        <v>481</v>
      </c>
      <c r="D190" s="687"/>
      <c r="E190" s="512"/>
      <c r="F190" s="528" t="s">
        <v>535</v>
      </c>
      <c r="G190" s="735">
        <v>1950</v>
      </c>
    </row>
    <row r="191" spans="1:7" ht="19.5" customHeight="1" thickBot="1" x14ac:dyDescent="0.3">
      <c r="A191" s="196">
        <v>5200</v>
      </c>
      <c r="B191" s="232" t="s">
        <v>82</v>
      </c>
      <c r="C191" s="207" t="s">
        <v>526</v>
      </c>
      <c r="D191" s="681"/>
      <c r="E191" s="512"/>
      <c r="F191" s="528" t="s">
        <v>535</v>
      </c>
      <c r="G191" s="538"/>
    </row>
    <row r="192" spans="1:7" ht="14.25" x14ac:dyDescent="0.2">
      <c r="A192" s="444"/>
      <c r="B192" s="243" t="s">
        <v>201</v>
      </c>
      <c r="C192" s="430"/>
      <c r="D192" s="679"/>
      <c r="E192" s="667"/>
      <c r="F192" s="531"/>
      <c r="G192" s="536"/>
    </row>
    <row r="193" spans="1:7" ht="27" customHeight="1" x14ac:dyDescent="0.25">
      <c r="A193" s="192">
        <v>5211</v>
      </c>
      <c r="B193" s="250" t="s">
        <v>268</v>
      </c>
      <c r="C193" s="445" t="s">
        <v>475</v>
      </c>
      <c r="D193" s="687"/>
      <c r="E193" s="509"/>
      <c r="F193" s="537" t="s">
        <v>535</v>
      </c>
      <c r="G193" s="541"/>
    </row>
    <row r="194" spans="1:7" ht="17.25" customHeight="1" x14ac:dyDescent="0.25">
      <c r="A194" s="196">
        <v>5221</v>
      </c>
      <c r="B194" s="228" t="s">
        <v>269</v>
      </c>
      <c r="C194" s="215" t="s">
        <v>476</v>
      </c>
      <c r="D194" s="687"/>
      <c r="E194" s="512"/>
      <c r="F194" s="528" t="s">
        <v>535</v>
      </c>
      <c r="G194" s="538"/>
    </row>
    <row r="195" spans="1:7" ht="24.75" customHeight="1" x14ac:dyDescent="0.25">
      <c r="A195" s="196">
        <v>5231</v>
      </c>
      <c r="B195" s="228" t="s">
        <v>288</v>
      </c>
      <c r="C195" s="215" t="s">
        <v>477</v>
      </c>
      <c r="D195" s="687"/>
      <c r="E195" s="512"/>
      <c r="F195" s="528" t="s">
        <v>535</v>
      </c>
      <c r="G195" s="538"/>
    </row>
    <row r="196" spans="1:7" ht="17.25" customHeight="1" x14ac:dyDescent="0.25">
      <c r="A196" s="196">
        <v>5241</v>
      </c>
      <c r="B196" s="228" t="s">
        <v>479</v>
      </c>
      <c r="C196" s="215" t="s">
        <v>478</v>
      </c>
      <c r="D196" s="687"/>
      <c r="E196" s="512"/>
      <c r="F196" s="528" t="s">
        <v>535</v>
      </c>
      <c r="G196" s="538"/>
    </row>
    <row r="197" spans="1:7" ht="15.75" thickBot="1" x14ac:dyDescent="0.3">
      <c r="A197" s="196">
        <v>5300</v>
      </c>
      <c r="B197" s="232" t="s">
        <v>83</v>
      </c>
      <c r="C197" s="207" t="s">
        <v>526</v>
      </c>
      <c r="D197" s="681"/>
      <c r="E197" s="512"/>
      <c r="F197" s="528" t="s">
        <v>535</v>
      </c>
      <c r="G197" s="538"/>
    </row>
    <row r="198" spans="1:7" ht="15" thickBot="1" x14ac:dyDescent="0.25">
      <c r="A198" s="194"/>
      <c r="B198" s="218" t="s">
        <v>201</v>
      </c>
      <c r="C198" s="202"/>
      <c r="D198" s="679"/>
      <c r="E198" s="654"/>
      <c r="F198" s="507"/>
      <c r="G198" s="508"/>
    </row>
    <row r="199" spans="1:7" ht="13.5" customHeight="1" x14ac:dyDescent="0.25">
      <c r="A199" s="196">
        <v>5311</v>
      </c>
      <c r="B199" s="228" t="s">
        <v>320</v>
      </c>
      <c r="C199" s="215" t="s">
        <v>482</v>
      </c>
      <c r="D199" s="687"/>
      <c r="E199" s="512"/>
      <c r="F199" s="528" t="s">
        <v>535</v>
      </c>
      <c r="G199" s="538"/>
    </row>
    <row r="200" spans="1:7" ht="24.75" thickBot="1" x14ac:dyDescent="0.3">
      <c r="A200" s="196">
        <v>5400</v>
      </c>
      <c r="B200" s="232" t="s">
        <v>84</v>
      </c>
      <c r="C200" s="207" t="s">
        <v>526</v>
      </c>
      <c r="D200" s="681"/>
      <c r="E200" s="512"/>
      <c r="F200" s="528" t="s">
        <v>535</v>
      </c>
      <c r="G200" s="538"/>
    </row>
    <row r="201" spans="1:7" ht="15" thickBot="1" x14ac:dyDescent="0.25">
      <c r="A201" s="194"/>
      <c r="B201" s="218" t="s">
        <v>201</v>
      </c>
      <c r="C201" s="202"/>
      <c r="D201" s="679"/>
      <c r="E201" s="654"/>
      <c r="F201" s="507"/>
      <c r="G201" s="508"/>
    </row>
    <row r="202" spans="1:7" ht="15" x14ac:dyDescent="0.25">
      <c r="A202" s="196">
        <v>5411</v>
      </c>
      <c r="B202" s="228" t="s">
        <v>321</v>
      </c>
      <c r="C202" s="215" t="s">
        <v>483</v>
      </c>
      <c r="D202" s="687"/>
      <c r="E202" s="512"/>
      <c r="F202" s="528" t="s">
        <v>535</v>
      </c>
      <c r="G202" s="538"/>
    </row>
    <row r="203" spans="1:7" ht="15" x14ac:dyDescent="0.25">
      <c r="A203" s="196">
        <v>5421</v>
      </c>
      <c r="B203" s="228" t="s">
        <v>322</v>
      </c>
      <c r="C203" s="215" t="s">
        <v>484</v>
      </c>
      <c r="D203" s="687"/>
      <c r="E203" s="512"/>
      <c r="F203" s="528" t="s">
        <v>535</v>
      </c>
      <c r="G203" s="538"/>
    </row>
    <row r="204" spans="1:7" ht="15" x14ac:dyDescent="0.25">
      <c r="A204" s="196">
        <v>5431</v>
      </c>
      <c r="B204" s="228" t="s">
        <v>486</v>
      </c>
      <c r="C204" s="215" t="s">
        <v>485</v>
      </c>
      <c r="D204" s="687"/>
      <c r="E204" s="512"/>
      <c r="F204" s="528" t="s">
        <v>535</v>
      </c>
      <c r="G204" s="538"/>
    </row>
    <row r="205" spans="1:7" ht="15.75" thickBot="1" x14ac:dyDescent="0.3">
      <c r="A205" s="197">
        <v>5441</v>
      </c>
      <c r="B205" s="251" t="s">
        <v>408</v>
      </c>
      <c r="C205" s="216" t="s">
        <v>487</v>
      </c>
      <c r="D205" s="687"/>
      <c r="E205" s="520"/>
      <c r="F205" s="529" t="s">
        <v>535</v>
      </c>
      <c r="G205" s="542"/>
    </row>
    <row r="206" spans="1:7" s="461" customFormat="1" ht="59.25" customHeight="1" x14ac:dyDescent="0.2">
      <c r="A206" s="459" t="s">
        <v>85</v>
      </c>
      <c r="B206" s="100" t="s">
        <v>287</v>
      </c>
      <c r="C206" s="460" t="s">
        <v>526</v>
      </c>
      <c r="D206" s="688"/>
      <c r="E206" s="675"/>
      <c r="F206" s="543" t="s">
        <v>525</v>
      </c>
      <c r="G206" s="544"/>
    </row>
    <row r="207" spans="1:7" s="89" customFormat="1" ht="14.25" x14ac:dyDescent="0.2">
      <c r="A207" s="97"/>
      <c r="B207" s="101" t="s">
        <v>197</v>
      </c>
      <c r="C207" s="107"/>
      <c r="D207" s="689"/>
      <c r="E207" s="676"/>
      <c r="F207" s="545"/>
      <c r="G207" s="546"/>
    </row>
    <row r="208" spans="1:7" s="1" customFormat="1" ht="28.5" x14ac:dyDescent="0.2">
      <c r="A208" s="98" t="s">
        <v>86</v>
      </c>
      <c r="B208" s="102" t="s">
        <v>87</v>
      </c>
      <c r="C208" s="106" t="s">
        <v>526</v>
      </c>
      <c r="D208" s="690"/>
      <c r="E208" s="676"/>
      <c r="F208" s="545" t="s">
        <v>525</v>
      </c>
      <c r="G208" s="547"/>
    </row>
    <row r="209" spans="1:8" s="1" customFormat="1" ht="14.25" x14ac:dyDescent="0.2">
      <c r="A209" s="98"/>
      <c r="B209" s="101" t="s">
        <v>197</v>
      </c>
      <c r="C209" s="106"/>
      <c r="D209" s="690"/>
      <c r="E209" s="676"/>
      <c r="F209" s="545" t="s">
        <v>525</v>
      </c>
      <c r="G209" s="547"/>
    </row>
    <row r="210" spans="1:8" s="1" customFormat="1" ht="14.25" x14ac:dyDescent="0.2">
      <c r="A210" s="98" t="s">
        <v>88</v>
      </c>
      <c r="B210" s="103" t="s">
        <v>330</v>
      </c>
      <c r="C210" s="110" t="s">
        <v>324</v>
      </c>
      <c r="D210" s="691"/>
      <c r="E210" s="676"/>
      <c r="F210" s="545" t="s">
        <v>525</v>
      </c>
      <c r="G210" s="547"/>
    </row>
    <row r="211" spans="1:8" s="56" customFormat="1" ht="14.25" x14ac:dyDescent="0.2">
      <c r="A211" s="98" t="s">
        <v>89</v>
      </c>
      <c r="B211" s="103" t="s">
        <v>329</v>
      </c>
      <c r="C211" s="110" t="s">
        <v>325</v>
      </c>
      <c r="D211" s="691"/>
      <c r="E211" s="676"/>
      <c r="F211" s="545" t="s">
        <v>525</v>
      </c>
      <c r="G211" s="548"/>
    </row>
    <row r="212" spans="1:8" s="1" customFormat="1" ht="13.5" customHeight="1" x14ac:dyDescent="0.2">
      <c r="A212" s="96" t="s">
        <v>90</v>
      </c>
      <c r="B212" s="103" t="s">
        <v>332</v>
      </c>
      <c r="C212" s="110" t="s">
        <v>326</v>
      </c>
      <c r="D212" s="691"/>
      <c r="E212" s="676"/>
      <c r="F212" s="545" t="s">
        <v>525</v>
      </c>
      <c r="G212" s="547"/>
      <c r="H212" s="4"/>
    </row>
    <row r="213" spans="1:8" s="1" customFormat="1" ht="31.5" customHeight="1" x14ac:dyDescent="0.2">
      <c r="A213" s="96" t="s">
        <v>91</v>
      </c>
      <c r="B213" s="102" t="s">
        <v>92</v>
      </c>
      <c r="C213" s="106" t="s">
        <v>526</v>
      </c>
      <c r="D213" s="690"/>
      <c r="E213" s="676"/>
      <c r="F213" s="545" t="s">
        <v>525</v>
      </c>
      <c r="G213" s="547"/>
      <c r="H213" s="4"/>
    </row>
    <row r="214" spans="1:8" s="1" customFormat="1" ht="14.25" x14ac:dyDescent="0.2">
      <c r="A214" s="96"/>
      <c r="B214" s="101" t="s">
        <v>197</v>
      </c>
      <c r="C214" s="106"/>
      <c r="D214" s="690"/>
      <c r="E214" s="676"/>
      <c r="F214" s="545"/>
      <c r="G214" s="547"/>
      <c r="H214" s="4"/>
    </row>
    <row r="215" spans="1:8" s="1" customFormat="1" ht="29.25" customHeight="1" x14ac:dyDescent="0.2">
      <c r="A215" s="96" t="s">
        <v>93</v>
      </c>
      <c r="B215" s="103" t="s">
        <v>314</v>
      </c>
      <c r="C215" s="111" t="s">
        <v>333</v>
      </c>
      <c r="D215" s="692"/>
      <c r="E215" s="676"/>
      <c r="F215" s="545" t="s">
        <v>525</v>
      </c>
      <c r="G215" s="547"/>
      <c r="H215" s="4"/>
    </row>
    <row r="216" spans="1:8" s="1" customFormat="1" ht="25.5" x14ac:dyDescent="0.2">
      <c r="A216" s="96" t="s">
        <v>94</v>
      </c>
      <c r="B216" s="103" t="s">
        <v>95</v>
      </c>
      <c r="C216" s="106" t="s">
        <v>526</v>
      </c>
      <c r="D216" s="690"/>
      <c r="E216" s="676"/>
      <c r="F216" s="545" t="s">
        <v>525</v>
      </c>
      <c r="G216" s="547"/>
      <c r="H216" s="4"/>
    </row>
    <row r="217" spans="1:8" s="1" customFormat="1" ht="14.25" x14ac:dyDescent="0.2">
      <c r="A217" s="96"/>
      <c r="B217" s="101" t="s">
        <v>198</v>
      </c>
      <c r="C217" s="106"/>
      <c r="D217" s="690"/>
      <c r="E217" s="676"/>
      <c r="F217" s="545"/>
      <c r="G217" s="547"/>
      <c r="H217" s="4"/>
    </row>
    <row r="218" spans="1:8" s="1" customFormat="1" ht="14.25" x14ac:dyDescent="0.2">
      <c r="A218" s="96" t="s">
        <v>96</v>
      </c>
      <c r="B218" s="101" t="s">
        <v>311</v>
      </c>
      <c r="C218" s="110" t="s">
        <v>337</v>
      </c>
      <c r="D218" s="691"/>
      <c r="E218" s="676"/>
      <c r="F218" s="545" t="s">
        <v>525</v>
      </c>
      <c r="G218" s="547"/>
      <c r="H218" s="4"/>
    </row>
    <row r="219" spans="1:8" s="1" customFormat="1" ht="25.5" x14ac:dyDescent="0.2">
      <c r="A219" s="95" t="s">
        <v>97</v>
      </c>
      <c r="B219" s="101" t="s">
        <v>310</v>
      </c>
      <c r="C219" s="111" t="s">
        <v>338</v>
      </c>
      <c r="D219" s="692"/>
      <c r="E219" s="676"/>
      <c r="F219" s="545" t="s">
        <v>525</v>
      </c>
      <c r="G219" s="547"/>
      <c r="H219" s="4"/>
    </row>
    <row r="220" spans="1:8" s="1" customFormat="1" ht="25.5" x14ac:dyDescent="0.2">
      <c r="A220" s="96" t="s">
        <v>98</v>
      </c>
      <c r="B220" s="104" t="s">
        <v>309</v>
      </c>
      <c r="C220" s="111" t="s">
        <v>339</v>
      </c>
      <c r="D220" s="692"/>
      <c r="E220" s="676"/>
      <c r="F220" s="545" t="s">
        <v>525</v>
      </c>
      <c r="G220" s="547"/>
      <c r="H220" s="4"/>
    </row>
    <row r="221" spans="1:8" s="1" customFormat="1" ht="28.5" x14ac:dyDescent="0.2">
      <c r="A221" s="96" t="s">
        <v>99</v>
      </c>
      <c r="B221" s="102" t="s">
        <v>100</v>
      </c>
      <c r="C221" s="106" t="s">
        <v>526</v>
      </c>
      <c r="D221" s="690"/>
      <c r="E221" s="676"/>
      <c r="F221" s="545" t="s">
        <v>525</v>
      </c>
      <c r="G221" s="547"/>
    </row>
    <row r="222" spans="1:8" s="1" customFormat="1" ht="14.25" x14ac:dyDescent="0.2">
      <c r="A222" s="96"/>
      <c r="B222" s="101" t="s">
        <v>197</v>
      </c>
      <c r="C222" s="106"/>
      <c r="D222" s="690"/>
      <c r="E222" s="676"/>
      <c r="F222" s="545"/>
      <c r="G222" s="547"/>
    </row>
    <row r="223" spans="1:8" s="1" customFormat="1" ht="25.5" x14ac:dyDescent="0.2">
      <c r="A223" s="95" t="s">
        <v>101</v>
      </c>
      <c r="B223" s="103" t="s">
        <v>312</v>
      </c>
      <c r="C223" s="112" t="s">
        <v>341</v>
      </c>
      <c r="D223" s="693"/>
      <c r="E223" s="676"/>
      <c r="F223" s="545" t="s">
        <v>525</v>
      </c>
      <c r="G223" s="547"/>
    </row>
    <row r="224" spans="1:8" s="1" customFormat="1" ht="55.5" x14ac:dyDescent="0.2">
      <c r="A224" s="96" t="s">
        <v>102</v>
      </c>
      <c r="B224" s="102" t="s">
        <v>109</v>
      </c>
      <c r="C224" s="106" t="s">
        <v>526</v>
      </c>
      <c r="D224" s="690"/>
      <c r="E224" s="676"/>
      <c r="F224" s="545" t="s">
        <v>525</v>
      </c>
      <c r="G224" s="547"/>
    </row>
    <row r="225" spans="1:7" s="1" customFormat="1" ht="14.25" x14ac:dyDescent="0.2">
      <c r="A225" s="96"/>
      <c r="B225" s="101" t="s">
        <v>197</v>
      </c>
      <c r="C225" s="106"/>
      <c r="D225" s="690"/>
      <c r="E225" s="676"/>
      <c r="F225" s="545"/>
      <c r="G225" s="547"/>
    </row>
    <row r="226" spans="1:7" s="1" customFormat="1" ht="14.25" x14ac:dyDescent="0.2">
      <c r="A226" s="96" t="s">
        <v>103</v>
      </c>
      <c r="B226" s="103" t="s">
        <v>342</v>
      </c>
      <c r="C226" s="110" t="s">
        <v>345</v>
      </c>
      <c r="D226" s="691"/>
      <c r="E226" s="676"/>
      <c r="F226" s="545" t="s">
        <v>525</v>
      </c>
      <c r="G226" s="547"/>
    </row>
    <row r="227" spans="1:7" s="1" customFormat="1" ht="15.75" customHeight="1" x14ac:dyDescent="0.2">
      <c r="A227" s="95" t="s">
        <v>110</v>
      </c>
      <c r="B227" s="103" t="s">
        <v>343</v>
      </c>
      <c r="C227" s="112" t="s">
        <v>346</v>
      </c>
      <c r="D227" s="693"/>
      <c r="E227" s="676"/>
      <c r="F227" s="545" t="s">
        <v>525</v>
      </c>
      <c r="G227" s="547"/>
    </row>
    <row r="228" spans="1:7" s="1" customFormat="1" ht="25.5" x14ac:dyDescent="0.2">
      <c r="A228" s="96" t="s">
        <v>111</v>
      </c>
      <c r="B228" s="103" t="s">
        <v>344</v>
      </c>
      <c r="C228" s="111" t="s">
        <v>347</v>
      </c>
      <c r="D228" s="692"/>
      <c r="E228" s="676"/>
      <c r="F228" s="545" t="s">
        <v>525</v>
      </c>
      <c r="G228" s="547"/>
    </row>
    <row r="229" spans="1:7" s="1" customFormat="1" ht="26.25" thickBot="1" x14ac:dyDescent="0.25">
      <c r="A229" s="99" t="s">
        <v>112</v>
      </c>
      <c r="B229" s="105" t="s">
        <v>313</v>
      </c>
      <c r="C229" s="113" t="s">
        <v>348</v>
      </c>
      <c r="D229" s="692"/>
      <c r="E229" s="677"/>
      <c r="F229" s="549" t="s">
        <v>525</v>
      </c>
      <c r="G229" s="550"/>
    </row>
    <row r="230" spans="1:7" s="34" customFormat="1" ht="15" x14ac:dyDescent="0.25">
      <c r="A230" s="33"/>
      <c r="B230" s="37"/>
      <c r="C230" s="74"/>
      <c r="D230" s="74"/>
      <c r="E230" s="551"/>
      <c r="F230" s="551"/>
      <c r="G230" s="552"/>
    </row>
    <row r="231" spans="1:7" s="34" customFormat="1" ht="15" x14ac:dyDescent="0.25">
      <c r="A231" s="33"/>
      <c r="B231" s="41"/>
      <c r="C231" s="73"/>
      <c r="D231" s="73"/>
      <c r="E231" s="551"/>
      <c r="F231" s="551"/>
      <c r="G231" s="552"/>
    </row>
    <row r="232" spans="1:7" s="34" customFormat="1" ht="15" x14ac:dyDescent="0.25">
      <c r="A232" s="33"/>
      <c r="B232" s="42"/>
      <c r="C232" s="73"/>
      <c r="D232" s="73"/>
      <c r="E232" s="551"/>
      <c r="F232" s="551"/>
      <c r="G232" s="552"/>
    </row>
    <row r="233" spans="1:7" s="34" customFormat="1" ht="15" x14ac:dyDescent="0.25">
      <c r="A233" s="33"/>
      <c r="B233" s="43"/>
      <c r="C233" s="76"/>
      <c r="D233" s="76"/>
      <c r="E233" s="551"/>
      <c r="F233" s="551"/>
      <c r="G233" s="552"/>
    </row>
    <row r="234" spans="1:7" s="34" customFormat="1" ht="15" x14ac:dyDescent="0.25">
      <c r="A234" s="33"/>
      <c r="B234" s="41"/>
      <c r="C234" s="73"/>
      <c r="D234" s="73"/>
      <c r="E234" s="551"/>
      <c r="F234" s="551"/>
      <c r="G234" s="552"/>
    </row>
    <row r="235" spans="1:7" s="34" customFormat="1" ht="15" x14ac:dyDescent="0.25">
      <c r="A235" s="33"/>
      <c r="B235" s="44"/>
      <c r="C235" s="73"/>
      <c r="D235" s="73"/>
      <c r="E235" s="551"/>
      <c r="F235" s="551"/>
      <c r="G235" s="552"/>
    </row>
    <row r="236" spans="1:7" s="34" customFormat="1" x14ac:dyDescent="0.2">
      <c r="A236" s="33"/>
      <c r="B236" s="44"/>
      <c r="C236" s="73"/>
      <c r="D236" s="73"/>
      <c r="G236" s="35"/>
    </row>
    <row r="237" spans="1:7" s="34" customFormat="1" x14ac:dyDescent="0.2">
      <c r="A237" s="33"/>
      <c r="B237" s="44"/>
      <c r="C237" s="73"/>
      <c r="D237" s="73"/>
      <c r="G237" s="35"/>
    </row>
    <row r="238" spans="1:7" s="34" customFormat="1" x14ac:dyDescent="0.2">
      <c r="A238" s="33"/>
      <c r="B238" s="44"/>
      <c r="C238" s="73"/>
      <c r="D238" s="73"/>
      <c r="G238" s="35"/>
    </row>
    <row r="239" spans="1:7" s="34" customFormat="1" x14ac:dyDescent="0.2">
      <c r="A239" s="33"/>
      <c r="B239" s="43"/>
      <c r="C239" s="76"/>
      <c r="D239" s="76"/>
      <c r="G239" s="35"/>
    </row>
    <row r="240" spans="1:7" s="34" customFormat="1" x14ac:dyDescent="0.2">
      <c r="A240" s="33"/>
      <c r="B240" s="44"/>
      <c r="C240" s="73"/>
      <c r="D240" s="73"/>
      <c r="G240" s="35"/>
    </row>
    <row r="241" spans="1:7" s="34" customFormat="1" x14ac:dyDescent="0.2">
      <c r="A241" s="33"/>
      <c r="B241" s="44"/>
      <c r="C241" s="73"/>
      <c r="D241" s="73"/>
      <c r="G241" s="35"/>
    </row>
    <row r="242" spans="1:7" s="34" customFormat="1" x14ac:dyDescent="0.2">
      <c r="A242" s="33"/>
      <c r="B242" s="44"/>
      <c r="C242" s="73"/>
      <c r="D242" s="73"/>
      <c r="G242" s="35"/>
    </row>
    <row r="243" spans="1:7" s="34" customFormat="1" x14ac:dyDescent="0.2">
      <c r="A243" s="33"/>
      <c r="B243" s="44"/>
      <c r="C243" s="73"/>
      <c r="D243" s="73"/>
      <c r="G243" s="35"/>
    </row>
    <row r="244" spans="1:7" s="34" customFormat="1" x14ac:dyDescent="0.2">
      <c r="A244" s="33"/>
      <c r="B244" s="44"/>
      <c r="C244" s="73"/>
      <c r="D244" s="73"/>
      <c r="G244" s="35"/>
    </row>
    <row r="245" spans="1:7" s="34" customFormat="1" x14ac:dyDescent="0.2">
      <c r="A245" s="33"/>
      <c r="B245" s="44"/>
      <c r="C245" s="73"/>
      <c r="D245" s="73"/>
      <c r="G245" s="35"/>
    </row>
    <row r="246" spans="1:7" s="34" customFormat="1" x14ac:dyDescent="0.2">
      <c r="A246" s="33"/>
      <c r="B246" s="43"/>
      <c r="C246" s="76"/>
      <c r="D246" s="76"/>
      <c r="G246" s="35"/>
    </row>
    <row r="247" spans="1:7" s="34" customFormat="1" x14ac:dyDescent="0.2">
      <c r="A247" s="33"/>
      <c r="B247" s="44"/>
      <c r="C247" s="73"/>
      <c r="D247" s="73"/>
      <c r="G247" s="35"/>
    </row>
    <row r="248" spans="1:7" s="34" customFormat="1" x14ac:dyDescent="0.2">
      <c r="A248" s="33"/>
      <c r="B248" s="41"/>
      <c r="C248" s="73"/>
      <c r="D248" s="73"/>
      <c r="G248" s="35"/>
    </row>
    <row r="249" spans="1:7" s="34" customFormat="1" x14ac:dyDescent="0.2">
      <c r="A249" s="33"/>
      <c r="B249" s="44"/>
      <c r="C249" s="73"/>
      <c r="D249" s="73"/>
      <c r="G249" s="35"/>
    </row>
    <row r="250" spans="1:7" s="34" customFormat="1" x14ac:dyDescent="0.2">
      <c r="A250" s="33"/>
      <c r="B250" s="39"/>
      <c r="C250" s="73"/>
      <c r="D250" s="73"/>
      <c r="G250" s="35"/>
    </row>
    <row r="251" spans="1:7" s="34" customFormat="1" x14ac:dyDescent="0.2">
      <c r="A251" s="33"/>
      <c r="B251" s="43"/>
      <c r="C251" s="76"/>
      <c r="D251" s="76"/>
      <c r="G251" s="35"/>
    </row>
    <row r="252" spans="1:7" s="34" customFormat="1" x14ac:dyDescent="0.2">
      <c r="A252" s="33"/>
      <c r="B252" s="44"/>
      <c r="C252" s="73"/>
      <c r="D252" s="73"/>
      <c r="G252" s="35"/>
    </row>
    <row r="253" spans="1:7" s="34" customFormat="1" x14ac:dyDescent="0.2">
      <c r="A253" s="33"/>
      <c r="B253" s="44"/>
      <c r="C253" s="73"/>
      <c r="D253" s="73"/>
      <c r="G253" s="35"/>
    </row>
    <row r="254" spans="1:7" s="34" customFormat="1" x14ac:dyDescent="0.2">
      <c r="A254" s="33"/>
      <c r="B254" s="43"/>
      <c r="C254" s="76"/>
      <c r="D254" s="76"/>
      <c r="G254" s="35"/>
    </row>
    <row r="255" spans="1:7" s="34" customFormat="1" x14ac:dyDescent="0.2">
      <c r="A255" s="33"/>
      <c r="B255" s="44"/>
      <c r="C255" s="73"/>
      <c r="D255" s="73"/>
      <c r="G255" s="35"/>
    </row>
    <row r="256" spans="1:7" s="34" customFormat="1" x14ac:dyDescent="0.2">
      <c r="A256" s="33"/>
      <c r="B256" s="44"/>
      <c r="C256" s="73"/>
      <c r="D256" s="73"/>
      <c r="G256" s="35"/>
    </row>
    <row r="257" spans="1:7" s="34" customFormat="1" x14ac:dyDescent="0.2">
      <c r="A257" s="33"/>
      <c r="B257" s="39"/>
      <c r="C257" s="73"/>
      <c r="D257" s="73"/>
      <c r="G257" s="35"/>
    </row>
    <row r="258" spans="1:7" s="34" customFormat="1" x14ac:dyDescent="0.2">
      <c r="A258" s="33"/>
      <c r="B258" s="43"/>
      <c r="C258" s="76"/>
      <c r="D258" s="76"/>
      <c r="G258" s="35"/>
    </row>
    <row r="259" spans="1:7" s="34" customFormat="1" x14ac:dyDescent="0.2">
      <c r="A259" s="33"/>
      <c r="B259" s="44"/>
      <c r="C259" s="73"/>
      <c r="D259" s="73"/>
      <c r="G259" s="35"/>
    </row>
    <row r="260" spans="1:7" s="34" customFormat="1" x14ac:dyDescent="0.2">
      <c r="A260" s="33"/>
      <c r="B260" s="44"/>
      <c r="C260" s="73"/>
      <c r="D260" s="73"/>
      <c r="G260" s="35"/>
    </row>
    <row r="261" spans="1:7" s="34" customFormat="1" x14ac:dyDescent="0.2">
      <c r="A261" s="33"/>
      <c r="B261" s="43"/>
      <c r="C261" s="76"/>
      <c r="D261" s="76"/>
      <c r="G261" s="35"/>
    </row>
    <row r="262" spans="1:7" s="34" customFormat="1" x14ac:dyDescent="0.2">
      <c r="A262" s="33"/>
      <c r="B262" s="44"/>
      <c r="C262" s="73"/>
      <c r="D262" s="73"/>
      <c r="G262" s="35"/>
    </row>
    <row r="263" spans="1:7" s="34" customFormat="1" x14ac:dyDescent="0.2">
      <c r="A263" s="33"/>
      <c r="B263" s="44"/>
      <c r="C263" s="73"/>
      <c r="D263" s="73"/>
      <c r="G263" s="35"/>
    </row>
    <row r="264" spans="1:7" s="34" customFormat="1" x14ac:dyDescent="0.2">
      <c r="A264" s="33"/>
      <c r="B264" s="44"/>
      <c r="C264" s="73"/>
      <c r="D264" s="73"/>
      <c r="G264" s="35"/>
    </row>
    <row r="265" spans="1:7" s="34" customFormat="1" x14ac:dyDescent="0.2">
      <c r="A265" s="33"/>
      <c r="B265" s="44"/>
      <c r="C265" s="73"/>
      <c r="D265" s="73"/>
      <c r="G265" s="35"/>
    </row>
    <row r="266" spans="1:7" s="34" customFormat="1" x14ac:dyDescent="0.2">
      <c r="A266" s="33"/>
      <c r="B266" s="44"/>
      <c r="C266" s="73"/>
      <c r="D266" s="73"/>
      <c r="G266" s="35"/>
    </row>
    <row r="267" spans="1:7" s="34" customFormat="1" x14ac:dyDescent="0.2">
      <c r="A267" s="33"/>
      <c r="B267" s="43"/>
      <c r="C267" s="76"/>
      <c r="D267" s="76"/>
      <c r="G267" s="35"/>
    </row>
    <row r="268" spans="1:7" s="34" customFormat="1" x14ac:dyDescent="0.2">
      <c r="A268" s="33"/>
      <c r="B268" s="44"/>
      <c r="C268" s="73"/>
      <c r="D268" s="73"/>
      <c r="G268" s="35"/>
    </row>
    <row r="269" spans="1:7" s="34" customFormat="1" x14ac:dyDescent="0.2">
      <c r="A269" s="33"/>
      <c r="B269" s="44"/>
      <c r="C269" s="73"/>
      <c r="D269" s="73"/>
      <c r="G269" s="35"/>
    </row>
    <row r="270" spans="1:7" s="34" customFormat="1" x14ac:dyDescent="0.2">
      <c r="A270" s="33"/>
      <c r="B270" s="44"/>
      <c r="C270" s="73"/>
      <c r="D270" s="73"/>
      <c r="G270" s="35"/>
    </row>
    <row r="271" spans="1:7" s="34" customFormat="1" x14ac:dyDescent="0.2">
      <c r="A271" s="33"/>
      <c r="B271" s="41"/>
      <c r="C271" s="73"/>
      <c r="D271" s="73"/>
      <c r="G271" s="35"/>
    </row>
    <row r="272" spans="1:7" s="34" customFormat="1" x14ac:dyDescent="0.2">
      <c r="A272" s="33"/>
      <c r="B272" s="41"/>
      <c r="C272" s="73"/>
      <c r="D272" s="73"/>
      <c r="G272" s="35"/>
    </row>
    <row r="273" spans="1:7" s="34" customFormat="1" x14ac:dyDescent="0.2">
      <c r="A273" s="33"/>
      <c r="B273" s="41"/>
      <c r="C273" s="73"/>
      <c r="D273" s="73"/>
      <c r="G273" s="35"/>
    </row>
    <row r="274" spans="1:7" s="34" customFormat="1" x14ac:dyDescent="0.2">
      <c r="A274" s="33"/>
      <c r="B274" s="41"/>
      <c r="C274" s="73"/>
      <c r="D274" s="73"/>
      <c r="G274" s="35"/>
    </row>
    <row r="275" spans="1:7" s="34" customFormat="1" x14ac:dyDescent="0.2">
      <c r="A275" s="33"/>
      <c r="B275" s="41"/>
      <c r="C275" s="73"/>
      <c r="D275" s="73"/>
      <c r="G275" s="35"/>
    </row>
    <row r="276" spans="1:7" s="34" customFormat="1" x14ac:dyDescent="0.2">
      <c r="A276" s="33"/>
      <c r="B276" s="44"/>
      <c r="C276" s="73"/>
      <c r="D276" s="73"/>
      <c r="G276" s="35"/>
    </row>
    <row r="277" spans="1:7" s="34" customFormat="1" x14ac:dyDescent="0.2">
      <c r="A277" s="33"/>
      <c r="B277" s="44"/>
      <c r="C277" s="73"/>
      <c r="D277" s="73"/>
      <c r="G277" s="35"/>
    </row>
    <row r="278" spans="1:7" s="34" customFormat="1" x14ac:dyDescent="0.2">
      <c r="A278" s="33"/>
      <c r="B278" s="44"/>
      <c r="C278" s="73"/>
      <c r="D278" s="73"/>
      <c r="G278" s="35"/>
    </row>
    <row r="279" spans="1:7" s="34" customFormat="1" x14ac:dyDescent="0.2">
      <c r="A279" s="33"/>
      <c r="B279" s="42"/>
      <c r="C279" s="73"/>
      <c r="D279" s="73"/>
      <c r="G279" s="35"/>
    </row>
    <row r="280" spans="1:7" s="34" customFormat="1" x14ac:dyDescent="0.2">
      <c r="A280" s="33"/>
      <c r="B280" s="41"/>
      <c r="C280" s="76"/>
      <c r="D280" s="76"/>
      <c r="G280" s="35"/>
    </row>
    <row r="281" spans="1:7" s="34" customFormat="1" ht="65.25" customHeight="1" x14ac:dyDescent="0.2">
      <c r="A281" s="33"/>
      <c r="B281" s="44"/>
      <c r="C281" s="73"/>
      <c r="D281" s="73"/>
      <c r="G281" s="35"/>
    </row>
    <row r="282" spans="1:7" s="34" customFormat="1" ht="39.75" customHeight="1" x14ac:dyDescent="0.2">
      <c r="A282" s="33"/>
      <c r="B282" s="44"/>
      <c r="C282" s="73"/>
      <c r="D282" s="73"/>
      <c r="G282" s="35"/>
    </row>
    <row r="283" spans="1:7" s="34" customFormat="1" x14ac:dyDescent="0.2">
      <c r="A283" s="33"/>
      <c r="B283" s="44"/>
      <c r="C283" s="73"/>
      <c r="D283" s="73"/>
      <c r="G283" s="35"/>
    </row>
    <row r="284" spans="1:7" s="34" customFormat="1" x14ac:dyDescent="0.2">
      <c r="A284" s="33"/>
      <c r="B284" s="44"/>
      <c r="C284" s="73"/>
      <c r="D284" s="73"/>
      <c r="G284" s="35"/>
    </row>
    <row r="285" spans="1:7" s="34" customFormat="1" x14ac:dyDescent="0.2">
      <c r="A285" s="33"/>
      <c r="B285" s="44"/>
      <c r="C285" s="73"/>
      <c r="D285" s="73"/>
      <c r="G285" s="35"/>
    </row>
    <row r="286" spans="1:7" s="34" customFormat="1" x14ac:dyDescent="0.2">
      <c r="A286" s="33"/>
      <c r="B286" s="44"/>
      <c r="C286" s="73"/>
      <c r="D286" s="73"/>
      <c r="G286" s="35"/>
    </row>
    <row r="287" spans="1:7" s="34" customFormat="1" x14ac:dyDescent="0.2">
      <c r="A287" s="33"/>
      <c r="B287" s="44"/>
      <c r="C287" s="73"/>
      <c r="D287" s="73"/>
      <c r="G287" s="35"/>
    </row>
    <row r="288" spans="1:7" s="34" customFormat="1" x14ac:dyDescent="0.2">
      <c r="A288" s="33"/>
      <c r="B288" s="44"/>
      <c r="C288" s="73"/>
      <c r="D288" s="73"/>
      <c r="G288" s="35"/>
    </row>
    <row r="289" spans="1:7" s="34" customFormat="1" x14ac:dyDescent="0.2">
      <c r="A289" s="33"/>
      <c r="B289" s="44"/>
      <c r="C289" s="73"/>
      <c r="D289" s="73"/>
      <c r="G289" s="35"/>
    </row>
    <row r="290" spans="1:7" s="34" customFormat="1" x14ac:dyDescent="0.2">
      <c r="A290" s="33"/>
      <c r="B290" s="44"/>
      <c r="C290" s="73"/>
      <c r="D290" s="73"/>
      <c r="G290" s="35"/>
    </row>
    <row r="291" spans="1:7" s="34" customFormat="1" x14ac:dyDescent="0.2">
      <c r="A291" s="33"/>
      <c r="B291" s="44"/>
      <c r="C291" s="73"/>
      <c r="D291" s="73"/>
      <c r="G291" s="35"/>
    </row>
    <row r="292" spans="1:7" s="34" customFormat="1" x14ac:dyDescent="0.2">
      <c r="A292" s="33"/>
      <c r="B292" s="44"/>
      <c r="C292" s="73"/>
      <c r="D292" s="73"/>
      <c r="G292" s="35"/>
    </row>
    <row r="293" spans="1:7" s="34" customFormat="1" x14ac:dyDescent="0.2">
      <c r="A293" s="33"/>
      <c r="B293" s="44"/>
      <c r="C293" s="73"/>
      <c r="D293" s="73"/>
      <c r="G293" s="35"/>
    </row>
    <row r="294" spans="1:7" s="34" customFormat="1" x14ac:dyDescent="0.2">
      <c r="A294" s="33"/>
      <c r="B294" s="45"/>
      <c r="C294" s="73"/>
      <c r="D294" s="73"/>
      <c r="G294" s="35"/>
    </row>
    <row r="295" spans="1:7" s="34" customFormat="1" x14ac:dyDescent="0.2">
      <c r="A295" s="33"/>
      <c r="B295" s="44"/>
      <c r="C295" s="73"/>
      <c r="D295" s="73"/>
      <c r="G295" s="35"/>
    </row>
    <row r="296" spans="1:7" s="34" customFormat="1" x14ac:dyDescent="0.2">
      <c r="A296" s="33"/>
      <c r="B296" s="38"/>
      <c r="C296" s="73"/>
      <c r="D296" s="73"/>
      <c r="G296" s="35"/>
    </row>
    <row r="297" spans="1:7" s="34" customFormat="1" x14ac:dyDescent="0.2">
      <c r="A297" s="33"/>
      <c r="B297" s="38"/>
      <c r="C297" s="73"/>
      <c r="D297" s="73"/>
      <c r="G297" s="35"/>
    </row>
    <row r="298" spans="1:7" s="34" customFormat="1" x14ac:dyDescent="0.2">
      <c r="A298" s="33"/>
      <c r="B298" s="38"/>
      <c r="C298" s="75"/>
      <c r="D298" s="75"/>
      <c r="G298" s="35"/>
    </row>
    <row r="299" spans="1:7" s="34" customFormat="1" x14ac:dyDescent="0.2">
      <c r="A299" s="33"/>
      <c r="B299" s="38"/>
      <c r="C299" s="75"/>
      <c r="D299" s="75"/>
      <c r="G299" s="35"/>
    </row>
    <row r="300" spans="1:7" s="34" customFormat="1" x14ac:dyDescent="0.2">
      <c r="A300" s="33"/>
      <c r="B300" s="36"/>
      <c r="C300" s="75"/>
      <c r="D300" s="75"/>
      <c r="G300" s="35"/>
    </row>
    <row r="301" spans="1:7" s="34" customFormat="1" x14ac:dyDescent="0.2">
      <c r="A301" s="33"/>
      <c r="B301" s="44"/>
      <c r="C301" s="73"/>
      <c r="D301" s="73"/>
      <c r="G301" s="35"/>
    </row>
    <row r="302" spans="1:7" s="34" customFormat="1" x14ac:dyDescent="0.2">
      <c r="A302" s="33"/>
      <c r="B302" s="44"/>
      <c r="C302" s="73"/>
      <c r="D302" s="73"/>
      <c r="G302" s="35"/>
    </row>
    <row r="303" spans="1:7" s="34" customFormat="1" x14ac:dyDescent="0.2">
      <c r="A303" s="33"/>
      <c r="B303" s="44"/>
      <c r="C303" s="73"/>
      <c r="D303" s="73"/>
      <c r="G303" s="35"/>
    </row>
    <row r="304" spans="1:7" s="34" customFormat="1" x14ac:dyDescent="0.2">
      <c r="A304" s="33"/>
      <c r="B304" s="44"/>
      <c r="C304" s="73"/>
      <c r="D304" s="73"/>
      <c r="G304" s="35"/>
    </row>
    <row r="305" spans="1:7" s="34" customFormat="1" x14ac:dyDescent="0.2">
      <c r="A305" s="33"/>
      <c r="B305" s="46"/>
      <c r="C305" s="73"/>
      <c r="D305" s="73"/>
      <c r="G305" s="35"/>
    </row>
    <row r="306" spans="1:7" s="34" customFormat="1" x14ac:dyDescent="0.2">
      <c r="A306" s="33"/>
      <c r="B306" s="46"/>
      <c r="C306" s="77"/>
      <c r="D306" s="77"/>
      <c r="G306" s="35"/>
    </row>
    <row r="307" spans="1:7" s="34" customFormat="1" x14ac:dyDescent="0.2">
      <c r="A307" s="33"/>
      <c r="B307" s="47"/>
      <c r="C307" s="77"/>
      <c r="D307" s="77"/>
      <c r="G307" s="35"/>
    </row>
    <row r="308" spans="1:7" s="34" customFormat="1" x14ac:dyDescent="0.2">
      <c r="A308" s="33"/>
      <c r="B308" s="46"/>
      <c r="C308" s="77"/>
      <c r="D308" s="77"/>
      <c r="G308" s="35"/>
    </row>
    <row r="309" spans="1:7" s="34" customFormat="1" x14ac:dyDescent="0.2">
      <c r="A309" s="33"/>
      <c r="B309" s="46"/>
      <c r="C309" s="77"/>
      <c r="D309" s="77"/>
      <c r="G309" s="35"/>
    </row>
    <row r="310" spans="1:7" s="34" customFormat="1" x14ac:dyDescent="0.2">
      <c r="A310" s="33"/>
      <c r="B310" s="46"/>
      <c r="C310" s="77"/>
      <c r="D310" s="77"/>
      <c r="G310" s="35"/>
    </row>
    <row r="311" spans="1:7" s="34" customFormat="1" x14ac:dyDescent="0.2">
      <c r="A311" s="33"/>
      <c r="B311" s="46"/>
      <c r="C311" s="77"/>
      <c r="D311" s="77"/>
      <c r="G311" s="35"/>
    </row>
    <row r="312" spans="1:7" s="34" customFormat="1" x14ac:dyDescent="0.2">
      <c r="A312" s="33"/>
      <c r="B312" s="46"/>
      <c r="C312" s="77"/>
      <c r="D312" s="77"/>
      <c r="G312" s="35"/>
    </row>
    <row r="313" spans="1:7" s="34" customFormat="1" x14ac:dyDescent="0.2">
      <c r="A313" s="33"/>
      <c r="B313" s="46"/>
      <c r="C313" s="77"/>
      <c r="D313" s="77"/>
      <c r="G313" s="35"/>
    </row>
    <row r="314" spans="1:7" s="34" customFormat="1" x14ac:dyDescent="0.2">
      <c r="A314" s="33"/>
      <c r="B314" s="46"/>
      <c r="C314" s="77"/>
      <c r="D314" s="77"/>
      <c r="G314" s="35"/>
    </row>
    <row r="315" spans="1:7" s="34" customFormat="1" x14ac:dyDescent="0.2">
      <c r="A315" s="33"/>
      <c r="B315" s="46"/>
      <c r="C315" s="77"/>
      <c r="D315" s="77"/>
      <c r="G315" s="35"/>
    </row>
    <row r="316" spans="1:7" s="34" customFormat="1" x14ac:dyDescent="0.2">
      <c r="A316" s="33"/>
      <c r="B316" s="46"/>
      <c r="C316" s="77"/>
      <c r="D316" s="77"/>
      <c r="G316" s="35"/>
    </row>
    <row r="317" spans="1:7" s="34" customFormat="1" x14ac:dyDescent="0.2">
      <c r="A317" s="33"/>
      <c r="B317" s="46"/>
      <c r="C317" s="77"/>
      <c r="D317" s="77"/>
      <c r="G317" s="35"/>
    </row>
    <row r="318" spans="1:7" s="34" customFormat="1" x14ac:dyDescent="0.2">
      <c r="A318" s="33"/>
      <c r="B318" s="46"/>
      <c r="C318" s="77"/>
      <c r="D318" s="77"/>
      <c r="G318" s="35"/>
    </row>
    <row r="319" spans="1:7" s="34" customFormat="1" x14ac:dyDescent="0.2">
      <c r="A319" s="33"/>
      <c r="B319" s="46"/>
      <c r="C319" s="77"/>
      <c r="D319" s="77"/>
      <c r="G319" s="35"/>
    </row>
    <row r="320" spans="1:7" s="34" customFormat="1" x14ac:dyDescent="0.2">
      <c r="A320" s="33"/>
      <c r="B320" s="46"/>
      <c r="C320" s="77"/>
      <c r="D320" s="77"/>
      <c r="G320" s="35"/>
    </row>
    <row r="321" spans="1:7" s="34" customFormat="1" x14ac:dyDescent="0.2">
      <c r="A321" s="33"/>
      <c r="B321" s="46"/>
      <c r="C321" s="77"/>
      <c r="D321" s="77"/>
      <c r="G321" s="35"/>
    </row>
    <row r="322" spans="1:7" s="34" customFormat="1" x14ac:dyDescent="0.2">
      <c r="A322" s="33"/>
      <c r="B322" s="46"/>
      <c r="C322" s="77"/>
      <c r="D322" s="77"/>
      <c r="G322" s="35"/>
    </row>
    <row r="323" spans="1:7" s="34" customFormat="1" x14ac:dyDescent="0.2">
      <c r="A323" s="33"/>
      <c r="B323" s="46"/>
      <c r="C323" s="77"/>
      <c r="D323" s="77"/>
      <c r="G323" s="35"/>
    </row>
    <row r="324" spans="1:7" s="34" customFormat="1" x14ac:dyDescent="0.2">
      <c r="A324" s="33"/>
      <c r="B324" s="46"/>
      <c r="C324" s="77"/>
      <c r="D324" s="77"/>
      <c r="G324" s="35"/>
    </row>
    <row r="325" spans="1:7" s="34" customFormat="1" x14ac:dyDescent="0.2">
      <c r="A325" s="33"/>
      <c r="B325" s="46"/>
      <c r="C325" s="77"/>
      <c r="D325" s="77"/>
      <c r="G325" s="35"/>
    </row>
    <row r="326" spans="1:7" s="34" customFormat="1" x14ac:dyDescent="0.2">
      <c r="A326" s="33"/>
      <c r="B326" s="46"/>
      <c r="C326" s="77"/>
      <c r="D326" s="77"/>
      <c r="G326" s="35"/>
    </row>
    <row r="327" spans="1:7" s="34" customFormat="1" x14ac:dyDescent="0.2">
      <c r="A327" s="33"/>
      <c r="B327" s="46"/>
      <c r="C327" s="77"/>
      <c r="D327" s="77"/>
      <c r="G327" s="35"/>
    </row>
    <row r="328" spans="1:7" s="34" customFormat="1" x14ac:dyDescent="0.2">
      <c r="A328" s="33"/>
      <c r="B328" s="46"/>
      <c r="C328" s="77"/>
      <c r="D328" s="77"/>
      <c r="G328" s="35"/>
    </row>
    <row r="329" spans="1:7" s="34" customFormat="1" x14ac:dyDescent="0.2">
      <c r="A329" s="33"/>
      <c r="B329" s="46"/>
      <c r="C329" s="77"/>
      <c r="D329" s="77"/>
      <c r="G329" s="35"/>
    </row>
    <row r="330" spans="1:7" s="34" customFormat="1" x14ac:dyDescent="0.2">
      <c r="A330" s="33"/>
      <c r="B330" s="46"/>
      <c r="C330" s="77"/>
      <c r="D330" s="77"/>
      <c r="G330" s="35"/>
    </row>
    <row r="331" spans="1:7" s="34" customFormat="1" x14ac:dyDescent="0.2">
      <c r="A331" s="33"/>
      <c r="B331" s="46"/>
      <c r="C331" s="77"/>
      <c r="D331" s="77"/>
      <c r="G331" s="35"/>
    </row>
    <row r="332" spans="1:7" s="34" customFormat="1" x14ac:dyDescent="0.2">
      <c r="A332" s="33"/>
      <c r="B332" s="48"/>
      <c r="C332" s="78"/>
      <c r="D332" s="78"/>
      <c r="G332" s="35"/>
    </row>
    <row r="333" spans="1:7" s="34" customFormat="1" x14ac:dyDescent="0.2">
      <c r="A333" s="33"/>
      <c r="B333" s="46"/>
      <c r="C333" s="77"/>
      <c r="D333" s="77"/>
      <c r="G333" s="35"/>
    </row>
    <row r="334" spans="1:7" s="34" customFormat="1" x14ac:dyDescent="0.2">
      <c r="A334" s="33"/>
      <c r="B334" s="46"/>
      <c r="C334" s="77"/>
      <c r="D334" s="77"/>
      <c r="G334" s="35"/>
    </row>
    <row r="335" spans="1:7" s="34" customFormat="1" x14ac:dyDescent="0.2">
      <c r="A335" s="33"/>
      <c r="B335" s="46"/>
      <c r="C335" s="77"/>
      <c r="D335" s="77"/>
      <c r="G335" s="35"/>
    </row>
    <row r="336" spans="1:7" s="34" customFormat="1" x14ac:dyDescent="0.2">
      <c r="A336" s="33"/>
      <c r="B336" s="46"/>
      <c r="C336" s="77"/>
      <c r="D336" s="77"/>
      <c r="G336" s="35"/>
    </row>
    <row r="337" spans="1:7" s="34" customFormat="1" x14ac:dyDescent="0.2">
      <c r="A337" s="33"/>
      <c r="B337" s="46"/>
      <c r="C337" s="77"/>
      <c r="D337" s="77"/>
      <c r="G337" s="35"/>
    </row>
    <row r="338" spans="1:7" s="34" customFormat="1" x14ac:dyDescent="0.2">
      <c r="A338" s="33"/>
      <c r="B338" s="46"/>
      <c r="C338" s="77"/>
      <c r="D338" s="77"/>
      <c r="G338" s="35"/>
    </row>
    <row r="339" spans="1:7" s="34" customFormat="1" x14ac:dyDescent="0.2">
      <c r="A339" s="33"/>
      <c r="B339" s="46"/>
      <c r="C339" s="77"/>
      <c r="D339" s="77"/>
      <c r="G339" s="35"/>
    </row>
    <row r="340" spans="1:7" s="34" customFormat="1" x14ac:dyDescent="0.2">
      <c r="A340" s="33"/>
      <c r="B340" s="46"/>
      <c r="C340" s="77"/>
      <c r="D340" s="77"/>
      <c r="G340" s="35"/>
    </row>
    <row r="341" spans="1:7" s="34" customFormat="1" x14ac:dyDescent="0.2">
      <c r="A341" s="33"/>
      <c r="B341" s="46"/>
      <c r="C341" s="77"/>
      <c r="D341" s="77"/>
      <c r="G341" s="35"/>
    </row>
    <row r="342" spans="1:7" s="34" customFormat="1" x14ac:dyDescent="0.2">
      <c r="A342" s="33"/>
      <c r="B342" s="46"/>
      <c r="C342" s="77"/>
      <c r="D342" s="77"/>
      <c r="G342" s="35"/>
    </row>
    <row r="343" spans="1:7" s="34" customFormat="1" x14ac:dyDescent="0.2">
      <c r="A343" s="33"/>
      <c r="B343" s="46"/>
      <c r="C343" s="77"/>
      <c r="D343" s="77"/>
      <c r="G343" s="35"/>
    </row>
    <row r="344" spans="1:7" s="34" customFormat="1" x14ac:dyDescent="0.2">
      <c r="A344" s="33"/>
      <c r="B344" s="46"/>
      <c r="C344" s="77"/>
      <c r="D344" s="77"/>
      <c r="G344" s="35"/>
    </row>
    <row r="345" spans="1:7" s="34" customFormat="1" x14ac:dyDescent="0.2">
      <c r="A345" s="33"/>
      <c r="B345" s="46"/>
      <c r="C345" s="77"/>
      <c r="D345" s="77"/>
      <c r="G345" s="35"/>
    </row>
    <row r="346" spans="1:7" s="34" customFormat="1" x14ac:dyDescent="0.2">
      <c r="A346" s="33"/>
      <c r="B346" s="46"/>
      <c r="C346" s="77"/>
      <c r="D346" s="77"/>
      <c r="G346" s="35"/>
    </row>
    <row r="347" spans="1:7" s="34" customFormat="1" x14ac:dyDescent="0.2">
      <c r="A347" s="33"/>
      <c r="B347" s="46"/>
      <c r="C347" s="77"/>
      <c r="D347" s="77"/>
      <c r="G347" s="35"/>
    </row>
    <row r="348" spans="1:7" s="34" customFormat="1" x14ac:dyDescent="0.2">
      <c r="A348" s="33"/>
      <c r="B348" s="49"/>
      <c r="C348" s="73"/>
      <c r="D348" s="73"/>
      <c r="G348" s="35"/>
    </row>
    <row r="349" spans="1:7" s="34" customFormat="1" x14ac:dyDescent="0.2">
      <c r="A349" s="33"/>
      <c r="B349" s="38"/>
      <c r="C349" s="75"/>
      <c r="D349" s="75"/>
      <c r="G349" s="35"/>
    </row>
    <row r="350" spans="1:7" s="34" customFormat="1" x14ac:dyDescent="0.2">
      <c r="A350" s="33"/>
      <c r="B350" s="38"/>
      <c r="C350" s="79"/>
      <c r="D350" s="79"/>
      <c r="G350" s="35"/>
    </row>
    <row r="351" spans="1:7" s="34" customFormat="1" x14ac:dyDescent="0.2">
      <c r="A351" s="33"/>
      <c r="B351" s="38"/>
      <c r="C351" s="79"/>
      <c r="D351" s="79"/>
      <c r="G351" s="35"/>
    </row>
    <row r="352" spans="1:7" s="34" customFormat="1" x14ac:dyDescent="0.2">
      <c r="A352" s="33"/>
      <c r="B352" s="38"/>
      <c r="C352" s="79"/>
      <c r="D352" s="79"/>
      <c r="G352" s="35"/>
    </row>
    <row r="353" spans="1:7" s="34" customFormat="1" x14ac:dyDescent="0.2">
      <c r="A353" s="33"/>
      <c r="B353" s="38"/>
      <c r="C353" s="79"/>
      <c r="D353" s="79"/>
      <c r="G353" s="35"/>
    </row>
    <row r="354" spans="1:7" s="34" customFormat="1" x14ac:dyDescent="0.2">
      <c r="A354" s="33"/>
      <c r="B354" s="39"/>
      <c r="C354" s="79"/>
      <c r="D354" s="79"/>
      <c r="G354" s="35"/>
    </row>
    <row r="355" spans="1:7" s="34" customFormat="1" x14ac:dyDescent="0.2">
      <c r="A355" s="33"/>
      <c r="B355" s="40"/>
      <c r="C355" s="80"/>
      <c r="D355" s="80"/>
      <c r="G355" s="35"/>
    </row>
    <row r="356" spans="1:7" s="34" customFormat="1" x14ac:dyDescent="0.2">
      <c r="A356" s="33"/>
      <c r="B356" s="38"/>
      <c r="C356" s="79"/>
      <c r="D356" s="79"/>
      <c r="G356" s="35"/>
    </row>
    <row r="357" spans="1:7" s="34" customFormat="1" x14ac:dyDescent="0.2">
      <c r="A357" s="33"/>
      <c r="B357" s="38"/>
      <c r="C357" s="79"/>
      <c r="D357" s="79"/>
      <c r="G357" s="35"/>
    </row>
    <row r="358" spans="1:7" s="34" customFormat="1" x14ac:dyDescent="0.2">
      <c r="A358" s="33"/>
      <c r="B358" s="38"/>
      <c r="C358" s="79"/>
      <c r="D358" s="79"/>
      <c r="G358" s="35"/>
    </row>
    <row r="359" spans="1:7" s="34" customFormat="1" x14ac:dyDescent="0.2">
      <c r="A359" s="33"/>
      <c r="B359" s="40"/>
      <c r="C359" s="80"/>
      <c r="D359" s="80"/>
      <c r="G359" s="35"/>
    </row>
    <row r="360" spans="1:7" s="34" customFormat="1" x14ac:dyDescent="0.2">
      <c r="A360" s="33"/>
      <c r="B360" s="38"/>
      <c r="C360" s="79"/>
      <c r="D360" s="79"/>
      <c r="G360" s="35"/>
    </row>
    <row r="361" spans="1:7" s="34" customFormat="1" x14ac:dyDescent="0.2">
      <c r="A361" s="33"/>
      <c r="B361" s="38"/>
      <c r="C361" s="79"/>
      <c r="D361" s="79"/>
      <c r="G361" s="35"/>
    </row>
    <row r="362" spans="1:7" s="34" customFormat="1" x14ac:dyDescent="0.2">
      <c r="A362" s="33"/>
      <c r="B362" s="38"/>
      <c r="C362" s="79"/>
      <c r="D362" s="79"/>
      <c r="G362" s="35"/>
    </row>
    <row r="363" spans="1:7" s="34" customFormat="1" x14ac:dyDescent="0.2">
      <c r="A363" s="33"/>
      <c r="B363" s="38"/>
      <c r="C363" s="79"/>
      <c r="D363" s="79"/>
      <c r="G363" s="35"/>
    </row>
    <row r="364" spans="1:7" s="34" customFormat="1" x14ac:dyDescent="0.2">
      <c r="A364" s="33"/>
      <c r="B364" s="38"/>
      <c r="C364" s="79"/>
      <c r="D364" s="79"/>
      <c r="G364" s="35"/>
    </row>
    <row r="365" spans="1:7" s="34" customFormat="1" x14ac:dyDescent="0.2">
      <c r="A365" s="33"/>
      <c r="B365" s="38"/>
      <c r="C365" s="79"/>
      <c r="D365" s="79"/>
      <c r="G365" s="35"/>
    </row>
    <row r="366" spans="1:7" s="34" customFormat="1" x14ac:dyDescent="0.2">
      <c r="A366" s="33"/>
      <c r="B366" s="38"/>
      <c r="C366" s="79"/>
      <c r="D366" s="79"/>
      <c r="G366" s="35"/>
    </row>
    <row r="367" spans="1:7" s="34" customFormat="1" x14ac:dyDescent="0.2">
      <c r="A367" s="33"/>
      <c r="B367" s="38"/>
      <c r="C367" s="79"/>
      <c r="D367" s="79"/>
      <c r="G367" s="35"/>
    </row>
    <row r="368" spans="1:7" s="34" customFormat="1" x14ac:dyDescent="0.2">
      <c r="A368" s="33"/>
      <c r="B368" s="38"/>
      <c r="C368" s="79"/>
      <c r="D368" s="79"/>
      <c r="G368" s="35"/>
    </row>
    <row r="369" spans="1:7" s="34" customFormat="1" x14ac:dyDescent="0.2">
      <c r="A369" s="33"/>
      <c r="B369" s="38"/>
      <c r="C369" s="79"/>
      <c r="D369" s="79"/>
      <c r="G369" s="35"/>
    </row>
    <row r="370" spans="1:7" s="34" customFormat="1" x14ac:dyDescent="0.2">
      <c r="A370" s="33"/>
      <c r="B370" s="38"/>
      <c r="C370" s="79"/>
      <c r="D370" s="79"/>
      <c r="G370" s="35"/>
    </row>
    <row r="371" spans="1:7" s="34" customFormat="1" x14ac:dyDescent="0.2">
      <c r="A371" s="33"/>
      <c r="B371" s="38"/>
      <c r="C371" s="79"/>
      <c r="D371" s="79"/>
      <c r="G371" s="35"/>
    </row>
    <row r="372" spans="1:7" s="34" customFormat="1" x14ac:dyDescent="0.2">
      <c r="A372" s="33"/>
      <c r="B372" s="38"/>
      <c r="C372" s="79"/>
      <c r="D372" s="79"/>
      <c r="G372" s="35"/>
    </row>
    <row r="373" spans="1:7" s="34" customFormat="1" x14ac:dyDescent="0.2">
      <c r="A373" s="33"/>
      <c r="B373" s="38"/>
      <c r="C373" s="79"/>
      <c r="D373" s="79"/>
      <c r="G373" s="35"/>
    </row>
    <row r="374" spans="1:7" s="34" customFormat="1" x14ac:dyDescent="0.2">
      <c r="A374" s="33"/>
      <c r="B374" s="40"/>
      <c r="C374" s="80"/>
      <c r="D374" s="80"/>
      <c r="G374" s="35"/>
    </row>
    <row r="375" spans="1:7" s="34" customFormat="1" x14ac:dyDescent="0.2">
      <c r="A375" s="33"/>
      <c r="B375" s="38"/>
      <c r="C375" s="79"/>
      <c r="D375" s="79"/>
      <c r="G375" s="35"/>
    </row>
    <row r="376" spans="1:7" s="34" customFormat="1" x14ac:dyDescent="0.2">
      <c r="A376" s="33"/>
      <c r="B376" s="40"/>
      <c r="C376" s="78"/>
      <c r="D376" s="78"/>
      <c r="G376" s="35"/>
    </row>
    <row r="377" spans="1:7" s="34" customFormat="1" x14ac:dyDescent="0.2">
      <c r="A377" s="33"/>
      <c r="B377" s="38"/>
      <c r="C377" s="79"/>
      <c r="D377" s="79"/>
      <c r="G377" s="35"/>
    </row>
    <row r="378" spans="1:7" s="34" customFormat="1" x14ac:dyDescent="0.2">
      <c r="A378" s="33"/>
      <c r="B378" s="38"/>
      <c r="C378" s="79"/>
      <c r="D378" s="79"/>
      <c r="G378" s="35"/>
    </row>
    <row r="379" spans="1:7" s="34" customFormat="1" x14ac:dyDescent="0.2">
      <c r="A379" s="33"/>
      <c r="B379" s="38"/>
      <c r="C379" s="79"/>
      <c r="D379" s="79"/>
      <c r="G379" s="35"/>
    </row>
    <row r="380" spans="1:7" s="34" customFormat="1" x14ac:dyDescent="0.2">
      <c r="A380" s="33"/>
      <c r="B380" s="40"/>
      <c r="C380" s="78"/>
      <c r="D380" s="78"/>
      <c r="G380" s="35"/>
    </row>
    <row r="381" spans="1:7" s="34" customFormat="1" x14ac:dyDescent="0.2">
      <c r="A381" s="33"/>
      <c r="B381" s="38"/>
      <c r="C381" s="79"/>
      <c r="D381" s="79"/>
      <c r="G381" s="35"/>
    </row>
    <row r="382" spans="1:7" s="34" customFormat="1" x14ac:dyDescent="0.2">
      <c r="A382" s="33"/>
      <c r="B382" s="40"/>
      <c r="C382" s="80"/>
      <c r="D382" s="80"/>
      <c r="G382" s="35"/>
    </row>
    <row r="383" spans="1:7" s="34" customFormat="1" x14ac:dyDescent="0.2">
      <c r="A383" s="33"/>
      <c r="B383" s="38"/>
      <c r="C383" s="79"/>
      <c r="D383" s="79"/>
      <c r="G383" s="35"/>
    </row>
    <row r="384" spans="1:7" s="34" customFormat="1" x14ac:dyDescent="0.2">
      <c r="A384" s="33"/>
      <c r="B384" s="38"/>
      <c r="C384" s="79"/>
      <c r="D384" s="79"/>
      <c r="G384" s="35"/>
    </row>
    <row r="385" spans="1:7" s="34" customFormat="1" x14ac:dyDescent="0.2">
      <c r="A385" s="33"/>
      <c r="B385" s="38"/>
      <c r="C385" s="79"/>
      <c r="D385" s="79"/>
      <c r="G385" s="35"/>
    </row>
    <row r="386" spans="1:7" s="34" customFormat="1" x14ac:dyDescent="0.2">
      <c r="A386" s="33"/>
      <c r="B386" s="40"/>
      <c r="C386" s="80"/>
      <c r="D386" s="80"/>
      <c r="G386" s="35"/>
    </row>
    <row r="387" spans="1:7" s="34" customFormat="1" x14ac:dyDescent="0.2">
      <c r="A387" s="33"/>
      <c r="B387" s="38"/>
      <c r="C387" s="79"/>
      <c r="D387" s="79"/>
      <c r="G387" s="35"/>
    </row>
    <row r="388" spans="1:7" s="34" customFormat="1" x14ac:dyDescent="0.2">
      <c r="A388" s="33"/>
      <c r="B388" s="38"/>
      <c r="C388" s="79"/>
      <c r="D388" s="79"/>
    </row>
    <row r="389" spans="1:7" s="34" customFormat="1" ht="14.25" x14ac:dyDescent="0.2">
      <c r="A389" s="33"/>
      <c r="B389" s="50"/>
      <c r="C389" s="79"/>
      <c r="D389" s="79"/>
    </row>
    <row r="390" spans="1:7" s="34" customFormat="1" x14ac:dyDescent="0.2">
      <c r="A390" s="33"/>
      <c r="B390" s="39"/>
      <c r="C390" s="79"/>
      <c r="D390" s="79"/>
    </row>
    <row r="391" spans="1:7" s="34" customFormat="1" x14ac:dyDescent="0.2">
      <c r="A391" s="33"/>
      <c r="B391" s="40"/>
      <c r="C391" s="80"/>
      <c r="D391" s="80"/>
      <c r="F391" s="35"/>
    </row>
    <row r="392" spans="1:7" s="34" customFormat="1" x14ac:dyDescent="0.2">
      <c r="A392" s="33"/>
      <c r="B392" s="39"/>
      <c r="C392" s="80"/>
      <c r="D392" s="80"/>
      <c r="F392" s="35"/>
    </row>
    <row r="393" spans="1:7" s="34" customFormat="1" x14ac:dyDescent="0.2">
      <c r="A393" s="33"/>
      <c r="B393" s="38"/>
      <c r="C393" s="79"/>
      <c r="D393" s="79"/>
      <c r="F393" s="35"/>
    </row>
    <row r="394" spans="1:7" s="34" customFormat="1" x14ac:dyDescent="0.2">
      <c r="A394" s="33"/>
      <c r="B394" s="38"/>
      <c r="C394" s="79"/>
      <c r="D394" s="79"/>
      <c r="F394" s="35"/>
    </row>
    <row r="395" spans="1:7" s="34" customFormat="1" x14ac:dyDescent="0.2">
      <c r="A395" s="33"/>
      <c r="B395" s="38"/>
      <c r="C395" s="79"/>
      <c r="D395" s="79"/>
      <c r="F395" s="35"/>
    </row>
    <row r="396" spans="1:7" s="34" customFormat="1" x14ac:dyDescent="0.2">
      <c r="A396" s="33"/>
      <c r="B396" s="38"/>
      <c r="C396" s="79"/>
      <c r="D396" s="79"/>
      <c r="F396" s="35"/>
    </row>
    <row r="397" spans="1:7" s="34" customFormat="1" x14ac:dyDescent="0.2">
      <c r="A397" s="33"/>
      <c r="B397" s="38"/>
      <c r="C397" s="79"/>
      <c r="D397" s="79"/>
      <c r="F397" s="35"/>
    </row>
    <row r="398" spans="1:7" s="34" customFormat="1" x14ac:dyDescent="0.2">
      <c r="A398" s="33"/>
      <c r="B398" s="38"/>
      <c r="C398" s="79"/>
      <c r="D398" s="79"/>
      <c r="F398" s="35"/>
    </row>
    <row r="399" spans="1:7" s="34" customFormat="1" x14ac:dyDescent="0.2">
      <c r="A399" s="33"/>
      <c r="B399" s="38"/>
      <c r="C399" s="79"/>
      <c r="D399" s="79"/>
      <c r="F399" s="35"/>
    </row>
    <row r="400" spans="1:7" s="34" customFormat="1" x14ac:dyDescent="0.2">
      <c r="A400" s="33"/>
      <c r="B400" s="38"/>
      <c r="C400" s="79"/>
      <c r="D400" s="79"/>
      <c r="F400" s="35"/>
    </row>
    <row r="401" spans="1:6" s="34" customFormat="1" x14ac:dyDescent="0.2">
      <c r="A401" s="33"/>
      <c r="B401" s="38"/>
      <c r="C401" s="79"/>
      <c r="D401" s="79"/>
      <c r="F401" s="35"/>
    </row>
    <row r="402" spans="1:6" s="34" customFormat="1" x14ac:dyDescent="0.2">
      <c r="A402" s="33"/>
      <c r="B402" s="38"/>
      <c r="C402" s="79"/>
      <c r="D402" s="79"/>
      <c r="F402" s="35"/>
    </row>
    <row r="403" spans="1:6" s="34" customFormat="1" x14ac:dyDescent="0.2">
      <c r="A403" s="33"/>
      <c r="B403" s="38"/>
      <c r="C403" s="79"/>
      <c r="D403" s="79"/>
      <c r="F403" s="35"/>
    </row>
    <row r="404" spans="1:6" s="34" customFormat="1" x14ac:dyDescent="0.2">
      <c r="A404" s="33"/>
      <c r="B404" s="38"/>
      <c r="C404" s="79"/>
      <c r="D404" s="79"/>
      <c r="F404" s="35"/>
    </row>
    <row r="405" spans="1:6" s="34" customFormat="1" x14ac:dyDescent="0.2">
      <c r="A405" s="33"/>
      <c r="B405" s="38"/>
      <c r="C405" s="79"/>
      <c r="D405" s="79"/>
      <c r="F405" s="35"/>
    </row>
    <row r="406" spans="1:6" s="34" customFormat="1" x14ac:dyDescent="0.2">
      <c r="A406" s="33"/>
      <c r="B406" s="38"/>
      <c r="C406" s="79"/>
      <c r="D406" s="79"/>
      <c r="F406" s="35"/>
    </row>
    <row r="407" spans="1:6" s="34" customFormat="1" x14ac:dyDescent="0.2">
      <c r="A407" s="33"/>
      <c r="B407" s="38"/>
      <c r="C407" s="79"/>
      <c r="D407" s="79"/>
      <c r="F407" s="35"/>
    </row>
    <row r="408" spans="1:6" s="34" customFormat="1" x14ac:dyDescent="0.2">
      <c r="A408" s="33"/>
      <c r="B408" s="38"/>
      <c r="C408" s="79"/>
      <c r="D408" s="79"/>
      <c r="F408" s="35"/>
    </row>
    <row r="409" spans="1:6" s="34" customFormat="1" x14ac:dyDescent="0.2">
      <c r="A409" s="33"/>
      <c r="B409" s="39"/>
      <c r="C409" s="79"/>
      <c r="D409" s="79"/>
      <c r="F409" s="35"/>
    </row>
    <row r="410" spans="1:6" s="34" customFormat="1" x14ac:dyDescent="0.2">
      <c r="A410" s="33"/>
      <c r="B410" s="38"/>
      <c r="C410" s="79"/>
      <c r="D410" s="79"/>
      <c r="F410" s="35"/>
    </row>
    <row r="411" spans="1:6" s="34" customFormat="1" x14ac:dyDescent="0.2">
      <c r="A411" s="33"/>
      <c r="B411" s="38"/>
      <c r="C411" s="79"/>
      <c r="D411" s="79"/>
      <c r="F411" s="35"/>
    </row>
    <row r="412" spans="1:6" s="34" customFormat="1" x14ac:dyDescent="0.2">
      <c r="A412" s="33"/>
      <c r="B412" s="38"/>
      <c r="C412" s="79"/>
      <c r="D412" s="79"/>
      <c r="F412" s="35"/>
    </row>
    <row r="413" spans="1:6" s="34" customFormat="1" x14ac:dyDescent="0.2">
      <c r="A413" s="33"/>
      <c r="B413" s="38"/>
      <c r="C413" s="79"/>
      <c r="D413" s="79"/>
      <c r="F413" s="35"/>
    </row>
    <row r="414" spans="1:6" s="34" customFormat="1" x14ac:dyDescent="0.2">
      <c r="A414" s="33"/>
      <c r="B414" s="38"/>
      <c r="C414" s="79"/>
      <c r="D414" s="79"/>
      <c r="F414" s="35"/>
    </row>
    <row r="415" spans="1:6" s="34" customFormat="1" x14ac:dyDescent="0.2">
      <c r="A415" s="33"/>
      <c r="B415" s="38"/>
      <c r="C415" s="79"/>
      <c r="D415" s="79"/>
      <c r="F415" s="35"/>
    </row>
    <row r="416" spans="1:6" s="34" customFormat="1" x14ac:dyDescent="0.2">
      <c r="A416" s="33"/>
      <c r="B416" s="38"/>
      <c r="C416" s="79"/>
      <c r="D416" s="79"/>
      <c r="F416" s="35"/>
    </row>
    <row r="417" spans="1:6" s="34" customFormat="1" x14ac:dyDescent="0.2">
      <c r="A417" s="33"/>
      <c r="B417" s="38"/>
      <c r="C417" s="79"/>
      <c r="D417" s="79"/>
      <c r="F417" s="35"/>
    </row>
    <row r="418" spans="1:6" s="34" customFormat="1" x14ac:dyDescent="0.2">
      <c r="A418" s="33"/>
      <c r="B418" s="38"/>
      <c r="C418" s="79"/>
      <c r="D418" s="79"/>
      <c r="F418" s="35"/>
    </row>
    <row r="419" spans="1:6" s="34" customFormat="1" x14ac:dyDescent="0.2">
      <c r="A419" s="33"/>
      <c r="B419" s="38"/>
      <c r="C419" s="79"/>
      <c r="D419" s="79"/>
      <c r="F419" s="35"/>
    </row>
    <row r="420" spans="1:6" s="34" customFormat="1" x14ac:dyDescent="0.2">
      <c r="A420" s="33"/>
      <c r="B420" s="38"/>
      <c r="C420" s="79"/>
      <c r="D420" s="79"/>
      <c r="F420" s="35"/>
    </row>
    <row r="421" spans="1:6" s="34" customFormat="1" x14ac:dyDescent="0.2">
      <c r="A421" s="33"/>
      <c r="B421" s="38"/>
      <c r="C421" s="79"/>
      <c r="D421" s="79"/>
      <c r="F421" s="35"/>
    </row>
    <row r="422" spans="1:6" s="34" customFormat="1" x14ac:dyDescent="0.2">
      <c r="A422" s="33"/>
      <c r="B422" s="38"/>
      <c r="C422" s="79"/>
      <c r="D422" s="79"/>
      <c r="F422" s="35"/>
    </row>
    <row r="423" spans="1:6" s="34" customFormat="1" x14ac:dyDescent="0.2">
      <c r="A423" s="33"/>
      <c r="B423" s="38"/>
      <c r="C423" s="79"/>
      <c r="D423" s="79"/>
      <c r="F423" s="35"/>
    </row>
    <row r="424" spans="1:6" s="34" customFormat="1" x14ac:dyDescent="0.2">
      <c r="A424" s="33"/>
      <c r="B424" s="38"/>
      <c r="C424" s="79"/>
      <c r="D424" s="79"/>
      <c r="F424" s="35"/>
    </row>
    <row r="425" spans="1:6" s="34" customFormat="1" x14ac:dyDescent="0.2">
      <c r="A425" s="33"/>
      <c r="B425" s="38"/>
      <c r="C425" s="79"/>
      <c r="D425" s="79"/>
      <c r="F425" s="35"/>
    </row>
    <row r="426" spans="1:6" s="34" customFormat="1" x14ac:dyDescent="0.2">
      <c r="A426" s="33"/>
      <c r="B426" s="38"/>
      <c r="C426" s="79"/>
      <c r="D426" s="79"/>
      <c r="F426" s="35"/>
    </row>
    <row r="427" spans="1:6" s="34" customFormat="1" x14ac:dyDescent="0.2">
      <c r="A427" s="33"/>
      <c r="B427" s="38"/>
      <c r="C427" s="79"/>
      <c r="D427" s="79"/>
      <c r="F427" s="35"/>
    </row>
    <row r="428" spans="1:6" s="34" customFormat="1" x14ac:dyDescent="0.2">
      <c r="A428" s="33"/>
      <c r="B428" s="38"/>
      <c r="C428" s="79"/>
      <c r="D428" s="79"/>
      <c r="F428" s="35"/>
    </row>
    <row r="429" spans="1:6" s="34" customFormat="1" x14ac:dyDescent="0.2">
      <c r="A429" s="33"/>
      <c r="B429" s="38"/>
      <c r="C429" s="79"/>
      <c r="D429" s="79"/>
      <c r="F429" s="35"/>
    </row>
    <row r="430" spans="1:6" s="34" customFormat="1" x14ac:dyDescent="0.2">
      <c r="A430" s="33"/>
      <c r="B430" s="38"/>
      <c r="C430" s="79"/>
      <c r="D430" s="79"/>
      <c r="F430" s="35"/>
    </row>
    <row r="431" spans="1:6" s="34" customFormat="1" x14ac:dyDescent="0.2">
      <c r="A431" s="33"/>
      <c r="B431" s="38"/>
      <c r="C431" s="79"/>
      <c r="D431" s="79"/>
      <c r="F431" s="35"/>
    </row>
    <row r="432" spans="1:6" s="34" customFormat="1" x14ac:dyDescent="0.2">
      <c r="A432" s="33"/>
      <c r="B432" s="38"/>
      <c r="C432" s="79"/>
      <c r="D432" s="79"/>
      <c r="F432" s="35"/>
    </row>
    <row r="433" spans="1:6" s="34" customFormat="1" x14ac:dyDescent="0.2">
      <c r="A433" s="33"/>
      <c r="B433" s="38"/>
      <c r="C433" s="79"/>
      <c r="D433" s="79"/>
      <c r="F433" s="35"/>
    </row>
    <row r="434" spans="1:6" s="34" customFormat="1" x14ac:dyDescent="0.2">
      <c r="A434" s="33"/>
      <c r="B434" s="38"/>
      <c r="C434" s="79"/>
      <c r="D434" s="79"/>
      <c r="F434" s="35"/>
    </row>
    <row r="435" spans="1:6" s="34" customFormat="1" x14ac:dyDescent="0.2">
      <c r="A435" s="33"/>
      <c r="B435" s="38"/>
      <c r="C435" s="79"/>
      <c r="D435" s="79"/>
      <c r="F435" s="35"/>
    </row>
    <row r="436" spans="1:6" s="34" customFormat="1" x14ac:dyDescent="0.2">
      <c r="A436" s="33"/>
      <c r="B436" s="51"/>
      <c r="C436" s="79"/>
      <c r="D436" s="79"/>
      <c r="F436" s="35"/>
    </row>
    <row r="437" spans="1:6" s="34" customFormat="1" x14ac:dyDescent="0.2">
      <c r="A437" s="33"/>
      <c r="B437" s="38"/>
      <c r="C437" s="79"/>
      <c r="D437" s="79"/>
      <c r="F437" s="35"/>
    </row>
    <row r="438" spans="1:6" s="34" customFormat="1" x14ac:dyDescent="0.2">
      <c r="A438" s="33"/>
      <c r="B438" s="38"/>
      <c r="C438" s="79"/>
      <c r="D438" s="79"/>
      <c r="F438" s="35"/>
    </row>
    <row r="439" spans="1:6" s="34" customFormat="1" x14ac:dyDescent="0.2">
      <c r="A439" s="33"/>
      <c r="B439" s="38"/>
      <c r="C439" s="79"/>
      <c r="D439" s="79"/>
      <c r="F439" s="35"/>
    </row>
    <row r="440" spans="1:6" s="34" customFormat="1" x14ac:dyDescent="0.2">
      <c r="A440" s="33"/>
      <c r="B440" s="38"/>
      <c r="C440" s="79"/>
      <c r="D440" s="79"/>
      <c r="F440" s="35"/>
    </row>
    <row r="441" spans="1:6" s="34" customFormat="1" x14ac:dyDescent="0.2">
      <c r="A441" s="33"/>
      <c r="B441" s="38"/>
      <c r="C441" s="79"/>
      <c r="D441" s="79"/>
      <c r="F441" s="35"/>
    </row>
    <row r="442" spans="1:6" s="34" customFormat="1" x14ac:dyDescent="0.2">
      <c r="A442" s="33"/>
      <c r="B442" s="38"/>
      <c r="C442" s="79"/>
      <c r="D442" s="79"/>
      <c r="F442" s="35"/>
    </row>
    <row r="443" spans="1:6" s="34" customFormat="1" x14ac:dyDescent="0.2">
      <c r="A443" s="33"/>
      <c r="B443" s="38"/>
      <c r="C443" s="79"/>
      <c r="D443" s="79"/>
      <c r="F443" s="35"/>
    </row>
    <row r="444" spans="1:6" s="34" customFormat="1" x14ac:dyDescent="0.2">
      <c r="A444" s="33"/>
      <c r="B444" s="38"/>
      <c r="C444" s="79"/>
      <c r="D444" s="79"/>
      <c r="F444" s="35"/>
    </row>
    <row r="445" spans="1:6" s="34" customFormat="1" x14ac:dyDescent="0.2">
      <c r="A445" s="33"/>
      <c r="B445" s="38"/>
      <c r="C445" s="79"/>
      <c r="D445" s="79"/>
      <c r="F445" s="35"/>
    </row>
    <row r="446" spans="1:6" s="34" customFormat="1" x14ac:dyDescent="0.2">
      <c r="A446" s="33"/>
      <c r="B446" s="38"/>
      <c r="C446" s="79"/>
      <c r="D446" s="79"/>
      <c r="F446" s="35"/>
    </row>
    <row r="447" spans="1:6" s="34" customFormat="1" x14ac:dyDescent="0.2">
      <c r="A447" s="33"/>
      <c r="B447" s="38"/>
      <c r="C447" s="79"/>
      <c r="D447" s="79"/>
      <c r="F447" s="35"/>
    </row>
    <row r="448" spans="1:6" s="34" customFormat="1" x14ac:dyDescent="0.2">
      <c r="A448" s="33"/>
      <c r="B448" s="38"/>
      <c r="C448" s="79"/>
      <c r="D448" s="79"/>
      <c r="F448" s="35"/>
    </row>
    <row r="449" spans="1:6" s="34" customFormat="1" x14ac:dyDescent="0.2">
      <c r="A449" s="33"/>
      <c r="B449" s="38"/>
      <c r="C449" s="79"/>
      <c r="D449" s="79"/>
      <c r="F449" s="35"/>
    </row>
    <row r="450" spans="1:6" s="34" customFormat="1" x14ac:dyDescent="0.2">
      <c r="A450" s="33"/>
      <c r="B450" s="38"/>
      <c r="C450" s="79"/>
      <c r="D450" s="79"/>
      <c r="F450" s="35"/>
    </row>
    <row r="451" spans="1:6" s="34" customFormat="1" x14ac:dyDescent="0.2">
      <c r="A451" s="33"/>
      <c r="B451" s="38"/>
      <c r="C451" s="79"/>
      <c r="D451" s="79"/>
      <c r="F451" s="35"/>
    </row>
    <row r="452" spans="1:6" s="34" customFormat="1" x14ac:dyDescent="0.2">
      <c r="A452" s="33"/>
      <c r="B452" s="38"/>
      <c r="C452" s="79"/>
      <c r="D452" s="79"/>
      <c r="F452" s="35"/>
    </row>
    <row r="453" spans="1:6" s="34" customFormat="1" x14ac:dyDescent="0.2">
      <c r="A453" s="33"/>
      <c r="B453" s="38"/>
      <c r="C453" s="79"/>
      <c r="D453" s="79"/>
      <c r="F453" s="35"/>
    </row>
    <row r="454" spans="1:6" s="34" customFormat="1" x14ac:dyDescent="0.2">
      <c r="A454" s="33"/>
      <c r="B454" s="38"/>
      <c r="C454" s="79"/>
      <c r="D454" s="79"/>
      <c r="F454" s="35"/>
    </row>
    <row r="455" spans="1:6" s="34" customFormat="1" x14ac:dyDescent="0.2">
      <c r="A455" s="33"/>
      <c r="B455" s="38"/>
      <c r="C455" s="79"/>
      <c r="D455" s="79"/>
      <c r="F455" s="35"/>
    </row>
    <row r="456" spans="1:6" s="34" customFormat="1" x14ac:dyDescent="0.2">
      <c r="A456" s="33"/>
      <c r="B456" s="38"/>
      <c r="C456" s="79"/>
      <c r="D456" s="79"/>
      <c r="F456" s="35"/>
    </row>
    <row r="457" spans="1:6" s="34" customFormat="1" x14ac:dyDescent="0.2">
      <c r="A457" s="33"/>
      <c r="B457" s="38"/>
      <c r="C457" s="79"/>
      <c r="D457" s="79"/>
      <c r="F457" s="35"/>
    </row>
    <row r="458" spans="1:6" s="34" customFormat="1" x14ac:dyDescent="0.2">
      <c r="A458" s="33"/>
      <c r="B458" s="38"/>
      <c r="C458" s="79"/>
      <c r="D458" s="79"/>
      <c r="F458" s="35"/>
    </row>
    <row r="459" spans="1:6" s="34" customFormat="1" x14ac:dyDescent="0.2">
      <c r="A459" s="33"/>
      <c r="B459" s="38"/>
      <c r="C459" s="79"/>
      <c r="D459" s="79"/>
      <c r="F459" s="35"/>
    </row>
    <row r="460" spans="1:6" s="34" customFormat="1" x14ac:dyDescent="0.2">
      <c r="A460" s="33"/>
      <c r="B460" s="38"/>
      <c r="C460" s="79"/>
      <c r="D460" s="79"/>
      <c r="F460" s="35"/>
    </row>
    <row r="461" spans="1:6" s="34" customFormat="1" x14ac:dyDescent="0.2">
      <c r="A461" s="33"/>
      <c r="B461" s="38"/>
      <c r="C461" s="79"/>
      <c r="D461" s="79"/>
      <c r="F461" s="35"/>
    </row>
    <row r="462" spans="1:6" s="34" customFormat="1" x14ac:dyDescent="0.2">
      <c r="A462" s="33"/>
      <c r="B462" s="38"/>
      <c r="C462" s="79"/>
      <c r="D462" s="79"/>
      <c r="F462" s="35"/>
    </row>
    <row r="463" spans="1:6" s="34" customFormat="1" x14ac:dyDescent="0.2">
      <c r="A463" s="33"/>
      <c r="B463" s="52"/>
      <c r="C463" s="78"/>
      <c r="D463" s="78"/>
      <c r="F463" s="35"/>
    </row>
    <row r="464" spans="1:6" s="34" customFormat="1" x14ac:dyDescent="0.2">
      <c r="A464" s="33"/>
      <c r="B464" s="39"/>
      <c r="C464" s="79"/>
      <c r="D464" s="79"/>
      <c r="F464" s="35"/>
    </row>
    <row r="465" spans="1:6" s="34" customFormat="1" x14ac:dyDescent="0.2">
      <c r="A465" s="33"/>
      <c r="B465" s="38"/>
      <c r="C465" s="79"/>
      <c r="D465" s="79"/>
      <c r="F465" s="35"/>
    </row>
    <row r="466" spans="1:6" s="34" customFormat="1" x14ac:dyDescent="0.2">
      <c r="A466" s="33"/>
      <c r="B466" s="38"/>
      <c r="C466" s="79"/>
      <c r="D466" s="79"/>
      <c r="F466" s="35"/>
    </row>
    <row r="467" spans="1:6" s="34" customFormat="1" x14ac:dyDescent="0.2">
      <c r="A467" s="33"/>
      <c r="B467" s="38"/>
      <c r="C467" s="79"/>
      <c r="D467" s="79"/>
      <c r="F467" s="35"/>
    </row>
    <row r="468" spans="1:6" s="34" customFormat="1" x14ac:dyDescent="0.2">
      <c r="A468" s="33"/>
      <c r="B468" s="38"/>
      <c r="C468" s="79"/>
      <c r="D468" s="79"/>
      <c r="F468" s="35"/>
    </row>
    <row r="469" spans="1:6" s="34" customFormat="1" x14ac:dyDescent="0.2">
      <c r="A469" s="33"/>
      <c r="B469" s="38"/>
      <c r="C469" s="79"/>
      <c r="D469" s="79"/>
      <c r="F469" s="35"/>
    </row>
    <row r="470" spans="1:6" s="34" customFormat="1" x14ac:dyDescent="0.2">
      <c r="A470" s="33"/>
      <c r="B470" s="38"/>
      <c r="C470" s="79"/>
      <c r="D470" s="79"/>
      <c r="F470" s="35"/>
    </row>
    <row r="471" spans="1:6" s="34" customFormat="1" x14ac:dyDescent="0.2">
      <c r="A471" s="33"/>
      <c r="B471" s="38"/>
      <c r="C471" s="79"/>
      <c r="D471" s="79"/>
      <c r="F471" s="35"/>
    </row>
    <row r="472" spans="1:6" s="34" customFormat="1" x14ac:dyDescent="0.2">
      <c r="A472" s="33"/>
      <c r="B472" s="38"/>
      <c r="C472" s="79"/>
      <c r="D472" s="79"/>
      <c r="F472" s="35"/>
    </row>
    <row r="473" spans="1:6" s="34" customFormat="1" x14ac:dyDescent="0.2">
      <c r="A473" s="33"/>
      <c r="B473" s="38"/>
      <c r="C473" s="79"/>
      <c r="D473" s="79"/>
      <c r="F473" s="35"/>
    </row>
    <row r="474" spans="1:6" s="34" customFormat="1" x14ac:dyDescent="0.2">
      <c r="A474" s="33"/>
      <c r="B474" s="38"/>
      <c r="C474" s="79"/>
      <c r="D474" s="79"/>
      <c r="F474" s="35"/>
    </row>
    <row r="475" spans="1:6" s="34" customFormat="1" x14ac:dyDescent="0.2">
      <c r="A475" s="33"/>
      <c r="B475" s="38"/>
      <c r="C475" s="79"/>
      <c r="D475" s="79"/>
      <c r="F475" s="35"/>
    </row>
    <row r="476" spans="1:6" s="34" customFormat="1" x14ac:dyDescent="0.2">
      <c r="A476" s="33"/>
      <c r="B476" s="38"/>
      <c r="C476" s="79"/>
      <c r="D476" s="79"/>
      <c r="F476" s="35"/>
    </row>
    <row r="477" spans="1:6" s="34" customFormat="1" x14ac:dyDescent="0.2">
      <c r="A477" s="33"/>
      <c r="B477" s="38"/>
      <c r="C477" s="79"/>
      <c r="D477" s="79"/>
      <c r="F477" s="35"/>
    </row>
    <row r="478" spans="1:6" s="34" customFormat="1" x14ac:dyDescent="0.2">
      <c r="A478" s="33"/>
      <c r="B478" s="38"/>
      <c r="C478" s="79"/>
      <c r="D478" s="79"/>
      <c r="F478" s="35"/>
    </row>
    <row r="479" spans="1:6" s="34" customFormat="1" x14ac:dyDescent="0.2">
      <c r="A479" s="33"/>
      <c r="B479" s="38"/>
      <c r="C479" s="79"/>
      <c r="D479" s="79"/>
      <c r="F479" s="35"/>
    </row>
    <row r="480" spans="1:6" s="34" customFormat="1" x14ac:dyDescent="0.2">
      <c r="A480" s="33"/>
      <c r="B480" s="39"/>
      <c r="C480" s="79"/>
      <c r="D480" s="79"/>
      <c r="F480" s="35"/>
    </row>
    <row r="481" spans="1:6" s="34" customFormat="1" x14ac:dyDescent="0.2">
      <c r="A481" s="33"/>
      <c r="B481" s="38"/>
      <c r="C481" s="79"/>
      <c r="D481" s="79"/>
      <c r="F481" s="35"/>
    </row>
    <row r="482" spans="1:6" s="34" customFormat="1" x14ac:dyDescent="0.2">
      <c r="A482" s="33"/>
      <c r="B482" s="38"/>
      <c r="C482" s="79"/>
      <c r="D482" s="79"/>
      <c r="F482" s="35"/>
    </row>
    <row r="483" spans="1:6" s="34" customFormat="1" x14ac:dyDescent="0.2">
      <c r="A483" s="33"/>
      <c r="B483" s="38"/>
      <c r="C483" s="79"/>
      <c r="D483" s="79"/>
      <c r="F483" s="35"/>
    </row>
    <row r="484" spans="1:6" s="34" customFormat="1" x14ac:dyDescent="0.2">
      <c r="A484" s="33"/>
      <c r="B484" s="38"/>
      <c r="C484" s="79"/>
      <c r="D484" s="79"/>
      <c r="F484" s="35"/>
    </row>
    <row r="485" spans="1:6" s="34" customFormat="1" x14ac:dyDescent="0.2">
      <c r="A485" s="33"/>
      <c r="B485" s="39"/>
      <c r="C485" s="79"/>
      <c r="D485" s="79"/>
      <c r="F485" s="35"/>
    </row>
    <row r="486" spans="1:6" s="34" customFormat="1" x14ac:dyDescent="0.2">
      <c r="A486" s="33"/>
      <c r="B486" s="38"/>
      <c r="C486" s="79"/>
      <c r="D486" s="79"/>
      <c r="F486" s="35"/>
    </row>
    <row r="487" spans="1:6" s="34" customFormat="1" x14ac:dyDescent="0.2">
      <c r="A487" s="33"/>
      <c r="B487" s="38"/>
      <c r="C487" s="79"/>
      <c r="D487" s="79"/>
      <c r="F487" s="35"/>
    </row>
    <row r="488" spans="1:6" s="34" customFormat="1" x14ac:dyDescent="0.2">
      <c r="A488" s="33"/>
      <c r="B488" s="38"/>
      <c r="C488" s="79"/>
      <c r="D488" s="79"/>
      <c r="F488" s="35"/>
    </row>
    <row r="489" spans="1:6" s="34" customFormat="1" x14ac:dyDescent="0.2">
      <c r="A489" s="33"/>
      <c r="B489" s="38"/>
      <c r="C489" s="79"/>
      <c r="D489" s="79"/>
      <c r="F489" s="35"/>
    </row>
    <row r="490" spans="1:6" s="34" customFormat="1" x14ac:dyDescent="0.2">
      <c r="A490" s="33"/>
      <c r="B490" s="38"/>
      <c r="C490" s="79"/>
      <c r="D490" s="79"/>
      <c r="F490" s="35"/>
    </row>
    <row r="491" spans="1:6" s="34" customFormat="1" x14ac:dyDescent="0.2">
      <c r="A491" s="33"/>
      <c r="B491" s="38"/>
      <c r="C491" s="79"/>
      <c r="D491" s="79"/>
      <c r="F491" s="35"/>
    </row>
    <row r="492" spans="1:6" s="34" customFormat="1" x14ac:dyDescent="0.2">
      <c r="A492" s="33"/>
      <c r="B492" s="38"/>
      <c r="C492" s="79"/>
      <c r="D492" s="79"/>
      <c r="F492" s="35"/>
    </row>
    <row r="493" spans="1:6" s="34" customFormat="1" x14ac:dyDescent="0.2">
      <c r="A493" s="33"/>
      <c r="B493" s="38"/>
      <c r="C493" s="79"/>
      <c r="D493" s="79"/>
      <c r="F493" s="35"/>
    </row>
    <row r="494" spans="1:6" s="34" customFormat="1" x14ac:dyDescent="0.2">
      <c r="A494" s="33"/>
      <c r="B494" s="38"/>
      <c r="C494" s="79"/>
      <c r="D494" s="79"/>
      <c r="F494" s="35"/>
    </row>
    <row r="495" spans="1:6" s="34" customFormat="1" x14ac:dyDescent="0.2">
      <c r="A495" s="33"/>
      <c r="B495" s="38"/>
      <c r="C495" s="79"/>
      <c r="D495" s="79"/>
      <c r="F495" s="35"/>
    </row>
    <row r="496" spans="1:6" s="34" customFormat="1" x14ac:dyDescent="0.2">
      <c r="A496" s="33"/>
      <c r="B496" s="38"/>
      <c r="C496" s="79"/>
      <c r="D496" s="79"/>
      <c r="F496" s="35"/>
    </row>
    <row r="497" spans="1:6" s="34" customFormat="1" x14ac:dyDescent="0.2">
      <c r="A497" s="33"/>
      <c r="B497" s="38"/>
      <c r="C497" s="79"/>
      <c r="D497" s="79"/>
      <c r="F497" s="35"/>
    </row>
    <row r="498" spans="1:6" s="34" customFormat="1" x14ac:dyDescent="0.2">
      <c r="A498" s="33"/>
      <c r="B498" s="38"/>
      <c r="C498" s="77"/>
      <c r="D498" s="77"/>
      <c r="F498" s="35"/>
    </row>
    <row r="499" spans="1:6" s="34" customFormat="1" x14ac:dyDescent="0.2">
      <c r="A499" s="33"/>
      <c r="B499" s="38"/>
      <c r="C499" s="79"/>
      <c r="D499" s="79"/>
      <c r="F499" s="35"/>
    </row>
    <row r="500" spans="1:6" s="34" customFormat="1" x14ac:dyDescent="0.2">
      <c r="A500" s="33"/>
      <c r="B500" s="38"/>
      <c r="C500" s="79"/>
      <c r="D500" s="79"/>
      <c r="F500" s="35"/>
    </row>
    <row r="501" spans="1:6" s="34" customFormat="1" x14ac:dyDescent="0.2">
      <c r="A501" s="33"/>
      <c r="B501" s="38"/>
      <c r="C501" s="79"/>
      <c r="D501" s="79"/>
      <c r="F501" s="35"/>
    </row>
    <row r="502" spans="1:6" s="34" customFormat="1" x14ac:dyDescent="0.2">
      <c r="A502" s="33"/>
      <c r="B502" s="38"/>
      <c r="C502" s="79"/>
      <c r="D502" s="79"/>
      <c r="F502" s="35"/>
    </row>
    <row r="503" spans="1:6" s="34" customFormat="1" x14ac:dyDescent="0.2">
      <c r="A503" s="33"/>
      <c r="B503" s="38"/>
      <c r="C503" s="79"/>
      <c r="D503" s="79"/>
      <c r="F503" s="35"/>
    </row>
    <row r="504" spans="1:6" s="34" customFormat="1" x14ac:dyDescent="0.2">
      <c r="A504" s="33"/>
      <c r="B504" s="39"/>
      <c r="C504" s="79"/>
      <c r="D504" s="79"/>
      <c r="F504" s="35"/>
    </row>
    <row r="505" spans="1:6" s="34" customFormat="1" x14ac:dyDescent="0.2">
      <c r="A505" s="33"/>
      <c r="B505" s="38"/>
      <c r="C505" s="79"/>
      <c r="D505" s="79"/>
      <c r="F505" s="35"/>
    </row>
    <row r="506" spans="1:6" s="34" customFormat="1" x14ac:dyDescent="0.2">
      <c r="A506" s="33"/>
      <c r="B506" s="38"/>
      <c r="C506" s="79"/>
      <c r="D506" s="79"/>
      <c r="F506" s="35"/>
    </row>
    <row r="507" spans="1:6" s="34" customFormat="1" x14ac:dyDescent="0.2">
      <c r="A507" s="33"/>
      <c r="B507" s="38"/>
      <c r="C507" s="79"/>
      <c r="D507" s="79"/>
      <c r="F507" s="35"/>
    </row>
    <row r="508" spans="1:6" s="34" customFormat="1" x14ac:dyDescent="0.2">
      <c r="A508" s="33"/>
      <c r="B508" s="38"/>
      <c r="C508" s="79"/>
      <c r="D508" s="79"/>
      <c r="F508" s="35"/>
    </row>
    <row r="509" spans="1:6" s="34" customFormat="1" x14ac:dyDescent="0.2">
      <c r="A509" s="33"/>
      <c r="B509" s="38"/>
      <c r="C509" s="79"/>
      <c r="D509" s="79"/>
      <c r="F509" s="35"/>
    </row>
    <row r="510" spans="1:6" s="34" customFormat="1" x14ac:dyDescent="0.2">
      <c r="A510" s="33"/>
      <c r="B510" s="38"/>
      <c r="C510" s="79"/>
      <c r="D510" s="79"/>
      <c r="F510" s="35"/>
    </row>
    <row r="511" spans="1:6" s="34" customFormat="1" x14ac:dyDescent="0.2">
      <c r="A511" s="33"/>
      <c r="B511" s="38"/>
      <c r="C511" s="79"/>
      <c r="D511" s="79"/>
      <c r="F511" s="35"/>
    </row>
    <row r="512" spans="1:6" s="34" customFormat="1" x14ac:dyDescent="0.2">
      <c r="A512" s="33"/>
      <c r="B512" s="40"/>
      <c r="C512" s="80"/>
      <c r="D512" s="80"/>
      <c r="F512" s="35"/>
    </row>
    <row r="513" spans="1:6" s="34" customFormat="1" x14ac:dyDescent="0.2">
      <c r="A513" s="33"/>
      <c r="B513" s="39"/>
      <c r="C513" s="79"/>
      <c r="D513" s="79"/>
      <c r="F513" s="35"/>
    </row>
    <row r="514" spans="1:6" s="34" customFormat="1" x14ac:dyDescent="0.2">
      <c r="A514" s="33"/>
      <c r="B514" s="38"/>
      <c r="C514" s="79"/>
      <c r="D514" s="79"/>
      <c r="F514" s="35"/>
    </row>
    <row r="515" spans="1:6" s="34" customFormat="1" x14ac:dyDescent="0.2">
      <c r="A515" s="33"/>
      <c r="B515" s="38"/>
      <c r="C515" s="79"/>
      <c r="D515" s="79"/>
      <c r="F515" s="35"/>
    </row>
    <row r="516" spans="1:6" s="34" customFormat="1" x14ac:dyDescent="0.2">
      <c r="A516" s="33"/>
      <c r="B516" s="38"/>
      <c r="C516" s="79"/>
      <c r="D516" s="79"/>
      <c r="F516" s="35"/>
    </row>
    <row r="517" spans="1:6" s="34" customFormat="1" x14ac:dyDescent="0.2">
      <c r="A517" s="33"/>
      <c r="B517" s="38"/>
      <c r="C517" s="79"/>
      <c r="D517" s="79"/>
      <c r="F517" s="35"/>
    </row>
    <row r="518" spans="1:6" s="34" customFormat="1" x14ac:dyDescent="0.2">
      <c r="A518" s="33"/>
      <c r="B518" s="38"/>
      <c r="C518" s="79"/>
      <c r="D518" s="79"/>
      <c r="F518" s="35"/>
    </row>
    <row r="519" spans="1:6" s="34" customFormat="1" x14ac:dyDescent="0.2">
      <c r="A519" s="33"/>
      <c r="B519" s="38"/>
      <c r="C519" s="79"/>
      <c r="D519" s="79"/>
      <c r="F519" s="35"/>
    </row>
    <row r="520" spans="1:6" s="34" customFormat="1" x14ac:dyDescent="0.2">
      <c r="A520" s="33"/>
      <c r="B520" s="38"/>
      <c r="C520" s="79"/>
      <c r="D520" s="79"/>
      <c r="F520" s="35"/>
    </row>
    <row r="521" spans="1:6" s="34" customFormat="1" x14ac:dyDescent="0.2">
      <c r="A521" s="33"/>
      <c r="B521" s="38"/>
      <c r="C521" s="79"/>
      <c r="D521" s="79"/>
      <c r="F521" s="35"/>
    </row>
    <row r="522" spans="1:6" s="34" customFormat="1" x14ac:dyDescent="0.2">
      <c r="A522" s="33"/>
      <c r="B522" s="38"/>
      <c r="C522" s="79"/>
      <c r="D522" s="79"/>
      <c r="F522" s="35"/>
    </row>
    <row r="523" spans="1:6" s="34" customFormat="1" x14ac:dyDescent="0.2">
      <c r="A523" s="33"/>
      <c r="B523" s="38"/>
      <c r="C523" s="79"/>
      <c r="D523" s="79"/>
      <c r="F523" s="35"/>
    </row>
    <row r="524" spans="1:6" s="34" customFormat="1" x14ac:dyDescent="0.2">
      <c r="A524" s="33"/>
      <c r="B524" s="38"/>
      <c r="C524" s="79"/>
      <c r="D524" s="79"/>
      <c r="F524" s="35"/>
    </row>
    <row r="525" spans="1:6" s="34" customFormat="1" x14ac:dyDescent="0.2">
      <c r="A525" s="33"/>
      <c r="B525" s="39"/>
      <c r="C525" s="79"/>
      <c r="D525" s="79"/>
      <c r="F525" s="35"/>
    </row>
    <row r="526" spans="1:6" s="34" customFormat="1" x14ac:dyDescent="0.2">
      <c r="A526" s="33"/>
      <c r="B526" s="38"/>
      <c r="C526" s="79"/>
      <c r="D526" s="79"/>
      <c r="F526" s="35"/>
    </row>
    <row r="527" spans="1:6" s="34" customFormat="1" x14ac:dyDescent="0.2">
      <c r="A527" s="33"/>
      <c r="B527" s="38"/>
      <c r="C527" s="79"/>
      <c r="D527" s="79"/>
      <c r="F527" s="35"/>
    </row>
    <row r="528" spans="1:6" s="34" customFormat="1" x14ac:dyDescent="0.2">
      <c r="A528" s="33"/>
      <c r="B528" s="38"/>
      <c r="C528" s="79"/>
      <c r="D528" s="79"/>
      <c r="F528" s="35"/>
    </row>
    <row r="529" spans="1:6" s="34" customFormat="1" x14ac:dyDescent="0.2">
      <c r="A529" s="33"/>
      <c r="B529" s="38"/>
      <c r="C529" s="79"/>
      <c r="D529" s="79"/>
      <c r="F529" s="35"/>
    </row>
    <row r="530" spans="1:6" s="34" customFormat="1" x14ac:dyDescent="0.2">
      <c r="A530" s="33"/>
      <c r="B530" s="38"/>
      <c r="C530" s="79"/>
      <c r="D530" s="79"/>
      <c r="F530" s="35"/>
    </row>
    <row r="531" spans="1:6" s="34" customFormat="1" x14ac:dyDescent="0.2">
      <c r="A531" s="33"/>
      <c r="B531" s="38"/>
      <c r="C531" s="79"/>
      <c r="D531" s="79"/>
      <c r="F531" s="35"/>
    </row>
    <row r="532" spans="1:6" s="34" customFormat="1" x14ac:dyDescent="0.2">
      <c r="A532" s="33"/>
      <c r="B532" s="38"/>
      <c r="C532" s="79"/>
      <c r="D532" s="79"/>
      <c r="F532" s="35"/>
    </row>
    <row r="533" spans="1:6" s="34" customFormat="1" x14ac:dyDescent="0.2">
      <c r="A533" s="33"/>
      <c r="B533" s="38"/>
      <c r="C533" s="79"/>
      <c r="D533" s="79"/>
      <c r="F533" s="35"/>
    </row>
    <row r="534" spans="1:6" s="34" customFormat="1" x14ac:dyDescent="0.2">
      <c r="A534" s="33"/>
      <c r="B534" s="38"/>
      <c r="C534" s="79"/>
      <c r="D534" s="79"/>
      <c r="F534" s="35"/>
    </row>
    <row r="535" spans="1:6" s="34" customFormat="1" x14ac:dyDescent="0.2">
      <c r="A535" s="33"/>
      <c r="B535" s="38"/>
      <c r="C535" s="79"/>
      <c r="D535" s="79"/>
      <c r="F535" s="35"/>
    </row>
    <row r="536" spans="1:6" s="34" customFormat="1" x14ac:dyDescent="0.2">
      <c r="A536" s="33"/>
      <c r="B536" s="38"/>
      <c r="C536" s="79"/>
      <c r="D536" s="79"/>
      <c r="F536" s="35"/>
    </row>
    <row r="537" spans="1:6" s="34" customFormat="1" x14ac:dyDescent="0.2">
      <c r="A537" s="33"/>
      <c r="B537" s="38"/>
      <c r="C537" s="79"/>
      <c r="D537" s="79"/>
      <c r="F537" s="35"/>
    </row>
    <row r="538" spans="1:6" s="34" customFormat="1" x14ac:dyDescent="0.2">
      <c r="A538" s="33"/>
      <c r="B538" s="38"/>
      <c r="C538" s="79"/>
      <c r="D538" s="79"/>
      <c r="F538" s="35"/>
    </row>
    <row r="539" spans="1:6" s="34" customFormat="1" x14ac:dyDescent="0.2">
      <c r="A539" s="33"/>
      <c r="B539" s="38"/>
      <c r="C539" s="79"/>
      <c r="D539" s="79"/>
      <c r="F539" s="35"/>
    </row>
    <row r="540" spans="1:6" s="34" customFormat="1" x14ac:dyDescent="0.2">
      <c r="A540" s="33"/>
      <c r="B540" s="38"/>
      <c r="C540" s="79"/>
      <c r="D540" s="79"/>
      <c r="F540" s="35"/>
    </row>
    <row r="541" spans="1:6" s="34" customFormat="1" x14ac:dyDescent="0.2">
      <c r="A541" s="33"/>
      <c r="B541" s="38"/>
      <c r="C541" s="79"/>
      <c r="D541" s="79"/>
      <c r="F541" s="35"/>
    </row>
    <row r="542" spans="1:6" s="34" customFormat="1" x14ac:dyDescent="0.2">
      <c r="A542" s="33"/>
      <c r="B542" s="39"/>
      <c r="C542" s="79"/>
      <c r="D542" s="79"/>
      <c r="F542" s="35"/>
    </row>
    <row r="543" spans="1:6" s="34" customFormat="1" x14ac:dyDescent="0.2">
      <c r="A543" s="33"/>
      <c r="B543" s="40"/>
      <c r="C543" s="80"/>
      <c r="D543" s="80"/>
      <c r="F543" s="35"/>
    </row>
    <row r="544" spans="1:6" s="34" customFormat="1" x14ac:dyDescent="0.2">
      <c r="A544" s="33"/>
      <c r="B544" s="38"/>
      <c r="C544" s="79"/>
      <c r="D544" s="79"/>
      <c r="F544" s="35"/>
    </row>
    <row r="545" spans="1:6" s="34" customFormat="1" x14ac:dyDescent="0.2">
      <c r="A545" s="33"/>
      <c r="B545" s="40"/>
      <c r="C545" s="80"/>
      <c r="D545" s="80"/>
      <c r="F545" s="35"/>
    </row>
    <row r="546" spans="1:6" s="34" customFormat="1" x14ac:dyDescent="0.2">
      <c r="A546" s="33"/>
      <c r="B546" s="38"/>
      <c r="C546" s="79"/>
      <c r="D546" s="79"/>
      <c r="F546" s="35"/>
    </row>
    <row r="547" spans="1:6" s="34" customFormat="1" x14ac:dyDescent="0.2">
      <c r="A547" s="33"/>
      <c r="B547" s="40"/>
      <c r="C547" s="80"/>
      <c r="D547" s="80"/>
      <c r="F547" s="35"/>
    </row>
    <row r="548" spans="1:6" s="34" customFormat="1" x14ac:dyDescent="0.2">
      <c r="A548" s="33"/>
      <c r="B548" s="38"/>
      <c r="C548" s="79"/>
      <c r="D548" s="79"/>
      <c r="F548" s="35"/>
    </row>
    <row r="549" spans="1:6" s="34" customFormat="1" x14ac:dyDescent="0.2">
      <c r="A549" s="33"/>
      <c r="B549" s="40"/>
      <c r="C549" s="80"/>
      <c r="D549" s="80"/>
      <c r="F549" s="35"/>
    </row>
    <row r="550" spans="1:6" s="34" customFormat="1" x14ac:dyDescent="0.2">
      <c r="A550" s="33"/>
      <c r="B550" s="38"/>
      <c r="C550" s="79"/>
      <c r="D550" s="79"/>
      <c r="F550" s="35"/>
    </row>
    <row r="551" spans="1:6" s="34" customFormat="1" x14ac:dyDescent="0.2">
      <c r="A551" s="33"/>
      <c r="B551" s="38"/>
      <c r="C551" s="79"/>
      <c r="D551" s="79"/>
      <c r="F551" s="35"/>
    </row>
    <row r="552" spans="1:6" s="34" customFormat="1" x14ac:dyDescent="0.2">
      <c r="A552" s="33"/>
      <c r="B552" s="38"/>
      <c r="C552" s="79"/>
      <c r="D552" s="79"/>
      <c r="F552" s="35"/>
    </row>
    <row r="553" spans="1:6" s="34" customFormat="1" x14ac:dyDescent="0.2">
      <c r="A553" s="33"/>
      <c r="B553" s="38"/>
      <c r="C553" s="79"/>
      <c r="D553" s="79"/>
      <c r="F553" s="35"/>
    </row>
    <row r="554" spans="1:6" s="34" customFormat="1" x14ac:dyDescent="0.2">
      <c r="A554" s="33"/>
      <c r="B554" s="38"/>
      <c r="C554" s="79"/>
      <c r="D554" s="79"/>
      <c r="F554" s="35"/>
    </row>
    <row r="555" spans="1:6" s="34" customFormat="1" x14ac:dyDescent="0.2">
      <c r="A555" s="33"/>
      <c r="B555" s="38"/>
      <c r="C555" s="75"/>
      <c r="D555" s="75"/>
      <c r="F555" s="35"/>
    </row>
    <row r="556" spans="1:6" s="34" customFormat="1" x14ac:dyDescent="0.2">
      <c r="A556" s="53"/>
      <c r="B556" s="41"/>
      <c r="C556" s="73"/>
      <c r="D556" s="73"/>
      <c r="F556" s="35"/>
    </row>
    <row r="557" spans="1:6" s="34" customFormat="1" x14ac:dyDescent="0.2">
      <c r="A557" s="54"/>
      <c r="B557" s="40"/>
      <c r="C557" s="81"/>
      <c r="D557" s="81"/>
      <c r="F557" s="35"/>
    </row>
    <row r="558" spans="1:6" s="34" customFormat="1" x14ac:dyDescent="0.2">
      <c r="A558" s="54"/>
      <c r="B558" s="38"/>
      <c r="C558" s="75"/>
      <c r="D558" s="75"/>
      <c r="F558" s="35"/>
    </row>
    <row r="559" spans="1:6" s="34" customFormat="1" x14ac:dyDescent="0.2">
      <c r="A559" s="54"/>
      <c r="B559" s="39"/>
      <c r="C559" s="75"/>
      <c r="D559" s="75"/>
      <c r="F559" s="35"/>
    </row>
    <row r="560" spans="1:6" s="34" customFormat="1" x14ac:dyDescent="0.2">
      <c r="A560" s="54"/>
      <c r="B560" s="40"/>
      <c r="C560" s="81"/>
      <c r="D560" s="81"/>
      <c r="F560" s="35"/>
    </row>
    <row r="561" spans="1:6" s="34" customFormat="1" x14ac:dyDescent="0.2">
      <c r="A561" s="54"/>
      <c r="B561" s="38"/>
      <c r="C561" s="75"/>
      <c r="D561" s="75"/>
      <c r="F561" s="35"/>
    </row>
    <row r="562" spans="1:6" s="34" customFormat="1" x14ac:dyDescent="0.2">
      <c r="A562" s="54"/>
      <c r="B562" s="38"/>
      <c r="C562" s="75"/>
      <c r="D562" s="75"/>
      <c r="F562" s="35"/>
    </row>
    <row r="563" spans="1:6" s="34" customFormat="1" x14ac:dyDescent="0.2">
      <c r="A563" s="54"/>
      <c r="B563" s="38"/>
      <c r="C563" s="75"/>
      <c r="D563" s="75"/>
      <c r="F563" s="35"/>
    </row>
    <row r="564" spans="1:6" s="34" customFormat="1" x14ac:dyDescent="0.2">
      <c r="A564" s="54"/>
      <c r="B564" s="40"/>
      <c r="C564" s="81"/>
      <c r="D564" s="81"/>
      <c r="F564" s="35"/>
    </row>
    <row r="565" spans="1:6" s="34" customFormat="1" x14ac:dyDescent="0.2">
      <c r="A565" s="54"/>
      <c r="B565" s="38"/>
      <c r="C565" s="75"/>
      <c r="D565" s="75"/>
      <c r="F565" s="35"/>
    </row>
    <row r="566" spans="1:6" s="34" customFormat="1" x14ac:dyDescent="0.2">
      <c r="A566" s="54"/>
      <c r="B566" s="38"/>
      <c r="C566" s="75"/>
      <c r="D566" s="75"/>
      <c r="F566" s="35"/>
    </row>
    <row r="567" spans="1:6" s="34" customFormat="1" x14ac:dyDescent="0.2">
      <c r="A567" s="54"/>
      <c r="B567" s="40"/>
      <c r="C567" s="81"/>
      <c r="D567" s="81"/>
      <c r="F567" s="35"/>
    </row>
    <row r="568" spans="1:6" s="34" customFormat="1" x14ac:dyDescent="0.2">
      <c r="A568" s="54"/>
      <c r="B568" s="38"/>
      <c r="C568" s="75"/>
      <c r="D568" s="75"/>
      <c r="F568" s="35"/>
    </row>
    <row r="569" spans="1:6" s="34" customFormat="1" x14ac:dyDescent="0.2">
      <c r="A569" s="54"/>
      <c r="B569" s="40"/>
      <c r="C569" s="81"/>
      <c r="D569" s="81"/>
      <c r="F569" s="35"/>
    </row>
    <row r="570" spans="1:6" s="34" customFormat="1" x14ac:dyDescent="0.2">
      <c r="A570" s="54"/>
      <c r="B570" s="38"/>
      <c r="C570" s="75"/>
      <c r="D570" s="75"/>
      <c r="F570" s="35"/>
    </row>
    <row r="571" spans="1:6" s="34" customFormat="1" ht="14.25" x14ac:dyDescent="0.2">
      <c r="A571" s="33"/>
      <c r="B571" s="50"/>
      <c r="C571" s="79"/>
      <c r="D571" s="79"/>
      <c r="F571" s="35"/>
    </row>
    <row r="572" spans="1:6" s="34" customFormat="1" x14ac:dyDescent="0.2">
      <c r="A572" s="33"/>
      <c r="B572" s="39"/>
      <c r="C572" s="81"/>
      <c r="D572" s="81"/>
      <c r="F572" s="35"/>
    </row>
    <row r="573" spans="1:6" s="34" customFormat="1" x14ac:dyDescent="0.2">
      <c r="A573" s="33"/>
      <c r="B573" s="40"/>
      <c r="C573" s="81"/>
      <c r="D573" s="81"/>
      <c r="F573" s="35"/>
    </row>
    <row r="574" spans="1:6" s="34" customFormat="1" x14ac:dyDescent="0.2">
      <c r="A574" s="33"/>
      <c r="B574" s="38"/>
      <c r="C574" s="75"/>
      <c r="D574" s="75"/>
      <c r="F574" s="35"/>
    </row>
    <row r="575" spans="1:6" s="34" customFormat="1" x14ac:dyDescent="0.2">
      <c r="A575" s="33"/>
      <c r="B575" s="38"/>
      <c r="C575" s="75"/>
      <c r="D575" s="75"/>
      <c r="F575" s="35"/>
    </row>
    <row r="576" spans="1:6" s="34" customFormat="1" x14ac:dyDescent="0.2">
      <c r="A576" s="33"/>
      <c r="B576" s="38"/>
      <c r="C576" s="75"/>
      <c r="D576" s="75"/>
      <c r="F576" s="35"/>
    </row>
    <row r="577" spans="1:6" s="34" customFormat="1" x14ac:dyDescent="0.2">
      <c r="A577" s="33"/>
      <c r="B577" s="38"/>
      <c r="C577" s="75"/>
      <c r="D577" s="75"/>
      <c r="F577" s="35"/>
    </row>
    <row r="578" spans="1:6" s="34" customFormat="1" x14ac:dyDescent="0.2">
      <c r="A578" s="33"/>
      <c r="B578" s="38"/>
      <c r="C578" s="75"/>
      <c r="D578" s="75"/>
      <c r="F578" s="35"/>
    </row>
    <row r="579" spans="1:6" s="34" customFormat="1" x14ac:dyDescent="0.2">
      <c r="A579" s="33"/>
      <c r="B579" s="38"/>
      <c r="C579" s="75"/>
      <c r="D579" s="75"/>
      <c r="F579" s="35"/>
    </row>
    <row r="580" spans="1:6" s="34" customFormat="1" x14ac:dyDescent="0.2">
      <c r="A580" s="33"/>
      <c r="B580" s="38"/>
      <c r="C580" s="75"/>
      <c r="D580" s="75"/>
      <c r="F580" s="35"/>
    </row>
    <row r="581" spans="1:6" s="34" customFormat="1" x14ac:dyDescent="0.2">
      <c r="A581" s="33"/>
      <c r="B581" s="38"/>
      <c r="C581" s="75"/>
      <c r="D581" s="75"/>
      <c r="F581" s="35"/>
    </row>
    <row r="582" spans="1:6" s="34" customFormat="1" x14ac:dyDescent="0.2">
      <c r="A582" s="33"/>
      <c r="B582" s="38"/>
      <c r="C582" s="75"/>
      <c r="D582" s="75"/>
      <c r="F582" s="35"/>
    </row>
    <row r="583" spans="1:6" s="34" customFormat="1" x14ac:dyDescent="0.2">
      <c r="A583" s="33"/>
      <c r="B583" s="38"/>
      <c r="C583" s="75"/>
      <c r="D583" s="75"/>
      <c r="F583" s="35"/>
    </row>
    <row r="584" spans="1:6" s="34" customFormat="1" x14ac:dyDescent="0.2">
      <c r="A584" s="33"/>
      <c r="B584" s="38"/>
      <c r="C584" s="75"/>
      <c r="D584" s="75"/>
      <c r="F584" s="35"/>
    </row>
    <row r="585" spans="1:6" s="34" customFormat="1" x14ac:dyDescent="0.2">
      <c r="A585" s="33"/>
      <c r="B585" s="38"/>
      <c r="C585" s="75"/>
      <c r="D585" s="75"/>
      <c r="F585" s="35"/>
    </row>
    <row r="586" spans="1:6" s="34" customFormat="1" x14ac:dyDescent="0.2">
      <c r="A586" s="33"/>
      <c r="B586" s="38"/>
      <c r="C586" s="75"/>
      <c r="D586" s="75"/>
      <c r="F586" s="35"/>
    </row>
    <row r="587" spans="1:6" s="34" customFormat="1" x14ac:dyDescent="0.2">
      <c r="A587" s="33"/>
      <c r="B587" s="40"/>
      <c r="C587" s="81"/>
      <c r="D587" s="81"/>
      <c r="F587" s="35"/>
    </row>
    <row r="588" spans="1:6" s="34" customFormat="1" ht="25.5" customHeight="1" x14ac:dyDescent="0.2">
      <c r="A588" s="33"/>
      <c r="B588" s="38"/>
      <c r="C588" s="75"/>
      <c r="D588" s="75"/>
      <c r="F588" s="35"/>
    </row>
    <row r="589" spans="1:6" s="34" customFormat="1" x14ac:dyDescent="0.2">
      <c r="A589" s="33"/>
      <c r="B589" s="38"/>
      <c r="C589" s="75"/>
      <c r="D589" s="75"/>
      <c r="F589" s="35"/>
    </row>
    <row r="590" spans="1:6" s="34" customFormat="1" x14ac:dyDescent="0.2">
      <c r="A590" s="33"/>
      <c r="B590" s="38"/>
      <c r="C590" s="75"/>
      <c r="D590" s="75"/>
      <c r="F590" s="35"/>
    </row>
    <row r="591" spans="1:6" s="34" customFormat="1" x14ac:dyDescent="0.2">
      <c r="A591" s="33"/>
      <c r="B591" s="38"/>
      <c r="C591" s="75"/>
      <c r="D591" s="75"/>
      <c r="F591" s="35"/>
    </row>
    <row r="592" spans="1:6" s="34" customFormat="1" x14ac:dyDescent="0.2">
      <c r="A592" s="33"/>
      <c r="B592" s="38"/>
      <c r="C592" s="75"/>
      <c r="D592" s="75"/>
      <c r="F592" s="35"/>
    </row>
    <row r="593" spans="1:6" s="34" customFormat="1" ht="30.75" customHeight="1" x14ac:dyDescent="0.2">
      <c r="A593" s="33"/>
      <c r="B593" s="38"/>
      <c r="C593" s="75"/>
      <c r="D593" s="75"/>
      <c r="F593" s="35"/>
    </row>
    <row r="594" spans="1:6" s="34" customFormat="1" x14ac:dyDescent="0.2">
      <c r="A594" s="33"/>
      <c r="B594" s="38"/>
      <c r="C594" s="75"/>
      <c r="D594" s="75"/>
      <c r="F594" s="35"/>
    </row>
    <row r="595" spans="1:6" s="34" customFormat="1" x14ac:dyDescent="0.2">
      <c r="A595" s="33"/>
      <c r="B595" s="38"/>
      <c r="C595" s="75"/>
      <c r="D595" s="75"/>
      <c r="F595" s="35"/>
    </row>
    <row r="596" spans="1:6" s="34" customFormat="1" x14ac:dyDescent="0.2">
      <c r="A596" s="33"/>
      <c r="B596" s="38"/>
      <c r="C596" s="75"/>
      <c r="D596" s="75"/>
      <c r="F596" s="35"/>
    </row>
    <row r="597" spans="1:6" s="34" customFormat="1" x14ac:dyDescent="0.2">
      <c r="A597" s="33"/>
      <c r="B597" s="38"/>
      <c r="C597" s="75"/>
      <c r="D597" s="75"/>
      <c r="F597" s="35"/>
    </row>
    <row r="598" spans="1:6" s="34" customFormat="1" x14ac:dyDescent="0.2">
      <c r="A598" s="33"/>
      <c r="B598" s="38"/>
      <c r="C598" s="75"/>
      <c r="D598" s="75"/>
      <c r="F598" s="35"/>
    </row>
    <row r="599" spans="1:6" s="34" customFormat="1" ht="15" customHeight="1" x14ac:dyDescent="0.2">
      <c r="A599" s="33"/>
      <c r="B599" s="38"/>
      <c r="C599" s="75"/>
      <c r="D599" s="75"/>
      <c r="F599" s="35"/>
    </row>
    <row r="600" spans="1:6" s="34" customFormat="1" ht="15" customHeight="1" x14ac:dyDescent="0.2">
      <c r="A600" s="33"/>
      <c r="B600" s="38"/>
      <c r="C600" s="75"/>
      <c r="D600" s="75"/>
      <c r="F600" s="35"/>
    </row>
    <row r="601" spans="1:6" s="34" customFormat="1" ht="15" customHeight="1" x14ac:dyDescent="0.2">
      <c r="A601" s="33"/>
      <c r="B601" s="38"/>
      <c r="C601" s="75"/>
      <c r="D601" s="75"/>
      <c r="F601" s="35"/>
    </row>
    <row r="602" spans="1:6" s="34" customFormat="1" ht="15" customHeight="1" x14ac:dyDescent="0.2">
      <c r="A602" s="33"/>
      <c r="B602" s="38"/>
      <c r="C602" s="75"/>
      <c r="D602" s="75"/>
      <c r="F602" s="35"/>
    </row>
    <row r="603" spans="1:6" s="34" customFormat="1" ht="15" customHeight="1" x14ac:dyDescent="0.2">
      <c r="A603" s="33"/>
      <c r="B603" s="39"/>
      <c r="C603" s="81"/>
      <c r="D603" s="81"/>
      <c r="F603" s="35"/>
    </row>
    <row r="604" spans="1:6" s="34" customFormat="1" ht="15" customHeight="1" x14ac:dyDescent="0.2">
      <c r="A604" s="33"/>
      <c r="B604" s="40"/>
      <c r="C604" s="81"/>
      <c r="D604" s="81"/>
      <c r="F604" s="35"/>
    </row>
    <row r="605" spans="1:6" s="34" customFormat="1" ht="15" customHeight="1" x14ac:dyDescent="0.2">
      <c r="A605" s="54"/>
      <c r="B605" s="38"/>
      <c r="C605" s="75"/>
      <c r="D605" s="75"/>
      <c r="F605" s="35"/>
    </row>
    <row r="606" spans="1:6" s="34" customFormat="1" ht="15" customHeight="1" x14ac:dyDescent="0.2">
      <c r="A606" s="33"/>
      <c r="B606" s="38"/>
      <c r="C606" s="75"/>
      <c r="D606" s="75"/>
      <c r="F606" s="35"/>
    </row>
    <row r="607" spans="1:6" s="34" customFormat="1" ht="15" customHeight="1" x14ac:dyDescent="0.2">
      <c r="A607" s="54"/>
      <c r="B607" s="38"/>
      <c r="C607" s="75"/>
      <c r="D607" s="75"/>
      <c r="F607" s="35"/>
    </row>
    <row r="608" spans="1:6" s="34" customFormat="1" ht="15" customHeight="1" x14ac:dyDescent="0.2">
      <c r="A608" s="33"/>
      <c r="B608" s="38"/>
      <c r="C608" s="75"/>
      <c r="D608" s="75"/>
      <c r="F608" s="35"/>
    </row>
    <row r="609" spans="1:6" s="34" customFormat="1" ht="15" customHeight="1" x14ac:dyDescent="0.2">
      <c r="A609" s="54"/>
      <c r="B609" s="38"/>
      <c r="C609" s="75"/>
      <c r="D609" s="75"/>
      <c r="F609" s="35"/>
    </row>
    <row r="610" spans="1:6" s="34" customFormat="1" ht="15" customHeight="1" x14ac:dyDescent="0.2">
      <c r="A610" s="33"/>
      <c r="B610" s="38"/>
      <c r="C610" s="75"/>
      <c r="D610" s="75"/>
      <c r="F610" s="35"/>
    </row>
    <row r="611" spans="1:6" s="34" customFormat="1" ht="15" customHeight="1" x14ac:dyDescent="0.2">
      <c r="A611" s="54"/>
      <c r="B611" s="38"/>
      <c r="C611" s="75"/>
      <c r="D611" s="75"/>
      <c r="F611" s="35"/>
    </row>
    <row r="612" spans="1:6" s="34" customFormat="1" ht="15" customHeight="1" x14ac:dyDescent="0.2">
      <c r="A612" s="33"/>
      <c r="B612" s="38"/>
      <c r="C612" s="75"/>
      <c r="D612" s="75"/>
      <c r="F612" s="35"/>
    </row>
    <row r="613" spans="1:6" s="34" customFormat="1" ht="15" customHeight="1" x14ac:dyDescent="0.2">
      <c r="A613" s="54"/>
      <c r="B613" s="38"/>
      <c r="C613" s="75"/>
      <c r="D613" s="75"/>
      <c r="F613" s="35"/>
    </row>
    <row r="614" spans="1:6" s="34" customFormat="1" ht="15" customHeight="1" x14ac:dyDescent="0.2">
      <c r="A614" s="33"/>
      <c r="B614" s="38"/>
      <c r="C614" s="75"/>
      <c r="D614" s="75"/>
      <c r="F614" s="35"/>
    </row>
    <row r="615" spans="1:6" s="34" customFormat="1" ht="15" customHeight="1" x14ac:dyDescent="0.2">
      <c r="A615" s="54"/>
      <c r="B615" s="38"/>
      <c r="C615" s="75"/>
      <c r="D615" s="75"/>
      <c r="F615" s="35"/>
    </row>
    <row r="616" spans="1:6" s="34" customFormat="1" ht="15" customHeight="1" x14ac:dyDescent="0.2">
      <c r="A616" s="33"/>
      <c r="B616" s="38"/>
      <c r="C616" s="75"/>
      <c r="D616" s="75"/>
      <c r="F616" s="35"/>
    </row>
    <row r="617" spans="1:6" s="34" customFormat="1" ht="15" customHeight="1" x14ac:dyDescent="0.2">
      <c r="A617" s="54"/>
      <c r="B617" s="38"/>
      <c r="C617" s="75"/>
      <c r="D617" s="75"/>
      <c r="F617" s="35"/>
    </row>
    <row r="618" spans="1:6" s="34" customFormat="1" ht="15" customHeight="1" x14ac:dyDescent="0.2">
      <c r="A618" s="33"/>
      <c r="B618" s="38"/>
      <c r="C618" s="75"/>
      <c r="D618" s="75"/>
      <c r="F618" s="35"/>
    </row>
    <row r="619" spans="1:6" s="34" customFormat="1" ht="15" customHeight="1" x14ac:dyDescent="0.2">
      <c r="A619" s="54"/>
      <c r="B619" s="38"/>
      <c r="C619" s="75"/>
      <c r="D619" s="75"/>
      <c r="F619" s="35"/>
    </row>
    <row r="620" spans="1:6" s="34" customFormat="1" ht="15" customHeight="1" x14ac:dyDescent="0.2">
      <c r="A620" s="33"/>
      <c r="B620" s="38"/>
      <c r="C620" s="75"/>
      <c r="D620" s="75"/>
      <c r="F620" s="35"/>
    </row>
    <row r="621" spans="1:6" s="34" customFormat="1" ht="15" customHeight="1" x14ac:dyDescent="0.2">
      <c r="A621" s="54"/>
      <c r="B621" s="38"/>
      <c r="C621" s="75"/>
      <c r="D621" s="75"/>
      <c r="F621" s="35"/>
    </row>
    <row r="622" spans="1:6" s="34" customFormat="1" ht="15" customHeight="1" x14ac:dyDescent="0.2">
      <c r="A622" s="33"/>
      <c r="B622" s="38"/>
      <c r="C622" s="75"/>
      <c r="D622" s="75"/>
      <c r="F622" s="35"/>
    </row>
    <row r="623" spans="1:6" s="34" customFormat="1" ht="15" customHeight="1" x14ac:dyDescent="0.2">
      <c r="A623" s="54"/>
      <c r="B623" s="38"/>
      <c r="C623" s="75"/>
      <c r="D623" s="75"/>
      <c r="F623" s="35"/>
    </row>
    <row r="624" spans="1:6" s="34" customFormat="1" ht="15" customHeight="1" x14ac:dyDescent="0.2">
      <c r="A624" s="54"/>
      <c r="B624" s="40"/>
      <c r="C624" s="81"/>
      <c r="D624" s="81"/>
      <c r="F624" s="35"/>
    </row>
    <row r="625" spans="1:6" s="34" customFormat="1" ht="15" customHeight="1" x14ac:dyDescent="0.2">
      <c r="A625" s="54"/>
      <c r="B625" s="38"/>
      <c r="C625" s="75"/>
      <c r="D625" s="75"/>
      <c r="F625" s="35"/>
    </row>
    <row r="626" spans="1:6" s="34" customFormat="1" ht="15" customHeight="1" x14ac:dyDescent="0.2">
      <c r="A626" s="54"/>
      <c r="B626" s="38"/>
      <c r="C626" s="75"/>
      <c r="D626" s="75"/>
      <c r="F626" s="35"/>
    </row>
    <row r="627" spans="1:6" s="34" customFormat="1" ht="15" customHeight="1" x14ac:dyDescent="0.2">
      <c r="A627" s="54"/>
      <c r="B627" s="38"/>
      <c r="C627" s="75"/>
      <c r="D627" s="75"/>
      <c r="F627" s="35"/>
    </row>
    <row r="628" spans="1:6" s="34" customFormat="1" ht="15" customHeight="1" x14ac:dyDescent="0.2">
      <c r="A628" s="54"/>
      <c r="B628" s="38"/>
      <c r="C628" s="75"/>
      <c r="D628" s="75"/>
      <c r="F628" s="35"/>
    </row>
    <row r="629" spans="1:6" s="34" customFormat="1" ht="15" customHeight="1" x14ac:dyDescent="0.2">
      <c r="A629" s="54"/>
      <c r="B629" s="38"/>
      <c r="C629" s="75"/>
      <c r="D629" s="75"/>
      <c r="F629" s="35"/>
    </row>
    <row r="630" spans="1:6" s="34" customFormat="1" ht="15" customHeight="1" x14ac:dyDescent="0.2">
      <c r="A630" s="54"/>
      <c r="B630" s="38"/>
      <c r="C630" s="75"/>
      <c r="D630" s="75"/>
      <c r="F630" s="35"/>
    </row>
    <row r="631" spans="1:6" s="34" customFormat="1" ht="15" customHeight="1" x14ac:dyDescent="0.2">
      <c r="A631" s="33"/>
      <c r="B631" s="55"/>
      <c r="C631" s="74"/>
      <c r="D631" s="74"/>
      <c r="F631" s="35"/>
    </row>
    <row r="632" spans="1:6" s="34" customFormat="1" ht="15" customHeight="1" x14ac:dyDescent="0.2">
      <c r="C632" s="82"/>
      <c r="D632" s="82"/>
    </row>
    <row r="633" spans="1:6" s="34" customFormat="1" ht="15" customHeight="1" x14ac:dyDescent="0.2">
      <c r="C633" s="82"/>
      <c r="D633" s="82"/>
    </row>
    <row r="634" spans="1:6" s="34" customFormat="1" ht="15" customHeight="1" x14ac:dyDescent="0.2">
      <c r="C634" s="82"/>
      <c r="D634" s="82"/>
    </row>
    <row r="635" spans="1:6" s="34" customFormat="1" ht="15" customHeight="1" x14ac:dyDescent="0.2">
      <c r="C635" s="82"/>
      <c r="D635" s="82"/>
    </row>
    <row r="636" spans="1:6" s="34" customFormat="1" ht="15" customHeight="1" x14ac:dyDescent="0.2">
      <c r="C636" s="82"/>
      <c r="D636" s="82"/>
    </row>
    <row r="637" spans="1:6" s="34" customFormat="1" ht="15" customHeight="1" x14ac:dyDescent="0.2">
      <c r="C637" s="82"/>
      <c r="D637" s="82"/>
    </row>
    <row r="638" spans="1:6" s="34" customFormat="1" ht="15" customHeight="1" x14ac:dyDescent="0.2">
      <c r="C638" s="82"/>
      <c r="D638" s="82"/>
    </row>
    <row r="639" spans="1:6" s="34" customFormat="1" ht="15" customHeight="1" x14ac:dyDescent="0.2">
      <c r="C639" s="82"/>
      <c r="D639" s="82"/>
    </row>
    <row r="640" spans="1:6" s="34" customFormat="1" ht="15" customHeight="1" x14ac:dyDescent="0.2">
      <c r="C640" s="82"/>
      <c r="D640" s="82"/>
    </row>
    <row r="641" spans="3:4" s="34" customFormat="1" ht="15" customHeight="1" x14ac:dyDescent="0.2">
      <c r="C641" s="82"/>
      <c r="D641" s="82"/>
    </row>
    <row r="642" spans="3:4" s="34" customFormat="1" ht="15" customHeight="1" x14ac:dyDescent="0.2">
      <c r="C642" s="82"/>
      <c r="D642" s="82"/>
    </row>
    <row r="643" spans="3:4" s="34" customFormat="1" ht="15" customHeight="1" x14ac:dyDescent="0.2">
      <c r="C643" s="82"/>
      <c r="D643" s="82"/>
    </row>
    <row r="644" spans="3:4" s="34" customFormat="1" ht="15" customHeight="1" x14ac:dyDescent="0.2">
      <c r="C644" s="82"/>
      <c r="D644" s="82"/>
    </row>
    <row r="645" spans="3:4" s="34" customFormat="1" ht="15" customHeight="1" x14ac:dyDescent="0.2">
      <c r="C645" s="82"/>
      <c r="D645" s="82"/>
    </row>
    <row r="646" spans="3:4" s="34" customFormat="1" ht="15" customHeight="1" x14ac:dyDescent="0.2">
      <c r="C646" s="82"/>
      <c r="D646" s="82"/>
    </row>
    <row r="647" spans="3:4" s="34" customFormat="1" ht="15" customHeight="1" x14ac:dyDescent="0.2">
      <c r="C647" s="82"/>
      <c r="D647" s="82"/>
    </row>
    <row r="648" spans="3:4" s="34" customFormat="1" ht="15" customHeight="1" x14ac:dyDescent="0.2">
      <c r="C648" s="82"/>
      <c r="D648" s="82"/>
    </row>
    <row r="649" spans="3:4" s="34" customFormat="1" ht="15" customHeight="1" x14ac:dyDescent="0.2">
      <c r="C649" s="82"/>
      <c r="D649" s="82"/>
    </row>
    <row r="650" spans="3:4" s="34" customFormat="1" ht="15" customHeight="1" x14ac:dyDescent="0.2">
      <c r="C650" s="82"/>
      <c r="D650" s="82"/>
    </row>
    <row r="651" spans="3:4" s="34" customFormat="1" ht="15" customHeight="1" x14ac:dyDescent="0.2">
      <c r="C651" s="82"/>
      <c r="D651" s="82"/>
    </row>
    <row r="652" spans="3:4" s="34" customFormat="1" ht="15" customHeight="1" x14ac:dyDescent="0.2">
      <c r="C652" s="82"/>
      <c r="D652" s="82"/>
    </row>
    <row r="653" spans="3:4" s="34" customFormat="1" ht="15" customHeight="1" x14ac:dyDescent="0.2">
      <c r="C653" s="82"/>
      <c r="D653" s="82"/>
    </row>
    <row r="654" spans="3:4" s="34" customFormat="1" ht="15" customHeight="1" x14ac:dyDescent="0.2">
      <c r="C654" s="82"/>
      <c r="D654" s="82"/>
    </row>
    <row r="655" spans="3:4" s="34" customFormat="1" ht="15" customHeight="1" x14ac:dyDescent="0.2">
      <c r="C655" s="82"/>
      <c r="D655" s="82"/>
    </row>
    <row r="656" spans="3:4" s="34" customFormat="1" ht="15" customHeight="1" x14ac:dyDescent="0.2">
      <c r="C656" s="82"/>
      <c r="D656" s="82"/>
    </row>
    <row r="657" spans="3:4" s="34" customFormat="1" ht="15" customHeight="1" x14ac:dyDescent="0.2">
      <c r="C657" s="82"/>
      <c r="D657" s="82"/>
    </row>
    <row r="658" spans="3:4" s="34" customFormat="1" ht="15" customHeight="1" x14ac:dyDescent="0.2">
      <c r="C658" s="82"/>
      <c r="D658" s="82"/>
    </row>
    <row r="659" spans="3:4" s="34" customFormat="1" ht="15" customHeight="1" x14ac:dyDescent="0.2">
      <c r="C659" s="82"/>
      <c r="D659" s="82"/>
    </row>
    <row r="660" spans="3:4" s="34" customFormat="1" ht="15" customHeight="1" x14ac:dyDescent="0.2">
      <c r="C660" s="82"/>
      <c r="D660" s="82"/>
    </row>
    <row r="661" spans="3:4" s="34" customFormat="1" ht="15" customHeight="1" x14ac:dyDescent="0.2">
      <c r="C661" s="82"/>
      <c r="D661" s="82"/>
    </row>
    <row r="662" spans="3:4" s="34" customFormat="1" ht="15" customHeight="1" x14ac:dyDescent="0.2">
      <c r="C662" s="82"/>
      <c r="D662" s="82"/>
    </row>
    <row r="663" spans="3:4" s="34" customFormat="1" ht="15" customHeight="1" x14ac:dyDescent="0.2">
      <c r="C663" s="82"/>
      <c r="D663" s="82"/>
    </row>
    <row r="664" spans="3:4" s="34" customFormat="1" ht="15" customHeight="1" x14ac:dyDescent="0.2">
      <c r="C664" s="82"/>
      <c r="D664" s="82"/>
    </row>
    <row r="665" spans="3:4" s="34" customFormat="1" ht="15" customHeight="1" x14ac:dyDescent="0.2">
      <c r="C665" s="82"/>
      <c r="D665" s="82"/>
    </row>
    <row r="666" spans="3:4" s="34" customFormat="1" ht="15" customHeight="1" x14ac:dyDescent="0.2">
      <c r="C666" s="82"/>
      <c r="D666" s="82"/>
    </row>
    <row r="667" spans="3:4" s="34" customFormat="1" ht="15" customHeight="1" x14ac:dyDescent="0.2">
      <c r="C667" s="82"/>
      <c r="D667" s="82"/>
    </row>
    <row r="668" spans="3:4" s="34" customFormat="1" ht="15" customHeight="1" x14ac:dyDescent="0.2">
      <c r="C668" s="82"/>
      <c r="D668" s="82"/>
    </row>
    <row r="669" spans="3:4" s="34" customFormat="1" ht="15" customHeight="1" x14ac:dyDescent="0.2">
      <c r="C669" s="82"/>
      <c r="D669" s="82"/>
    </row>
    <row r="670" spans="3:4" s="34" customFormat="1" ht="15" customHeight="1" x14ac:dyDescent="0.2">
      <c r="C670" s="82"/>
      <c r="D670" s="82"/>
    </row>
    <row r="671" spans="3:4" s="34" customFormat="1" ht="15" customHeight="1" x14ac:dyDescent="0.2">
      <c r="C671" s="82"/>
      <c r="D671" s="82"/>
    </row>
    <row r="672" spans="3:4" s="34" customFormat="1" ht="15" customHeight="1" x14ac:dyDescent="0.2">
      <c r="C672" s="82"/>
      <c r="D672" s="82"/>
    </row>
    <row r="673" spans="3:4" s="34" customFormat="1" ht="15" customHeight="1" x14ac:dyDescent="0.2">
      <c r="C673" s="82"/>
      <c r="D673" s="82"/>
    </row>
    <row r="674" spans="3:4" s="34" customFormat="1" ht="15" customHeight="1" x14ac:dyDescent="0.2">
      <c r="C674" s="82"/>
      <c r="D674" s="82"/>
    </row>
    <row r="675" spans="3:4" s="34" customFormat="1" ht="15" customHeight="1" x14ac:dyDescent="0.2">
      <c r="C675" s="82"/>
      <c r="D675" s="82"/>
    </row>
    <row r="676" spans="3:4" s="34" customFormat="1" ht="15" customHeight="1" x14ac:dyDescent="0.2">
      <c r="C676" s="82"/>
      <c r="D676" s="82"/>
    </row>
    <row r="677" spans="3:4" s="34" customFormat="1" ht="15" customHeight="1" x14ac:dyDescent="0.2">
      <c r="C677" s="82"/>
      <c r="D677" s="82"/>
    </row>
    <row r="678" spans="3:4" s="34" customFormat="1" ht="15" customHeight="1" x14ac:dyDescent="0.2">
      <c r="C678" s="82"/>
      <c r="D678" s="82"/>
    </row>
    <row r="679" spans="3:4" s="34" customFormat="1" ht="15" customHeight="1" x14ac:dyDescent="0.2">
      <c r="C679" s="82"/>
      <c r="D679" s="82"/>
    </row>
    <row r="680" spans="3:4" s="34" customFormat="1" ht="15" customHeight="1" x14ac:dyDescent="0.2">
      <c r="C680" s="82"/>
      <c r="D680" s="82"/>
    </row>
    <row r="681" spans="3:4" s="34" customFormat="1" ht="15" customHeight="1" x14ac:dyDescent="0.2">
      <c r="C681" s="82"/>
      <c r="D681" s="82"/>
    </row>
    <row r="682" spans="3:4" s="34" customFormat="1" ht="15" customHeight="1" x14ac:dyDescent="0.2">
      <c r="C682" s="82"/>
      <c r="D682" s="82"/>
    </row>
    <row r="683" spans="3:4" s="34" customFormat="1" ht="15" customHeight="1" x14ac:dyDescent="0.2">
      <c r="C683" s="82"/>
      <c r="D683" s="82"/>
    </row>
    <row r="684" spans="3:4" s="34" customFormat="1" ht="15" customHeight="1" x14ac:dyDescent="0.2">
      <c r="C684" s="82"/>
      <c r="D684" s="82"/>
    </row>
    <row r="685" spans="3:4" s="34" customFormat="1" ht="15" customHeight="1" x14ac:dyDescent="0.2">
      <c r="C685" s="82"/>
      <c r="D685" s="82"/>
    </row>
    <row r="686" spans="3:4" s="34" customFormat="1" ht="15" customHeight="1" x14ac:dyDescent="0.2">
      <c r="C686" s="82"/>
      <c r="D686" s="82"/>
    </row>
    <row r="687" spans="3:4" s="34" customFormat="1" ht="15" customHeight="1" x14ac:dyDescent="0.2">
      <c r="C687" s="82"/>
      <c r="D687" s="82"/>
    </row>
    <row r="688" spans="3:4" s="34" customFormat="1" ht="15" customHeight="1" x14ac:dyDescent="0.2">
      <c r="C688" s="82"/>
      <c r="D688" s="82"/>
    </row>
    <row r="689" spans="3:4" s="34" customFormat="1" ht="15" customHeight="1" x14ac:dyDescent="0.2">
      <c r="C689" s="82"/>
      <c r="D689" s="82"/>
    </row>
    <row r="690" spans="3:4" s="34" customFormat="1" ht="15" customHeight="1" x14ac:dyDescent="0.2">
      <c r="C690" s="82"/>
      <c r="D690" s="82"/>
    </row>
    <row r="691" spans="3:4" s="34" customFormat="1" ht="15" customHeight="1" x14ac:dyDescent="0.2">
      <c r="C691" s="82"/>
      <c r="D691" s="82"/>
    </row>
    <row r="692" spans="3:4" s="34" customFormat="1" ht="15" customHeight="1" x14ac:dyDescent="0.2">
      <c r="C692" s="82"/>
      <c r="D692" s="82"/>
    </row>
    <row r="693" spans="3:4" s="34" customFormat="1" ht="15" customHeight="1" x14ac:dyDescent="0.2">
      <c r="C693" s="82"/>
      <c r="D693" s="82"/>
    </row>
    <row r="694" spans="3:4" s="34" customFormat="1" ht="15" customHeight="1" x14ac:dyDescent="0.2">
      <c r="C694" s="82"/>
      <c r="D694" s="82"/>
    </row>
    <row r="695" spans="3:4" s="34" customFormat="1" ht="15" customHeight="1" x14ac:dyDescent="0.2">
      <c r="C695" s="82"/>
      <c r="D695" s="82"/>
    </row>
    <row r="696" spans="3:4" s="34" customFormat="1" ht="15" customHeight="1" x14ac:dyDescent="0.2">
      <c r="C696" s="82"/>
      <c r="D696" s="82"/>
    </row>
    <row r="697" spans="3:4" s="34" customFormat="1" ht="15" customHeight="1" x14ac:dyDescent="0.2">
      <c r="C697" s="82"/>
      <c r="D697" s="82"/>
    </row>
    <row r="698" spans="3:4" s="34" customFormat="1" ht="15" customHeight="1" x14ac:dyDescent="0.2">
      <c r="C698" s="82"/>
      <c r="D698" s="82"/>
    </row>
    <row r="699" spans="3:4" s="34" customFormat="1" ht="15" customHeight="1" x14ac:dyDescent="0.2">
      <c r="C699" s="82"/>
      <c r="D699" s="82"/>
    </row>
    <row r="700" spans="3:4" s="34" customFormat="1" ht="15" customHeight="1" x14ac:dyDescent="0.2">
      <c r="C700" s="82"/>
      <c r="D700" s="82"/>
    </row>
    <row r="701" spans="3:4" s="34" customFormat="1" ht="15" customHeight="1" x14ac:dyDescent="0.2">
      <c r="C701" s="82"/>
      <c r="D701" s="82"/>
    </row>
    <row r="702" spans="3:4" s="34" customFormat="1" ht="15" customHeight="1" x14ac:dyDescent="0.2">
      <c r="C702" s="82"/>
      <c r="D702" s="82"/>
    </row>
    <row r="703" spans="3:4" s="34" customFormat="1" ht="15" customHeight="1" x14ac:dyDescent="0.2">
      <c r="C703" s="82"/>
      <c r="D703" s="82"/>
    </row>
    <row r="704" spans="3:4" s="34" customFormat="1" ht="15" customHeight="1" x14ac:dyDescent="0.2">
      <c r="C704" s="82"/>
      <c r="D704" s="82"/>
    </row>
    <row r="705" spans="3:4" s="34" customFormat="1" ht="15" customHeight="1" x14ac:dyDescent="0.2">
      <c r="C705" s="82"/>
      <c r="D705" s="82"/>
    </row>
    <row r="706" spans="3:4" s="34" customFormat="1" ht="15" customHeight="1" x14ac:dyDescent="0.2">
      <c r="C706" s="82"/>
      <c r="D706" s="82"/>
    </row>
    <row r="707" spans="3:4" s="34" customFormat="1" ht="15" customHeight="1" x14ac:dyDescent="0.2">
      <c r="C707" s="82"/>
      <c r="D707" s="82"/>
    </row>
    <row r="708" spans="3:4" s="34" customFormat="1" ht="15" customHeight="1" x14ac:dyDescent="0.2">
      <c r="C708" s="82"/>
      <c r="D708" s="82"/>
    </row>
    <row r="709" spans="3:4" s="34" customFormat="1" ht="15" customHeight="1" x14ac:dyDescent="0.2">
      <c r="C709" s="82"/>
      <c r="D709" s="82"/>
    </row>
    <row r="710" spans="3:4" s="34" customFormat="1" ht="15" customHeight="1" x14ac:dyDescent="0.2">
      <c r="C710" s="82"/>
      <c r="D710" s="82"/>
    </row>
    <row r="711" spans="3:4" s="34" customFormat="1" ht="15" customHeight="1" x14ac:dyDescent="0.2">
      <c r="C711" s="82"/>
      <c r="D711" s="82"/>
    </row>
    <row r="712" spans="3:4" s="34" customFormat="1" ht="15" customHeight="1" x14ac:dyDescent="0.2">
      <c r="C712" s="82"/>
      <c r="D712" s="82"/>
    </row>
    <row r="713" spans="3:4" s="34" customFormat="1" ht="15" customHeight="1" x14ac:dyDescent="0.2">
      <c r="C713" s="82"/>
      <c r="D713" s="82"/>
    </row>
    <row r="714" spans="3:4" s="34" customFormat="1" ht="15" customHeight="1" x14ac:dyDescent="0.2">
      <c r="C714" s="82"/>
      <c r="D714" s="82"/>
    </row>
    <row r="715" spans="3:4" s="34" customFormat="1" ht="15" customHeight="1" x14ac:dyDescent="0.2">
      <c r="C715" s="82"/>
      <c r="D715" s="82"/>
    </row>
    <row r="716" spans="3:4" s="34" customFormat="1" ht="15" customHeight="1" x14ac:dyDescent="0.2">
      <c r="C716" s="82"/>
      <c r="D716" s="82"/>
    </row>
    <row r="717" spans="3:4" s="34" customFormat="1" ht="15" customHeight="1" x14ac:dyDescent="0.2">
      <c r="C717" s="82"/>
      <c r="D717" s="82"/>
    </row>
    <row r="718" spans="3:4" s="34" customFormat="1" x14ac:dyDescent="0.2">
      <c r="C718" s="82"/>
      <c r="D718" s="82"/>
    </row>
    <row r="719" spans="3:4" s="34" customFormat="1" x14ac:dyDescent="0.2">
      <c r="C719" s="82"/>
      <c r="D719" s="82"/>
    </row>
    <row r="720" spans="3:4" s="34" customFormat="1" x14ac:dyDescent="0.2">
      <c r="C720" s="82"/>
      <c r="D720" s="82"/>
    </row>
    <row r="721" spans="3:4" s="34" customFormat="1" x14ac:dyDescent="0.2">
      <c r="C721" s="82"/>
      <c r="D721" s="82"/>
    </row>
    <row r="722" spans="3:4" s="34" customFormat="1" x14ac:dyDescent="0.2">
      <c r="C722" s="82"/>
      <c r="D722" s="82"/>
    </row>
    <row r="723" spans="3:4" s="34" customFormat="1" x14ac:dyDescent="0.2">
      <c r="C723" s="82"/>
      <c r="D723" s="82"/>
    </row>
    <row r="724" spans="3:4" s="34" customFormat="1" x14ac:dyDescent="0.2">
      <c r="C724" s="82"/>
      <c r="D724" s="82"/>
    </row>
    <row r="725" spans="3:4" s="34" customFormat="1" x14ac:dyDescent="0.2">
      <c r="C725" s="82"/>
      <c r="D725" s="82"/>
    </row>
    <row r="726" spans="3:4" s="34" customFormat="1" x14ac:dyDescent="0.2">
      <c r="C726" s="82"/>
      <c r="D726" s="82"/>
    </row>
    <row r="727" spans="3:4" s="34" customFormat="1" x14ac:dyDescent="0.2">
      <c r="C727" s="82"/>
      <c r="D727" s="82"/>
    </row>
    <row r="728" spans="3:4" s="34" customFormat="1" x14ac:dyDescent="0.2">
      <c r="C728" s="82"/>
      <c r="D728" s="82"/>
    </row>
    <row r="729" spans="3:4" s="34" customFormat="1" x14ac:dyDescent="0.2">
      <c r="C729" s="82"/>
      <c r="D729" s="82"/>
    </row>
    <row r="730" spans="3:4" s="34" customFormat="1" x14ac:dyDescent="0.2">
      <c r="C730" s="82"/>
      <c r="D730" s="82"/>
    </row>
    <row r="731" spans="3:4" s="34" customFormat="1" x14ac:dyDescent="0.2">
      <c r="C731" s="82"/>
      <c r="D731" s="82"/>
    </row>
    <row r="732" spans="3:4" s="34" customFormat="1" x14ac:dyDescent="0.2">
      <c r="C732" s="82"/>
      <c r="D732" s="82"/>
    </row>
    <row r="733" spans="3:4" s="34" customFormat="1" x14ac:dyDescent="0.2">
      <c r="C733" s="82"/>
      <c r="D733" s="82"/>
    </row>
    <row r="734" spans="3:4" s="34" customFormat="1" x14ac:dyDescent="0.2">
      <c r="C734" s="82"/>
      <c r="D734" s="82"/>
    </row>
    <row r="735" spans="3:4" s="34" customFormat="1" x14ac:dyDescent="0.2">
      <c r="C735" s="82"/>
      <c r="D735" s="82"/>
    </row>
    <row r="736" spans="3:4" s="34" customFormat="1" x14ac:dyDescent="0.2">
      <c r="C736" s="82"/>
      <c r="D736" s="82"/>
    </row>
    <row r="737" spans="3:4" s="34" customFormat="1" x14ac:dyDescent="0.2">
      <c r="C737" s="82"/>
      <c r="D737" s="82"/>
    </row>
    <row r="738" spans="3:4" s="34" customFormat="1" x14ac:dyDescent="0.2">
      <c r="C738" s="82"/>
      <c r="D738" s="82"/>
    </row>
    <row r="739" spans="3:4" s="34" customFormat="1" x14ac:dyDescent="0.2">
      <c r="C739" s="82"/>
      <c r="D739" s="82"/>
    </row>
    <row r="740" spans="3:4" s="34" customFormat="1" x14ac:dyDescent="0.2">
      <c r="C740" s="82"/>
      <c r="D740" s="82"/>
    </row>
    <row r="741" spans="3:4" s="34" customFormat="1" x14ac:dyDescent="0.2">
      <c r="C741" s="82"/>
      <c r="D741" s="82"/>
    </row>
    <row r="742" spans="3:4" s="34" customFormat="1" x14ac:dyDescent="0.2">
      <c r="C742" s="82"/>
      <c r="D742" s="82"/>
    </row>
    <row r="743" spans="3:4" s="34" customFormat="1" x14ac:dyDescent="0.2">
      <c r="C743" s="82"/>
      <c r="D743" s="82"/>
    </row>
    <row r="744" spans="3:4" s="34" customFormat="1" x14ac:dyDescent="0.2">
      <c r="C744" s="82"/>
      <c r="D744" s="82"/>
    </row>
    <row r="745" spans="3:4" s="34" customFormat="1" x14ac:dyDescent="0.2">
      <c r="C745" s="82"/>
      <c r="D745" s="82"/>
    </row>
    <row r="746" spans="3:4" s="34" customFormat="1" x14ac:dyDescent="0.2">
      <c r="C746" s="82"/>
      <c r="D746" s="82"/>
    </row>
    <row r="747" spans="3:4" s="34" customFormat="1" x14ac:dyDescent="0.2">
      <c r="C747" s="82"/>
      <c r="D747" s="82"/>
    </row>
    <row r="748" spans="3:4" s="34" customFormat="1" x14ac:dyDescent="0.2">
      <c r="C748" s="82"/>
      <c r="D748" s="82"/>
    </row>
    <row r="749" spans="3:4" s="34" customFormat="1" x14ac:dyDescent="0.2">
      <c r="C749" s="82"/>
      <c r="D749" s="82"/>
    </row>
    <row r="750" spans="3:4" s="34" customFormat="1" x14ac:dyDescent="0.2">
      <c r="C750" s="82"/>
      <c r="D750" s="82"/>
    </row>
    <row r="751" spans="3:4" s="34" customFormat="1" x14ac:dyDescent="0.2">
      <c r="C751" s="82"/>
      <c r="D751" s="82"/>
    </row>
    <row r="752" spans="3:4" s="34" customFormat="1" x14ac:dyDescent="0.2">
      <c r="C752" s="82"/>
      <c r="D752" s="82"/>
    </row>
    <row r="753" spans="3:4" s="34" customFormat="1" x14ac:dyDescent="0.2">
      <c r="C753" s="82"/>
      <c r="D753" s="82"/>
    </row>
    <row r="754" spans="3:4" s="34" customFormat="1" x14ac:dyDescent="0.2">
      <c r="C754" s="82"/>
      <c r="D754" s="82"/>
    </row>
    <row r="755" spans="3:4" s="34" customFormat="1" x14ac:dyDescent="0.2">
      <c r="C755" s="82"/>
      <c r="D755" s="82"/>
    </row>
    <row r="756" spans="3:4" s="34" customFormat="1" x14ac:dyDescent="0.2">
      <c r="C756" s="82"/>
      <c r="D756" s="82"/>
    </row>
    <row r="757" spans="3:4" s="34" customFormat="1" x14ac:dyDescent="0.2">
      <c r="C757" s="82"/>
      <c r="D757" s="82"/>
    </row>
    <row r="758" spans="3:4" s="34" customFormat="1" x14ac:dyDescent="0.2">
      <c r="C758" s="82"/>
      <c r="D758" s="82"/>
    </row>
    <row r="759" spans="3:4" s="34" customFormat="1" x14ac:dyDescent="0.2">
      <c r="C759" s="82"/>
      <c r="D759" s="82"/>
    </row>
    <row r="760" spans="3:4" s="34" customFormat="1" x14ac:dyDescent="0.2">
      <c r="C760" s="82"/>
      <c r="D760" s="82"/>
    </row>
    <row r="761" spans="3:4" s="34" customFormat="1" x14ac:dyDescent="0.2">
      <c r="C761" s="82"/>
      <c r="D761" s="82"/>
    </row>
    <row r="762" spans="3:4" s="34" customFormat="1" x14ac:dyDescent="0.2">
      <c r="C762" s="82"/>
      <c r="D762" s="82"/>
    </row>
    <row r="763" spans="3:4" s="34" customFormat="1" x14ac:dyDescent="0.2">
      <c r="C763" s="82"/>
      <c r="D763" s="82"/>
    </row>
    <row r="764" spans="3:4" s="34" customFormat="1" x14ac:dyDescent="0.2">
      <c r="C764" s="82"/>
      <c r="D764" s="82"/>
    </row>
    <row r="765" spans="3:4" s="34" customFormat="1" x14ac:dyDescent="0.2">
      <c r="C765" s="82"/>
      <c r="D765" s="82"/>
    </row>
    <row r="766" spans="3:4" s="34" customFormat="1" x14ac:dyDescent="0.2">
      <c r="C766" s="82"/>
      <c r="D766" s="82"/>
    </row>
    <row r="767" spans="3:4" s="34" customFormat="1" x14ac:dyDescent="0.2">
      <c r="C767" s="82"/>
      <c r="D767" s="82"/>
    </row>
    <row r="768" spans="3:4" s="34" customFormat="1" x14ac:dyDescent="0.2">
      <c r="C768" s="82"/>
      <c r="D768" s="82"/>
    </row>
    <row r="769" spans="3:4" s="34" customFormat="1" x14ac:dyDescent="0.2">
      <c r="C769" s="82"/>
      <c r="D769" s="82"/>
    </row>
    <row r="770" spans="3:4" s="34" customFormat="1" x14ac:dyDescent="0.2">
      <c r="C770" s="82"/>
      <c r="D770" s="82"/>
    </row>
    <row r="771" spans="3:4" s="34" customFormat="1" x14ac:dyDescent="0.2">
      <c r="C771" s="82"/>
      <c r="D771" s="82"/>
    </row>
    <row r="772" spans="3:4" s="34" customFormat="1" x14ac:dyDescent="0.2">
      <c r="C772" s="82"/>
      <c r="D772" s="82"/>
    </row>
    <row r="773" spans="3:4" s="34" customFormat="1" x14ac:dyDescent="0.2">
      <c r="C773" s="82"/>
      <c r="D773" s="82"/>
    </row>
    <row r="774" spans="3:4" s="34" customFormat="1" x14ac:dyDescent="0.2">
      <c r="C774" s="82"/>
      <c r="D774" s="82"/>
    </row>
    <row r="775" spans="3:4" s="34" customFormat="1" x14ac:dyDescent="0.2">
      <c r="C775" s="82"/>
      <c r="D775" s="82"/>
    </row>
    <row r="776" spans="3:4" s="34" customFormat="1" x14ac:dyDescent="0.2">
      <c r="C776" s="82"/>
      <c r="D776" s="82"/>
    </row>
    <row r="777" spans="3:4" s="34" customFormat="1" x14ac:dyDescent="0.2">
      <c r="C777" s="82"/>
      <c r="D777" s="82"/>
    </row>
    <row r="778" spans="3:4" s="34" customFormat="1" x14ac:dyDescent="0.2">
      <c r="C778" s="82"/>
      <c r="D778" s="82"/>
    </row>
    <row r="779" spans="3:4" s="34" customFormat="1" x14ac:dyDescent="0.2">
      <c r="C779" s="82"/>
      <c r="D779" s="82"/>
    </row>
    <row r="780" spans="3:4" s="34" customFormat="1" x14ac:dyDescent="0.2">
      <c r="C780" s="82"/>
      <c r="D780" s="82"/>
    </row>
    <row r="781" spans="3:4" s="34" customFormat="1" x14ac:dyDescent="0.2">
      <c r="C781" s="82"/>
      <c r="D781" s="82"/>
    </row>
    <row r="782" spans="3:4" s="34" customFormat="1" x14ac:dyDescent="0.2">
      <c r="C782" s="82"/>
      <c r="D782" s="82"/>
    </row>
    <row r="783" spans="3:4" s="34" customFormat="1" x14ac:dyDescent="0.2">
      <c r="C783" s="82"/>
      <c r="D783" s="82"/>
    </row>
    <row r="784" spans="3:4" s="34" customFormat="1" x14ac:dyDescent="0.2">
      <c r="C784" s="82"/>
      <c r="D784" s="82"/>
    </row>
    <row r="785" spans="3:4" s="34" customFormat="1" x14ac:dyDescent="0.2">
      <c r="C785" s="82"/>
      <c r="D785" s="82"/>
    </row>
    <row r="786" spans="3:4" s="34" customFormat="1" x14ac:dyDescent="0.2">
      <c r="C786" s="82"/>
      <c r="D786" s="82"/>
    </row>
    <row r="787" spans="3:4" s="34" customFormat="1" x14ac:dyDescent="0.2">
      <c r="C787" s="82"/>
      <c r="D787" s="82"/>
    </row>
    <row r="788" spans="3:4" s="34" customFormat="1" x14ac:dyDescent="0.2">
      <c r="C788" s="82"/>
      <c r="D788" s="82"/>
    </row>
    <row r="789" spans="3:4" s="34" customFormat="1" x14ac:dyDescent="0.2">
      <c r="C789" s="82"/>
      <c r="D789" s="82"/>
    </row>
    <row r="790" spans="3:4" s="34" customFormat="1" x14ac:dyDescent="0.2">
      <c r="C790" s="82"/>
      <c r="D790" s="82"/>
    </row>
    <row r="791" spans="3:4" s="34" customFormat="1" x14ac:dyDescent="0.2">
      <c r="C791" s="82"/>
      <c r="D791" s="82"/>
    </row>
    <row r="792" spans="3:4" s="34" customFormat="1" x14ac:dyDescent="0.2">
      <c r="C792" s="82"/>
      <c r="D792" s="82"/>
    </row>
    <row r="793" spans="3:4" s="34" customFormat="1" x14ac:dyDescent="0.2">
      <c r="C793" s="82"/>
      <c r="D793" s="82"/>
    </row>
    <row r="794" spans="3:4" s="34" customFormat="1" x14ac:dyDescent="0.2">
      <c r="C794" s="82"/>
      <c r="D794" s="82"/>
    </row>
    <row r="795" spans="3:4" s="34" customFormat="1" x14ac:dyDescent="0.2">
      <c r="C795" s="82"/>
      <c r="D795" s="82"/>
    </row>
    <row r="796" spans="3:4" s="34" customFormat="1" x14ac:dyDescent="0.2">
      <c r="C796" s="82"/>
      <c r="D796" s="82"/>
    </row>
    <row r="797" spans="3:4" s="34" customFormat="1" x14ac:dyDescent="0.2">
      <c r="C797" s="82"/>
      <c r="D797" s="82"/>
    </row>
    <row r="798" spans="3:4" s="34" customFormat="1" x14ac:dyDescent="0.2">
      <c r="C798" s="82"/>
      <c r="D798" s="82"/>
    </row>
    <row r="799" spans="3:4" s="34" customFormat="1" x14ac:dyDescent="0.2">
      <c r="C799" s="82"/>
      <c r="D799" s="82"/>
    </row>
    <row r="800" spans="3:4" s="34" customFormat="1" x14ac:dyDescent="0.2">
      <c r="C800" s="82"/>
      <c r="D800" s="82"/>
    </row>
    <row r="801" spans="3:4" s="34" customFormat="1" x14ac:dyDescent="0.2">
      <c r="C801" s="82"/>
      <c r="D801" s="82"/>
    </row>
    <row r="802" spans="3:4" s="34" customFormat="1" x14ac:dyDescent="0.2">
      <c r="C802" s="82"/>
      <c r="D802" s="82"/>
    </row>
    <row r="803" spans="3:4" s="34" customFormat="1" x14ac:dyDescent="0.2">
      <c r="C803" s="82"/>
      <c r="D803" s="82"/>
    </row>
    <row r="804" spans="3:4" s="34" customFormat="1" x14ac:dyDescent="0.2">
      <c r="C804" s="82"/>
      <c r="D804" s="82"/>
    </row>
    <row r="805" spans="3:4" s="34" customFormat="1" x14ac:dyDescent="0.2">
      <c r="C805" s="82"/>
      <c r="D805" s="82"/>
    </row>
    <row r="806" spans="3:4" s="34" customFormat="1" x14ac:dyDescent="0.2">
      <c r="C806" s="82"/>
      <c r="D806" s="82"/>
    </row>
    <row r="807" spans="3:4" s="34" customFormat="1" x14ac:dyDescent="0.2">
      <c r="C807" s="82"/>
      <c r="D807" s="82"/>
    </row>
    <row r="808" spans="3:4" s="34" customFormat="1" x14ac:dyDescent="0.2">
      <c r="C808" s="82"/>
      <c r="D808" s="82"/>
    </row>
    <row r="809" spans="3:4" s="34" customFormat="1" x14ac:dyDescent="0.2">
      <c r="C809" s="82"/>
      <c r="D809" s="82"/>
    </row>
    <row r="810" spans="3:4" s="34" customFormat="1" x14ac:dyDescent="0.2">
      <c r="C810" s="82"/>
      <c r="D810" s="82"/>
    </row>
    <row r="811" spans="3:4" s="34" customFormat="1" x14ac:dyDescent="0.2">
      <c r="C811" s="82"/>
      <c r="D811" s="82"/>
    </row>
    <row r="812" spans="3:4" s="34" customFormat="1" x14ac:dyDescent="0.2">
      <c r="C812" s="82"/>
      <c r="D812" s="82"/>
    </row>
    <row r="813" spans="3:4" s="34" customFormat="1" x14ac:dyDescent="0.2">
      <c r="C813" s="82"/>
      <c r="D813" s="82"/>
    </row>
    <row r="814" spans="3:4" s="34" customFormat="1" x14ac:dyDescent="0.2">
      <c r="C814" s="82"/>
      <c r="D814" s="82"/>
    </row>
    <row r="815" spans="3:4" s="34" customFormat="1" x14ac:dyDescent="0.2">
      <c r="C815" s="82"/>
      <c r="D815" s="82"/>
    </row>
    <row r="816" spans="3:4" s="34" customFormat="1" x14ac:dyDescent="0.2">
      <c r="C816" s="82"/>
      <c r="D816" s="82"/>
    </row>
    <row r="817" spans="3:4" s="34" customFormat="1" x14ac:dyDescent="0.2">
      <c r="C817" s="82"/>
      <c r="D817" s="82"/>
    </row>
    <row r="818" spans="3:4" s="34" customFormat="1" x14ac:dyDescent="0.2">
      <c r="C818" s="82"/>
      <c r="D818" s="82"/>
    </row>
    <row r="819" spans="3:4" s="34" customFormat="1" x14ac:dyDescent="0.2">
      <c r="C819" s="82"/>
      <c r="D819" s="82"/>
    </row>
    <row r="820" spans="3:4" s="34" customFormat="1" x14ac:dyDescent="0.2">
      <c r="C820" s="82"/>
      <c r="D820" s="82"/>
    </row>
    <row r="821" spans="3:4" s="34" customFormat="1" x14ac:dyDescent="0.2">
      <c r="C821" s="82"/>
      <c r="D821" s="82"/>
    </row>
    <row r="822" spans="3:4" s="34" customFormat="1" x14ac:dyDescent="0.2">
      <c r="C822" s="82"/>
      <c r="D822" s="82"/>
    </row>
    <row r="823" spans="3:4" s="34" customFormat="1" x14ac:dyDescent="0.2">
      <c r="C823" s="82"/>
      <c r="D823" s="82"/>
    </row>
    <row r="824" spans="3:4" s="34" customFormat="1" x14ac:dyDescent="0.2">
      <c r="C824" s="82"/>
      <c r="D824" s="82"/>
    </row>
    <row r="825" spans="3:4" s="34" customFormat="1" x14ac:dyDescent="0.2">
      <c r="C825" s="82"/>
      <c r="D825" s="82"/>
    </row>
    <row r="826" spans="3:4" s="34" customFormat="1" x14ac:dyDescent="0.2">
      <c r="C826" s="82"/>
      <c r="D826" s="82"/>
    </row>
    <row r="827" spans="3:4" s="34" customFormat="1" x14ac:dyDescent="0.2">
      <c r="C827" s="82"/>
      <c r="D827" s="82"/>
    </row>
    <row r="828" spans="3:4" s="34" customFormat="1" x14ac:dyDescent="0.2">
      <c r="C828" s="82"/>
      <c r="D828" s="82"/>
    </row>
    <row r="829" spans="3:4" s="34" customFormat="1" x14ac:dyDescent="0.2">
      <c r="C829" s="82"/>
      <c r="D829" s="82"/>
    </row>
    <row r="830" spans="3:4" s="34" customFormat="1" x14ac:dyDescent="0.2">
      <c r="C830" s="82"/>
      <c r="D830" s="82"/>
    </row>
    <row r="831" spans="3:4" s="34" customFormat="1" x14ac:dyDescent="0.2">
      <c r="C831" s="82"/>
      <c r="D831" s="82"/>
    </row>
    <row r="832" spans="3:4" s="34" customFormat="1" x14ac:dyDescent="0.2">
      <c r="C832" s="82"/>
      <c r="D832" s="82"/>
    </row>
    <row r="833" spans="3:4" s="34" customFormat="1" x14ac:dyDescent="0.2">
      <c r="C833" s="82"/>
      <c r="D833" s="82"/>
    </row>
    <row r="834" spans="3:4" s="34" customFormat="1" x14ac:dyDescent="0.2">
      <c r="C834" s="82"/>
      <c r="D834" s="82"/>
    </row>
    <row r="835" spans="3:4" s="34" customFormat="1" x14ac:dyDescent="0.2">
      <c r="C835" s="82"/>
      <c r="D835" s="82"/>
    </row>
    <row r="836" spans="3:4" s="34" customFormat="1" x14ac:dyDescent="0.2">
      <c r="C836" s="82"/>
      <c r="D836" s="82"/>
    </row>
    <row r="837" spans="3:4" s="34" customFormat="1" x14ac:dyDescent="0.2">
      <c r="C837" s="82"/>
      <c r="D837" s="82"/>
    </row>
    <row r="838" spans="3:4" s="34" customFormat="1" x14ac:dyDescent="0.2">
      <c r="C838" s="82"/>
      <c r="D838" s="82"/>
    </row>
    <row r="839" spans="3:4" s="34" customFormat="1" x14ac:dyDescent="0.2">
      <c r="C839" s="82"/>
      <c r="D839" s="82"/>
    </row>
    <row r="840" spans="3:4" s="34" customFormat="1" x14ac:dyDescent="0.2">
      <c r="C840" s="82"/>
      <c r="D840" s="82"/>
    </row>
    <row r="841" spans="3:4" s="34" customFormat="1" x14ac:dyDescent="0.2">
      <c r="C841" s="82"/>
      <c r="D841" s="82"/>
    </row>
    <row r="842" spans="3:4" s="34" customFormat="1" x14ac:dyDescent="0.2">
      <c r="C842" s="82"/>
      <c r="D842" s="82"/>
    </row>
    <row r="843" spans="3:4" s="34" customFormat="1" x14ac:dyDescent="0.2">
      <c r="C843" s="82"/>
      <c r="D843" s="82"/>
    </row>
    <row r="844" spans="3:4" s="34" customFormat="1" x14ac:dyDescent="0.2">
      <c r="C844" s="82"/>
      <c r="D844" s="82"/>
    </row>
    <row r="845" spans="3:4" s="34" customFormat="1" x14ac:dyDescent="0.2">
      <c r="C845" s="82"/>
      <c r="D845" s="82"/>
    </row>
    <row r="846" spans="3:4" s="34" customFormat="1" x14ac:dyDescent="0.2">
      <c r="C846" s="82"/>
      <c r="D846" s="82"/>
    </row>
    <row r="847" spans="3:4" s="34" customFormat="1" x14ac:dyDescent="0.2">
      <c r="C847" s="82"/>
      <c r="D847" s="82"/>
    </row>
    <row r="848" spans="3:4" s="34" customFormat="1" x14ac:dyDescent="0.2">
      <c r="C848" s="82"/>
      <c r="D848" s="82"/>
    </row>
    <row r="849" spans="3:4" s="34" customFormat="1" x14ac:dyDescent="0.2">
      <c r="C849" s="82"/>
      <c r="D849" s="82"/>
    </row>
    <row r="850" spans="3:4" s="34" customFormat="1" x14ac:dyDescent="0.2">
      <c r="C850" s="82"/>
      <c r="D850" s="82"/>
    </row>
    <row r="851" spans="3:4" s="34" customFormat="1" x14ac:dyDescent="0.2">
      <c r="C851" s="82"/>
      <c r="D851" s="82"/>
    </row>
    <row r="852" spans="3:4" s="34" customFormat="1" x14ac:dyDescent="0.2">
      <c r="C852" s="82"/>
      <c r="D852" s="82"/>
    </row>
    <row r="853" spans="3:4" s="34" customFormat="1" x14ac:dyDescent="0.2">
      <c r="C853" s="82"/>
      <c r="D853" s="82"/>
    </row>
    <row r="854" spans="3:4" s="34" customFormat="1" x14ac:dyDescent="0.2">
      <c r="C854" s="82"/>
      <c r="D854" s="82"/>
    </row>
    <row r="855" spans="3:4" s="34" customFormat="1" x14ac:dyDescent="0.2">
      <c r="C855" s="82"/>
      <c r="D855" s="82"/>
    </row>
    <row r="856" spans="3:4" s="34" customFormat="1" x14ac:dyDescent="0.2">
      <c r="C856" s="82"/>
      <c r="D856" s="82"/>
    </row>
    <row r="857" spans="3:4" s="34" customFormat="1" x14ac:dyDescent="0.2">
      <c r="C857" s="82"/>
      <c r="D857" s="82"/>
    </row>
    <row r="858" spans="3:4" s="34" customFormat="1" x14ac:dyDescent="0.2">
      <c r="C858" s="82"/>
      <c r="D858" s="82"/>
    </row>
    <row r="859" spans="3:4" s="34" customFormat="1" x14ac:dyDescent="0.2">
      <c r="C859" s="82"/>
      <c r="D859" s="82"/>
    </row>
    <row r="860" spans="3:4" s="34" customFormat="1" x14ac:dyDescent="0.2">
      <c r="C860" s="82"/>
      <c r="D860" s="82"/>
    </row>
    <row r="861" spans="3:4" s="34" customFormat="1" x14ac:dyDescent="0.2">
      <c r="C861" s="82"/>
      <c r="D861" s="82"/>
    </row>
    <row r="862" spans="3:4" s="34" customFormat="1" x14ac:dyDescent="0.2">
      <c r="C862" s="82"/>
      <c r="D862" s="82"/>
    </row>
    <row r="863" spans="3:4" s="34" customFormat="1" x14ac:dyDescent="0.2">
      <c r="C863" s="82"/>
      <c r="D863" s="82"/>
    </row>
    <row r="864" spans="3:4" s="34" customFormat="1" x14ac:dyDescent="0.2">
      <c r="C864" s="82"/>
      <c r="D864" s="82"/>
    </row>
    <row r="865" spans="3:4" s="34" customFormat="1" x14ac:dyDescent="0.2">
      <c r="C865" s="82"/>
      <c r="D865" s="82"/>
    </row>
    <row r="866" spans="3:4" s="34" customFormat="1" x14ac:dyDescent="0.2">
      <c r="C866" s="82"/>
      <c r="D866" s="82"/>
    </row>
    <row r="867" spans="3:4" s="34" customFormat="1" x14ac:dyDescent="0.2">
      <c r="C867" s="82"/>
      <c r="D867" s="82"/>
    </row>
    <row r="868" spans="3:4" s="34" customFormat="1" x14ac:dyDescent="0.2">
      <c r="C868" s="82"/>
      <c r="D868" s="82"/>
    </row>
    <row r="869" spans="3:4" s="34" customFormat="1" x14ac:dyDescent="0.2">
      <c r="C869" s="82"/>
      <c r="D869" s="82"/>
    </row>
    <row r="870" spans="3:4" s="34" customFormat="1" x14ac:dyDescent="0.2">
      <c r="C870" s="82"/>
      <c r="D870" s="82"/>
    </row>
    <row r="871" spans="3:4" s="34" customFormat="1" x14ac:dyDescent="0.2">
      <c r="C871" s="82"/>
      <c r="D871" s="82"/>
    </row>
    <row r="872" spans="3:4" s="34" customFormat="1" x14ac:dyDescent="0.2">
      <c r="C872" s="82"/>
      <c r="D872" s="82"/>
    </row>
    <row r="873" spans="3:4" s="34" customFormat="1" x14ac:dyDescent="0.2">
      <c r="C873" s="82"/>
      <c r="D873" s="82"/>
    </row>
    <row r="874" spans="3:4" s="34" customFormat="1" x14ac:dyDescent="0.2">
      <c r="C874" s="82"/>
      <c r="D874" s="82"/>
    </row>
    <row r="875" spans="3:4" s="34" customFormat="1" x14ac:dyDescent="0.2">
      <c r="C875" s="82"/>
      <c r="D875" s="82"/>
    </row>
    <row r="876" spans="3:4" s="34" customFormat="1" x14ac:dyDescent="0.2">
      <c r="C876" s="82"/>
      <c r="D876" s="82"/>
    </row>
    <row r="877" spans="3:4" s="34" customFormat="1" x14ac:dyDescent="0.2">
      <c r="C877" s="82"/>
      <c r="D877" s="82"/>
    </row>
    <row r="878" spans="3:4" s="34" customFormat="1" x14ac:dyDescent="0.2">
      <c r="C878" s="82"/>
      <c r="D878" s="82"/>
    </row>
    <row r="879" spans="3:4" s="34" customFormat="1" x14ac:dyDescent="0.2">
      <c r="C879" s="82"/>
      <c r="D879" s="82"/>
    </row>
    <row r="880" spans="3:4" s="34" customFormat="1" x14ac:dyDescent="0.2">
      <c r="C880" s="82"/>
      <c r="D880" s="82"/>
    </row>
    <row r="881" spans="3:4" s="34" customFormat="1" x14ac:dyDescent="0.2">
      <c r="C881" s="82"/>
      <c r="D881" s="82"/>
    </row>
    <row r="882" spans="3:4" s="34" customFormat="1" x14ac:dyDescent="0.2">
      <c r="C882" s="82"/>
      <c r="D882" s="82"/>
    </row>
    <row r="883" spans="3:4" s="34" customFormat="1" x14ac:dyDescent="0.2">
      <c r="C883" s="82"/>
      <c r="D883" s="82"/>
    </row>
    <row r="884" spans="3:4" s="34" customFormat="1" x14ac:dyDescent="0.2">
      <c r="C884" s="82"/>
      <c r="D884" s="82"/>
    </row>
    <row r="885" spans="3:4" s="34" customFormat="1" x14ac:dyDescent="0.2">
      <c r="C885" s="82"/>
      <c r="D885" s="82"/>
    </row>
    <row r="886" spans="3:4" s="34" customFormat="1" x14ac:dyDescent="0.2">
      <c r="C886" s="82"/>
      <c r="D886" s="82"/>
    </row>
    <row r="887" spans="3:4" s="34" customFormat="1" x14ac:dyDescent="0.2">
      <c r="C887" s="82"/>
      <c r="D887" s="82"/>
    </row>
    <row r="888" spans="3:4" s="34" customFormat="1" x14ac:dyDescent="0.2">
      <c r="C888" s="82"/>
      <c r="D888" s="82"/>
    </row>
    <row r="889" spans="3:4" s="34" customFormat="1" x14ac:dyDescent="0.2">
      <c r="C889" s="82"/>
      <c r="D889" s="82"/>
    </row>
    <row r="890" spans="3:4" s="34" customFormat="1" x14ac:dyDescent="0.2">
      <c r="C890" s="82"/>
      <c r="D890" s="82"/>
    </row>
    <row r="891" spans="3:4" s="34" customFormat="1" x14ac:dyDescent="0.2">
      <c r="C891" s="82"/>
      <c r="D891" s="82"/>
    </row>
    <row r="892" spans="3:4" s="34" customFormat="1" x14ac:dyDescent="0.2">
      <c r="C892" s="82"/>
      <c r="D892" s="82"/>
    </row>
    <row r="893" spans="3:4" s="34" customFormat="1" x14ac:dyDescent="0.2">
      <c r="C893" s="82"/>
      <c r="D893" s="82"/>
    </row>
    <row r="894" spans="3:4" s="34" customFormat="1" x14ac:dyDescent="0.2">
      <c r="C894" s="82"/>
      <c r="D894" s="82"/>
    </row>
    <row r="895" spans="3:4" s="34" customFormat="1" x14ac:dyDescent="0.2">
      <c r="C895" s="82"/>
      <c r="D895" s="82"/>
    </row>
    <row r="896" spans="3:4" s="34" customFormat="1" x14ac:dyDescent="0.2">
      <c r="C896" s="82"/>
      <c r="D896" s="82"/>
    </row>
    <row r="897" spans="3:4" s="34" customFormat="1" x14ac:dyDescent="0.2">
      <c r="C897" s="82"/>
      <c r="D897" s="82"/>
    </row>
    <row r="898" spans="3:4" s="34" customFormat="1" x14ac:dyDescent="0.2">
      <c r="C898" s="82"/>
      <c r="D898" s="82"/>
    </row>
    <row r="899" spans="3:4" s="34" customFormat="1" x14ac:dyDescent="0.2">
      <c r="C899" s="82"/>
      <c r="D899" s="82"/>
    </row>
    <row r="900" spans="3:4" s="34" customFormat="1" x14ac:dyDescent="0.2">
      <c r="C900" s="82"/>
      <c r="D900" s="82"/>
    </row>
    <row r="901" spans="3:4" s="34" customFormat="1" x14ac:dyDescent="0.2">
      <c r="C901" s="82"/>
      <c r="D901" s="82"/>
    </row>
    <row r="902" spans="3:4" s="34" customFormat="1" x14ac:dyDescent="0.2">
      <c r="C902" s="82"/>
      <c r="D902" s="82"/>
    </row>
    <row r="903" spans="3:4" s="34" customFormat="1" x14ac:dyDescent="0.2">
      <c r="C903" s="82"/>
      <c r="D903" s="82"/>
    </row>
    <row r="904" spans="3:4" s="34" customFormat="1" x14ac:dyDescent="0.2">
      <c r="C904" s="82"/>
      <c r="D904" s="82"/>
    </row>
    <row r="905" spans="3:4" s="34" customFormat="1" x14ac:dyDescent="0.2">
      <c r="C905" s="82"/>
      <c r="D905" s="82"/>
    </row>
    <row r="906" spans="3:4" s="34" customFormat="1" x14ac:dyDescent="0.2">
      <c r="C906" s="82"/>
      <c r="D906" s="82"/>
    </row>
  </sheetData>
  <mergeCells count="7">
    <mergeCell ref="A1:G1"/>
    <mergeCell ref="A2:G2"/>
    <mergeCell ref="A5:A6"/>
    <mergeCell ref="F4:G4"/>
    <mergeCell ref="F5:G5"/>
    <mergeCell ref="E5:E6"/>
    <mergeCell ref="D5:D6"/>
  </mergeCells>
  <phoneticPr fontId="5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7" workbookViewId="0">
      <selection activeCell="A11" sqref="A11:XFD11"/>
    </sheetView>
  </sheetViews>
  <sheetFormatPr defaultColWidth="9.140625"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1" spans="1:6" ht="18" x14ac:dyDescent="0.25">
      <c r="A1" s="738" t="s">
        <v>199</v>
      </c>
      <c r="B1" s="738"/>
      <c r="C1" s="738"/>
      <c r="D1" s="738"/>
      <c r="E1" s="738"/>
    </row>
    <row r="3" spans="1:6" ht="29.25" customHeight="1" x14ac:dyDescent="0.2">
      <c r="A3" s="759" t="s">
        <v>308</v>
      </c>
      <c r="B3" s="759"/>
      <c r="C3" s="759"/>
      <c r="D3" s="759"/>
      <c r="E3" s="759"/>
    </row>
    <row r="4" spans="1:6" ht="13.5" thickBot="1" x14ac:dyDescent="0.25">
      <c r="E4" s="5" t="s">
        <v>531</v>
      </c>
    </row>
    <row r="5" spans="1:6" ht="30" customHeight="1" thickBot="1" x14ac:dyDescent="0.25">
      <c r="A5" s="760" t="s">
        <v>219</v>
      </c>
      <c r="B5" s="760"/>
      <c r="C5" s="767" t="s">
        <v>243</v>
      </c>
      <c r="D5" s="762" t="s">
        <v>197</v>
      </c>
      <c r="E5" s="763"/>
    </row>
    <row r="6" spans="1:6" ht="26.25" thickBot="1" x14ac:dyDescent="0.25">
      <c r="A6" s="761"/>
      <c r="B6" s="761"/>
      <c r="C6" s="768"/>
      <c r="D6" s="93" t="s">
        <v>230</v>
      </c>
      <c r="E6" s="93" t="s">
        <v>108</v>
      </c>
    </row>
    <row r="7" spans="1:6" ht="13.5" thickBot="1" x14ac:dyDescent="0.25">
      <c r="A7" s="32">
        <v>1</v>
      </c>
      <c r="B7" s="32">
        <v>2</v>
      </c>
      <c r="C7" s="32">
        <v>3</v>
      </c>
      <c r="D7" s="696">
        <v>4</v>
      </c>
      <c r="E7" s="696">
        <v>5</v>
      </c>
    </row>
    <row r="8" spans="1:6" ht="30" customHeight="1" thickBot="1" x14ac:dyDescent="0.25">
      <c r="A8" s="252">
        <v>8000</v>
      </c>
      <c r="B8" s="253" t="s">
        <v>167</v>
      </c>
      <c r="C8" s="695">
        <f>D8+E8</f>
        <v>-77481.5</v>
      </c>
      <c r="D8" s="697">
        <v>-843.3</v>
      </c>
      <c r="E8" s="697">
        <v>-76638.2</v>
      </c>
    </row>
    <row r="10" spans="1:6" ht="18" x14ac:dyDescent="0.25">
      <c r="A10" s="738" t="s">
        <v>404</v>
      </c>
      <c r="B10" s="738"/>
      <c r="C10" s="738"/>
      <c r="D10" s="738"/>
      <c r="E10" s="738"/>
      <c r="F10" s="738"/>
    </row>
    <row r="11" spans="1:6" ht="30" customHeight="1" x14ac:dyDescent="0.2">
      <c r="A11" s="759" t="s">
        <v>168</v>
      </c>
      <c r="B11" s="759"/>
      <c r="C11" s="759"/>
      <c r="D11" s="759"/>
      <c r="E11" s="759"/>
      <c r="F11" s="759"/>
    </row>
    <row r="12" spans="1:6" ht="14.25" customHeight="1" thickBot="1" x14ac:dyDescent="0.25">
      <c r="E12" s="5" t="s">
        <v>302</v>
      </c>
    </row>
    <row r="13" spans="1:6" ht="33" customHeight="1" thickBot="1" x14ac:dyDescent="0.25">
      <c r="A13" s="187" t="s">
        <v>131</v>
      </c>
      <c r="B13" s="177" t="s">
        <v>132</v>
      </c>
      <c r="C13" s="178"/>
      <c r="D13" s="767" t="s">
        <v>307</v>
      </c>
      <c r="E13" s="183" t="s">
        <v>406</v>
      </c>
      <c r="F13" s="184"/>
    </row>
    <row r="14" spans="1:6" ht="26.25" thickBot="1" x14ac:dyDescent="0.25">
      <c r="A14" s="188"/>
      <c r="B14" s="179" t="s">
        <v>133</v>
      </c>
      <c r="C14" s="180" t="s">
        <v>134</v>
      </c>
      <c r="D14" s="768"/>
      <c r="E14" s="93" t="s">
        <v>295</v>
      </c>
      <c r="F14" s="93" t="s">
        <v>296</v>
      </c>
    </row>
    <row r="15" spans="1:6" ht="13.5" thickBot="1" x14ac:dyDescent="0.25">
      <c r="A15" s="32">
        <v>1</v>
      </c>
      <c r="B15" s="32">
        <v>2</v>
      </c>
      <c r="C15" s="32" t="s">
        <v>135</v>
      </c>
      <c r="D15" s="32">
        <v>4</v>
      </c>
      <c r="E15" s="32">
        <v>5</v>
      </c>
      <c r="F15" s="32">
        <v>6</v>
      </c>
    </row>
    <row r="16" spans="1:6" s="2" customFormat="1" ht="36.75" thickBot="1" x14ac:dyDescent="0.25">
      <c r="A16" s="257">
        <v>8010</v>
      </c>
      <c r="B16" s="263" t="s">
        <v>266</v>
      </c>
      <c r="C16" s="271"/>
      <c r="D16" s="312">
        <f>E16+F16</f>
        <v>77481.5</v>
      </c>
      <c r="E16" s="261">
        <v>843.3</v>
      </c>
      <c r="F16" s="312">
        <v>76638.2</v>
      </c>
    </row>
    <row r="17" spans="1:6" s="2" customFormat="1" ht="13.5" thickBot="1" x14ac:dyDescent="0.25">
      <c r="A17" s="258"/>
      <c r="B17" s="264" t="s">
        <v>197</v>
      </c>
      <c r="C17" s="272"/>
      <c r="D17" s="277"/>
      <c r="E17" s="262"/>
      <c r="F17" s="254"/>
    </row>
    <row r="18" spans="1:6" ht="24.75" thickBot="1" x14ac:dyDescent="0.25">
      <c r="A18" s="259">
        <v>8100</v>
      </c>
      <c r="B18" s="333" t="s">
        <v>113</v>
      </c>
      <c r="C18" s="273"/>
      <c r="D18" s="276"/>
      <c r="E18" s="261"/>
      <c r="F18" s="312"/>
    </row>
    <row r="19" spans="1:6" x14ac:dyDescent="0.2">
      <c r="A19" s="259"/>
      <c r="B19" s="265" t="s">
        <v>197</v>
      </c>
      <c r="C19" s="273"/>
      <c r="D19" s="277"/>
      <c r="E19" s="262"/>
      <c r="F19" s="254"/>
    </row>
    <row r="20" spans="1:6" ht="24" customHeight="1" x14ac:dyDescent="0.2">
      <c r="A20" s="260">
        <v>8110</v>
      </c>
      <c r="B20" s="266" t="s">
        <v>114</v>
      </c>
      <c r="C20" s="273"/>
      <c r="D20" s="278">
        <f>E20+F20</f>
        <v>0</v>
      </c>
      <c r="E20" s="462">
        <f>E26</f>
        <v>0</v>
      </c>
      <c r="F20" s="255">
        <f>F22+F26</f>
        <v>0</v>
      </c>
    </row>
    <row r="21" spans="1:6" ht="11.25" customHeight="1" x14ac:dyDescent="0.2">
      <c r="A21" s="260"/>
      <c r="B21" s="267" t="s">
        <v>197</v>
      </c>
      <c r="C21" s="273"/>
      <c r="D21" s="278"/>
      <c r="E21" s="462"/>
      <c r="F21" s="255"/>
    </row>
    <row r="22" spans="1:6" ht="48" x14ac:dyDescent="0.2">
      <c r="A22" s="260">
        <v>8111</v>
      </c>
      <c r="B22" s="268" t="s">
        <v>270</v>
      </c>
      <c r="C22" s="273"/>
      <c r="D22" s="109">
        <f>F22</f>
        <v>0</v>
      </c>
      <c r="E22" s="334" t="s">
        <v>323</v>
      </c>
      <c r="F22" s="94">
        <f>F24+F25</f>
        <v>0</v>
      </c>
    </row>
    <row r="23" spans="1:6" x14ac:dyDescent="0.2">
      <c r="A23" s="260"/>
      <c r="B23" s="284" t="s">
        <v>214</v>
      </c>
      <c r="C23" s="273"/>
      <c r="D23" s="109"/>
      <c r="E23" s="334"/>
      <c r="F23" s="94"/>
    </row>
    <row r="24" spans="1:6" x14ac:dyDescent="0.2">
      <c r="A24" s="260">
        <v>8112</v>
      </c>
      <c r="B24" s="269" t="s">
        <v>204</v>
      </c>
      <c r="C24" s="346" t="s">
        <v>234</v>
      </c>
      <c r="D24" s="109">
        <f>F24</f>
        <v>0</v>
      </c>
      <c r="E24" s="334" t="s">
        <v>323</v>
      </c>
      <c r="F24" s="94"/>
    </row>
    <row r="25" spans="1:6" x14ac:dyDescent="0.2">
      <c r="A25" s="260">
        <v>8113</v>
      </c>
      <c r="B25" s="269" t="s">
        <v>200</v>
      </c>
      <c r="C25" s="346" t="s">
        <v>235</v>
      </c>
      <c r="D25" s="109">
        <f>F25</f>
        <v>0</v>
      </c>
      <c r="E25" s="334" t="s">
        <v>323</v>
      </c>
      <c r="F25" s="94"/>
    </row>
    <row r="26" spans="1:6" s="85" customFormat="1" ht="34.5" customHeight="1" x14ac:dyDescent="0.2">
      <c r="A26" s="260">
        <v>8120</v>
      </c>
      <c r="B26" s="268" t="s">
        <v>271</v>
      </c>
      <c r="C26" s="346"/>
      <c r="D26" s="109">
        <f>E26+F26</f>
        <v>0</v>
      </c>
      <c r="E26" s="334">
        <f>Sheet5!E5</f>
        <v>0</v>
      </c>
      <c r="F26" s="94">
        <f>F28+Sheet5!F5</f>
        <v>0</v>
      </c>
    </row>
    <row r="27" spans="1:6" s="85" customFormat="1" x14ac:dyDescent="0.2">
      <c r="A27" s="260"/>
      <c r="B27" s="284" t="s">
        <v>197</v>
      </c>
      <c r="C27" s="346"/>
      <c r="D27" s="109"/>
      <c r="E27" s="274"/>
      <c r="F27" s="94"/>
    </row>
    <row r="28" spans="1:6" s="85" customFormat="1" ht="24" x14ac:dyDescent="0.2">
      <c r="A28" s="260">
        <v>8121</v>
      </c>
      <c r="B28" s="268" t="s">
        <v>272</v>
      </c>
      <c r="C28" s="346"/>
      <c r="D28" s="109">
        <f>F28</f>
        <v>0</v>
      </c>
      <c r="E28" s="334" t="s">
        <v>323</v>
      </c>
      <c r="F28" s="94">
        <f>F30+F34</f>
        <v>0</v>
      </c>
    </row>
    <row r="29" spans="1:6" s="85" customFormat="1" x14ac:dyDescent="0.2">
      <c r="A29" s="260"/>
      <c r="B29" s="284" t="s">
        <v>214</v>
      </c>
      <c r="C29" s="346"/>
      <c r="D29" s="109"/>
      <c r="E29" s="274"/>
      <c r="F29" s="94"/>
    </row>
    <row r="30" spans="1:6" s="85" customFormat="1" ht="24" x14ac:dyDescent="0.2">
      <c r="A30" s="259">
        <v>8122</v>
      </c>
      <c r="B30" s="266" t="s">
        <v>273</v>
      </c>
      <c r="C30" s="346" t="s">
        <v>236</v>
      </c>
      <c r="D30" s="109">
        <f>F30</f>
        <v>0</v>
      </c>
      <c r="E30" s="334" t="s">
        <v>323</v>
      </c>
      <c r="F30" s="94">
        <f>F32+F33</f>
        <v>0</v>
      </c>
    </row>
    <row r="31" spans="1:6" s="85" customFormat="1" x14ac:dyDescent="0.2">
      <c r="A31" s="259"/>
      <c r="B31" s="270" t="s">
        <v>214</v>
      </c>
      <c r="C31" s="346"/>
      <c r="D31" s="109"/>
      <c r="E31" s="274"/>
      <c r="F31" s="94"/>
    </row>
    <row r="32" spans="1:6" s="85" customFormat="1" x14ac:dyDescent="0.2">
      <c r="A32" s="259">
        <v>8123</v>
      </c>
      <c r="B32" s="270" t="s">
        <v>220</v>
      </c>
      <c r="C32" s="346"/>
      <c r="D32" s="109">
        <f>F32</f>
        <v>0</v>
      </c>
      <c r="E32" s="334" t="s">
        <v>323</v>
      </c>
      <c r="F32" s="94"/>
    </row>
    <row r="33" spans="1:6" s="85" customFormat="1" x14ac:dyDescent="0.2">
      <c r="A33" s="259">
        <v>8124</v>
      </c>
      <c r="B33" s="270" t="s">
        <v>222</v>
      </c>
      <c r="C33" s="346"/>
      <c r="D33" s="109">
        <f>F33</f>
        <v>0</v>
      </c>
      <c r="E33" s="334" t="s">
        <v>323</v>
      </c>
      <c r="F33" s="94"/>
    </row>
    <row r="34" spans="1:6" s="85" customFormat="1" ht="36" x14ac:dyDescent="0.2">
      <c r="A34" s="259">
        <v>8130</v>
      </c>
      <c r="B34" s="266" t="s">
        <v>274</v>
      </c>
      <c r="C34" s="346" t="s">
        <v>237</v>
      </c>
      <c r="D34" s="109">
        <f>F34</f>
        <v>0</v>
      </c>
      <c r="E34" s="334" t="s">
        <v>323</v>
      </c>
      <c r="F34" s="94">
        <f>F36+F37</f>
        <v>0</v>
      </c>
    </row>
    <row r="35" spans="1:6" s="85" customFormat="1" x14ac:dyDescent="0.2">
      <c r="A35" s="259"/>
      <c r="B35" s="270" t="s">
        <v>214</v>
      </c>
      <c r="C35" s="346"/>
      <c r="D35" s="109"/>
      <c r="E35" s="274"/>
      <c r="F35" s="94"/>
    </row>
    <row r="36" spans="1:6" s="85" customFormat="1" x14ac:dyDescent="0.2">
      <c r="A36" s="259">
        <v>8131</v>
      </c>
      <c r="B36" s="270" t="s">
        <v>226</v>
      </c>
      <c r="C36" s="346"/>
      <c r="D36" s="109">
        <f>F36</f>
        <v>0</v>
      </c>
      <c r="E36" s="334" t="s">
        <v>323</v>
      </c>
      <c r="F36" s="94"/>
    </row>
    <row r="37" spans="1:6" s="85" customFormat="1" x14ac:dyDescent="0.2">
      <c r="A37" s="259">
        <v>8132</v>
      </c>
      <c r="B37" s="270" t="s">
        <v>224</v>
      </c>
      <c r="C37" s="346"/>
      <c r="D37" s="109">
        <f>F37</f>
        <v>0</v>
      </c>
      <c r="E37" s="334" t="s">
        <v>323</v>
      </c>
      <c r="F37" s="256"/>
    </row>
    <row r="63" spans="1:3" x14ac:dyDescent="0.2">
      <c r="A63" s="3"/>
      <c r="B63" s="91"/>
      <c r="C63" s="4"/>
    </row>
    <row r="64" spans="1:3" x14ac:dyDescent="0.2">
      <c r="A64" s="3"/>
      <c r="B64" s="92"/>
      <c r="C64" s="4"/>
    </row>
    <row r="65" spans="1:3" x14ac:dyDescent="0.2">
      <c r="A65" s="3"/>
      <c r="B65" s="91"/>
      <c r="C65" s="4"/>
    </row>
    <row r="66" spans="1:3" x14ac:dyDescent="0.2">
      <c r="A66" s="3"/>
      <c r="B66" s="91"/>
      <c r="C66" s="4"/>
    </row>
    <row r="67" spans="1:3" x14ac:dyDescent="0.2">
      <c r="A67" s="3"/>
      <c r="B67" s="91"/>
      <c r="C67" s="4"/>
    </row>
    <row r="68" spans="1:3" x14ac:dyDescent="0.2">
      <c r="A68" s="3"/>
      <c r="B68" s="91"/>
      <c r="C68" s="4"/>
    </row>
    <row r="69" spans="1:3" x14ac:dyDescent="0.2">
      <c r="B69" s="91"/>
      <c r="C69" s="4"/>
    </row>
    <row r="70" spans="1:3" x14ac:dyDescent="0.2">
      <c r="B70" s="91"/>
      <c r="C70" s="4"/>
    </row>
    <row r="71" spans="1:3" x14ac:dyDescent="0.2">
      <c r="B71" s="91"/>
      <c r="C71" s="4"/>
    </row>
    <row r="72" spans="1:3" x14ac:dyDescent="0.2">
      <c r="B72" s="91"/>
      <c r="C72" s="4"/>
    </row>
    <row r="73" spans="1:3" x14ac:dyDescent="0.2">
      <c r="B73" s="91"/>
      <c r="C73" s="4"/>
    </row>
    <row r="74" spans="1:3" x14ac:dyDescent="0.2">
      <c r="B74" s="91"/>
      <c r="C74" s="4"/>
    </row>
    <row r="75" spans="1:3" x14ac:dyDescent="0.2">
      <c r="B75" s="91"/>
      <c r="C75" s="4"/>
    </row>
    <row r="76" spans="1:3" x14ac:dyDescent="0.2">
      <c r="B76" s="91"/>
      <c r="C76" s="4"/>
    </row>
    <row r="77" spans="1:3" x14ac:dyDescent="0.2">
      <c r="B77" s="91"/>
      <c r="C77" s="4"/>
    </row>
    <row r="78" spans="1:3" x14ac:dyDescent="0.2">
      <c r="B78" s="91"/>
      <c r="C78" s="4"/>
    </row>
    <row r="79" spans="1:3" x14ac:dyDescent="0.2">
      <c r="B79" s="91"/>
      <c r="C79" s="4"/>
    </row>
    <row r="80" spans="1:3" x14ac:dyDescent="0.2">
      <c r="B80" s="83"/>
    </row>
    <row r="81" spans="2:2" x14ac:dyDescent="0.2">
      <c r="B81" s="83"/>
    </row>
    <row r="82" spans="2:2" x14ac:dyDescent="0.2">
      <c r="B82" s="83"/>
    </row>
    <row r="83" spans="2:2" x14ac:dyDescent="0.2">
      <c r="B83" s="83"/>
    </row>
    <row r="84" spans="2:2" x14ac:dyDescent="0.2">
      <c r="B84" s="83"/>
    </row>
    <row r="85" spans="2:2" x14ac:dyDescent="0.2">
      <c r="B85" s="83"/>
    </row>
    <row r="86" spans="2:2" x14ac:dyDescent="0.2">
      <c r="B86" s="83"/>
    </row>
    <row r="87" spans="2:2" x14ac:dyDescent="0.2">
      <c r="B87" s="83"/>
    </row>
    <row r="88" spans="2:2" x14ac:dyDescent="0.2">
      <c r="B88" s="83"/>
    </row>
    <row r="89" spans="2:2" x14ac:dyDescent="0.2">
      <c r="B89" s="83"/>
    </row>
    <row r="90" spans="2:2" x14ac:dyDescent="0.2">
      <c r="B90" s="83"/>
    </row>
    <row r="91" spans="2:2" x14ac:dyDescent="0.2">
      <c r="B91" s="83"/>
    </row>
    <row r="92" spans="2:2" x14ac:dyDescent="0.2">
      <c r="B92" s="83"/>
    </row>
    <row r="93" spans="2:2" x14ac:dyDescent="0.2">
      <c r="B93" s="83"/>
    </row>
    <row r="94" spans="2:2" x14ac:dyDescent="0.2">
      <c r="B94" s="83"/>
    </row>
    <row r="95" spans="2:2" x14ac:dyDescent="0.2">
      <c r="B95" s="83"/>
    </row>
    <row r="96" spans="2:2" x14ac:dyDescent="0.2">
      <c r="B96" s="83"/>
    </row>
    <row r="97" spans="2:2" x14ac:dyDescent="0.2">
      <c r="B97" s="83"/>
    </row>
    <row r="98" spans="2:2" x14ac:dyDescent="0.2">
      <c r="B98" s="83"/>
    </row>
    <row r="99" spans="2:2" x14ac:dyDescent="0.2">
      <c r="B99" s="83"/>
    </row>
    <row r="100" spans="2:2" x14ac:dyDescent="0.2">
      <c r="B100" s="83"/>
    </row>
    <row r="101" spans="2:2" x14ac:dyDescent="0.2">
      <c r="B101" s="83"/>
    </row>
    <row r="102" spans="2:2" x14ac:dyDescent="0.2">
      <c r="B102" s="83"/>
    </row>
    <row r="103" spans="2:2" x14ac:dyDescent="0.2">
      <c r="B103" s="83"/>
    </row>
    <row r="104" spans="2:2" x14ac:dyDescent="0.2">
      <c r="B104" s="83"/>
    </row>
    <row r="105" spans="2:2" x14ac:dyDescent="0.2">
      <c r="B105" s="83"/>
    </row>
    <row r="106" spans="2:2" x14ac:dyDescent="0.2">
      <c r="B106" s="83"/>
    </row>
    <row r="107" spans="2:2" x14ac:dyDescent="0.2">
      <c r="B107" s="83"/>
    </row>
    <row r="108" spans="2:2" x14ac:dyDescent="0.2">
      <c r="B108" s="83"/>
    </row>
    <row r="109" spans="2:2" x14ac:dyDescent="0.2">
      <c r="B109" s="83"/>
    </row>
    <row r="110" spans="2:2" x14ac:dyDescent="0.2">
      <c r="B110" s="83"/>
    </row>
    <row r="111" spans="2:2" x14ac:dyDescent="0.2">
      <c r="B111" s="83"/>
    </row>
    <row r="112" spans="2:2" x14ac:dyDescent="0.2">
      <c r="B112" s="83"/>
    </row>
    <row r="113" spans="2:2" x14ac:dyDescent="0.2">
      <c r="B113" s="83"/>
    </row>
    <row r="114" spans="2:2" x14ac:dyDescent="0.2">
      <c r="B114" s="83"/>
    </row>
    <row r="115" spans="2:2" x14ac:dyDescent="0.2">
      <c r="B115" s="83"/>
    </row>
    <row r="116" spans="2:2" x14ac:dyDescent="0.2">
      <c r="B116" s="83"/>
    </row>
    <row r="117" spans="2:2" x14ac:dyDescent="0.2">
      <c r="B117" s="83"/>
    </row>
    <row r="118" spans="2:2" x14ac:dyDescent="0.2">
      <c r="B118" s="83"/>
    </row>
    <row r="119" spans="2:2" x14ac:dyDescent="0.2">
      <c r="B119" s="83"/>
    </row>
    <row r="120" spans="2:2" x14ac:dyDescent="0.2">
      <c r="B120" s="83"/>
    </row>
    <row r="121" spans="2:2" x14ac:dyDescent="0.2">
      <c r="B121" s="83"/>
    </row>
    <row r="122" spans="2:2" x14ac:dyDescent="0.2">
      <c r="B122" s="83"/>
    </row>
    <row r="123" spans="2:2" x14ac:dyDescent="0.2">
      <c r="B123" s="83"/>
    </row>
    <row r="124" spans="2:2" x14ac:dyDescent="0.2">
      <c r="B124" s="83"/>
    </row>
    <row r="125" spans="2:2" x14ac:dyDescent="0.2">
      <c r="B125" s="83"/>
    </row>
    <row r="126" spans="2:2" x14ac:dyDescent="0.2">
      <c r="B126" s="83"/>
    </row>
    <row r="127" spans="2:2" x14ac:dyDescent="0.2">
      <c r="B127" s="83"/>
    </row>
    <row r="128" spans="2:2" x14ac:dyDescent="0.2">
      <c r="B128" s="83"/>
    </row>
    <row r="129" spans="2:2" x14ac:dyDescent="0.2">
      <c r="B129" s="83"/>
    </row>
    <row r="130" spans="2:2" x14ac:dyDescent="0.2">
      <c r="B130" s="83"/>
    </row>
    <row r="131" spans="2:2" x14ac:dyDescent="0.2">
      <c r="B131" s="83"/>
    </row>
    <row r="132" spans="2:2" x14ac:dyDescent="0.2">
      <c r="B132" s="83"/>
    </row>
    <row r="133" spans="2:2" x14ac:dyDescent="0.2">
      <c r="B133" s="83"/>
    </row>
    <row r="134" spans="2:2" x14ac:dyDescent="0.2">
      <c r="B134" s="83"/>
    </row>
    <row r="135" spans="2:2" x14ac:dyDescent="0.2">
      <c r="B135" s="83"/>
    </row>
    <row r="136" spans="2:2" x14ac:dyDescent="0.2">
      <c r="B136" s="83"/>
    </row>
    <row r="137" spans="2:2" x14ac:dyDescent="0.2">
      <c r="B137" s="83"/>
    </row>
    <row r="138" spans="2:2" x14ac:dyDescent="0.2">
      <c r="B138" s="83"/>
    </row>
    <row r="139" spans="2:2" x14ac:dyDescent="0.2">
      <c r="B139" s="83"/>
    </row>
    <row r="140" spans="2:2" x14ac:dyDescent="0.2">
      <c r="B140" s="83"/>
    </row>
    <row r="141" spans="2:2" x14ac:dyDescent="0.2">
      <c r="B141" s="83"/>
    </row>
    <row r="142" spans="2:2" x14ac:dyDescent="0.2">
      <c r="B142" s="83"/>
    </row>
    <row r="143" spans="2:2" x14ac:dyDescent="0.2">
      <c r="B143" s="83"/>
    </row>
    <row r="144" spans="2:2" x14ac:dyDescent="0.2">
      <c r="B144" s="83"/>
    </row>
    <row r="145" spans="2:2" x14ac:dyDescent="0.2">
      <c r="B145" s="83"/>
    </row>
    <row r="146" spans="2:2" x14ac:dyDescent="0.2">
      <c r="B146" s="83"/>
    </row>
    <row r="147" spans="2:2" x14ac:dyDescent="0.2">
      <c r="B147" s="83"/>
    </row>
    <row r="148" spans="2:2" x14ac:dyDescent="0.2">
      <c r="B148" s="83"/>
    </row>
    <row r="149" spans="2:2" x14ac:dyDescent="0.2">
      <c r="B149" s="83"/>
    </row>
    <row r="150" spans="2:2" x14ac:dyDescent="0.2">
      <c r="B150" s="83"/>
    </row>
    <row r="151" spans="2:2" x14ac:dyDescent="0.2">
      <c r="B151" s="83"/>
    </row>
    <row r="152" spans="2:2" x14ac:dyDescent="0.2">
      <c r="B152" s="83"/>
    </row>
    <row r="153" spans="2:2" x14ac:dyDescent="0.2">
      <c r="B153" s="83"/>
    </row>
    <row r="154" spans="2:2" x14ac:dyDescent="0.2">
      <c r="B154" s="83"/>
    </row>
    <row r="155" spans="2:2" x14ac:dyDescent="0.2">
      <c r="B155" s="83"/>
    </row>
    <row r="156" spans="2:2" x14ac:dyDescent="0.2">
      <c r="B156" s="83"/>
    </row>
    <row r="157" spans="2:2" x14ac:dyDescent="0.2">
      <c r="B157" s="83"/>
    </row>
    <row r="158" spans="2:2" x14ac:dyDescent="0.2">
      <c r="B158" s="83"/>
    </row>
    <row r="159" spans="2:2" x14ac:dyDescent="0.2">
      <c r="B159" s="83"/>
    </row>
    <row r="160" spans="2:2" x14ac:dyDescent="0.2">
      <c r="B160" s="83"/>
    </row>
    <row r="161" spans="2:2" x14ac:dyDescent="0.2">
      <c r="B161" s="83"/>
    </row>
    <row r="162" spans="2:2" x14ac:dyDescent="0.2">
      <c r="B162" s="83"/>
    </row>
    <row r="163" spans="2:2" x14ac:dyDescent="0.2">
      <c r="B163" s="83"/>
    </row>
    <row r="164" spans="2:2" x14ac:dyDescent="0.2">
      <c r="B164" s="83"/>
    </row>
    <row r="165" spans="2:2" x14ac:dyDescent="0.2">
      <c r="B165" s="83"/>
    </row>
    <row r="166" spans="2:2" x14ac:dyDescent="0.2">
      <c r="B166" s="83"/>
    </row>
    <row r="167" spans="2:2" x14ac:dyDescent="0.2">
      <c r="B167" s="83"/>
    </row>
    <row r="168" spans="2:2" x14ac:dyDescent="0.2">
      <c r="B168" s="83"/>
    </row>
    <row r="169" spans="2:2" x14ac:dyDescent="0.2">
      <c r="B169" s="83"/>
    </row>
    <row r="170" spans="2:2" x14ac:dyDescent="0.2">
      <c r="B170" s="83"/>
    </row>
    <row r="171" spans="2:2" x14ac:dyDescent="0.2">
      <c r="B171" s="83"/>
    </row>
    <row r="172" spans="2:2" x14ac:dyDescent="0.2">
      <c r="B172" s="83"/>
    </row>
    <row r="173" spans="2:2" x14ac:dyDescent="0.2">
      <c r="B173" s="83"/>
    </row>
    <row r="174" spans="2:2" x14ac:dyDescent="0.2">
      <c r="B174" s="83"/>
    </row>
    <row r="175" spans="2:2" x14ac:dyDescent="0.2">
      <c r="B175" s="83"/>
    </row>
    <row r="176" spans="2:2" x14ac:dyDescent="0.2">
      <c r="B176" s="83"/>
    </row>
    <row r="177" spans="2:2" x14ac:dyDescent="0.2">
      <c r="B177" s="83"/>
    </row>
    <row r="178" spans="2:2" x14ac:dyDescent="0.2">
      <c r="B178" s="83"/>
    </row>
    <row r="179" spans="2:2" x14ac:dyDescent="0.2">
      <c r="B179" s="83"/>
    </row>
    <row r="180" spans="2:2" x14ac:dyDescent="0.2">
      <c r="B180" s="83"/>
    </row>
    <row r="181" spans="2:2" x14ac:dyDescent="0.2">
      <c r="B181" s="83"/>
    </row>
    <row r="182" spans="2:2" x14ac:dyDescent="0.2">
      <c r="B182" s="83"/>
    </row>
    <row r="183" spans="2:2" x14ac:dyDescent="0.2">
      <c r="B183" s="83"/>
    </row>
    <row r="184" spans="2:2" x14ac:dyDescent="0.2">
      <c r="B184" s="83"/>
    </row>
    <row r="185" spans="2:2" x14ac:dyDescent="0.2">
      <c r="B185" s="83"/>
    </row>
    <row r="186" spans="2:2" x14ac:dyDescent="0.2">
      <c r="B186" s="83"/>
    </row>
    <row r="187" spans="2:2" x14ac:dyDescent="0.2">
      <c r="B187" s="83"/>
    </row>
    <row r="188" spans="2:2" x14ac:dyDescent="0.2">
      <c r="B188" s="83"/>
    </row>
    <row r="189" spans="2:2" x14ac:dyDescent="0.2">
      <c r="B189" s="83"/>
    </row>
    <row r="190" spans="2:2" x14ac:dyDescent="0.2">
      <c r="B190" s="83"/>
    </row>
    <row r="191" spans="2:2" x14ac:dyDescent="0.2">
      <c r="B191" s="83"/>
    </row>
    <row r="192" spans="2:2" x14ac:dyDescent="0.2">
      <c r="B192" s="83"/>
    </row>
    <row r="193" spans="2:2" x14ac:dyDescent="0.2">
      <c r="B193" s="83"/>
    </row>
    <row r="194" spans="2:2" x14ac:dyDescent="0.2">
      <c r="B194" s="83"/>
    </row>
    <row r="195" spans="2:2" x14ac:dyDescent="0.2">
      <c r="B195" s="83"/>
    </row>
    <row r="196" spans="2:2" x14ac:dyDescent="0.2">
      <c r="B196" s="83"/>
    </row>
    <row r="197" spans="2:2" x14ac:dyDescent="0.2">
      <c r="B197" s="83"/>
    </row>
    <row r="198" spans="2:2" x14ac:dyDescent="0.2">
      <c r="B198" s="83"/>
    </row>
    <row r="199" spans="2:2" x14ac:dyDescent="0.2">
      <c r="B199" s="83"/>
    </row>
    <row r="200" spans="2:2" x14ac:dyDescent="0.2">
      <c r="B200" s="83"/>
    </row>
    <row r="201" spans="2:2" x14ac:dyDescent="0.2">
      <c r="B201" s="83"/>
    </row>
    <row r="202" spans="2:2" x14ac:dyDescent="0.2">
      <c r="B202" s="83"/>
    </row>
    <row r="203" spans="2:2" x14ac:dyDescent="0.2">
      <c r="B203" s="83"/>
    </row>
    <row r="204" spans="2:2" x14ac:dyDescent="0.2">
      <c r="B204" s="83"/>
    </row>
    <row r="205" spans="2:2" x14ac:dyDescent="0.2">
      <c r="B205" s="83"/>
    </row>
    <row r="206" spans="2:2" x14ac:dyDescent="0.2">
      <c r="B206" s="83"/>
    </row>
    <row r="207" spans="2:2" x14ac:dyDescent="0.2">
      <c r="B207" s="83"/>
    </row>
    <row r="208" spans="2:2" x14ac:dyDescent="0.2">
      <c r="B208" s="83"/>
    </row>
    <row r="209" spans="2:2" x14ac:dyDescent="0.2">
      <c r="B209" s="83"/>
    </row>
    <row r="210" spans="2:2" x14ac:dyDescent="0.2">
      <c r="B210" s="83"/>
    </row>
    <row r="211" spans="2:2" x14ac:dyDescent="0.2">
      <c r="B211" s="83"/>
    </row>
    <row r="212" spans="2:2" x14ac:dyDescent="0.2">
      <c r="B212" s="83"/>
    </row>
    <row r="213" spans="2:2" x14ac:dyDescent="0.2">
      <c r="B213" s="83"/>
    </row>
    <row r="214" spans="2:2" x14ac:dyDescent="0.2">
      <c r="B214" s="83"/>
    </row>
    <row r="215" spans="2:2" x14ac:dyDescent="0.2">
      <c r="B215" s="83"/>
    </row>
    <row r="216" spans="2:2" x14ac:dyDescent="0.2">
      <c r="B216" s="83"/>
    </row>
    <row r="217" spans="2:2" x14ac:dyDescent="0.2">
      <c r="B217" s="83"/>
    </row>
    <row r="218" spans="2:2" x14ac:dyDescent="0.2">
      <c r="B218" s="83"/>
    </row>
    <row r="219" spans="2:2" x14ac:dyDescent="0.2">
      <c r="B219" s="83"/>
    </row>
    <row r="220" spans="2:2" x14ac:dyDescent="0.2">
      <c r="B220" s="83"/>
    </row>
    <row r="221" spans="2:2" x14ac:dyDescent="0.2">
      <c r="B221" s="83"/>
    </row>
    <row r="222" spans="2:2" x14ac:dyDescent="0.2">
      <c r="B222" s="83"/>
    </row>
    <row r="223" spans="2:2" x14ac:dyDescent="0.2">
      <c r="B223" s="83"/>
    </row>
    <row r="224" spans="2:2" x14ac:dyDescent="0.2">
      <c r="B224" s="83"/>
    </row>
    <row r="225" spans="2:2" x14ac:dyDescent="0.2">
      <c r="B225" s="83"/>
    </row>
    <row r="226" spans="2:2" x14ac:dyDescent="0.2">
      <c r="B226" s="83"/>
    </row>
    <row r="227" spans="2:2" x14ac:dyDescent="0.2">
      <c r="B227" s="83"/>
    </row>
    <row r="228" spans="2:2" x14ac:dyDescent="0.2">
      <c r="B228" s="83"/>
    </row>
    <row r="229" spans="2:2" x14ac:dyDescent="0.2">
      <c r="B229" s="83"/>
    </row>
    <row r="230" spans="2:2" x14ac:dyDescent="0.2">
      <c r="B230" s="83"/>
    </row>
    <row r="231" spans="2:2" x14ac:dyDescent="0.2">
      <c r="B231" s="83"/>
    </row>
    <row r="232" spans="2:2" x14ac:dyDescent="0.2">
      <c r="B232" s="83"/>
    </row>
    <row r="233" spans="2:2" x14ac:dyDescent="0.2">
      <c r="B233" s="83"/>
    </row>
    <row r="234" spans="2:2" x14ac:dyDescent="0.2">
      <c r="B234" s="83"/>
    </row>
    <row r="235" spans="2:2" x14ac:dyDescent="0.2">
      <c r="B235" s="83"/>
    </row>
    <row r="236" spans="2:2" x14ac:dyDescent="0.2">
      <c r="B236" s="83"/>
    </row>
    <row r="237" spans="2:2" x14ac:dyDescent="0.2">
      <c r="B237" s="83"/>
    </row>
    <row r="238" spans="2:2" x14ac:dyDescent="0.2">
      <c r="B238" s="83"/>
    </row>
    <row r="239" spans="2:2" x14ac:dyDescent="0.2">
      <c r="B239" s="83"/>
    </row>
    <row r="240" spans="2:2" x14ac:dyDescent="0.2">
      <c r="B240" s="83"/>
    </row>
    <row r="241" spans="2:2" x14ac:dyDescent="0.2">
      <c r="B241" s="83"/>
    </row>
    <row r="242" spans="2:2" x14ac:dyDescent="0.2">
      <c r="B242" s="83"/>
    </row>
  </sheetData>
  <mergeCells count="9">
    <mergeCell ref="A1:E1"/>
    <mergeCell ref="A3:E3"/>
    <mergeCell ref="A11:F11"/>
    <mergeCell ref="D13:D14"/>
    <mergeCell ref="A5:A6"/>
    <mergeCell ref="B5:B6"/>
    <mergeCell ref="C5:C6"/>
    <mergeCell ref="D5:E5"/>
    <mergeCell ref="A10:F10"/>
  </mergeCells>
  <phoneticPr fontId="5" type="noConversion"/>
  <pageMargins left="0.25" right="0.25" top="0.75" bottom="0.7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workbookViewId="0">
      <selection activeCell="F35" sqref="F35"/>
    </sheetView>
  </sheetViews>
  <sheetFormatPr defaultRowHeight="12.75" x14ac:dyDescent="0.2"/>
  <cols>
    <col min="1" max="1" width="5.85546875" customWidth="1"/>
    <col min="2" max="2" width="54.28515625" customWidth="1"/>
    <col min="3" max="3" width="6" customWidth="1"/>
    <col min="4" max="4" width="11.42578125" customWidth="1"/>
    <col min="5" max="5" width="10.140625" customWidth="1"/>
    <col min="6" max="6" width="10" customWidth="1"/>
  </cols>
  <sheetData>
    <row r="1" spans="1:6" ht="13.5" thickBot="1" x14ac:dyDescent="0.25"/>
    <row r="2" spans="1:6" s="1" customFormat="1" ht="21.75" thickBot="1" x14ac:dyDescent="0.25">
      <c r="A2" s="773" t="s">
        <v>219</v>
      </c>
      <c r="B2" s="28" t="s">
        <v>132</v>
      </c>
      <c r="C2" s="29"/>
      <c r="D2" s="769" t="s">
        <v>307</v>
      </c>
      <c r="E2" s="771" t="s">
        <v>197</v>
      </c>
      <c r="F2" s="772"/>
    </row>
    <row r="3" spans="1:6" s="1" customFormat="1" ht="21.75" thickBot="1" x14ac:dyDescent="0.25">
      <c r="A3" s="774"/>
      <c r="B3" s="30" t="s">
        <v>133</v>
      </c>
      <c r="C3" s="31" t="s">
        <v>134</v>
      </c>
      <c r="D3" s="770"/>
      <c r="E3" s="316" t="s">
        <v>295</v>
      </c>
      <c r="F3" s="316" t="s">
        <v>296</v>
      </c>
    </row>
    <row r="4" spans="1:6" s="1" customFormat="1" ht="13.5" thickBot="1" x14ac:dyDescent="0.25">
      <c r="A4" s="32">
        <v>1</v>
      </c>
      <c r="B4" s="32">
        <v>2</v>
      </c>
      <c r="C4" s="32" t="s">
        <v>135</v>
      </c>
      <c r="D4" s="32">
        <v>4</v>
      </c>
      <c r="E4" s="32">
        <v>5</v>
      </c>
      <c r="F4" s="32">
        <v>6</v>
      </c>
    </row>
    <row r="5" spans="1:6" s="85" customFormat="1" ht="24" x14ac:dyDescent="0.2">
      <c r="A5" s="259">
        <v>8140</v>
      </c>
      <c r="B5" s="266" t="s">
        <v>275</v>
      </c>
      <c r="C5" s="346"/>
      <c r="D5" s="279"/>
      <c r="E5" s="275"/>
      <c r="F5" s="256"/>
    </row>
    <row r="6" spans="1:6" s="85" customFormat="1" x14ac:dyDescent="0.2">
      <c r="A6" s="260"/>
      <c r="B6" s="284" t="s">
        <v>214</v>
      </c>
      <c r="C6" s="346"/>
      <c r="D6" s="279"/>
      <c r="E6" s="275"/>
      <c r="F6" s="256"/>
    </row>
    <row r="7" spans="1:6" s="85" customFormat="1" ht="24" x14ac:dyDescent="0.2">
      <c r="A7" s="259">
        <v>8141</v>
      </c>
      <c r="B7" s="266" t="s">
        <v>276</v>
      </c>
      <c r="C7" s="346" t="s">
        <v>236</v>
      </c>
      <c r="D7" s="279"/>
      <c r="E7" s="275"/>
      <c r="F7" s="256"/>
    </row>
    <row r="8" spans="1:6" s="85" customFormat="1" ht="13.5" thickBot="1" x14ac:dyDescent="0.25">
      <c r="A8" s="259"/>
      <c r="B8" s="270" t="s">
        <v>214</v>
      </c>
      <c r="C8" s="206"/>
      <c r="D8" s="279"/>
      <c r="E8" s="275"/>
      <c r="F8" s="256"/>
    </row>
    <row r="9" spans="1:6" s="85" customFormat="1" x14ac:dyDescent="0.2">
      <c r="A9" s="257">
        <v>8142</v>
      </c>
      <c r="B9" s="340" t="s">
        <v>227</v>
      </c>
      <c r="C9" s="293"/>
      <c r="D9" s="294"/>
      <c r="E9" s="295"/>
      <c r="F9" s="342"/>
    </row>
    <row r="10" spans="1:6" s="85" customFormat="1" ht="13.5" thickBot="1" x14ac:dyDescent="0.25">
      <c r="A10" s="297">
        <v>8143</v>
      </c>
      <c r="B10" s="332" t="s">
        <v>228</v>
      </c>
      <c r="C10" s="209"/>
      <c r="D10" s="319"/>
      <c r="E10" s="317"/>
      <c r="F10" s="308"/>
    </row>
    <row r="11" spans="1:6" s="85" customFormat="1" ht="24" x14ac:dyDescent="0.2">
      <c r="A11" s="257">
        <v>8150</v>
      </c>
      <c r="B11" s="292" t="s">
        <v>277</v>
      </c>
      <c r="C11" s="324" t="s">
        <v>237</v>
      </c>
      <c r="D11" s="294"/>
      <c r="E11" s="295"/>
      <c r="F11" s="296"/>
    </row>
    <row r="12" spans="1:6" s="85" customFormat="1" x14ac:dyDescent="0.2">
      <c r="A12" s="259"/>
      <c r="B12" s="270" t="s">
        <v>214</v>
      </c>
      <c r="C12" s="325"/>
      <c r="D12" s="279"/>
      <c r="E12" s="275"/>
      <c r="F12" s="256"/>
    </row>
    <row r="13" spans="1:6" s="85" customFormat="1" x14ac:dyDescent="0.2">
      <c r="A13" s="259">
        <v>8151</v>
      </c>
      <c r="B13" s="270" t="s">
        <v>226</v>
      </c>
      <c r="C13" s="325"/>
      <c r="D13" s="279"/>
      <c r="E13" s="275"/>
      <c r="F13" s="358"/>
    </row>
    <row r="14" spans="1:6" s="85" customFormat="1" ht="13.5" thickBot="1" x14ac:dyDescent="0.25">
      <c r="A14" s="280">
        <v>8152</v>
      </c>
      <c r="B14" s="289" t="s">
        <v>225</v>
      </c>
      <c r="C14" s="326"/>
      <c r="D14" s="279"/>
      <c r="E14" s="290"/>
      <c r="F14" s="291"/>
    </row>
    <row r="15" spans="1:6" s="85" customFormat="1" ht="37.5" customHeight="1" thickBot="1" x14ac:dyDescent="0.25">
      <c r="A15" s="300">
        <v>8160</v>
      </c>
      <c r="B15" s="303" t="s">
        <v>278</v>
      </c>
      <c r="C15" s="327"/>
      <c r="D15" s="276"/>
      <c r="E15" s="261"/>
      <c r="F15" s="312"/>
    </row>
    <row r="16" spans="1:6" s="85" customFormat="1" ht="13.5" thickBot="1" x14ac:dyDescent="0.25">
      <c r="A16" s="301"/>
      <c r="B16" s="302" t="s">
        <v>197</v>
      </c>
      <c r="C16" s="328"/>
      <c r="D16" s="277"/>
      <c r="E16" s="262"/>
      <c r="F16" s="254"/>
    </row>
    <row r="17" spans="1:9" s="2" customFormat="1" ht="36.75" thickBot="1" x14ac:dyDescent="0.25">
      <c r="A17" s="300">
        <v>8161</v>
      </c>
      <c r="B17" s="285" t="s">
        <v>279</v>
      </c>
      <c r="C17" s="327"/>
      <c r="D17" s="286">
        <f>F17</f>
        <v>0</v>
      </c>
      <c r="E17" s="287" t="s">
        <v>323</v>
      </c>
      <c r="F17" s="288">
        <f>F19+F20+F21</f>
        <v>0</v>
      </c>
    </row>
    <row r="18" spans="1:9" s="2" customFormat="1" x14ac:dyDescent="0.2">
      <c r="A18" s="258"/>
      <c r="B18" s="298" t="s">
        <v>214</v>
      </c>
      <c r="C18" s="329"/>
      <c r="D18" s="277"/>
      <c r="E18" s="299"/>
      <c r="F18" s="254"/>
    </row>
    <row r="19" spans="1:9" s="1" customFormat="1" ht="27" customHeight="1" thickBot="1" x14ac:dyDescent="0.25">
      <c r="A19" s="259">
        <v>8162</v>
      </c>
      <c r="B19" s="270" t="s">
        <v>194</v>
      </c>
      <c r="C19" s="325" t="s">
        <v>238</v>
      </c>
      <c r="D19" s="109">
        <f>F19</f>
        <v>0</v>
      </c>
      <c r="E19" s="274" t="s">
        <v>323</v>
      </c>
      <c r="F19" s="94"/>
    </row>
    <row r="20" spans="1:9" s="2" customFormat="1" ht="71.25" customHeight="1" thickBot="1" x14ac:dyDescent="0.25">
      <c r="A20" s="349">
        <v>8163</v>
      </c>
      <c r="B20" s="270" t="s">
        <v>708</v>
      </c>
      <c r="C20" s="325" t="s">
        <v>238</v>
      </c>
      <c r="D20" s="286">
        <f>F20</f>
        <v>0</v>
      </c>
      <c r="E20" s="287" t="s">
        <v>323</v>
      </c>
      <c r="F20" s="288"/>
    </row>
    <row r="21" spans="1:9" s="1" customFormat="1" ht="14.25" customHeight="1" thickBot="1" x14ac:dyDescent="0.25">
      <c r="A21" s="280">
        <v>8164</v>
      </c>
      <c r="B21" s="289" t="s">
        <v>195</v>
      </c>
      <c r="C21" s="326" t="s">
        <v>239</v>
      </c>
      <c r="D21" s="281">
        <f>F21</f>
        <v>0</v>
      </c>
      <c r="E21" s="282" t="s">
        <v>323</v>
      </c>
      <c r="F21" s="283"/>
    </row>
    <row r="22" spans="1:9" s="2" customFormat="1" ht="24.75" thickBot="1" x14ac:dyDescent="0.25">
      <c r="A22" s="300">
        <v>8170</v>
      </c>
      <c r="B22" s="285" t="s">
        <v>280</v>
      </c>
      <c r="C22" s="327"/>
      <c r="D22" s="306">
        <f>E22+F22</f>
        <v>0</v>
      </c>
      <c r="E22" s="287">
        <f>E24+E25</f>
        <v>0</v>
      </c>
      <c r="F22" s="307">
        <f>F24+F25</f>
        <v>0</v>
      </c>
      <c r="I22" s="2" t="s">
        <v>415</v>
      </c>
    </row>
    <row r="23" spans="1:9" s="2" customFormat="1" x14ac:dyDescent="0.2">
      <c r="A23" s="258"/>
      <c r="B23" s="298" t="s">
        <v>214</v>
      </c>
      <c r="C23" s="329"/>
      <c r="D23" s="304"/>
      <c r="E23" s="299"/>
      <c r="F23" s="305"/>
    </row>
    <row r="24" spans="1:9" s="1" customFormat="1" ht="24" x14ac:dyDescent="0.2">
      <c r="A24" s="259">
        <v>8171</v>
      </c>
      <c r="B24" s="270" t="s">
        <v>202</v>
      </c>
      <c r="C24" s="325" t="s">
        <v>240</v>
      </c>
      <c r="D24" s="109">
        <f>E24+F24</f>
        <v>0</v>
      </c>
      <c r="E24" s="274"/>
      <c r="F24" s="94"/>
    </row>
    <row r="25" spans="1:9" s="1" customFormat="1" ht="13.5" thickBot="1" x14ac:dyDescent="0.25">
      <c r="A25" s="259">
        <v>8172</v>
      </c>
      <c r="B25" s="269" t="s">
        <v>203</v>
      </c>
      <c r="C25" s="325" t="s">
        <v>241</v>
      </c>
      <c r="D25" s="109">
        <f>E25+F25</f>
        <v>0</v>
      </c>
      <c r="E25" s="274"/>
      <c r="F25" s="94"/>
    </row>
    <row r="26" spans="1:9" s="2" customFormat="1" ht="24.75" thickBot="1" x14ac:dyDescent="0.25">
      <c r="A26" s="309">
        <v>8190</v>
      </c>
      <c r="B26" s="314" t="s">
        <v>29</v>
      </c>
      <c r="C26" s="331"/>
      <c r="D26" s="286">
        <f>E26+F26</f>
        <v>77481.5</v>
      </c>
      <c r="E26" s="502">
        <v>843.3</v>
      </c>
      <c r="F26" s="312">
        <v>76638.2</v>
      </c>
    </row>
    <row r="27" spans="1:9" s="2" customFormat="1" x14ac:dyDescent="0.2">
      <c r="A27" s="350"/>
      <c r="B27" s="284" t="s">
        <v>201</v>
      </c>
      <c r="C27" s="351"/>
      <c r="D27" s="352"/>
      <c r="E27" s="353"/>
      <c r="F27" s="354"/>
    </row>
    <row r="28" spans="1:9" s="1" customFormat="1" ht="24" x14ac:dyDescent="0.2">
      <c r="A28" s="310">
        <v>8191</v>
      </c>
      <c r="B28" s="298" t="s">
        <v>165</v>
      </c>
      <c r="C28" s="347">
        <v>9320</v>
      </c>
      <c r="D28" s="318"/>
      <c r="E28" s="313">
        <f>E30+E31</f>
        <v>66476.900000000009</v>
      </c>
      <c r="F28" s="355"/>
    </row>
    <row r="29" spans="1:9" s="1" customFormat="1" x14ac:dyDescent="0.2">
      <c r="A29" s="311"/>
      <c r="B29" s="284" t="s">
        <v>198</v>
      </c>
      <c r="C29" s="320"/>
      <c r="D29" s="109"/>
      <c r="E29" s="108"/>
      <c r="F29" s="94"/>
    </row>
    <row r="30" spans="1:9" s="1" customFormat="1" ht="35.25" customHeight="1" x14ac:dyDescent="0.2">
      <c r="A30" s="311">
        <v>8192</v>
      </c>
      <c r="B30" s="270" t="s">
        <v>196</v>
      </c>
      <c r="C30" s="320"/>
      <c r="D30" s="109"/>
      <c r="E30" s="108">
        <v>843.3</v>
      </c>
      <c r="F30" s="343"/>
    </row>
    <row r="31" spans="1:9" s="1" customFormat="1" ht="24.75" thickBot="1" x14ac:dyDescent="0.25">
      <c r="A31" s="311">
        <v>8193</v>
      </c>
      <c r="B31" s="270" t="s">
        <v>115</v>
      </c>
      <c r="C31" s="320"/>
      <c r="D31" s="109"/>
      <c r="E31" s="94">
        <v>65633.600000000006</v>
      </c>
      <c r="F31" s="343"/>
    </row>
    <row r="32" spans="1:9" s="1" customFormat="1" ht="24.75" thickBot="1" x14ac:dyDescent="0.25">
      <c r="A32" s="311">
        <v>8194</v>
      </c>
      <c r="B32" s="315" t="s">
        <v>116</v>
      </c>
      <c r="C32" s="348">
        <v>9330</v>
      </c>
      <c r="D32" s="312"/>
      <c r="E32" s="334"/>
      <c r="F32" s="312"/>
    </row>
    <row r="33" spans="1:6" s="1" customFormat="1" ht="13.5" thickBot="1" x14ac:dyDescent="0.25">
      <c r="A33" s="311"/>
      <c r="B33" s="284" t="s">
        <v>198</v>
      </c>
      <c r="C33" s="348"/>
      <c r="D33" s="278"/>
      <c r="E33" s="334"/>
      <c r="F33" s="94"/>
    </row>
    <row r="34" spans="1:6" s="1" customFormat="1" ht="24.75" thickBot="1" x14ac:dyDescent="0.25">
      <c r="A34" s="311">
        <v>8195</v>
      </c>
      <c r="B34" s="270" t="s">
        <v>166</v>
      </c>
      <c r="C34" s="348"/>
      <c r="D34" s="312"/>
      <c r="E34" s="503"/>
      <c r="F34" s="312">
        <v>11004.6</v>
      </c>
    </row>
    <row r="35" spans="1:6" s="1" customFormat="1" ht="24" x14ac:dyDescent="0.2">
      <c r="A35" s="338">
        <v>8196</v>
      </c>
      <c r="B35" s="270" t="s">
        <v>30</v>
      </c>
      <c r="C35" s="348"/>
      <c r="D35" s="109"/>
      <c r="E35" s="334"/>
      <c r="F35" s="94">
        <v>65633.600000000006</v>
      </c>
    </row>
    <row r="36" spans="1:6" s="1" customFormat="1" ht="24" x14ac:dyDescent="0.2">
      <c r="A36" s="311">
        <v>8197</v>
      </c>
      <c r="B36" s="337" t="s">
        <v>162</v>
      </c>
      <c r="C36" s="339"/>
      <c r="D36" s="345" t="s">
        <v>323</v>
      </c>
      <c r="E36" s="360" t="s">
        <v>323</v>
      </c>
      <c r="F36" s="359" t="s">
        <v>323</v>
      </c>
    </row>
    <row r="37" spans="1:6" s="1" customFormat="1" ht="36" x14ac:dyDescent="0.2">
      <c r="A37" s="311">
        <v>8198</v>
      </c>
      <c r="B37" s="341" t="s">
        <v>163</v>
      </c>
      <c r="C37" s="321"/>
      <c r="D37" s="345" t="s">
        <v>323</v>
      </c>
      <c r="E37" s="274"/>
      <c r="F37" s="94"/>
    </row>
    <row r="38" spans="1:6" s="1" customFormat="1" ht="60" x14ac:dyDescent="0.2">
      <c r="A38" s="311">
        <v>8199</v>
      </c>
      <c r="B38" s="356" t="s">
        <v>281</v>
      </c>
      <c r="C38" s="321"/>
      <c r="D38" s="501"/>
      <c r="E38" s="274"/>
      <c r="F38" s="94"/>
    </row>
    <row r="39" spans="1:6" s="1" customFormat="1" ht="24" x14ac:dyDescent="0.2">
      <c r="A39" s="311" t="s">
        <v>117</v>
      </c>
      <c r="B39" s="357" t="s">
        <v>164</v>
      </c>
      <c r="C39" s="321"/>
      <c r="D39" s="278"/>
      <c r="E39" s="360"/>
      <c r="F39" s="94"/>
    </row>
    <row r="40" spans="1:6" s="1" customFormat="1" ht="30" customHeight="1" x14ac:dyDescent="0.2">
      <c r="A40" s="260">
        <v>8200</v>
      </c>
      <c r="B40" s="333" t="s">
        <v>282</v>
      </c>
      <c r="C40" s="320"/>
      <c r="D40" s="109"/>
      <c r="E40" s="108"/>
      <c r="F40" s="94"/>
    </row>
    <row r="41" spans="1:6" s="1" customFormat="1" x14ac:dyDescent="0.2">
      <c r="A41" s="260"/>
      <c r="B41" s="265" t="s">
        <v>197</v>
      </c>
      <c r="C41" s="320"/>
      <c r="D41" s="109"/>
      <c r="E41" s="108"/>
      <c r="F41" s="94"/>
    </row>
    <row r="42" spans="1:6" s="1" customFormat="1" ht="24" x14ac:dyDescent="0.2">
      <c r="A42" s="260">
        <v>8210</v>
      </c>
      <c r="B42" s="361" t="s">
        <v>118</v>
      </c>
      <c r="C42" s="320"/>
      <c r="D42" s="109">
        <f>E42+F42</f>
        <v>0</v>
      </c>
      <c r="E42" s="274">
        <f>E48</f>
        <v>0</v>
      </c>
      <c r="F42" s="94">
        <f>F44+F48</f>
        <v>0</v>
      </c>
    </row>
    <row r="43" spans="1:6" s="1" customFormat="1" x14ac:dyDescent="0.2">
      <c r="A43" s="259"/>
      <c r="B43" s="270" t="s">
        <v>197</v>
      </c>
      <c r="C43" s="320"/>
      <c r="D43" s="109"/>
      <c r="E43" s="274"/>
      <c r="F43" s="94"/>
    </row>
    <row r="44" spans="1:6" s="1" customFormat="1" ht="36" x14ac:dyDescent="0.2">
      <c r="A44" s="260">
        <v>8211</v>
      </c>
      <c r="B44" s="268" t="s">
        <v>283</v>
      </c>
      <c r="C44" s="320"/>
      <c r="D44" s="109">
        <f>F44</f>
        <v>0</v>
      </c>
      <c r="E44" s="334" t="s">
        <v>323</v>
      </c>
      <c r="F44" s="94">
        <f>F46+F47</f>
        <v>0</v>
      </c>
    </row>
    <row r="45" spans="1:6" s="1" customFormat="1" x14ac:dyDescent="0.2">
      <c r="A45" s="260"/>
      <c r="B45" s="284" t="s">
        <v>198</v>
      </c>
      <c r="C45" s="320"/>
      <c r="D45" s="109"/>
      <c r="E45" s="334"/>
      <c r="F45" s="94"/>
    </row>
    <row r="46" spans="1:6" s="1" customFormat="1" x14ac:dyDescent="0.2">
      <c r="A46" s="260">
        <v>8212</v>
      </c>
      <c r="B46" s="269" t="s">
        <v>204</v>
      </c>
      <c r="C46" s="325" t="s">
        <v>208</v>
      </c>
      <c r="D46" s="109">
        <f>F46</f>
        <v>0</v>
      </c>
      <c r="E46" s="334" t="s">
        <v>323</v>
      </c>
      <c r="F46" s="94"/>
    </row>
    <row r="47" spans="1:6" s="1" customFormat="1" x14ac:dyDescent="0.2">
      <c r="A47" s="260">
        <v>8213</v>
      </c>
      <c r="B47" s="269" t="s">
        <v>200</v>
      </c>
      <c r="C47" s="325" t="s">
        <v>209</v>
      </c>
      <c r="D47" s="109">
        <f>F47</f>
        <v>0</v>
      </c>
      <c r="E47" s="334" t="s">
        <v>323</v>
      </c>
      <c r="F47" s="94"/>
    </row>
    <row r="48" spans="1:6" ht="24" x14ac:dyDescent="0.2">
      <c r="A48" s="260">
        <v>8220</v>
      </c>
      <c r="B48" s="268" t="s">
        <v>284</v>
      </c>
      <c r="C48" s="322"/>
      <c r="D48" s="186">
        <f>E48+F48</f>
        <v>0</v>
      </c>
      <c r="E48" s="344">
        <f>E54</f>
        <v>0</v>
      </c>
      <c r="F48" s="193">
        <f>F50+F54</f>
        <v>0</v>
      </c>
    </row>
    <row r="49" spans="1:6" x14ac:dyDescent="0.2">
      <c r="A49" s="260"/>
      <c r="B49" s="284" t="s">
        <v>197</v>
      </c>
      <c r="C49" s="322"/>
      <c r="D49" s="186"/>
      <c r="E49" s="344"/>
      <c r="F49" s="193"/>
    </row>
    <row r="50" spans="1:6" ht="24" x14ac:dyDescent="0.2">
      <c r="A50" s="260">
        <v>8221</v>
      </c>
      <c r="B50" s="268" t="s">
        <v>285</v>
      </c>
      <c r="C50" s="322"/>
      <c r="D50" s="186">
        <f>F50</f>
        <v>0</v>
      </c>
      <c r="E50" s="334" t="s">
        <v>323</v>
      </c>
      <c r="F50" s="193">
        <f>F52+F53</f>
        <v>0</v>
      </c>
    </row>
    <row r="51" spans="1:6" x14ac:dyDescent="0.2">
      <c r="A51" s="260"/>
      <c r="B51" s="284" t="s">
        <v>214</v>
      </c>
      <c r="C51" s="322"/>
      <c r="D51" s="186"/>
      <c r="E51" s="334"/>
      <c r="F51" s="193"/>
    </row>
    <row r="52" spans="1:6" x14ac:dyDescent="0.2">
      <c r="A52" s="259">
        <v>8222</v>
      </c>
      <c r="B52" s="270" t="s">
        <v>221</v>
      </c>
      <c r="C52" s="325" t="s">
        <v>210</v>
      </c>
      <c r="D52" s="186">
        <f>F52</f>
        <v>0</v>
      </c>
      <c r="E52" s="334" t="s">
        <v>323</v>
      </c>
      <c r="F52" s="193"/>
    </row>
    <row r="53" spans="1:6" x14ac:dyDescent="0.2">
      <c r="A53" s="259">
        <v>8230</v>
      </c>
      <c r="B53" s="270" t="s">
        <v>223</v>
      </c>
      <c r="C53" s="325" t="s">
        <v>211</v>
      </c>
      <c r="D53" s="186">
        <f>F53</f>
        <v>0</v>
      </c>
      <c r="E53" s="334" t="s">
        <v>323</v>
      </c>
      <c r="F53" s="193"/>
    </row>
    <row r="54" spans="1:6" ht="24" x14ac:dyDescent="0.2">
      <c r="A54" s="259">
        <v>8240</v>
      </c>
      <c r="B54" s="268" t="s">
        <v>286</v>
      </c>
      <c r="C54" s="322"/>
      <c r="D54" s="186">
        <f>E54+F54</f>
        <v>0</v>
      </c>
      <c r="E54" s="344">
        <f>E56+E57</f>
        <v>0</v>
      </c>
      <c r="F54" s="344">
        <f>F56+F57</f>
        <v>0</v>
      </c>
    </row>
    <row r="55" spans="1:6" x14ac:dyDescent="0.2">
      <c r="A55" s="260"/>
      <c r="B55" s="284" t="s">
        <v>214</v>
      </c>
      <c r="C55" s="322"/>
      <c r="D55" s="186"/>
      <c r="E55" s="344"/>
      <c r="F55" s="193"/>
    </row>
    <row r="56" spans="1:6" x14ac:dyDescent="0.2">
      <c r="A56" s="259">
        <v>8241</v>
      </c>
      <c r="B56" s="270" t="s">
        <v>242</v>
      </c>
      <c r="C56" s="325" t="s">
        <v>210</v>
      </c>
      <c r="D56" s="186">
        <f>E56+F56</f>
        <v>0</v>
      </c>
      <c r="E56" s="185"/>
      <c r="F56" s="193"/>
    </row>
    <row r="57" spans="1:6" ht="13.5" thickBot="1" x14ac:dyDescent="0.25">
      <c r="A57" s="297">
        <v>8250</v>
      </c>
      <c r="B57" s="332" t="s">
        <v>229</v>
      </c>
      <c r="C57" s="330" t="s">
        <v>211</v>
      </c>
      <c r="D57" s="319">
        <f>E57+F57</f>
        <v>0</v>
      </c>
      <c r="E57" s="317"/>
      <c r="F57" s="308"/>
    </row>
    <row r="58" spans="1:6" x14ac:dyDescent="0.2">
      <c r="C58" s="323"/>
    </row>
    <row r="59" spans="1:6" x14ac:dyDescent="0.2">
      <c r="C59" s="323"/>
    </row>
    <row r="60" spans="1:6" x14ac:dyDescent="0.2">
      <c r="C60" s="323"/>
    </row>
    <row r="61" spans="1:6" x14ac:dyDescent="0.2">
      <c r="C61" s="323"/>
    </row>
    <row r="62" spans="1:6" x14ac:dyDescent="0.2">
      <c r="C62" s="323"/>
    </row>
    <row r="63" spans="1:6" x14ac:dyDescent="0.2">
      <c r="C63" s="323"/>
    </row>
    <row r="64" spans="1:6" x14ac:dyDescent="0.2">
      <c r="C64" s="323"/>
    </row>
    <row r="65" spans="3:3" x14ac:dyDescent="0.2">
      <c r="C65" s="323"/>
    </row>
    <row r="66" spans="3:3" x14ac:dyDescent="0.2">
      <c r="C66" s="323"/>
    </row>
    <row r="67" spans="3:3" x14ac:dyDescent="0.2">
      <c r="C67" s="323"/>
    </row>
    <row r="68" spans="3:3" x14ac:dyDescent="0.2">
      <c r="C68" s="323"/>
    </row>
    <row r="69" spans="3:3" x14ac:dyDescent="0.2">
      <c r="C69" s="323"/>
    </row>
    <row r="70" spans="3:3" x14ac:dyDescent="0.2">
      <c r="C70" s="323"/>
    </row>
    <row r="71" spans="3:3" x14ac:dyDescent="0.2">
      <c r="C71" s="323"/>
    </row>
    <row r="72" spans="3:3" x14ac:dyDescent="0.2">
      <c r="C72" s="323"/>
    </row>
    <row r="73" spans="3:3" x14ac:dyDescent="0.2">
      <c r="C73" s="323"/>
    </row>
    <row r="74" spans="3:3" x14ac:dyDescent="0.2">
      <c r="C74" s="323"/>
    </row>
    <row r="75" spans="3:3" x14ac:dyDescent="0.2">
      <c r="C75" s="323"/>
    </row>
    <row r="76" spans="3:3" x14ac:dyDescent="0.2">
      <c r="C76" s="323"/>
    </row>
    <row r="77" spans="3:3" x14ac:dyDescent="0.2">
      <c r="C77" s="323"/>
    </row>
    <row r="78" spans="3:3" x14ac:dyDescent="0.2">
      <c r="C78" s="323"/>
    </row>
    <row r="79" spans="3:3" x14ac:dyDescent="0.2">
      <c r="C79" s="323"/>
    </row>
    <row r="80" spans="3:3" x14ac:dyDescent="0.2">
      <c r="C80" s="323"/>
    </row>
    <row r="81" spans="3:3" x14ac:dyDescent="0.2">
      <c r="C81" s="323"/>
    </row>
    <row r="82" spans="3:3" x14ac:dyDescent="0.2">
      <c r="C82" s="323"/>
    </row>
    <row r="83" spans="3:3" x14ac:dyDescent="0.2">
      <c r="C83" s="323"/>
    </row>
    <row r="84" spans="3:3" x14ac:dyDescent="0.2">
      <c r="C84" s="323"/>
    </row>
    <row r="85" spans="3:3" x14ac:dyDescent="0.2">
      <c r="C85" s="323"/>
    </row>
    <row r="86" spans="3:3" x14ac:dyDescent="0.2">
      <c r="C86" s="323"/>
    </row>
    <row r="87" spans="3:3" x14ac:dyDescent="0.2">
      <c r="C87" s="323"/>
    </row>
    <row r="88" spans="3:3" x14ac:dyDescent="0.2">
      <c r="C88" s="323"/>
    </row>
    <row r="89" spans="3:3" x14ac:dyDescent="0.2">
      <c r="C89" s="323"/>
    </row>
    <row r="90" spans="3:3" x14ac:dyDescent="0.2">
      <c r="C90" s="323"/>
    </row>
    <row r="91" spans="3:3" x14ac:dyDescent="0.2">
      <c r="C91" s="323"/>
    </row>
    <row r="92" spans="3:3" x14ac:dyDescent="0.2">
      <c r="C92" s="323"/>
    </row>
    <row r="93" spans="3:3" x14ac:dyDescent="0.2">
      <c r="C93" s="323"/>
    </row>
    <row r="94" spans="3:3" x14ac:dyDescent="0.2">
      <c r="C94" s="323"/>
    </row>
    <row r="95" spans="3:3" x14ac:dyDescent="0.2">
      <c r="C95" s="323"/>
    </row>
    <row r="96" spans="3:3" x14ac:dyDescent="0.2">
      <c r="C96" s="323"/>
    </row>
    <row r="97" spans="3:3" x14ac:dyDescent="0.2">
      <c r="C97" s="323"/>
    </row>
    <row r="98" spans="3:3" x14ac:dyDescent="0.2">
      <c r="C98" s="323"/>
    </row>
    <row r="99" spans="3:3" x14ac:dyDescent="0.2">
      <c r="C99" s="323"/>
    </row>
    <row r="100" spans="3:3" x14ac:dyDescent="0.2">
      <c r="C100" s="323"/>
    </row>
    <row r="101" spans="3:3" x14ac:dyDescent="0.2">
      <c r="C101" s="323"/>
    </row>
    <row r="102" spans="3:3" x14ac:dyDescent="0.2">
      <c r="C102" s="323"/>
    </row>
    <row r="103" spans="3:3" x14ac:dyDescent="0.2">
      <c r="C103" s="323"/>
    </row>
    <row r="104" spans="3:3" x14ac:dyDescent="0.2">
      <c r="C104" s="323"/>
    </row>
    <row r="105" spans="3:3" x14ac:dyDescent="0.2">
      <c r="C105" s="323"/>
    </row>
    <row r="106" spans="3:3" x14ac:dyDescent="0.2">
      <c r="C106" s="323"/>
    </row>
    <row r="107" spans="3:3" x14ac:dyDescent="0.2">
      <c r="C107" s="323"/>
    </row>
    <row r="108" spans="3:3" x14ac:dyDescent="0.2">
      <c r="C108" s="323"/>
    </row>
    <row r="109" spans="3:3" x14ac:dyDescent="0.2">
      <c r="C109" s="323"/>
    </row>
    <row r="110" spans="3:3" x14ac:dyDescent="0.2">
      <c r="C110" s="323"/>
    </row>
    <row r="111" spans="3:3" x14ac:dyDescent="0.2">
      <c r="C111" s="323"/>
    </row>
    <row r="112" spans="3:3" x14ac:dyDescent="0.2">
      <c r="C112" s="323"/>
    </row>
    <row r="113" spans="3:3" x14ac:dyDescent="0.2">
      <c r="C113" s="323"/>
    </row>
    <row r="114" spans="3:3" x14ac:dyDescent="0.2">
      <c r="C114" s="323"/>
    </row>
    <row r="115" spans="3:3" x14ac:dyDescent="0.2">
      <c r="C115" s="323"/>
    </row>
    <row r="116" spans="3:3" x14ac:dyDescent="0.2">
      <c r="C116" s="323"/>
    </row>
    <row r="117" spans="3:3" x14ac:dyDescent="0.2">
      <c r="C117" s="323"/>
    </row>
    <row r="118" spans="3:3" x14ac:dyDescent="0.2">
      <c r="C118" s="323"/>
    </row>
    <row r="119" spans="3:3" x14ac:dyDescent="0.2">
      <c r="C119" s="323"/>
    </row>
    <row r="120" spans="3:3" x14ac:dyDescent="0.2">
      <c r="C120" s="323"/>
    </row>
    <row r="121" spans="3:3" x14ac:dyDescent="0.2">
      <c r="C121" s="323"/>
    </row>
    <row r="122" spans="3:3" x14ac:dyDescent="0.2">
      <c r="C122" s="323"/>
    </row>
    <row r="123" spans="3:3" x14ac:dyDescent="0.2">
      <c r="C123" s="323"/>
    </row>
    <row r="124" spans="3:3" x14ac:dyDescent="0.2">
      <c r="C124" s="323"/>
    </row>
    <row r="125" spans="3:3" x14ac:dyDescent="0.2">
      <c r="C125" s="323"/>
    </row>
    <row r="126" spans="3:3" x14ac:dyDescent="0.2">
      <c r="C126" s="323"/>
    </row>
    <row r="127" spans="3:3" x14ac:dyDescent="0.2">
      <c r="C127" s="323"/>
    </row>
    <row r="128" spans="3:3" x14ac:dyDescent="0.2">
      <c r="C128" s="323"/>
    </row>
    <row r="129" spans="3:3" x14ac:dyDescent="0.2">
      <c r="C129" s="323"/>
    </row>
    <row r="130" spans="3:3" x14ac:dyDescent="0.2">
      <c r="C130" s="323"/>
    </row>
    <row r="131" spans="3:3" x14ac:dyDescent="0.2">
      <c r="C131" s="323"/>
    </row>
    <row r="132" spans="3:3" x14ac:dyDescent="0.2">
      <c r="C132" s="323"/>
    </row>
    <row r="133" spans="3:3" x14ac:dyDescent="0.2">
      <c r="C133" s="323"/>
    </row>
    <row r="134" spans="3:3" x14ac:dyDescent="0.2">
      <c r="C134" s="323"/>
    </row>
    <row r="135" spans="3:3" x14ac:dyDescent="0.2">
      <c r="C135" s="323"/>
    </row>
    <row r="136" spans="3:3" x14ac:dyDescent="0.2">
      <c r="C136" s="323"/>
    </row>
    <row r="137" spans="3:3" x14ac:dyDescent="0.2">
      <c r="C137" s="323"/>
    </row>
    <row r="138" spans="3:3" x14ac:dyDescent="0.2">
      <c r="C138" s="323"/>
    </row>
    <row r="139" spans="3:3" x14ac:dyDescent="0.2">
      <c r="C139" s="323"/>
    </row>
    <row r="140" spans="3:3" x14ac:dyDescent="0.2">
      <c r="C140" s="323"/>
    </row>
    <row r="141" spans="3:3" x14ac:dyDescent="0.2">
      <c r="C141" s="323"/>
    </row>
    <row r="142" spans="3:3" x14ac:dyDescent="0.2">
      <c r="C142" s="323"/>
    </row>
    <row r="143" spans="3:3" x14ac:dyDescent="0.2">
      <c r="C143" s="323"/>
    </row>
    <row r="144" spans="3:3" x14ac:dyDescent="0.2">
      <c r="C144" s="323"/>
    </row>
    <row r="145" spans="3:3" x14ac:dyDescent="0.2">
      <c r="C145" s="323"/>
    </row>
    <row r="146" spans="3:3" x14ac:dyDescent="0.2">
      <c r="C146" s="323"/>
    </row>
    <row r="147" spans="3:3" x14ac:dyDescent="0.2">
      <c r="C147" s="323"/>
    </row>
    <row r="148" spans="3:3" x14ac:dyDescent="0.2">
      <c r="C148" s="323"/>
    </row>
    <row r="149" spans="3:3" x14ac:dyDescent="0.2">
      <c r="C149" s="323"/>
    </row>
    <row r="150" spans="3:3" x14ac:dyDescent="0.2">
      <c r="C150" s="323"/>
    </row>
    <row r="151" spans="3:3" x14ac:dyDescent="0.2">
      <c r="C151" s="323"/>
    </row>
    <row r="152" spans="3:3" x14ac:dyDescent="0.2">
      <c r="C152" s="323"/>
    </row>
    <row r="153" spans="3:3" x14ac:dyDescent="0.2">
      <c r="C153" s="323"/>
    </row>
    <row r="154" spans="3:3" x14ac:dyDescent="0.2">
      <c r="C154" s="323"/>
    </row>
    <row r="155" spans="3:3" x14ac:dyDescent="0.2">
      <c r="C155" s="323"/>
    </row>
    <row r="156" spans="3:3" x14ac:dyDescent="0.2">
      <c r="C156" s="323"/>
    </row>
    <row r="157" spans="3:3" x14ac:dyDescent="0.2">
      <c r="C157" s="323"/>
    </row>
    <row r="158" spans="3:3" x14ac:dyDescent="0.2">
      <c r="C158" s="323"/>
    </row>
    <row r="159" spans="3:3" x14ac:dyDescent="0.2">
      <c r="C159" s="323"/>
    </row>
    <row r="160" spans="3:3" x14ac:dyDescent="0.2">
      <c r="C160" s="323"/>
    </row>
    <row r="161" spans="3:3" x14ac:dyDescent="0.2">
      <c r="C161" s="323"/>
    </row>
    <row r="162" spans="3:3" x14ac:dyDescent="0.2">
      <c r="C162" s="323"/>
    </row>
    <row r="163" spans="3:3" x14ac:dyDescent="0.2">
      <c r="C163" s="323"/>
    </row>
    <row r="164" spans="3:3" x14ac:dyDescent="0.2">
      <c r="C164" s="323"/>
    </row>
    <row r="165" spans="3:3" x14ac:dyDescent="0.2">
      <c r="C165" s="323"/>
    </row>
    <row r="166" spans="3:3" x14ac:dyDescent="0.2">
      <c r="C166" s="323"/>
    </row>
    <row r="167" spans="3:3" x14ac:dyDescent="0.2">
      <c r="C167" s="323"/>
    </row>
    <row r="168" spans="3:3" x14ac:dyDescent="0.2">
      <c r="C168" s="323"/>
    </row>
    <row r="169" spans="3:3" x14ac:dyDescent="0.2">
      <c r="C169" s="323"/>
    </row>
    <row r="170" spans="3:3" x14ac:dyDescent="0.2">
      <c r="C170" s="323"/>
    </row>
    <row r="171" spans="3:3" x14ac:dyDescent="0.2">
      <c r="C171" s="323"/>
    </row>
    <row r="172" spans="3:3" x14ac:dyDescent="0.2">
      <c r="C172" s="323"/>
    </row>
    <row r="173" spans="3:3" x14ac:dyDescent="0.2">
      <c r="C173" s="323"/>
    </row>
    <row r="174" spans="3:3" x14ac:dyDescent="0.2">
      <c r="C174" s="323"/>
    </row>
    <row r="175" spans="3:3" x14ac:dyDescent="0.2">
      <c r="C175" s="323"/>
    </row>
    <row r="176" spans="3:3" x14ac:dyDescent="0.2">
      <c r="C176" s="323"/>
    </row>
    <row r="177" spans="3:3" x14ac:dyDescent="0.2">
      <c r="C177" s="323"/>
    </row>
    <row r="178" spans="3:3" x14ac:dyDescent="0.2">
      <c r="C178" s="323"/>
    </row>
    <row r="179" spans="3:3" x14ac:dyDescent="0.2">
      <c r="C179" s="323"/>
    </row>
    <row r="180" spans="3:3" x14ac:dyDescent="0.2">
      <c r="C180" s="323"/>
    </row>
    <row r="181" spans="3:3" x14ac:dyDescent="0.2">
      <c r="C181" s="323"/>
    </row>
    <row r="182" spans="3:3" x14ac:dyDescent="0.2">
      <c r="C182" s="323"/>
    </row>
    <row r="183" spans="3:3" x14ac:dyDescent="0.2">
      <c r="C183" s="323"/>
    </row>
    <row r="184" spans="3:3" x14ac:dyDescent="0.2">
      <c r="C184" s="323"/>
    </row>
    <row r="185" spans="3:3" x14ac:dyDescent="0.2">
      <c r="C185" s="323"/>
    </row>
    <row r="186" spans="3:3" x14ac:dyDescent="0.2">
      <c r="C186" s="323"/>
    </row>
    <row r="187" spans="3:3" x14ac:dyDescent="0.2">
      <c r="C187" s="323"/>
    </row>
    <row r="188" spans="3:3" x14ac:dyDescent="0.2">
      <c r="C188" s="323"/>
    </row>
    <row r="189" spans="3:3" x14ac:dyDescent="0.2">
      <c r="C189" s="323"/>
    </row>
    <row r="190" spans="3:3" x14ac:dyDescent="0.2">
      <c r="C190" s="323"/>
    </row>
    <row r="191" spans="3:3" x14ac:dyDescent="0.2">
      <c r="C191" s="323"/>
    </row>
    <row r="192" spans="3:3" x14ac:dyDescent="0.2">
      <c r="C192" s="323"/>
    </row>
    <row r="193" spans="3:3" x14ac:dyDescent="0.2">
      <c r="C193" s="323"/>
    </row>
    <row r="194" spans="3:3" x14ac:dyDescent="0.2">
      <c r="C194" s="323"/>
    </row>
    <row r="195" spans="3:3" x14ac:dyDescent="0.2">
      <c r="C195" s="323"/>
    </row>
    <row r="196" spans="3:3" x14ac:dyDescent="0.2">
      <c r="C196" s="323"/>
    </row>
    <row r="197" spans="3:3" x14ac:dyDescent="0.2">
      <c r="C197" s="323"/>
    </row>
    <row r="198" spans="3:3" x14ac:dyDescent="0.2">
      <c r="C198" s="323"/>
    </row>
    <row r="199" spans="3:3" x14ac:dyDescent="0.2">
      <c r="C199" s="323"/>
    </row>
    <row r="200" spans="3:3" x14ac:dyDescent="0.2">
      <c r="C200" s="323"/>
    </row>
    <row r="201" spans="3:3" x14ac:dyDescent="0.2">
      <c r="C201" s="323"/>
    </row>
    <row r="202" spans="3:3" x14ac:dyDescent="0.2">
      <c r="C202" s="323"/>
    </row>
    <row r="203" spans="3:3" x14ac:dyDescent="0.2">
      <c r="C203" s="323"/>
    </row>
    <row r="204" spans="3:3" x14ac:dyDescent="0.2">
      <c r="C204" s="323"/>
    </row>
    <row r="205" spans="3:3" x14ac:dyDescent="0.2">
      <c r="C205" s="323"/>
    </row>
    <row r="206" spans="3:3" x14ac:dyDescent="0.2">
      <c r="C206" s="323"/>
    </row>
    <row r="207" spans="3:3" x14ac:dyDescent="0.2">
      <c r="C207" s="323"/>
    </row>
    <row r="208" spans="3:3" x14ac:dyDescent="0.2">
      <c r="C208" s="323"/>
    </row>
    <row r="209" spans="3:3" x14ac:dyDescent="0.2">
      <c r="C209" s="323"/>
    </row>
    <row r="210" spans="3:3" x14ac:dyDescent="0.2">
      <c r="C210" s="323"/>
    </row>
    <row r="211" spans="3:3" x14ac:dyDescent="0.2">
      <c r="C211" s="323"/>
    </row>
    <row r="212" spans="3:3" x14ac:dyDescent="0.2">
      <c r="C212" s="323"/>
    </row>
    <row r="213" spans="3:3" x14ac:dyDescent="0.2">
      <c r="C213" s="323"/>
    </row>
    <row r="214" spans="3:3" x14ac:dyDescent="0.2">
      <c r="C214" s="323"/>
    </row>
    <row r="215" spans="3:3" x14ac:dyDescent="0.2">
      <c r="C215" s="323"/>
    </row>
    <row r="216" spans="3:3" x14ac:dyDescent="0.2">
      <c r="C216" s="323"/>
    </row>
    <row r="217" spans="3:3" x14ac:dyDescent="0.2">
      <c r="C217" s="323"/>
    </row>
    <row r="218" spans="3:3" x14ac:dyDescent="0.2">
      <c r="C218" s="323"/>
    </row>
    <row r="219" spans="3:3" x14ac:dyDescent="0.2">
      <c r="C219" s="323"/>
    </row>
    <row r="220" spans="3:3" x14ac:dyDescent="0.2">
      <c r="C220" s="323"/>
    </row>
    <row r="221" spans="3:3" x14ac:dyDescent="0.2">
      <c r="C221" s="323"/>
    </row>
    <row r="222" spans="3:3" x14ac:dyDescent="0.2">
      <c r="C222" s="323"/>
    </row>
    <row r="223" spans="3:3" x14ac:dyDescent="0.2">
      <c r="C223" s="323"/>
    </row>
    <row r="224" spans="3:3" x14ac:dyDescent="0.2">
      <c r="C224" s="323"/>
    </row>
  </sheetData>
  <mergeCells count="3">
    <mergeCell ref="D2:D3"/>
    <mergeCell ref="E2:F2"/>
    <mergeCell ref="A2:A3"/>
  </mergeCells>
  <phoneticPr fontId="5" type="noConversion"/>
  <pageMargins left="0.25" right="0.25" top="0.75" bottom="0.75" header="0.3" footer="0.3"/>
  <pageSetup paperSize="9" firstPageNumber="22" orientation="portrait" useFirstPageNumber="1" verticalDpi="12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4"/>
  <sheetViews>
    <sheetView tabSelected="1" topLeftCell="A293" workbookViewId="0">
      <selection activeCell="I300" sqref="I300"/>
    </sheetView>
  </sheetViews>
  <sheetFormatPr defaultColWidth="9.140625" defaultRowHeight="15" x14ac:dyDescent="0.2"/>
  <cols>
    <col min="1" max="1" width="5.140625" style="5" customWidth="1"/>
    <col min="2" max="2" width="3.28515625" style="6" customWidth="1"/>
    <col min="3" max="3" width="3.140625" style="7" customWidth="1"/>
    <col min="4" max="4" width="3.42578125" style="8" customWidth="1"/>
    <col min="5" max="5" width="48.42578125" style="26" customWidth="1"/>
    <col min="6" max="6" width="47.5703125" style="13" hidden="1" customWidth="1"/>
    <col min="7" max="7" width="11" style="13" customWidth="1"/>
    <col min="8" max="8" width="11.28515625" style="9" customWidth="1"/>
    <col min="9" max="9" width="10.28515625" style="9" customWidth="1"/>
    <col min="10" max="10" width="9.7109375" style="9" customWidth="1"/>
    <col min="11" max="11" width="10.85546875" style="9" bestFit="1" customWidth="1"/>
    <col min="12" max="12" width="9.5703125" style="9" bestFit="1" customWidth="1"/>
    <col min="13" max="13" width="12.85546875" style="9" bestFit="1" customWidth="1"/>
    <col min="14" max="16384" width="9.140625" style="9"/>
  </cols>
  <sheetData>
    <row r="1" spans="1:11" ht="18" x14ac:dyDescent="0.25">
      <c r="A1" s="740" t="s">
        <v>289</v>
      </c>
      <c r="B1" s="740"/>
      <c r="C1" s="740"/>
      <c r="D1" s="740"/>
      <c r="E1" s="740"/>
      <c r="F1" s="740"/>
      <c r="G1" s="740"/>
      <c r="H1" s="740"/>
      <c r="I1" s="740"/>
      <c r="J1" s="740"/>
    </row>
    <row r="2" spans="1:11" ht="36" customHeight="1" x14ac:dyDescent="0.2">
      <c r="A2" s="741" t="s">
        <v>290</v>
      </c>
      <c r="B2" s="741"/>
      <c r="C2" s="741"/>
      <c r="D2" s="741"/>
      <c r="E2" s="741"/>
      <c r="F2" s="741"/>
      <c r="G2" s="741"/>
      <c r="H2" s="741"/>
      <c r="I2" s="741"/>
      <c r="J2" s="741"/>
    </row>
    <row r="3" spans="1:11" x14ac:dyDescent="0.2">
      <c r="A3" s="84" t="s">
        <v>300</v>
      </c>
      <c r="B3" s="86"/>
      <c r="C3" s="87"/>
      <c r="D3" s="87"/>
      <c r="E3" s="88"/>
      <c r="F3" s="84"/>
      <c r="G3" s="84"/>
      <c r="H3" s="84"/>
    </row>
    <row r="4" spans="1:11" ht="15.75" thickBot="1" x14ac:dyDescent="0.25">
      <c r="B4" s="10"/>
      <c r="C4" s="11"/>
      <c r="D4" s="11"/>
      <c r="E4" s="12"/>
      <c r="I4" s="742" t="s">
        <v>302</v>
      </c>
      <c r="J4" s="742"/>
    </row>
    <row r="5" spans="1:11" s="14" customFormat="1" ht="15.75" thickBot="1" x14ac:dyDescent="0.25">
      <c r="A5" s="743" t="s">
        <v>297</v>
      </c>
      <c r="B5" s="751" t="s">
        <v>26</v>
      </c>
      <c r="C5" s="753" t="s">
        <v>533</v>
      </c>
      <c r="D5" s="754" t="s">
        <v>534</v>
      </c>
      <c r="E5" s="745" t="s">
        <v>827</v>
      </c>
      <c r="F5" s="747" t="s">
        <v>532</v>
      </c>
      <c r="G5" s="698"/>
      <c r="H5" s="749" t="s">
        <v>992</v>
      </c>
      <c r="I5" s="756" t="s">
        <v>407</v>
      </c>
      <c r="J5" s="757"/>
    </row>
    <row r="6" spans="1:11" s="15" customFormat="1" ht="48" customHeight="1" thickBot="1" x14ac:dyDescent="0.25">
      <c r="A6" s="744"/>
      <c r="B6" s="752"/>
      <c r="C6" s="752"/>
      <c r="D6" s="755"/>
      <c r="E6" s="746"/>
      <c r="F6" s="748"/>
      <c r="G6" s="699"/>
      <c r="H6" s="750"/>
      <c r="I6" s="167" t="s">
        <v>523</v>
      </c>
      <c r="J6" s="168" t="s">
        <v>524</v>
      </c>
    </row>
    <row r="7" spans="1:11" s="90" customFormat="1" ht="15.75" thickBot="1" x14ac:dyDescent="0.25">
      <c r="A7" s="146">
        <v>1</v>
      </c>
      <c r="B7" s="147">
        <v>2</v>
      </c>
      <c r="C7" s="147">
        <v>3</v>
      </c>
      <c r="D7" s="148">
        <v>4</v>
      </c>
      <c r="E7" s="149">
        <v>5</v>
      </c>
      <c r="F7" s="150"/>
      <c r="G7" s="708"/>
      <c r="H7" s="149">
        <v>6</v>
      </c>
      <c r="I7" s="151">
        <v>7</v>
      </c>
      <c r="J7" s="152">
        <v>8</v>
      </c>
    </row>
    <row r="8" spans="1:11" s="158" customFormat="1" ht="36.75" thickBot="1" x14ac:dyDescent="0.25">
      <c r="A8" s="169">
        <v>2000</v>
      </c>
      <c r="B8" s="170" t="s">
        <v>535</v>
      </c>
      <c r="C8" s="171" t="s">
        <v>536</v>
      </c>
      <c r="D8" s="172" t="s">
        <v>536</v>
      </c>
      <c r="E8" s="173" t="s">
        <v>33</v>
      </c>
      <c r="F8" s="174"/>
      <c r="G8" s="709">
        <v>238021.7</v>
      </c>
      <c r="H8" s="499">
        <f>I8+J8</f>
        <v>315503.212</v>
      </c>
      <c r="I8" s="499">
        <f>I9+I217+I227+I255+I272+I299+I335+I343+I315</f>
        <v>238864.959</v>
      </c>
      <c r="J8" s="499">
        <f>J9+J272+J299+J315+J298</f>
        <v>76638.252999999997</v>
      </c>
      <c r="K8" s="575"/>
    </row>
    <row r="9" spans="1:11" s="157" customFormat="1" ht="64.5" customHeight="1" x14ac:dyDescent="0.2">
      <c r="A9" s="159">
        <v>2100</v>
      </c>
      <c r="B9" s="57" t="s">
        <v>349</v>
      </c>
      <c r="C9" s="58">
        <v>0</v>
      </c>
      <c r="D9" s="114">
        <v>0</v>
      </c>
      <c r="E9" s="145" t="s">
        <v>34</v>
      </c>
      <c r="F9" s="160" t="s">
        <v>537</v>
      </c>
      <c r="G9" s="710">
        <v>97441.7</v>
      </c>
      <c r="H9" s="488">
        <f>I9</f>
        <v>97741.7</v>
      </c>
      <c r="I9" s="488">
        <f>I11+I52+I39</f>
        <v>97741.7</v>
      </c>
      <c r="J9" s="488">
        <f>J11+J52</f>
        <v>30897.460999999999</v>
      </c>
    </row>
    <row r="10" spans="1:11" ht="11.25" customHeight="1" x14ac:dyDescent="0.2">
      <c r="A10" s="126"/>
      <c r="B10" s="57"/>
      <c r="C10" s="58"/>
      <c r="D10" s="114"/>
      <c r="E10" s="119" t="s">
        <v>197</v>
      </c>
      <c r="F10" s="16"/>
      <c r="G10" s="700"/>
      <c r="H10" s="142"/>
      <c r="I10" s="138"/>
      <c r="J10" s="127"/>
    </row>
    <row r="11" spans="1:11" s="18" customFormat="1" ht="48" x14ac:dyDescent="0.2">
      <c r="A11" s="128">
        <v>2110</v>
      </c>
      <c r="B11" s="57" t="s">
        <v>349</v>
      </c>
      <c r="C11" s="59">
        <v>1</v>
      </c>
      <c r="D11" s="115">
        <v>0</v>
      </c>
      <c r="E11" s="120" t="s">
        <v>27</v>
      </c>
      <c r="F11" s="17" t="s">
        <v>538</v>
      </c>
      <c r="G11" s="704">
        <v>87458</v>
      </c>
      <c r="H11" s="490">
        <f>J11+I11</f>
        <v>93709.160999999993</v>
      </c>
      <c r="I11" s="722">
        <f>I13</f>
        <v>87558</v>
      </c>
      <c r="J11" s="488">
        <f>J13</f>
        <v>6151.1610000000001</v>
      </c>
    </row>
    <row r="12" spans="1:11" s="18" customFormat="1" ht="10.5" customHeight="1" x14ac:dyDescent="0.2">
      <c r="A12" s="128"/>
      <c r="B12" s="57"/>
      <c r="C12" s="59"/>
      <c r="D12" s="115"/>
      <c r="E12" s="119" t="s">
        <v>198</v>
      </c>
      <c r="F12" s="17"/>
      <c r="G12" s="704"/>
      <c r="H12" s="143"/>
      <c r="I12" s="139"/>
      <c r="J12" s="129"/>
    </row>
    <row r="13" spans="1:11" ht="24" x14ac:dyDescent="0.2">
      <c r="A13" s="128">
        <v>2111</v>
      </c>
      <c r="B13" s="60" t="s">
        <v>349</v>
      </c>
      <c r="C13" s="61">
        <v>1</v>
      </c>
      <c r="D13" s="116">
        <v>1</v>
      </c>
      <c r="E13" s="559" t="s">
        <v>31</v>
      </c>
      <c r="F13" s="19" t="s">
        <v>539</v>
      </c>
      <c r="G13" s="701">
        <v>87458</v>
      </c>
      <c r="H13" s="490">
        <f>J13+I13</f>
        <v>93709.160999999993</v>
      </c>
      <c r="I13" s="488">
        <f>I15+I16+I17+I18+I19+I20+I21+I22+I23+I24+I25+I26+I27+I28+I29+I30+I31+I32+I33</f>
        <v>87558</v>
      </c>
      <c r="J13" s="488">
        <f>J35+J37+J38</f>
        <v>6151.1610000000001</v>
      </c>
    </row>
    <row r="14" spans="1:11" ht="36" x14ac:dyDescent="0.2">
      <c r="A14" s="128"/>
      <c r="B14" s="60"/>
      <c r="C14" s="61"/>
      <c r="D14" s="116"/>
      <c r="E14" s="119" t="s">
        <v>291</v>
      </c>
      <c r="F14" s="19"/>
      <c r="G14" s="701"/>
      <c r="H14" s="490"/>
      <c r="I14" s="498"/>
      <c r="J14" s="557"/>
    </row>
    <row r="15" spans="1:11" x14ac:dyDescent="0.2">
      <c r="A15" s="128"/>
      <c r="B15" s="60"/>
      <c r="C15" s="61"/>
      <c r="D15" s="116"/>
      <c r="E15" s="592" t="s">
        <v>136</v>
      </c>
      <c r="F15" s="19"/>
      <c r="G15" s="701">
        <v>72168</v>
      </c>
      <c r="H15" s="496">
        <f>I15</f>
        <v>72168</v>
      </c>
      <c r="I15" s="609">
        <v>72168</v>
      </c>
      <c r="J15" s="130"/>
    </row>
    <row r="16" spans="1:11" ht="15" customHeight="1" x14ac:dyDescent="0.2">
      <c r="A16" s="128"/>
      <c r="B16" s="60"/>
      <c r="C16" s="61"/>
      <c r="D16" s="116"/>
      <c r="E16" s="588" t="s">
        <v>972</v>
      </c>
      <c r="F16" s="19"/>
      <c r="G16" s="701">
        <v>2400</v>
      </c>
      <c r="H16" s="496">
        <f t="shared" ref="H16:H79" si="0">I16</f>
        <v>2400</v>
      </c>
      <c r="I16" s="610">
        <v>2400</v>
      </c>
      <c r="J16" s="557"/>
    </row>
    <row r="17" spans="1:10" x14ac:dyDescent="0.2">
      <c r="A17" s="128"/>
      <c r="B17" s="60"/>
      <c r="C17" s="61"/>
      <c r="D17" s="116"/>
      <c r="E17" s="592" t="s">
        <v>140</v>
      </c>
      <c r="F17" s="19"/>
      <c r="G17" s="701">
        <v>700</v>
      </c>
      <c r="H17" s="496">
        <f t="shared" si="0"/>
        <v>700</v>
      </c>
      <c r="I17" s="498">
        <v>700</v>
      </c>
      <c r="J17" s="557"/>
    </row>
    <row r="18" spans="1:10" x14ac:dyDescent="0.2">
      <c r="A18" s="128"/>
      <c r="B18" s="60"/>
      <c r="C18" s="61"/>
      <c r="D18" s="116"/>
      <c r="E18" s="592" t="s">
        <v>141</v>
      </c>
      <c r="F18" s="206" t="s">
        <v>394</v>
      </c>
      <c r="G18" s="705">
        <v>1200</v>
      </c>
      <c r="H18" s="496">
        <f t="shared" si="0"/>
        <v>1300</v>
      </c>
      <c r="I18" s="498">
        <v>1300</v>
      </c>
      <c r="J18" s="557"/>
    </row>
    <row r="19" spans="1:10" x14ac:dyDescent="0.2">
      <c r="A19" s="128"/>
      <c r="B19" s="60"/>
      <c r="C19" s="61"/>
      <c r="D19" s="116"/>
      <c r="E19" s="592" t="s">
        <v>146</v>
      </c>
      <c r="F19" s="206"/>
      <c r="G19" s="705">
        <v>0</v>
      </c>
      <c r="H19" s="496">
        <f t="shared" si="0"/>
        <v>0</v>
      </c>
      <c r="I19" s="498"/>
      <c r="J19" s="557"/>
    </row>
    <row r="20" spans="1:10" x14ac:dyDescent="0.2">
      <c r="A20" s="128"/>
      <c r="B20" s="60"/>
      <c r="C20" s="61"/>
      <c r="D20" s="116"/>
      <c r="E20" s="592" t="s">
        <v>145</v>
      </c>
      <c r="F20" s="19"/>
      <c r="G20" s="701">
        <v>50</v>
      </c>
      <c r="H20" s="496">
        <f t="shared" si="0"/>
        <v>50</v>
      </c>
      <c r="I20" s="498">
        <v>50</v>
      </c>
      <c r="J20" s="557"/>
    </row>
    <row r="21" spans="1:10" x14ac:dyDescent="0.2">
      <c r="A21" s="128"/>
      <c r="B21" s="60"/>
      <c r="C21" s="61"/>
      <c r="D21" s="116"/>
      <c r="E21" s="592" t="s">
        <v>148</v>
      </c>
      <c r="F21" s="19"/>
      <c r="G21" s="701">
        <v>1200</v>
      </c>
      <c r="H21" s="496">
        <f t="shared" si="0"/>
        <v>1200</v>
      </c>
      <c r="I21" s="498">
        <v>1200</v>
      </c>
      <c r="J21" s="557"/>
    </row>
    <row r="22" spans="1:10" x14ac:dyDescent="0.2">
      <c r="A22" s="128"/>
      <c r="B22" s="60"/>
      <c r="C22" s="61"/>
      <c r="D22" s="116"/>
      <c r="E22" s="592" t="s">
        <v>152</v>
      </c>
      <c r="F22" s="19"/>
      <c r="G22" s="701">
        <v>0</v>
      </c>
      <c r="H22" s="496">
        <f t="shared" si="0"/>
        <v>0</v>
      </c>
      <c r="I22" s="140"/>
      <c r="J22" s="130"/>
    </row>
    <row r="23" spans="1:10" x14ac:dyDescent="0.2">
      <c r="A23" s="128"/>
      <c r="B23" s="60"/>
      <c r="C23" s="61"/>
      <c r="D23" s="116"/>
      <c r="E23" s="592" t="s">
        <v>154</v>
      </c>
      <c r="F23" s="19"/>
      <c r="G23" s="701">
        <v>1400</v>
      </c>
      <c r="H23" s="496">
        <f t="shared" si="0"/>
        <v>1400</v>
      </c>
      <c r="I23" s="498">
        <v>1400</v>
      </c>
      <c r="J23" s="557"/>
    </row>
    <row r="24" spans="1:10" ht="15.75" thickBot="1" x14ac:dyDescent="0.25">
      <c r="A24" s="128"/>
      <c r="B24" s="60"/>
      <c r="C24" s="61"/>
      <c r="D24" s="116"/>
      <c r="E24" s="589" t="s">
        <v>158</v>
      </c>
      <c r="F24" s="19"/>
      <c r="G24" s="701">
        <v>0</v>
      </c>
      <c r="H24" s="496">
        <f t="shared" si="0"/>
        <v>0</v>
      </c>
      <c r="I24" s="498">
        <v>0</v>
      </c>
      <c r="J24" s="557"/>
    </row>
    <row r="25" spans="1:10" x14ac:dyDescent="0.2">
      <c r="A25" s="128"/>
      <c r="B25" s="60"/>
      <c r="C25" s="61"/>
      <c r="D25" s="116"/>
      <c r="E25" s="592" t="s">
        <v>159</v>
      </c>
      <c r="F25" s="19"/>
      <c r="G25" s="701">
        <v>1800</v>
      </c>
      <c r="H25" s="496">
        <f t="shared" si="0"/>
        <v>1800</v>
      </c>
      <c r="I25" s="498">
        <v>1800</v>
      </c>
      <c r="J25" s="557"/>
    </row>
    <row r="26" spans="1:10" x14ac:dyDescent="0.2">
      <c r="A26" s="128"/>
      <c r="B26" s="60"/>
      <c r="C26" s="61"/>
      <c r="D26" s="116"/>
      <c r="E26" s="592" t="s">
        <v>157</v>
      </c>
      <c r="F26" s="19"/>
      <c r="G26" s="701">
        <v>600</v>
      </c>
      <c r="H26" s="496">
        <f t="shared" si="0"/>
        <v>600</v>
      </c>
      <c r="I26" s="498">
        <v>600</v>
      </c>
      <c r="J26" s="557"/>
    </row>
    <row r="27" spans="1:10" ht="24.75" thickBot="1" x14ac:dyDescent="0.25">
      <c r="A27" s="128"/>
      <c r="B27" s="60"/>
      <c r="C27" s="61"/>
      <c r="D27" s="116"/>
      <c r="E27" s="589" t="s">
        <v>161</v>
      </c>
      <c r="F27" s="19"/>
      <c r="G27" s="701">
        <v>994</v>
      </c>
      <c r="H27" s="496">
        <f t="shared" si="0"/>
        <v>994</v>
      </c>
      <c r="I27" s="498">
        <v>994</v>
      </c>
      <c r="J27" s="557"/>
    </row>
    <row r="28" spans="1:10" x14ac:dyDescent="0.2">
      <c r="A28" s="128"/>
      <c r="B28" s="60"/>
      <c r="C28" s="61"/>
      <c r="D28" s="116"/>
      <c r="E28" s="592" t="s">
        <v>169</v>
      </c>
      <c r="F28" s="19"/>
      <c r="G28" s="701">
        <v>990</v>
      </c>
      <c r="H28" s="496">
        <f t="shared" si="0"/>
        <v>990</v>
      </c>
      <c r="I28" s="498">
        <v>990</v>
      </c>
      <c r="J28" s="557"/>
    </row>
    <row r="29" spans="1:10" x14ac:dyDescent="0.2">
      <c r="A29" s="128"/>
      <c r="B29" s="60"/>
      <c r="C29" s="61"/>
      <c r="D29" s="116"/>
      <c r="E29" s="236" t="s">
        <v>171</v>
      </c>
      <c r="F29" s="19"/>
      <c r="G29" s="701">
        <v>3200</v>
      </c>
      <c r="H29" s="496">
        <f t="shared" si="0"/>
        <v>3200</v>
      </c>
      <c r="I29" s="498">
        <v>3200</v>
      </c>
      <c r="J29" s="557"/>
    </row>
    <row r="30" spans="1:10" x14ac:dyDescent="0.2">
      <c r="A30" s="128"/>
      <c r="B30" s="60"/>
      <c r="C30" s="61"/>
      <c r="D30" s="116"/>
      <c r="E30" s="236" t="s">
        <v>174</v>
      </c>
      <c r="F30" s="19"/>
      <c r="G30" s="701">
        <v>450</v>
      </c>
      <c r="H30" s="496">
        <f t="shared" si="0"/>
        <v>450</v>
      </c>
      <c r="I30" s="498">
        <v>450</v>
      </c>
      <c r="J30" s="557"/>
    </row>
    <row r="31" spans="1:10" ht="15.75" thickBot="1" x14ac:dyDescent="0.25">
      <c r="A31" s="128"/>
      <c r="B31" s="60"/>
      <c r="C31" s="61"/>
      <c r="D31" s="116"/>
      <c r="E31" s="590" t="s">
        <v>175</v>
      </c>
      <c r="F31" s="19"/>
      <c r="G31" s="701">
        <v>300</v>
      </c>
      <c r="H31" s="496">
        <f t="shared" si="0"/>
        <v>300</v>
      </c>
      <c r="I31" s="498">
        <v>300</v>
      </c>
      <c r="J31" s="557"/>
    </row>
    <row r="32" spans="1:10" ht="24" x14ac:dyDescent="0.2">
      <c r="A32" s="128"/>
      <c r="B32" s="60"/>
      <c r="C32" s="61"/>
      <c r="D32" s="116"/>
      <c r="E32" s="595" t="s">
        <v>965</v>
      </c>
      <c r="F32" s="19"/>
      <c r="G32" s="701"/>
      <c r="H32" s="496"/>
      <c r="I32" s="498"/>
      <c r="J32" s="557"/>
    </row>
    <row r="33" spans="1:10" x14ac:dyDescent="0.2">
      <c r="A33" s="128"/>
      <c r="B33" s="60"/>
      <c r="C33" s="61"/>
      <c r="D33" s="116"/>
      <c r="E33" s="596" t="s">
        <v>966</v>
      </c>
      <c r="F33" s="19"/>
      <c r="G33" s="701">
        <v>6</v>
      </c>
      <c r="H33" s="496">
        <f t="shared" si="0"/>
        <v>6</v>
      </c>
      <c r="I33" s="498">
        <v>6</v>
      </c>
      <c r="J33" s="557"/>
    </row>
    <row r="34" spans="1:10" x14ac:dyDescent="0.2">
      <c r="A34" s="128"/>
      <c r="B34" s="60"/>
      <c r="C34" s="61"/>
      <c r="D34" s="61"/>
      <c r="E34" s="236" t="s">
        <v>255</v>
      </c>
      <c r="F34" s="19"/>
      <c r="G34" s="701"/>
      <c r="H34" s="496"/>
      <c r="I34" s="498"/>
      <c r="J34" s="557"/>
    </row>
    <row r="35" spans="1:10" x14ac:dyDescent="0.2">
      <c r="A35" s="128"/>
      <c r="B35" s="60"/>
      <c r="C35" s="61"/>
      <c r="D35" s="61"/>
      <c r="E35" s="236" t="s">
        <v>256</v>
      </c>
      <c r="F35" s="19"/>
      <c r="G35" s="701">
        <v>0</v>
      </c>
      <c r="H35" s="496">
        <f>I35+J35</f>
        <v>5486.1610000000001</v>
      </c>
      <c r="I35" s="498"/>
      <c r="J35" s="777">
        <f>4200+1286.161</f>
        <v>5486.1610000000001</v>
      </c>
    </row>
    <row r="36" spans="1:10" x14ac:dyDescent="0.2">
      <c r="A36" s="128"/>
      <c r="B36" s="60"/>
      <c r="C36" s="61"/>
      <c r="D36" s="116"/>
      <c r="E36" s="236" t="s">
        <v>251</v>
      </c>
      <c r="F36" s="19"/>
      <c r="G36" s="701"/>
      <c r="H36" s="496"/>
      <c r="I36" s="140"/>
      <c r="J36" s="557"/>
    </row>
    <row r="37" spans="1:10" x14ac:dyDescent="0.2">
      <c r="A37" s="128"/>
      <c r="B37" s="60"/>
      <c r="C37" s="61"/>
      <c r="D37" s="116"/>
      <c r="E37" s="236" t="s">
        <v>252</v>
      </c>
      <c r="F37" s="19"/>
      <c r="G37" s="701">
        <v>0</v>
      </c>
      <c r="H37" s="496">
        <f t="shared" ref="H37" si="1">I37+J37</f>
        <v>365</v>
      </c>
      <c r="I37" s="140"/>
      <c r="J37" s="557">
        <v>365</v>
      </c>
    </row>
    <row r="38" spans="1:10" x14ac:dyDescent="0.2">
      <c r="A38" s="128"/>
      <c r="B38" s="60"/>
      <c r="C38" s="61"/>
      <c r="D38" s="116"/>
      <c r="E38" s="236" t="s">
        <v>250</v>
      </c>
      <c r="F38" s="19"/>
      <c r="G38" s="701"/>
      <c r="H38" s="496"/>
      <c r="I38" s="140"/>
      <c r="J38" s="607">
        <v>300</v>
      </c>
    </row>
    <row r="39" spans="1:10" x14ac:dyDescent="0.2">
      <c r="A39" s="128">
        <v>2130</v>
      </c>
      <c r="B39" s="57" t="s">
        <v>349</v>
      </c>
      <c r="C39" s="163" t="s">
        <v>135</v>
      </c>
      <c r="D39" s="164" t="s">
        <v>258</v>
      </c>
      <c r="E39" s="120" t="s">
        <v>551</v>
      </c>
      <c r="F39" s="21" t="s">
        <v>552</v>
      </c>
      <c r="G39" s="702">
        <v>1415.7</v>
      </c>
      <c r="H39" s="496">
        <f t="shared" si="0"/>
        <v>1715.7</v>
      </c>
      <c r="I39" s="778">
        <f>I43</f>
        <v>1715.7</v>
      </c>
      <c r="J39" s="140"/>
    </row>
    <row r="40" spans="1:10" s="18" customFormat="1" ht="10.5" customHeight="1" x14ac:dyDescent="0.2">
      <c r="A40" s="128"/>
      <c r="B40" s="57"/>
      <c r="C40" s="163"/>
      <c r="D40" s="164"/>
      <c r="E40" s="119" t="s">
        <v>198</v>
      </c>
      <c r="F40" s="17"/>
      <c r="G40" s="704"/>
      <c r="H40" s="496"/>
      <c r="I40" s="139"/>
      <c r="J40" s="129"/>
    </row>
    <row r="41" spans="1:10" ht="24" x14ac:dyDescent="0.2">
      <c r="A41" s="128">
        <v>2131</v>
      </c>
      <c r="B41" s="60" t="s">
        <v>349</v>
      </c>
      <c r="C41" s="422" t="s">
        <v>135</v>
      </c>
      <c r="D41" s="423" t="s">
        <v>259</v>
      </c>
      <c r="E41" s="119" t="s">
        <v>553</v>
      </c>
      <c r="F41" s="19" t="s">
        <v>554</v>
      </c>
      <c r="G41" s="701"/>
      <c r="H41" s="496"/>
      <c r="I41" s="140"/>
      <c r="J41" s="130"/>
    </row>
    <row r="42" spans="1:10" ht="14.25" customHeight="1" x14ac:dyDescent="0.2">
      <c r="A42" s="128">
        <v>2132</v>
      </c>
      <c r="B42" s="60" t="s">
        <v>349</v>
      </c>
      <c r="C42" s="422">
        <v>3</v>
      </c>
      <c r="D42" s="423">
        <v>2</v>
      </c>
      <c r="E42" s="119" t="s">
        <v>555</v>
      </c>
      <c r="F42" s="19" t="s">
        <v>556</v>
      </c>
      <c r="G42" s="701"/>
      <c r="H42" s="496"/>
      <c r="I42" s="140"/>
      <c r="J42" s="130"/>
    </row>
    <row r="43" spans="1:10" x14ac:dyDescent="0.2">
      <c r="A43" s="128">
        <v>2133</v>
      </c>
      <c r="B43" s="60" t="s">
        <v>349</v>
      </c>
      <c r="C43" s="422">
        <v>3</v>
      </c>
      <c r="D43" s="423">
        <v>3</v>
      </c>
      <c r="E43" s="119" t="s">
        <v>557</v>
      </c>
      <c r="F43" s="19" t="s">
        <v>558</v>
      </c>
      <c r="G43" s="701">
        <v>1415.7</v>
      </c>
      <c r="H43" s="496">
        <f t="shared" si="0"/>
        <v>1715.7</v>
      </c>
      <c r="I43" s="498">
        <f>I45+I46+I47+I48+I49+I50+I51</f>
        <v>1715.7</v>
      </c>
      <c r="J43" s="130"/>
    </row>
    <row r="44" spans="1:10" ht="36" x14ac:dyDescent="0.2">
      <c r="A44" s="128"/>
      <c r="B44" s="60"/>
      <c r="C44" s="61"/>
      <c r="D44" s="116"/>
      <c r="E44" s="119" t="s">
        <v>291</v>
      </c>
      <c r="F44" s="19"/>
      <c r="G44" s="701"/>
      <c r="H44" s="496"/>
      <c r="I44" s="140"/>
      <c r="J44" s="130"/>
    </row>
    <row r="45" spans="1:10" x14ac:dyDescent="0.2">
      <c r="A45" s="128"/>
      <c r="B45" s="60"/>
      <c r="C45" s="61"/>
      <c r="D45" s="116"/>
      <c r="E45" s="592" t="s">
        <v>141</v>
      </c>
      <c r="F45" s="19"/>
      <c r="G45" s="701"/>
      <c r="H45" s="496"/>
      <c r="I45" s="140"/>
      <c r="J45" s="130"/>
    </row>
    <row r="46" spans="1:10" x14ac:dyDescent="0.2">
      <c r="A46" s="128"/>
      <c r="B46" s="60"/>
      <c r="C46" s="61"/>
      <c r="D46" s="116"/>
      <c r="E46" s="592" t="s">
        <v>152</v>
      </c>
      <c r="F46" s="19"/>
      <c r="G46" s="701">
        <v>600</v>
      </c>
      <c r="H46" s="496">
        <f t="shared" si="0"/>
        <v>900</v>
      </c>
      <c r="I46" s="498">
        <v>900</v>
      </c>
      <c r="J46" s="130"/>
    </row>
    <row r="47" spans="1:10" ht="15.75" thickBot="1" x14ac:dyDescent="0.25">
      <c r="A47" s="128"/>
      <c r="B47" s="60"/>
      <c r="C47" s="61"/>
      <c r="D47" s="116"/>
      <c r="E47" s="589" t="s">
        <v>158</v>
      </c>
      <c r="F47" s="19"/>
      <c r="G47" s="701">
        <v>315.7</v>
      </c>
      <c r="H47" s="496">
        <f t="shared" si="0"/>
        <v>315.7</v>
      </c>
      <c r="I47" s="140">
        <v>315.7</v>
      </c>
      <c r="J47" s="130"/>
    </row>
    <row r="48" spans="1:10" x14ac:dyDescent="0.2">
      <c r="A48" s="128"/>
      <c r="B48" s="60"/>
      <c r="C48" s="61"/>
      <c r="D48" s="116"/>
      <c r="E48" s="592" t="s">
        <v>159</v>
      </c>
      <c r="F48" s="19"/>
      <c r="G48" s="701"/>
      <c r="H48" s="496"/>
      <c r="I48" s="140"/>
      <c r="J48" s="130"/>
    </row>
    <row r="49" spans="1:15" x14ac:dyDescent="0.2">
      <c r="A49" s="128"/>
      <c r="B49" s="60"/>
      <c r="C49" s="61"/>
      <c r="D49" s="116"/>
      <c r="E49" s="592" t="s">
        <v>169</v>
      </c>
      <c r="F49" s="19"/>
      <c r="G49" s="701"/>
      <c r="H49" s="496"/>
      <c r="I49" s="140"/>
      <c r="J49" s="130"/>
    </row>
    <row r="50" spans="1:15" x14ac:dyDescent="0.2">
      <c r="A50" s="128"/>
      <c r="B50" s="60"/>
      <c r="C50" s="61"/>
      <c r="D50" s="116"/>
      <c r="E50" s="611" t="s">
        <v>175</v>
      </c>
      <c r="F50" s="19"/>
      <c r="G50" s="701">
        <v>500</v>
      </c>
      <c r="H50" s="496">
        <f t="shared" si="0"/>
        <v>500</v>
      </c>
      <c r="I50" s="140">
        <v>500</v>
      </c>
      <c r="J50" s="130"/>
    </row>
    <row r="51" spans="1:15" x14ac:dyDescent="0.2">
      <c r="A51" s="128"/>
      <c r="B51" s="60"/>
      <c r="C51" s="61"/>
      <c r="D51" s="116"/>
      <c r="E51" s="612" t="s">
        <v>982</v>
      </c>
      <c r="F51" s="19"/>
      <c r="G51" s="701"/>
      <c r="H51" s="496"/>
      <c r="I51" s="140"/>
      <c r="J51" s="130"/>
    </row>
    <row r="52" spans="1:15" ht="28.5" x14ac:dyDescent="0.2">
      <c r="A52" s="128">
        <v>2160</v>
      </c>
      <c r="B52" s="57" t="s">
        <v>349</v>
      </c>
      <c r="C52" s="59">
        <v>6</v>
      </c>
      <c r="D52" s="115">
        <v>0</v>
      </c>
      <c r="E52" s="120" t="s">
        <v>567</v>
      </c>
      <c r="F52" s="17" t="s">
        <v>568</v>
      </c>
      <c r="G52" s="704">
        <v>8568</v>
      </c>
      <c r="H52" s="496">
        <f>I52+J52</f>
        <v>33214.300000000003</v>
      </c>
      <c r="I52" s="778">
        <f>I56+I57+I58+I59+I60+I61+I62+I63+I64</f>
        <v>8468</v>
      </c>
      <c r="J52" s="498">
        <f>J54</f>
        <v>24746.3</v>
      </c>
    </row>
    <row r="53" spans="1:15" s="18" customFormat="1" ht="10.5" customHeight="1" x14ac:dyDescent="0.2">
      <c r="A53" s="128"/>
      <c r="B53" s="57"/>
      <c r="C53" s="59"/>
      <c r="D53" s="115"/>
      <c r="E53" s="119" t="s">
        <v>198</v>
      </c>
      <c r="F53" s="17"/>
      <c r="G53" s="704"/>
      <c r="H53" s="496"/>
      <c r="I53" s="139"/>
      <c r="J53" s="129"/>
    </row>
    <row r="54" spans="1:15" ht="24" x14ac:dyDescent="0.2">
      <c r="A54" s="128">
        <v>2161</v>
      </c>
      <c r="B54" s="60" t="s">
        <v>349</v>
      </c>
      <c r="C54" s="61">
        <v>6</v>
      </c>
      <c r="D54" s="116">
        <v>1</v>
      </c>
      <c r="E54" s="559" t="s">
        <v>569</v>
      </c>
      <c r="F54" s="19" t="s">
        <v>570</v>
      </c>
      <c r="G54" s="701">
        <v>8568</v>
      </c>
      <c r="H54" s="496">
        <f>I54+J54</f>
        <v>33214.300000000003</v>
      </c>
      <c r="I54" s="498">
        <f>I56+I58+I60+I61+I62+I63+I64</f>
        <v>8468</v>
      </c>
      <c r="J54" s="557">
        <f>J65+J66+J68</f>
        <v>24746.3</v>
      </c>
    </row>
    <row r="55" spans="1:15" ht="36" x14ac:dyDescent="0.2">
      <c r="A55" s="128"/>
      <c r="B55" s="60"/>
      <c r="C55" s="61"/>
      <c r="D55" s="116"/>
      <c r="E55" s="119" t="s">
        <v>291</v>
      </c>
      <c r="F55" s="19"/>
      <c r="G55" s="701"/>
      <c r="H55" s="496"/>
      <c r="I55" s="140"/>
      <c r="J55" s="130"/>
    </row>
    <row r="56" spans="1:15" x14ac:dyDescent="0.2">
      <c r="A56" s="128"/>
      <c r="B56" s="60"/>
      <c r="C56" s="61"/>
      <c r="D56" s="116"/>
      <c r="E56" s="588" t="s">
        <v>972</v>
      </c>
      <c r="F56" s="19"/>
      <c r="G56" s="701">
        <v>628</v>
      </c>
      <c r="H56" s="496">
        <f t="shared" si="0"/>
        <v>628</v>
      </c>
      <c r="I56" s="140">
        <v>628</v>
      </c>
      <c r="J56" s="130"/>
    </row>
    <row r="57" spans="1:15" x14ac:dyDescent="0.2">
      <c r="A57" s="128"/>
      <c r="B57" s="60"/>
      <c r="C57" s="61"/>
      <c r="D57" s="116"/>
      <c r="E57" s="592" t="s">
        <v>145</v>
      </c>
      <c r="F57" s="19"/>
      <c r="G57" s="701"/>
      <c r="H57" s="496"/>
      <c r="I57" s="140"/>
      <c r="J57" s="130"/>
    </row>
    <row r="58" spans="1:15" ht="26.25" customHeight="1" thickBot="1" x14ac:dyDescent="0.25">
      <c r="A58" s="128"/>
      <c r="B58" s="60"/>
      <c r="C58" s="61"/>
      <c r="D58" s="116"/>
      <c r="E58" s="589" t="s">
        <v>158</v>
      </c>
      <c r="F58" s="19"/>
      <c r="G58" s="701">
        <v>980</v>
      </c>
      <c r="H58" s="496">
        <f t="shared" si="0"/>
        <v>880</v>
      </c>
      <c r="I58" s="778">
        <f>980-100</f>
        <v>880</v>
      </c>
      <c r="J58" s="130"/>
    </row>
    <row r="59" spans="1:15" ht="21" customHeight="1" x14ac:dyDescent="0.2">
      <c r="A59" s="128"/>
      <c r="B59" s="60"/>
      <c r="C59" s="61"/>
      <c r="D59" s="116"/>
      <c r="E59" s="236" t="s">
        <v>171</v>
      </c>
      <c r="F59" s="19"/>
      <c r="G59" s="701"/>
      <c r="H59" s="496"/>
      <c r="I59" s="586"/>
      <c r="J59" s="130"/>
      <c r="K59" s="157"/>
      <c r="L59" s="157"/>
      <c r="M59" s="157"/>
      <c r="N59" s="157"/>
      <c r="O59" s="157"/>
    </row>
    <row r="60" spans="1:15" x14ac:dyDescent="0.2">
      <c r="A60" s="128"/>
      <c r="B60" s="60"/>
      <c r="C60" s="61"/>
      <c r="D60" s="116"/>
      <c r="E60" s="592" t="s">
        <v>159</v>
      </c>
      <c r="F60" s="19"/>
      <c r="G60" s="701">
        <v>1800</v>
      </c>
      <c r="H60" s="496">
        <f t="shared" si="0"/>
        <v>1800</v>
      </c>
      <c r="I60" s="496">
        <v>1800</v>
      </c>
      <c r="J60" s="130"/>
    </row>
    <row r="61" spans="1:15" ht="15.75" thickBot="1" x14ac:dyDescent="0.25">
      <c r="A61" s="128"/>
      <c r="B61" s="60"/>
      <c r="C61" s="61"/>
      <c r="D61" s="116"/>
      <c r="E61" s="590" t="s">
        <v>175</v>
      </c>
      <c r="F61" s="19"/>
      <c r="G61" s="701">
        <v>900</v>
      </c>
      <c r="H61" s="496">
        <f t="shared" si="0"/>
        <v>900</v>
      </c>
      <c r="I61" s="496">
        <v>900</v>
      </c>
      <c r="J61" s="130"/>
    </row>
    <row r="62" spans="1:15" x14ac:dyDescent="0.2">
      <c r="A62" s="128"/>
      <c r="B62" s="60"/>
      <c r="C62" s="61"/>
      <c r="D62" s="116"/>
      <c r="E62" s="236" t="s">
        <v>982</v>
      </c>
      <c r="F62" s="19"/>
      <c r="G62" s="701">
        <v>3000</v>
      </c>
      <c r="H62" s="496">
        <f t="shared" si="0"/>
        <v>3000</v>
      </c>
      <c r="I62" s="496">
        <v>3000</v>
      </c>
      <c r="J62" s="130"/>
      <c r="K62" s="18"/>
      <c r="L62" s="18"/>
      <c r="M62" s="18"/>
      <c r="N62" s="18"/>
      <c r="O62" s="18"/>
    </row>
    <row r="63" spans="1:15" ht="24" x14ac:dyDescent="0.2">
      <c r="A63" s="128"/>
      <c r="B63" s="60"/>
      <c r="C63" s="61"/>
      <c r="D63" s="116"/>
      <c r="E63" s="595" t="s">
        <v>967</v>
      </c>
      <c r="F63" s="19"/>
      <c r="G63" s="701">
        <v>910</v>
      </c>
      <c r="H63" s="496">
        <f t="shared" si="0"/>
        <v>910</v>
      </c>
      <c r="I63" s="496">
        <v>910</v>
      </c>
      <c r="J63" s="130"/>
    </row>
    <row r="64" spans="1:15" x14ac:dyDescent="0.2">
      <c r="A64" s="128"/>
      <c r="B64" s="60"/>
      <c r="C64" s="61"/>
      <c r="D64" s="116"/>
      <c r="E64" s="236" t="s">
        <v>454</v>
      </c>
      <c r="F64" s="19"/>
      <c r="G64" s="701">
        <v>350</v>
      </c>
      <c r="H64" s="496">
        <f t="shared" si="0"/>
        <v>350</v>
      </c>
      <c r="I64" s="498">
        <v>350</v>
      </c>
      <c r="J64" s="130"/>
    </row>
    <row r="65" spans="1:15" ht="24" customHeight="1" x14ac:dyDescent="0.2">
      <c r="A65" s="128"/>
      <c r="B65" s="60"/>
      <c r="C65" s="61"/>
      <c r="D65" s="116"/>
      <c r="E65" s="236" t="s">
        <v>255</v>
      </c>
      <c r="F65" s="19"/>
      <c r="G65" s="701"/>
      <c r="H65" s="496"/>
      <c r="I65" s="498"/>
      <c r="J65" s="496">
        <v>4500</v>
      </c>
    </row>
    <row r="66" spans="1:15" x14ac:dyDescent="0.2">
      <c r="A66" s="128"/>
      <c r="B66" s="60"/>
      <c r="C66" s="61"/>
      <c r="D66" s="116"/>
      <c r="E66" s="236" t="s">
        <v>256</v>
      </c>
      <c r="F66" s="19"/>
      <c r="G66" s="701"/>
      <c r="H66" s="496"/>
      <c r="I66" s="140"/>
      <c r="J66" s="144">
        <v>19746.3</v>
      </c>
    </row>
    <row r="67" spans="1:15" x14ac:dyDescent="0.2">
      <c r="A67" s="128"/>
      <c r="B67" s="60"/>
      <c r="C67" s="61"/>
      <c r="D67" s="116"/>
      <c r="E67" s="236" t="s">
        <v>251</v>
      </c>
      <c r="F67" s="19"/>
      <c r="G67" s="701"/>
      <c r="H67" s="496"/>
      <c r="I67" s="140"/>
      <c r="J67" s="144"/>
    </row>
    <row r="68" spans="1:15" x14ac:dyDescent="0.2">
      <c r="A68" s="128"/>
      <c r="B68" s="60"/>
      <c r="C68" s="61"/>
      <c r="D68" s="116"/>
      <c r="E68" s="236" t="s">
        <v>250</v>
      </c>
      <c r="F68" s="19"/>
      <c r="G68" s="701"/>
      <c r="H68" s="496"/>
      <c r="I68" s="140"/>
      <c r="J68" s="130">
        <v>500</v>
      </c>
    </row>
    <row r="69" spans="1:15" ht="36" hidden="1" x14ac:dyDescent="0.2">
      <c r="A69" s="128"/>
      <c r="B69" s="60"/>
      <c r="C69" s="61"/>
      <c r="D69" s="116"/>
      <c r="E69" s="119" t="s">
        <v>291</v>
      </c>
      <c r="F69" s="19"/>
      <c r="G69" s="701">
        <v>0</v>
      </c>
      <c r="H69" s="496">
        <f t="shared" si="0"/>
        <v>0</v>
      </c>
      <c r="I69" s="140"/>
      <c r="J69" s="130"/>
    </row>
    <row r="70" spans="1:15" hidden="1" x14ac:dyDescent="0.2">
      <c r="A70" s="128"/>
      <c r="B70" s="60"/>
      <c r="C70" s="61"/>
      <c r="D70" s="116"/>
      <c r="E70" s="119" t="s">
        <v>292</v>
      </c>
      <c r="F70" s="19"/>
      <c r="G70" s="701">
        <v>0</v>
      </c>
      <c r="H70" s="496">
        <f t="shared" si="0"/>
        <v>0</v>
      </c>
      <c r="I70" s="140"/>
      <c r="J70" s="130"/>
    </row>
    <row r="71" spans="1:15" hidden="1" x14ac:dyDescent="0.2">
      <c r="A71" s="128"/>
      <c r="B71" s="60"/>
      <c r="C71" s="61"/>
      <c r="D71" s="116"/>
      <c r="E71" s="119" t="s">
        <v>292</v>
      </c>
      <c r="F71" s="19"/>
      <c r="G71" s="701">
        <v>0</v>
      </c>
      <c r="H71" s="496">
        <f t="shared" si="0"/>
        <v>0</v>
      </c>
      <c r="I71" s="140"/>
      <c r="J71" s="130"/>
    </row>
    <row r="72" spans="1:15" hidden="1" x14ac:dyDescent="0.2">
      <c r="A72" s="128">
        <v>2120</v>
      </c>
      <c r="B72" s="57" t="s">
        <v>349</v>
      </c>
      <c r="C72" s="59">
        <v>2</v>
      </c>
      <c r="D72" s="115">
        <v>0</v>
      </c>
      <c r="E72" s="120" t="s">
        <v>546</v>
      </c>
      <c r="F72" s="20" t="s">
        <v>547</v>
      </c>
      <c r="G72" s="704">
        <v>0</v>
      </c>
      <c r="H72" s="496">
        <f t="shared" si="0"/>
        <v>0</v>
      </c>
      <c r="I72" s="140"/>
      <c r="J72" s="130"/>
      <c r="K72" s="18"/>
      <c r="L72" s="18"/>
      <c r="M72" s="18"/>
      <c r="N72" s="18"/>
      <c r="O72" s="18"/>
    </row>
    <row r="73" spans="1:15" s="18" customFormat="1" ht="10.5" hidden="1" customHeight="1" x14ac:dyDescent="0.2">
      <c r="A73" s="128"/>
      <c r="B73" s="57"/>
      <c r="C73" s="59"/>
      <c r="D73" s="115"/>
      <c r="E73" s="119" t="s">
        <v>198</v>
      </c>
      <c r="F73" s="17"/>
      <c r="G73" s="704">
        <v>0</v>
      </c>
      <c r="H73" s="496">
        <f t="shared" si="0"/>
        <v>0</v>
      </c>
      <c r="I73" s="139"/>
      <c r="J73" s="129"/>
      <c r="K73" s="9"/>
      <c r="L73" s="9"/>
      <c r="M73" s="9"/>
      <c r="N73" s="9"/>
      <c r="O73" s="9"/>
    </row>
    <row r="74" spans="1:15" ht="16.5" hidden="1" customHeight="1" x14ac:dyDescent="0.2">
      <c r="A74" s="128">
        <v>2121</v>
      </c>
      <c r="B74" s="60" t="s">
        <v>349</v>
      </c>
      <c r="C74" s="61">
        <v>2</v>
      </c>
      <c r="D74" s="116">
        <v>1</v>
      </c>
      <c r="E74" s="121" t="s">
        <v>32</v>
      </c>
      <c r="F74" s="19" t="s">
        <v>548</v>
      </c>
      <c r="G74" s="701">
        <v>0</v>
      </c>
      <c r="H74" s="496">
        <f t="shared" si="0"/>
        <v>0</v>
      </c>
      <c r="I74" s="140"/>
      <c r="J74" s="130"/>
    </row>
    <row r="75" spans="1:15" ht="36" hidden="1" x14ac:dyDescent="0.2">
      <c r="A75" s="128"/>
      <c r="B75" s="60"/>
      <c r="C75" s="61"/>
      <c r="D75" s="116"/>
      <c r="E75" s="119" t="s">
        <v>291</v>
      </c>
      <c r="F75" s="19"/>
      <c r="G75" s="701">
        <v>0</v>
      </c>
      <c r="H75" s="496">
        <f t="shared" si="0"/>
        <v>0</v>
      </c>
      <c r="I75" s="140"/>
      <c r="J75" s="130"/>
    </row>
    <row r="76" spans="1:15" hidden="1" x14ac:dyDescent="0.2">
      <c r="A76" s="128"/>
      <c r="B76" s="60"/>
      <c r="C76" s="61"/>
      <c r="D76" s="116"/>
      <c r="E76" s="119" t="s">
        <v>292</v>
      </c>
      <c r="F76" s="19"/>
      <c r="G76" s="701">
        <v>0</v>
      </c>
      <c r="H76" s="496">
        <f t="shared" si="0"/>
        <v>0</v>
      </c>
      <c r="I76" s="140"/>
      <c r="J76" s="130"/>
    </row>
    <row r="77" spans="1:15" hidden="1" x14ac:dyDescent="0.2">
      <c r="A77" s="128"/>
      <c r="B77" s="60"/>
      <c r="C77" s="61"/>
      <c r="D77" s="116"/>
      <c r="E77" s="119" t="s">
        <v>292</v>
      </c>
      <c r="F77" s="19"/>
      <c r="G77" s="701">
        <v>0</v>
      </c>
      <c r="H77" s="496">
        <f t="shared" si="0"/>
        <v>0</v>
      </c>
      <c r="I77" s="140"/>
      <c r="J77" s="130"/>
      <c r="K77" s="602"/>
      <c r="L77" s="603"/>
      <c r="M77" s="603"/>
    </row>
    <row r="78" spans="1:15" ht="28.5" hidden="1" x14ac:dyDescent="0.2">
      <c r="A78" s="128">
        <v>2122</v>
      </c>
      <c r="B78" s="60" t="s">
        <v>349</v>
      </c>
      <c r="C78" s="61">
        <v>2</v>
      </c>
      <c r="D78" s="116">
        <v>2</v>
      </c>
      <c r="E78" s="119" t="s">
        <v>549</v>
      </c>
      <c r="F78" s="19" t="s">
        <v>550</v>
      </c>
      <c r="G78" s="701">
        <v>0</v>
      </c>
      <c r="H78" s="496">
        <f t="shared" si="0"/>
        <v>0</v>
      </c>
      <c r="I78" s="140"/>
      <c r="J78" s="130"/>
    </row>
    <row r="79" spans="1:15" ht="36" hidden="1" x14ac:dyDescent="0.2">
      <c r="A79" s="128"/>
      <c r="B79" s="60"/>
      <c r="C79" s="61"/>
      <c r="D79" s="116"/>
      <c r="E79" s="119" t="s">
        <v>291</v>
      </c>
      <c r="F79" s="19"/>
      <c r="G79" s="701">
        <v>0</v>
      </c>
      <c r="H79" s="496">
        <f t="shared" si="0"/>
        <v>0</v>
      </c>
      <c r="I79" s="140"/>
      <c r="J79" s="130"/>
    </row>
    <row r="80" spans="1:15" hidden="1" x14ac:dyDescent="0.2">
      <c r="A80" s="128"/>
      <c r="B80" s="60"/>
      <c r="C80" s="61"/>
      <c r="D80" s="116"/>
      <c r="E80" s="119" t="s">
        <v>292</v>
      </c>
      <c r="F80" s="19"/>
      <c r="G80" s="701">
        <v>0</v>
      </c>
      <c r="H80" s="496">
        <f t="shared" ref="H80:H143" si="2">I80</f>
        <v>0</v>
      </c>
      <c r="I80" s="140"/>
      <c r="J80" s="130"/>
    </row>
    <row r="81" spans="1:15" hidden="1" x14ac:dyDescent="0.2">
      <c r="A81" s="128"/>
      <c r="B81" s="60"/>
      <c r="C81" s="61"/>
      <c r="D81" s="116"/>
      <c r="E81" s="119" t="s">
        <v>292</v>
      </c>
      <c r="F81" s="19"/>
      <c r="G81" s="701">
        <v>0</v>
      </c>
      <c r="H81" s="496">
        <f t="shared" si="2"/>
        <v>0</v>
      </c>
      <c r="I81" s="140"/>
      <c r="J81" s="130"/>
    </row>
    <row r="82" spans="1:15" hidden="1" x14ac:dyDescent="0.2">
      <c r="A82" s="128">
        <v>2130</v>
      </c>
      <c r="B82" s="57" t="s">
        <v>349</v>
      </c>
      <c r="C82" s="59">
        <v>3</v>
      </c>
      <c r="D82" s="115">
        <v>0</v>
      </c>
      <c r="E82" s="120" t="s">
        <v>551</v>
      </c>
      <c r="F82" s="21" t="s">
        <v>552</v>
      </c>
      <c r="G82" s="702">
        <v>0</v>
      </c>
      <c r="H82" s="496">
        <f t="shared" si="2"/>
        <v>0</v>
      </c>
      <c r="I82" s="140"/>
      <c r="J82" s="130"/>
      <c r="K82" s="157"/>
      <c r="L82" s="157"/>
      <c r="M82" s="157"/>
      <c r="N82" s="157"/>
      <c r="O82" s="157"/>
    </row>
    <row r="83" spans="1:15" s="18" customFormat="1" ht="10.5" hidden="1" customHeight="1" x14ac:dyDescent="0.2">
      <c r="A83" s="128"/>
      <c r="B83" s="57"/>
      <c r="C83" s="59"/>
      <c r="D83" s="115"/>
      <c r="E83" s="119" t="s">
        <v>198</v>
      </c>
      <c r="F83" s="17"/>
      <c r="G83" s="704">
        <v>0</v>
      </c>
      <c r="H83" s="496">
        <f t="shared" si="2"/>
        <v>0</v>
      </c>
      <c r="I83" s="139"/>
      <c r="J83" s="129"/>
      <c r="K83" s="9"/>
      <c r="L83" s="9"/>
      <c r="M83" s="9"/>
      <c r="N83" s="9"/>
      <c r="O83" s="9"/>
    </row>
    <row r="84" spans="1:15" ht="24" hidden="1" x14ac:dyDescent="0.2">
      <c r="A84" s="128">
        <v>2131</v>
      </c>
      <c r="B84" s="60" t="s">
        <v>349</v>
      </c>
      <c r="C84" s="61">
        <v>3</v>
      </c>
      <c r="D84" s="116">
        <v>1</v>
      </c>
      <c r="E84" s="119" t="s">
        <v>553</v>
      </c>
      <c r="F84" s="19" t="s">
        <v>554</v>
      </c>
      <c r="G84" s="701">
        <v>0</v>
      </c>
      <c r="H84" s="496">
        <f t="shared" si="2"/>
        <v>0</v>
      </c>
      <c r="I84" s="140"/>
      <c r="J84" s="130"/>
    </row>
    <row r="85" spans="1:15" ht="36" hidden="1" x14ac:dyDescent="0.2">
      <c r="A85" s="128"/>
      <c r="B85" s="60"/>
      <c r="C85" s="61"/>
      <c r="D85" s="116"/>
      <c r="E85" s="119" t="s">
        <v>291</v>
      </c>
      <c r="F85" s="19"/>
      <c r="G85" s="701">
        <v>0</v>
      </c>
      <c r="H85" s="496">
        <f t="shared" si="2"/>
        <v>0</v>
      </c>
      <c r="I85" s="140"/>
      <c r="J85" s="130"/>
      <c r="K85" s="18"/>
      <c r="L85" s="18"/>
      <c r="M85" s="18"/>
      <c r="N85" s="18"/>
      <c r="O85" s="18"/>
    </row>
    <row r="86" spans="1:15" hidden="1" x14ac:dyDescent="0.2">
      <c r="A86" s="128"/>
      <c r="B86" s="60"/>
      <c r="C86" s="61"/>
      <c r="D86" s="116"/>
      <c r="E86" s="119" t="s">
        <v>292</v>
      </c>
      <c r="F86" s="19"/>
      <c r="G86" s="701">
        <v>0</v>
      </c>
      <c r="H86" s="496">
        <f t="shared" si="2"/>
        <v>0</v>
      </c>
      <c r="I86" s="140"/>
      <c r="J86" s="130"/>
    </row>
    <row r="87" spans="1:15" hidden="1" x14ac:dyDescent="0.2">
      <c r="A87" s="128"/>
      <c r="B87" s="60"/>
      <c r="C87" s="61"/>
      <c r="D87" s="116"/>
      <c r="E87" s="119" t="s">
        <v>292</v>
      </c>
      <c r="F87" s="19"/>
      <c r="G87" s="701">
        <v>0</v>
      </c>
      <c r="H87" s="496">
        <f t="shared" si="2"/>
        <v>0</v>
      </c>
      <c r="I87" s="140"/>
      <c r="J87" s="130"/>
    </row>
    <row r="88" spans="1:15" ht="14.25" hidden="1" customHeight="1" x14ac:dyDescent="0.2">
      <c r="A88" s="128">
        <v>2132</v>
      </c>
      <c r="B88" s="60" t="s">
        <v>349</v>
      </c>
      <c r="C88" s="61">
        <v>3</v>
      </c>
      <c r="D88" s="116">
        <v>2</v>
      </c>
      <c r="E88" s="119" t="s">
        <v>555</v>
      </c>
      <c r="F88" s="19" t="s">
        <v>556</v>
      </c>
      <c r="G88" s="701">
        <v>0</v>
      </c>
      <c r="H88" s="496">
        <f t="shared" si="2"/>
        <v>0</v>
      </c>
      <c r="I88" s="140"/>
      <c r="J88" s="130"/>
    </row>
    <row r="89" spans="1:15" ht="36" hidden="1" x14ac:dyDescent="0.2">
      <c r="A89" s="128"/>
      <c r="B89" s="60"/>
      <c r="C89" s="61"/>
      <c r="D89" s="116"/>
      <c r="E89" s="119" t="s">
        <v>291</v>
      </c>
      <c r="F89" s="19"/>
      <c r="G89" s="701">
        <v>0</v>
      </c>
      <c r="H89" s="496">
        <f t="shared" si="2"/>
        <v>0</v>
      </c>
      <c r="I89" s="140"/>
      <c r="J89" s="130"/>
    </row>
    <row r="90" spans="1:15" hidden="1" x14ac:dyDescent="0.2">
      <c r="A90" s="128"/>
      <c r="B90" s="60"/>
      <c r="C90" s="61"/>
      <c r="D90" s="116"/>
      <c r="E90" s="119" t="s">
        <v>292</v>
      </c>
      <c r="F90" s="19"/>
      <c r="G90" s="701">
        <v>0</v>
      </c>
      <c r="H90" s="496">
        <f t="shared" si="2"/>
        <v>0</v>
      </c>
      <c r="I90" s="140"/>
      <c r="J90" s="130"/>
    </row>
    <row r="91" spans="1:15" hidden="1" x14ac:dyDescent="0.2">
      <c r="A91" s="128"/>
      <c r="B91" s="60"/>
      <c r="C91" s="61"/>
      <c r="D91" s="116"/>
      <c r="E91" s="119" t="s">
        <v>292</v>
      </c>
      <c r="F91" s="19"/>
      <c r="G91" s="701">
        <v>0</v>
      </c>
      <c r="H91" s="496">
        <f t="shared" si="2"/>
        <v>0</v>
      </c>
      <c r="I91" s="140"/>
      <c r="J91" s="130"/>
    </row>
    <row r="92" spans="1:15" hidden="1" x14ac:dyDescent="0.2">
      <c r="A92" s="128">
        <v>2133</v>
      </c>
      <c r="B92" s="60" t="s">
        <v>349</v>
      </c>
      <c r="C92" s="61">
        <v>3</v>
      </c>
      <c r="D92" s="116">
        <v>3</v>
      </c>
      <c r="E92" s="119" t="s">
        <v>557</v>
      </c>
      <c r="F92" s="19" t="s">
        <v>558</v>
      </c>
      <c r="G92" s="701">
        <v>0</v>
      </c>
      <c r="H92" s="496">
        <f t="shared" si="2"/>
        <v>0</v>
      </c>
      <c r="I92" s="140"/>
      <c r="J92" s="130"/>
      <c r="K92" s="157"/>
      <c r="L92" s="157"/>
      <c r="M92" s="157"/>
      <c r="N92" s="157"/>
      <c r="O92" s="157"/>
    </row>
    <row r="93" spans="1:15" ht="36" hidden="1" x14ac:dyDescent="0.2">
      <c r="A93" s="128"/>
      <c r="B93" s="60"/>
      <c r="C93" s="61"/>
      <c r="D93" s="116"/>
      <c r="E93" s="119" t="s">
        <v>291</v>
      </c>
      <c r="F93" s="19"/>
      <c r="G93" s="701">
        <v>0</v>
      </c>
      <c r="H93" s="496">
        <f t="shared" si="2"/>
        <v>0</v>
      </c>
      <c r="I93" s="140"/>
      <c r="J93" s="130"/>
    </row>
    <row r="94" spans="1:15" hidden="1" x14ac:dyDescent="0.2">
      <c r="A94" s="128"/>
      <c r="B94" s="60"/>
      <c r="C94" s="61"/>
      <c r="D94" s="116"/>
      <c r="E94" s="119" t="s">
        <v>292</v>
      </c>
      <c r="F94" s="19"/>
      <c r="G94" s="701">
        <v>0</v>
      </c>
      <c r="H94" s="496">
        <f t="shared" si="2"/>
        <v>0</v>
      </c>
      <c r="I94" s="140"/>
      <c r="J94" s="130"/>
      <c r="K94" s="18"/>
      <c r="L94" s="18"/>
      <c r="M94" s="18"/>
      <c r="N94" s="18"/>
      <c r="O94" s="18"/>
    </row>
    <row r="95" spans="1:15" hidden="1" x14ac:dyDescent="0.2">
      <c r="A95" s="128"/>
      <c r="B95" s="60"/>
      <c r="C95" s="61"/>
      <c r="D95" s="116"/>
      <c r="E95" s="119" t="s">
        <v>292</v>
      </c>
      <c r="F95" s="19"/>
      <c r="G95" s="701">
        <v>0</v>
      </c>
      <c r="H95" s="496">
        <f t="shared" si="2"/>
        <v>0</v>
      </c>
      <c r="I95" s="140"/>
      <c r="J95" s="130"/>
      <c r="K95" s="18"/>
      <c r="L95" s="18"/>
      <c r="M95" s="18"/>
      <c r="N95" s="18"/>
      <c r="O95" s="18"/>
    </row>
    <row r="96" spans="1:15" ht="12.75" hidden="1" customHeight="1" x14ac:dyDescent="0.2">
      <c r="A96" s="128">
        <v>2140</v>
      </c>
      <c r="B96" s="57" t="s">
        <v>349</v>
      </c>
      <c r="C96" s="59">
        <v>4</v>
      </c>
      <c r="D96" s="115">
        <v>0</v>
      </c>
      <c r="E96" s="120" t="s">
        <v>559</v>
      </c>
      <c r="F96" s="17" t="s">
        <v>560</v>
      </c>
      <c r="G96" s="704">
        <v>0</v>
      </c>
      <c r="H96" s="496">
        <f t="shared" si="2"/>
        <v>0</v>
      </c>
      <c r="I96" s="140"/>
      <c r="J96" s="130"/>
      <c r="K96" s="18"/>
      <c r="L96" s="18"/>
      <c r="M96" s="18"/>
      <c r="N96" s="18"/>
      <c r="O96" s="18"/>
    </row>
    <row r="97" spans="1:15" s="18" customFormat="1" ht="10.5" hidden="1" customHeight="1" x14ac:dyDescent="0.2">
      <c r="A97" s="128"/>
      <c r="B97" s="57"/>
      <c r="C97" s="59"/>
      <c r="D97" s="115"/>
      <c r="E97" s="119" t="s">
        <v>198</v>
      </c>
      <c r="F97" s="17"/>
      <c r="G97" s="704">
        <v>0</v>
      </c>
      <c r="H97" s="496">
        <f t="shared" si="2"/>
        <v>0</v>
      </c>
      <c r="I97" s="139"/>
      <c r="J97" s="129"/>
    </row>
    <row r="98" spans="1:15" hidden="1" x14ac:dyDescent="0.2">
      <c r="A98" s="128">
        <v>2141</v>
      </c>
      <c r="B98" s="60" t="s">
        <v>349</v>
      </c>
      <c r="C98" s="61">
        <v>4</v>
      </c>
      <c r="D98" s="116">
        <v>1</v>
      </c>
      <c r="E98" s="119" t="s">
        <v>561</v>
      </c>
      <c r="F98" s="22" t="s">
        <v>562</v>
      </c>
      <c r="G98" s="701">
        <v>0</v>
      </c>
      <c r="H98" s="496">
        <f t="shared" si="2"/>
        <v>0</v>
      </c>
      <c r="I98" s="140"/>
      <c r="J98" s="130"/>
      <c r="K98" s="18"/>
      <c r="L98" s="18"/>
      <c r="M98" s="18"/>
      <c r="N98" s="18"/>
      <c r="O98" s="18"/>
    </row>
    <row r="99" spans="1:15" ht="36" hidden="1" x14ac:dyDescent="0.2">
      <c r="A99" s="128"/>
      <c r="B99" s="60"/>
      <c r="C99" s="61"/>
      <c r="D99" s="116"/>
      <c r="E99" s="119" t="s">
        <v>291</v>
      </c>
      <c r="F99" s="19"/>
      <c r="G99" s="701">
        <v>0</v>
      </c>
      <c r="H99" s="496">
        <f t="shared" si="2"/>
        <v>0</v>
      </c>
      <c r="I99" s="140"/>
      <c r="J99" s="130"/>
    </row>
    <row r="100" spans="1:15" hidden="1" x14ac:dyDescent="0.2">
      <c r="A100" s="128"/>
      <c r="B100" s="60"/>
      <c r="C100" s="61"/>
      <c r="D100" s="116"/>
      <c r="E100" s="119" t="s">
        <v>292</v>
      </c>
      <c r="F100" s="19"/>
      <c r="G100" s="701">
        <v>0</v>
      </c>
      <c r="H100" s="496">
        <f t="shared" si="2"/>
        <v>0</v>
      </c>
      <c r="I100" s="140"/>
      <c r="J100" s="130"/>
    </row>
    <row r="101" spans="1:15" hidden="1" x14ac:dyDescent="0.2">
      <c r="A101" s="128"/>
      <c r="B101" s="60"/>
      <c r="C101" s="61"/>
      <c r="D101" s="116"/>
      <c r="E101" s="119" t="s">
        <v>292</v>
      </c>
      <c r="F101" s="19"/>
      <c r="G101" s="701">
        <v>0</v>
      </c>
      <c r="H101" s="496">
        <f t="shared" si="2"/>
        <v>0</v>
      </c>
      <c r="I101" s="140"/>
      <c r="J101" s="130"/>
    </row>
    <row r="102" spans="1:15" ht="36" hidden="1" x14ac:dyDescent="0.2">
      <c r="A102" s="128">
        <v>2150</v>
      </c>
      <c r="B102" s="57" t="s">
        <v>349</v>
      </c>
      <c r="C102" s="59">
        <v>5</v>
      </c>
      <c r="D102" s="115">
        <v>0</v>
      </c>
      <c r="E102" s="120" t="s">
        <v>563</v>
      </c>
      <c r="F102" s="17" t="s">
        <v>564</v>
      </c>
      <c r="G102" s="704">
        <v>0</v>
      </c>
      <c r="H102" s="496">
        <f t="shared" si="2"/>
        <v>0</v>
      </c>
      <c r="I102" s="140"/>
      <c r="J102" s="130"/>
    </row>
    <row r="103" spans="1:15" s="18" customFormat="1" ht="10.5" hidden="1" customHeight="1" x14ac:dyDescent="0.2">
      <c r="A103" s="128"/>
      <c r="B103" s="57"/>
      <c r="C103" s="59"/>
      <c r="D103" s="115"/>
      <c r="E103" s="119" t="s">
        <v>198</v>
      </c>
      <c r="F103" s="17"/>
      <c r="G103" s="704">
        <v>0</v>
      </c>
      <c r="H103" s="496">
        <f t="shared" si="2"/>
        <v>0</v>
      </c>
      <c r="I103" s="139"/>
      <c r="J103" s="129"/>
      <c r="K103" s="9"/>
      <c r="L103" s="9"/>
      <c r="M103" s="9"/>
      <c r="N103" s="9"/>
      <c r="O103" s="9"/>
    </row>
    <row r="104" spans="1:15" ht="24" hidden="1" x14ac:dyDescent="0.2">
      <c r="A104" s="128">
        <v>2151</v>
      </c>
      <c r="B104" s="60" t="s">
        <v>349</v>
      </c>
      <c r="C104" s="61">
        <v>5</v>
      </c>
      <c r="D104" s="116">
        <v>1</v>
      </c>
      <c r="E104" s="119" t="s">
        <v>565</v>
      </c>
      <c r="F104" s="22" t="s">
        <v>566</v>
      </c>
      <c r="G104" s="701">
        <v>0</v>
      </c>
      <c r="H104" s="496">
        <f t="shared" si="2"/>
        <v>0</v>
      </c>
      <c r="I104" s="140"/>
      <c r="J104" s="130"/>
    </row>
    <row r="105" spans="1:15" ht="36" hidden="1" x14ac:dyDescent="0.2">
      <c r="A105" s="128"/>
      <c r="B105" s="60"/>
      <c r="C105" s="61"/>
      <c r="D105" s="116"/>
      <c r="E105" s="119" t="s">
        <v>291</v>
      </c>
      <c r="F105" s="19"/>
      <c r="G105" s="701">
        <v>0</v>
      </c>
      <c r="H105" s="496">
        <f t="shared" si="2"/>
        <v>0</v>
      </c>
      <c r="I105" s="140"/>
      <c r="J105" s="130"/>
    </row>
    <row r="106" spans="1:15" hidden="1" x14ac:dyDescent="0.2">
      <c r="A106" s="128"/>
      <c r="B106" s="60"/>
      <c r="C106" s="61"/>
      <c r="D106" s="116"/>
      <c r="E106" s="119" t="s">
        <v>292</v>
      </c>
      <c r="F106" s="19"/>
      <c r="G106" s="701">
        <v>0</v>
      </c>
      <c r="H106" s="496">
        <f t="shared" si="2"/>
        <v>0</v>
      </c>
      <c r="I106" s="140"/>
      <c r="J106" s="130"/>
    </row>
    <row r="107" spans="1:15" hidden="1" x14ac:dyDescent="0.2">
      <c r="A107" s="128"/>
      <c r="B107" s="60"/>
      <c r="C107" s="61"/>
      <c r="D107" s="116"/>
      <c r="E107" s="119" t="s">
        <v>292</v>
      </c>
      <c r="F107" s="19"/>
      <c r="G107" s="701">
        <v>0</v>
      </c>
      <c r="H107" s="496">
        <f t="shared" si="2"/>
        <v>0</v>
      </c>
      <c r="I107" s="140"/>
      <c r="J107" s="130"/>
    </row>
    <row r="108" spans="1:15" ht="28.5" hidden="1" x14ac:dyDescent="0.2">
      <c r="A108" s="128">
        <v>2160</v>
      </c>
      <c r="B108" s="57" t="s">
        <v>349</v>
      </c>
      <c r="C108" s="59">
        <v>6</v>
      </c>
      <c r="D108" s="115">
        <v>0</v>
      </c>
      <c r="E108" s="120" t="s">
        <v>567</v>
      </c>
      <c r="F108" s="17" t="s">
        <v>568</v>
      </c>
      <c r="G108" s="704">
        <v>0</v>
      </c>
      <c r="H108" s="496">
        <f t="shared" si="2"/>
        <v>0</v>
      </c>
      <c r="I108" s="140"/>
      <c r="J108" s="130"/>
    </row>
    <row r="109" spans="1:15" s="18" customFormat="1" ht="10.5" hidden="1" customHeight="1" x14ac:dyDescent="0.2">
      <c r="A109" s="128"/>
      <c r="B109" s="57"/>
      <c r="C109" s="59"/>
      <c r="D109" s="115"/>
      <c r="E109" s="119" t="s">
        <v>198</v>
      </c>
      <c r="F109" s="17"/>
      <c r="G109" s="704">
        <v>0</v>
      </c>
      <c r="H109" s="496">
        <f t="shared" si="2"/>
        <v>0</v>
      </c>
      <c r="I109" s="139"/>
      <c r="J109" s="129"/>
      <c r="K109" s="9"/>
      <c r="L109" s="9"/>
      <c r="M109" s="9"/>
      <c r="N109" s="9"/>
      <c r="O109" s="9"/>
    </row>
    <row r="110" spans="1:15" ht="24" hidden="1" x14ac:dyDescent="0.2">
      <c r="A110" s="128">
        <v>2161</v>
      </c>
      <c r="B110" s="60" t="s">
        <v>349</v>
      </c>
      <c r="C110" s="61">
        <v>6</v>
      </c>
      <c r="D110" s="116">
        <v>1</v>
      </c>
      <c r="E110" s="119" t="s">
        <v>569</v>
      </c>
      <c r="F110" s="19" t="s">
        <v>570</v>
      </c>
      <c r="G110" s="701">
        <v>0</v>
      </c>
      <c r="H110" s="496">
        <f t="shared" si="2"/>
        <v>0</v>
      </c>
      <c r="I110" s="140"/>
      <c r="J110" s="130"/>
      <c r="K110" s="18"/>
      <c r="L110" s="18"/>
      <c r="M110" s="18"/>
      <c r="N110" s="18"/>
      <c r="O110" s="18"/>
    </row>
    <row r="111" spans="1:15" ht="36" hidden="1" x14ac:dyDescent="0.2">
      <c r="A111" s="128"/>
      <c r="B111" s="60"/>
      <c r="C111" s="61"/>
      <c r="D111" s="116"/>
      <c r="E111" s="119" t="s">
        <v>291</v>
      </c>
      <c r="F111" s="19"/>
      <c r="G111" s="701">
        <v>0</v>
      </c>
      <c r="H111" s="496">
        <f t="shared" si="2"/>
        <v>0</v>
      </c>
      <c r="I111" s="140"/>
      <c r="J111" s="130"/>
    </row>
    <row r="112" spans="1:15" hidden="1" x14ac:dyDescent="0.2">
      <c r="A112" s="128"/>
      <c r="B112" s="60"/>
      <c r="C112" s="61"/>
      <c r="D112" s="116"/>
      <c r="E112" s="119" t="s">
        <v>292</v>
      </c>
      <c r="F112" s="19"/>
      <c r="G112" s="701">
        <v>0</v>
      </c>
      <c r="H112" s="496">
        <f t="shared" si="2"/>
        <v>0</v>
      </c>
      <c r="I112" s="140"/>
      <c r="J112" s="130"/>
    </row>
    <row r="113" spans="1:15" hidden="1" x14ac:dyDescent="0.2">
      <c r="A113" s="128"/>
      <c r="B113" s="60"/>
      <c r="C113" s="61"/>
      <c r="D113" s="116"/>
      <c r="E113" s="119" t="s">
        <v>292</v>
      </c>
      <c r="F113" s="19"/>
      <c r="G113" s="701">
        <v>0</v>
      </c>
      <c r="H113" s="496">
        <f t="shared" si="2"/>
        <v>0</v>
      </c>
      <c r="I113" s="140"/>
      <c r="J113" s="130"/>
    </row>
    <row r="114" spans="1:15" hidden="1" x14ac:dyDescent="0.2">
      <c r="A114" s="128">
        <v>2170</v>
      </c>
      <c r="B114" s="57" t="s">
        <v>349</v>
      </c>
      <c r="C114" s="59">
        <v>7</v>
      </c>
      <c r="D114" s="115">
        <v>0</v>
      </c>
      <c r="E114" s="120" t="s">
        <v>399</v>
      </c>
      <c r="F114" s="19"/>
      <c r="G114" s="701">
        <v>0</v>
      </c>
      <c r="H114" s="496">
        <f t="shared" si="2"/>
        <v>0</v>
      </c>
      <c r="I114" s="140"/>
      <c r="J114" s="130"/>
    </row>
    <row r="115" spans="1:15" s="18" customFormat="1" ht="10.5" hidden="1" customHeight="1" x14ac:dyDescent="0.2">
      <c r="A115" s="128"/>
      <c r="B115" s="57"/>
      <c r="C115" s="59"/>
      <c r="D115" s="115"/>
      <c r="E115" s="119" t="s">
        <v>198</v>
      </c>
      <c r="F115" s="17"/>
      <c r="G115" s="704">
        <v>0</v>
      </c>
      <c r="H115" s="496">
        <f t="shared" si="2"/>
        <v>0</v>
      </c>
      <c r="I115" s="139"/>
      <c r="J115" s="129"/>
      <c r="K115" s="157"/>
      <c r="L115" s="157"/>
      <c r="M115" s="157"/>
      <c r="N115" s="157"/>
      <c r="O115" s="157"/>
    </row>
    <row r="116" spans="1:15" hidden="1" x14ac:dyDescent="0.2">
      <c r="A116" s="128">
        <v>2171</v>
      </c>
      <c r="B116" s="60" t="s">
        <v>349</v>
      </c>
      <c r="C116" s="61">
        <v>7</v>
      </c>
      <c r="D116" s="116">
        <v>1</v>
      </c>
      <c r="E116" s="119" t="s">
        <v>399</v>
      </c>
      <c r="F116" s="19"/>
      <c r="G116" s="701">
        <v>0</v>
      </c>
      <c r="H116" s="496">
        <f t="shared" si="2"/>
        <v>0</v>
      </c>
      <c r="I116" s="140"/>
      <c r="J116" s="130"/>
      <c r="K116" s="157"/>
      <c r="L116" s="157"/>
      <c r="M116" s="157"/>
      <c r="N116" s="157"/>
      <c r="O116" s="157"/>
    </row>
    <row r="117" spans="1:15" ht="36" hidden="1" x14ac:dyDescent="0.2">
      <c r="A117" s="128"/>
      <c r="B117" s="60"/>
      <c r="C117" s="61"/>
      <c r="D117" s="116"/>
      <c r="E117" s="119" t="s">
        <v>291</v>
      </c>
      <c r="F117" s="19"/>
      <c r="G117" s="701">
        <v>0</v>
      </c>
      <c r="H117" s="496">
        <f t="shared" si="2"/>
        <v>0</v>
      </c>
      <c r="I117" s="140"/>
      <c r="J117" s="130"/>
      <c r="K117" s="157"/>
      <c r="L117" s="157"/>
      <c r="M117" s="157"/>
      <c r="N117" s="157"/>
      <c r="O117" s="157"/>
    </row>
    <row r="118" spans="1:15" hidden="1" x14ac:dyDescent="0.2">
      <c r="A118" s="128"/>
      <c r="B118" s="60"/>
      <c r="C118" s="61"/>
      <c r="D118" s="116"/>
      <c r="E118" s="119" t="s">
        <v>292</v>
      </c>
      <c r="F118" s="19"/>
      <c r="G118" s="701">
        <v>0</v>
      </c>
      <c r="H118" s="496">
        <f t="shared" si="2"/>
        <v>0</v>
      </c>
      <c r="I118" s="140"/>
      <c r="J118" s="130"/>
    </row>
    <row r="119" spans="1:15" hidden="1" x14ac:dyDescent="0.2">
      <c r="A119" s="128"/>
      <c r="B119" s="60"/>
      <c r="C119" s="61"/>
      <c r="D119" s="116"/>
      <c r="E119" s="119" t="s">
        <v>292</v>
      </c>
      <c r="F119" s="19"/>
      <c r="G119" s="701">
        <v>0</v>
      </c>
      <c r="H119" s="496">
        <f t="shared" si="2"/>
        <v>0</v>
      </c>
      <c r="I119" s="140"/>
      <c r="J119" s="130"/>
    </row>
    <row r="120" spans="1:15" ht="29.25" hidden="1" customHeight="1" x14ac:dyDescent="0.2">
      <c r="A120" s="128">
        <v>2180</v>
      </c>
      <c r="B120" s="57" t="s">
        <v>349</v>
      </c>
      <c r="C120" s="59">
        <v>8</v>
      </c>
      <c r="D120" s="115">
        <v>0</v>
      </c>
      <c r="E120" s="120" t="s">
        <v>571</v>
      </c>
      <c r="F120" s="17" t="s">
        <v>572</v>
      </c>
      <c r="G120" s="704">
        <v>0</v>
      </c>
      <c r="H120" s="496">
        <f t="shared" si="2"/>
        <v>0</v>
      </c>
      <c r="I120" s="140"/>
      <c r="J120" s="130"/>
      <c r="K120" s="18"/>
      <c r="L120" s="18"/>
      <c r="M120" s="18"/>
      <c r="N120" s="18"/>
      <c r="O120" s="18"/>
    </row>
    <row r="121" spans="1:15" s="18" customFormat="1" ht="10.5" hidden="1" customHeight="1" x14ac:dyDescent="0.2">
      <c r="A121" s="128"/>
      <c r="B121" s="57"/>
      <c r="C121" s="59"/>
      <c r="D121" s="115"/>
      <c r="E121" s="119" t="s">
        <v>198</v>
      </c>
      <c r="F121" s="17"/>
      <c r="G121" s="704">
        <v>0</v>
      </c>
      <c r="H121" s="496">
        <f t="shared" si="2"/>
        <v>0</v>
      </c>
      <c r="I121" s="139"/>
      <c r="J121" s="129"/>
      <c r="K121" s="9"/>
      <c r="L121" s="9"/>
      <c r="M121" s="9"/>
      <c r="N121" s="9"/>
      <c r="O121" s="9"/>
    </row>
    <row r="122" spans="1:15" ht="28.5" hidden="1" x14ac:dyDescent="0.2">
      <c r="A122" s="128">
        <v>2181</v>
      </c>
      <c r="B122" s="60" t="s">
        <v>349</v>
      </c>
      <c r="C122" s="61">
        <v>8</v>
      </c>
      <c r="D122" s="116">
        <v>1</v>
      </c>
      <c r="E122" s="119" t="s">
        <v>571</v>
      </c>
      <c r="F122" s="22" t="s">
        <v>573</v>
      </c>
      <c r="G122" s="701">
        <v>0</v>
      </c>
      <c r="H122" s="496">
        <f t="shared" si="2"/>
        <v>0</v>
      </c>
      <c r="I122" s="140"/>
      <c r="J122" s="130"/>
    </row>
    <row r="123" spans="1:15" hidden="1" x14ac:dyDescent="0.2">
      <c r="A123" s="128"/>
      <c r="B123" s="60"/>
      <c r="C123" s="61"/>
      <c r="D123" s="116"/>
      <c r="E123" s="189" t="s">
        <v>198</v>
      </c>
      <c r="F123" s="22"/>
      <c r="G123" s="701">
        <v>0</v>
      </c>
      <c r="H123" s="496">
        <f t="shared" si="2"/>
        <v>0</v>
      </c>
      <c r="I123" s="140"/>
      <c r="J123" s="130"/>
    </row>
    <row r="124" spans="1:15" hidden="1" x14ac:dyDescent="0.2">
      <c r="A124" s="128">
        <v>2182</v>
      </c>
      <c r="B124" s="60" t="s">
        <v>349</v>
      </c>
      <c r="C124" s="61">
        <v>8</v>
      </c>
      <c r="D124" s="116">
        <v>1</v>
      </c>
      <c r="E124" s="189" t="s">
        <v>206</v>
      </c>
      <c r="F124" s="22"/>
      <c r="G124" s="701">
        <v>0</v>
      </c>
      <c r="H124" s="496">
        <f t="shared" si="2"/>
        <v>0</v>
      </c>
      <c r="I124" s="140"/>
      <c r="J124" s="130"/>
    </row>
    <row r="125" spans="1:15" hidden="1" x14ac:dyDescent="0.2">
      <c r="A125" s="128">
        <v>2183</v>
      </c>
      <c r="B125" s="60" t="s">
        <v>349</v>
      </c>
      <c r="C125" s="61">
        <v>8</v>
      </c>
      <c r="D125" s="116">
        <v>1</v>
      </c>
      <c r="E125" s="189" t="s">
        <v>207</v>
      </c>
      <c r="F125" s="22"/>
      <c r="G125" s="701">
        <v>0</v>
      </c>
      <c r="H125" s="496">
        <f t="shared" si="2"/>
        <v>0</v>
      </c>
      <c r="I125" s="140"/>
      <c r="J125" s="130"/>
    </row>
    <row r="126" spans="1:15" ht="24" hidden="1" x14ac:dyDescent="0.2">
      <c r="A126" s="128">
        <v>2184</v>
      </c>
      <c r="B126" s="60" t="s">
        <v>349</v>
      </c>
      <c r="C126" s="61">
        <v>8</v>
      </c>
      <c r="D126" s="116">
        <v>1</v>
      </c>
      <c r="E126" s="189" t="s">
        <v>212</v>
      </c>
      <c r="F126" s="22"/>
      <c r="G126" s="701">
        <v>0</v>
      </c>
      <c r="H126" s="496">
        <f t="shared" si="2"/>
        <v>0</v>
      </c>
      <c r="I126" s="140"/>
      <c r="J126" s="130"/>
    </row>
    <row r="127" spans="1:15" ht="36" hidden="1" x14ac:dyDescent="0.2">
      <c r="A127" s="128"/>
      <c r="B127" s="60"/>
      <c r="C127" s="61"/>
      <c r="D127" s="116"/>
      <c r="E127" s="119" t="s">
        <v>291</v>
      </c>
      <c r="F127" s="19"/>
      <c r="G127" s="701">
        <v>0</v>
      </c>
      <c r="H127" s="496">
        <f t="shared" si="2"/>
        <v>0</v>
      </c>
      <c r="I127" s="140"/>
      <c r="J127" s="130"/>
    </row>
    <row r="128" spans="1:15" hidden="1" x14ac:dyDescent="0.2">
      <c r="A128" s="128"/>
      <c r="B128" s="60"/>
      <c r="C128" s="61"/>
      <c r="D128" s="116"/>
      <c r="E128" s="119" t="s">
        <v>292</v>
      </c>
      <c r="F128" s="19"/>
      <c r="G128" s="701">
        <v>0</v>
      </c>
      <c r="H128" s="496">
        <f t="shared" si="2"/>
        <v>0</v>
      </c>
      <c r="I128" s="140"/>
      <c r="J128" s="130"/>
    </row>
    <row r="129" spans="1:15" hidden="1" x14ac:dyDescent="0.2">
      <c r="A129" s="128"/>
      <c r="B129" s="60"/>
      <c r="C129" s="61"/>
      <c r="D129" s="116"/>
      <c r="E129" s="119" t="s">
        <v>292</v>
      </c>
      <c r="F129" s="19"/>
      <c r="G129" s="701">
        <v>0</v>
      </c>
      <c r="H129" s="496">
        <f t="shared" si="2"/>
        <v>0</v>
      </c>
      <c r="I129" s="140"/>
      <c r="J129" s="130"/>
    </row>
    <row r="130" spans="1:15" hidden="1" x14ac:dyDescent="0.2">
      <c r="A130" s="128">
        <v>2185</v>
      </c>
      <c r="B130" s="60" t="s">
        <v>358</v>
      </c>
      <c r="C130" s="61">
        <v>8</v>
      </c>
      <c r="D130" s="116">
        <v>1</v>
      </c>
      <c r="E130" s="189"/>
      <c r="F130" s="22"/>
      <c r="G130" s="701">
        <v>0</v>
      </c>
      <c r="H130" s="496">
        <f t="shared" si="2"/>
        <v>0</v>
      </c>
      <c r="I130" s="140"/>
      <c r="J130" s="130"/>
      <c r="K130" s="157"/>
      <c r="L130" s="157"/>
      <c r="M130" s="157"/>
      <c r="N130" s="157"/>
      <c r="O130" s="157"/>
    </row>
    <row r="131" spans="1:15" s="157" customFormat="1" ht="40.5" hidden="1" customHeight="1" x14ac:dyDescent="0.2">
      <c r="A131" s="153">
        <v>2200</v>
      </c>
      <c r="B131" s="57" t="s">
        <v>350</v>
      </c>
      <c r="C131" s="59">
        <v>0</v>
      </c>
      <c r="D131" s="115">
        <v>0</v>
      </c>
      <c r="E131" s="145" t="s">
        <v>35</v>
      </c>
      <c r="F131" s="154" t="s">
        <v>574</v>
      </c>
      <c r="G131" s="706">
        <v>0</v>
      </c>
      <c r="H131" s="496">
        <f t="shared" si="2"/>
        <v>0</v>
      </c>
      <c r="I131" s="155"/>
      <c r="J131" s="156"/>
      <c r="K131" s="9"/>
      <c r="L131" s="9"/>
      <c r="M131" s="9"/>
      <c r="N131" s="9"/>
      <c r="O131" s="9"/>
    </row>
    <row r="132" spans="1:15" ht="11.25" hidden="1" customHeight="1" x14ac:dyDescent="0.2">
      <c r="A132" s="126"/>
      <c r="B132" s="57"/>
      <c r="C132" s="58"/>
      <c r="D132" s="114"/>
      <c r="E132" s="119" t="s">
        <v>197</v>
      </c>
      <c r="F132" s="16"/>
      <c r="G132" s="700">
        <v>0</v>
      </c>
      <c r="H132" s="496">
        <f t="shared" si="2"/>
        <v>0</v>
      </c>
      <c r="I132" s="138"/>
      <c r="J132" s="127"/>
    </row>
    <row r="133" spans="1:15" hidden="1" x14ac:dyDescent="0.2">
      <c r="A133" s="128">
        <v>2210</v>
      </c>
      <c r="B133" s="57" t="s">
        <v>350</v>
      </c>
      <c r="C133" s="61">
        <v>1</v>
      </c>
      <c r="D133" s="116">
        <v>0</v>
      </c>
      <c r="E133" s="120" t="s">
        <v>575</v>
      </c>
      <c r="F133" s="23" t="s">
        <v>576</v>
      </c>
      <c r="G133" s="702">
        <v>0</v>
      </c>
      <c r="H133" s="496">
        <f t="shared" si="2"/>
        <v>0</v>
      </c>
      <c r="I133" s="140"/>
      <c r="J133" s="130"/>
    </row>
    <row r="134" spans="1:15" s="18" customFormat="1" ht="10.5" hidden="1" customHeight="1" x14ac:dyDescent="0.2">
      <c r="A134" s="128"/>
      <c r="B134" s="57"/>
      <c r="C134" s="59"/>
      <c r="D134" s="115"/>
      <c r="E134" s="119" t="s">
        <v>198</v>
      </c>
      <c r="F134" s="17"/>
      <c r="G134" s="704">
        <v>0</v>
      </c>
      <c r="H134" s="496">
        <f t="shared" si="2"/>
        <v>0</v>
      </c>
      <c r="I134" s="139"/>
      <c r="J134" s="129"/>
    </row>
    <row r="135" spans="1:15" hidden="1" x14ac:dyDescent="0.2">
      <c r="A135" s="128">
        <v>2211</v>
      </c>
      <c r="B135" s="60" t="s">
        <v>350</v>
      </c>
      <c r="C135" s="61">
        <v>1</v>
      </c>
      <c r="D135" s="116">
        <v>1</v>
      </c>
      <c r="E135" s="119" t="s">
        <v>577</v>
      </c>
      <c r="F135" s="22" t="s">
        <v>578</v>
      </c>
      <c r="G135" s="701">
        <v>0</v>
      </c>
      <c r="H135" s="496">
        <f t="shared" si="2"/>
        <v>0</v>
      </c>
      <c r="I135" s="140"/>
      <c r="J135" s="130"/>
    </row>
    <row r="136" spans="1:15" ht="36" hidden="1" x14ac:dyDescent="0.2">
      <c r="A136" s="128"/>
      <c r="B136" s="60"/>
      <c r="C136" s="61"/>
      <c r="D136" s="116"/>
      <c r="E136" s="119" t="s">
        <v>291</v>
      </c>
      <c r="F136" s="19"/>
      <c r="G136" s="701">
        <v>0</v>
      </c>
      <c r="H136" s="496">
        <f t="shared" si="2"/>
        <v>0</v>
      </c>
      <c r="I136" s="140"/>
      <c r="J136" s="130"/>
    </row>
    <row r="137" spans="1:15" hidden="1" x14ac:dyDescent="0.2">
      <c r="A137" s="128"/>
      <c r="B137" s="60"/>
      <c r="C137" s="61"/>
      <c r="D137" s="116"/>
      <c r="E137" s="119" t="s">
        <v>292</v>
      </c>
      <c r="F137" s="19"/>
      <c r="G137" s="701">
        <v>0</v>
      </c>
      <c r="H137" s="496">
        <f t="shared" si="2"/>
        <v>0</v>
      </c>
      <c r="I137" s="140"/>
      <c r="J137" s="130"/>
    </row>
    <row r="138" spans="1:15" hidden="1" x14ac:dyDescent="0.2">
      <c r="A138" s="128"/>
      <c r="B138" s="60"/>
      <c r="C138" s="61"/>
      <c r="D138" s="116"/>
      <c r="E138" s="119" t="s">
        <v>292</v>
      </c>
      <c r="F138" s="19"/>
      <c r="G138" s="701">
        <v>0</v>
      </c>
      <c r="H138" s="496">
        <f t="shared" si="2"/>
        <v>0</v>
      </c>
      <c r="I138" s="140"/>
      <c r="J138" s="130"/>
    </row>
    <row r="139" spans="1:15" hidden="1" x14ac:dyDescent="0.2">
      <c r="A139" s="128">
        <v>2220</v>
      </c>
      <c r="B139" s="57" t="s">
        <v>350</v>
      </c>
      <c r="C139" s="59">
        <v>2</v>
      </c>
      <c r="D139" s="115">
        <v>0</v>
      </c>
      <c r="E139" s="120" t="s">
        <v>579</v>
      </c>
      <c r="F139" s="23" t="s">
        <v>580</v>
      </c>
      <c r="G139" s="702">
        <v>0</v>
      </c>
      <c r="H139" s="496">
        <f t="shared" si="2"/>
        <v>0</v>
      </c>
      <c r="I139" s="140"/>
      <c r="J139" s="130"/>
      <c r="K139" s="18"/>
      <c r="L139" s="18"/>
      <c r="M139" s="18"/>
      <c r="N139" s="18"/>
      <c r="O139" s="18"/>
    </row>
    <row r="140" spans="1:15" s="18" customFormat="1" ht="10.5" hidden="1" customHeight="1" x14ac:dyDescent="0.2">
      <c r="A140" s="128"/>
      <c r="B140" s="57"/>
      <c r="C140" s="59"/>
      <c r="D140" s="115"/>
      <c r="E140" s="119" t="s">
        <v>198</v>
      </c>
      <c r="F140" s="17"/>
      <c r="G140" s="704">
        <v>0</v>
      </c>
      <c r="H140" s="496">
        <f t="shared" si="2"/>
        <v>0</v>
      </c>
      <c r="I140" s="139"/>
      <c r="J140" s="129"/>
      <c r="K140" s="9"/>
      <c r="L140" s="9"/>
      <c r="M140" s="9"/>
      <c r="N140" s="9"/>
      <c r="O140" s="9"/>
    </row>
    <row r="141" spans="1:15" hidden="1" x14ac:dyDescent="0.2">
      <c r="A141" s="128">
        <v>2221</v>
      </c>
      <c r="B141" s="60" t="s">
        <v>350</v>
      </c>
      <c r="C141" s="61">
        <v>2</v>
      </c>
      <c r="D141" s="116">
        <v>1</v>
      </c>
      <c r="E141" s="119" t="s">
        <v>581</v>
      </c>
      <c r="F141" s="22" t="s">
        <v>582</v>
      </c>
      <c r="G141" s="701">
        <v>0</v>
      </c>
      <c r="H141" s="496">
        <f t="shared" si="2"/>
        <v>0</v>
      </c>
      <c r="I141" s="140"/>
      <c r="J141" s="130"/>
    </row>
    <row r="142" spans="1:15" ht="36" hidden="1" x14ac:dyDescent="0.2">
      <c r="A142" s="128"/>
      <c r="B142" s="60"/>
      <c r="C142" s="61"/>
      <c r="D142" s="116"/>
      <c r="E142" s="119" t="s">
        <v>291</v>
      </c>
      <c r="F142" s="19"/>
      <c r="G142" s="701">
        <v>0</v>
      </c>
      <c r="H142" s="496">
        <f t="shared" si="2"/>
        <v>0</v>
      </c>
      <c r="I142" s="140"/>
      <c r="J142" s="130"/>
    </row>
    <row r="143" spans="1:15" hidden="1" x14ac:dyDescent="0.2">
      <c r="A143" s="128"/>
      <c r="B143" s="60"/>
      <c r="C143" s="61"/>
      <c r="D143" s="116"/>
      <c r="E143" s="119" t="s">
        <v>292</v>
      </c>
      <c r="F143" s="19"/>
      <c r="G143" s="701">
        <v>0</v>
      </c>
      <c r="H143" s="496">
        <f t="shared" si="2"/>
        <v>0</v>
      </c>
      <c r="I143" s="140"/>
      <c r="J143" s="130"/>
    </row>
    <row r="144" spans="1:15" hidden="1" x14ac:dyDescent="0.2">
      <c r="A144" s="128"/>
      <c r="B144" s="60"/>
      <c r="C144" s="61"/>
      <c r="D144" s="116"/>
      <c r="E144" s="119" t="s">
        <v>292</v>
      </c>
      <c r="F144" s="19"/>
      <c r="G144" s="701">
        <v>0</v>
      </c>
      <c r="H144" s="496">
        <f t="shared" ref="H144:H207" si="3">I144</f>
        <v>0</v>
      </c>
      <c r="I144" s="140"/>
      <c r="J144" s="130"/>
      <c r="K144" s="157"/>
      <c r="L144" s="157"/>
      <c r="M144" s="157"/>
      <c r="N144" s="157"/>
      <c r="O144" s="157"/>
    </row>
    <row r="145" spans="1:15" hidden="1" x14ac:dyDescent="0.2">
      <c r="A145" s="128">
        <v>2230</v>
      </c>
      <c r="B145" s="57" t="s">
        <v>350</v>
      </c>
      <c r="C145" s="61">
        <v>3</v>
      </c>
      <c r="D145" s="116">
        <v>0</v>
      </c>
      <c r="E145" s="120" t="s">
        <v>583</v>
      </c>
      <c r="F145" s="23" t="s">
        <v>584</v>
      </c>
      <c r="G145" s="702">
        <v>0</v>
      </c>
      <c r="H145" s="496">
        <f t="shared" si="3"/>
        <v>0</v>
      </c>
      <c r="I145" s="140"/>
      <c r="J145" s="130"/>
    </row>
    <row r="146" spans="1:15" s="18" customFormat="1" ht="10.5" hidden="1" customHeight="1" x14ac:dyDescent="0.2">
      <c r="A146" s="128"/>
      <c r="B146" s="57"/>
      <c r="C146" s="59"/>
      <c r="D146" s="115"/>
      <c r="E146" s="119" t="s">
        <v>198</v>
      </c>
      <c r="F146" s="17"/>
      <c r="G146" s="704">
        <v>0</v>
      </c>
      <c r="H146" s="496">
        <f t="shared" si="3"/>
        <v>0</v>
      </c>
      <c r="I146" s="139"/>
      <c r="J146" s="129"/>
    </row>
    <row r="147" spans="1:15" hidden="1" x14ac:dyDescent="0.2">
      <c r="A147" s="128">
        <v>2231</v>
      </c>
      <c r="B147" s="60" t="s">
        <v>350</v>
      </c>
      <c r="C147" s="61">
        <v>3</v>
      </c>
      <c r="D147" s="116">
        <v>1</v>
      </c>
      <c r="E147" s="119" t="s">
        <v>585</v>
      </c>
      <c r="F147" s="22" t="s">
        <v>586</v>
      </c>
      <c r="G147" s="701">
        <v>0</v>
      </c>
      <c r="H147" s="496">
        <f t="shared" si="3"/>
        <v>0</v>
      </c>
      <c r="I147" s="140"/>
      <c r="J147" s="130"/>
    </row>
    <row r="148" spans="1:15" ht="36" hidden="1" x14ac:dyDescent="0.2">
      <c r="A148" s="128"/>
      <c r="B148" s="60"/>
      <c r="C148" s="61"/>
      <c r="D148" s="116"/>
      <c r="E148" s="119" t="s">
        <v>291</v>
      </c>
      <c r="F148" s="19"/>
      <c r="G148" s="701">
        <v>0</v>
      </c>
      <c r="H148" s="496">
        <f t="shared" si="3"/>
        <v>0</v>
      </c>
      <c r="I148" s="140"/>
      <c r="J148" s="130"/>
    </row>
    <row r="149" spans="1:15" hidden="1" x14ac:dyDescent="0.2">
      <c r="A149" s="128"/>
      <c r="B149" s="60"/>
      <c r="C149" s="61"/>
      <c r="D149" s="116"/>
      <c r="E149" s="119" t="s">
        <v>292</v>
      </c>
      <c r="F149" s="19"/>
      <c r="G149" s="701">
        <v>0</v>
      </c>
      <c r="H149" s="496">
        <f t="shared" si="3"/>
        <v>0</v>
      </c>
      <c r="I149" s="140"/>
      <c r="J149" s="130"/>
    </row>
    <row r="150" spans="1:15" hidden="1" x14ac:dyDescent="0.2">
      <c r="A150" s="128"/>
      <c r="B150" s="60"/>
      <c r="C150" s="61"/>
      <c r="D150" s="116"/>
      <c r="E150" s="119" t="s">
        <v>292</v>
      </c>
      <c r="F150" s="19"/>
      <c r="G150" s="701">
        <v>0</v>
      </c>
      <c r="H150" s="496">
        <f t="shared" si="3"/>
        <v>0</v>
      </c>
      <c r="I150" s="140"/>
      <c r="J150" s="130"/>
    </row>
    <row r="151" spans="1:15" ht="24" hidden="1" x14ac:dyDescent="0.2">
      <c r="A151" s="128">
        <v>2240</v>
      </c>
      <c r="B151" s="57" t="s">
        <v>350</v>
      </c>
      <c r="C151" s="59">
        <v>4</v>
      </c>
      <c r="D151" s="115">
        <v>0</v>
      </c>
      <c r="E151" s="120" t="s">
        <v>587</v>
      </c>
      <c r="F151" s="17" t="s">
        <v>588</v>
      </c>
      <c r="G151" s="704">
        <v>0</v>
      </c>
      <c r="H151" s="496">
        <f t="shared" si="3"/>
        <v>0</v>
      </c>
      <c r="I151" s="140"/>
      <c r="J151" s="130"/>
    </row>
    <row r="152" spans="1:15" s="18" customFormat="1" ht="10.5" hidden="1" customHeight="1" x14ac:dyDescent="0.2">
      <c r="A152" s="128"/>
      <c r="B152" s="57"/>
      <c r="C152" s="59"/>
      <c r="D152" s="115"/>
      <c r="E152" s="119" t="s">
        <v>198</v>
      </c>
      <c r="F152" s="17"/>
      <c r="G152" s="704">
        <v>0</v>
      </c>
      <c r="H152" s="496">
        <f t="shared" si="3"/>
        <v>0</v>
      </c>
      <c r="I152" s="139"/>
      <c r="J152" s="129"/>
      <c r="K152" s="9"/>
      <c r="L152" s="9"/>
      <c r="M152" s="9"/>
      <c r="N152" s="9"/>
      <c r="O152" s="9"/>
    </row>
    <row r="153" spans="1:15" ht="24" hidden="1" x14ac:dyDescent="0.2">
      <c r="A153" s="128">
        <v>2241</v>
      </c>
      <c r="B153" s="60" t="s">
        <v>350</v>
      </c>
      <c r="C153" s="61">
        <v>4</v>
      </c>
      <c r="D153" s="116">
        <v>1</v>
      </c>
      <c r="E153" s="119" t="s">
        <v>587</v>
      </c>
      <c r="F153" s="22" t="s">
        <v>588</v>
      </c>
      <c r="G153" s="701">
        <v>0</v>
      </c>
      <c r="H153" s="496">
        <f t="shared" si="3"/>
        <v>0</v>
      </c>
      <c r="I153" s="140"/>
      <c r="J153" s="130"/>
    </row>
    <row r="154" spans="1:15" s="18" customFormat="1" ht="10.5" hidden="1" customHeight="1" x14ac:dyDescent="0.2">
      <c r="A154" s="128"/>
      <c r="B154" s="57"/>
      <c r="C154" s="59"/>
      <c r="D154" s="115"/>
      <c r="E154" s="119" t="s">
        <v>198</v>
      </c>
      <c r="F154" s="17"/>
      <c r="G154" s="704">
        <v>0</v>
      </c>
      <c r="H154" s="496">
        <f t="shared" si="3"/>
        <v>0</v>
      </c>
      <c r="I154" s="139"/>
      <c r="J154" s="129"/>
      <c r="K154" s="9"/>
      <c r="L154" s="9"/>
      <c r="M154" s="9"/>
      <c r="N154" s="9"/>
      <c r="O154" s="9"/>
    </row>
    <row r="155" spans="1:15" hidden="1" x14ac:dyDescent="0.2">
      <c r="A155" s="128">
        <v>2250</v>
      </c>
      <c r="B155" s="57" t="s">
        <v>350</v>
      </c>
      <c r="C155" s="59">
        <v>5</v>
      </c>
      <c r="D155" s="115">
        <v>0</v>
      </c>
      <c r="E155" s="120" t="s">
        <v>589</v>
      </c>
      <c r="F155" s="17" t="s">
        <v>590</v>
      </c>
      <c r="G155" s="704">
        <v>0</v>
      </c>
      <c r="H155" s="496">
        <f t="shared" si="3"/>
        <v>0</v>
      </c>
      <c r="I155" s="140"/>
      <c r="J155" s="130"/>
    </row>
    <row r="156" spans="1:15" s="18" customFormat="1" ht="10.5" hidden="1" customHeight="1" x14ac:dyDescent="0.2">
      <c r="A156" s="128"/>
      <c r="B156" s="57"/>
      <c r="C156" s="59"/>
      <c r="D156" s="115"/>
      <c r="E156" s="119" t="s">
        <v>198</v>
      </c>
      <c r="F156" s="17"/>
      <c r="G156" s="704">
        <v>0</v>
      </c>
      <c r="H156" s="496">
        <f t="shared" si="3"/>
        <v>0</v>
      </c>
      <c r="I156" s="139"/>
      <c r="J156" s="129"/>
    </row>
    <row r="157" spans="1:15" hidden="1" x14ac:dyDescent="0.2">
      <c r="A157" s="128">
        <v>2251</v>
      </c>
      <c r="B157" s="60" t="s">
        <v>350</v>
      </c>
      <c r="C157" s="61">
        <v>5</v>
      </c>
      <c r="D157" s="116">
        <v>1</v>
      </c>
      <c r="E157" s="119" t="s">
        <v>589</v>
      </c>
      <c r="F157" s="22" t="s">
        <v>591</v>
      </c>
      <c r="G157" s="701">
        <v>0</v>
      </c>
      <c r="H157" s="496">
        <f t="shared" si="3"/>
        <v>0</v>
      </c>
      <c r="I157" s="140"/>
      <c r="J157" s="130"/>
      <c r="K157" s="18"/>
      <c r="L157" s="18"/>
      <c r="M157" s="18"/>
      <c r="N157" s="18"/>
      <c r="O157" s="18"/>
    </row>
    <row r="158" spans="1:15" ht="36" hidden="1" x14ac:dyDescent="0.2">
      <c r="A158" s="128"/>
      <c r="B158" s="60"/>
      <c r="C158" s="61"/>
      <c r="D158" s="116"/>
      <c r="E158" s="119" t="s">
        <v>291</v>
      </c>
      <c r="F158" s="19"/>
      <c r="G158" s="701">
        <v>0</v>
      </c>
      <c r="H158" s="496">
        <f t="shared" si="3"/>
        <v>0</v>
      </c>
      <c r="I158" s="140"/>
      <c r="J158" s="130"/>
      <c r="K158" s="18"/>
      <c r="L158" s="18"/>
      <c r="M158" s="18"/>
      <c r="N158" s="18"/>
      <c r="O158" s="18"/>
    </row>
    <row r="159" spans="1:15" hidden="1" x14ac:dyDescent="0.2">
      <c r="A159" s="128"/>
      <c r="B159" s="60"/>
      <c r="C159" s="61"/>
      <c r="D159" s="116"/>
      <c r="E159" s="119" t="s">
        <v>292</v>
      </c>
      <c r="F159" s="19"/>
      <c r="G159" s="701">
        <v>0</v>
      </c>
      <c r="H159" s="496">
        <f t="shared" si="3"/>
        <v>0</v>
      </c>
      <c r="I159" s="140"/>
      <c r="J159" s="130"/>
    </row>
    <row r="160" spans="1:15" hidden="1" x14ac:dyDescent="0.2">
      <c r="A160" s="128"/>
      <c r="B160" s="60"/>
      <c r="C160" s="61"/>
      <c r="D160" s="116"/>
      <c r="E160" s="119" t="s">
        <v>292</v>
      </c>
      <c r="F160" s="19"/>
      <c r="G160" s="701">
        <v>0</v>
      </c>
      <c r="H160" s="496">
        <f t="shared" si="3"/>
        <v>0</v>
      </c>
      <c r="I160" s="140"/>
      <c r="J160" s="130"/>
    </row>
    <row r="161" spans="1:15" s="157" customFormat="1" ht="58.5" hidden="1" customHeight="1" x14ac:dyDescent="0.2">
      <c r="A161" s="153">
        <v>2300</v>
      </c>
      <c r="B161" s="62" t="s">
        <v>351</v>
      </c>
      <c r="C161" s="59">
        <v>0</v>
      </c>
      <c r="D161" s="115">
        <v>0</v>
      </c>
      <c r="E161" s="161" t="s">
        <v>36</v>
      </c>
      <c r="F161" s="154" t="s">
        <v>592</v>
      </c>
      <c r="G161" s="706">
        <v>0</v>
      </c>
      <c r="H161" s="496">
        <f t="shared" si="3"/>
        <v>0</v>
      </c>
      <c r="I161" s="155"/>
      <c r="J161" s="156"/>
      <c r="K161" s="9"/>
      <c r="L161" s="9"/>
      <c r="M161" s="9"/>
      <c r="N161" s="9"/>
      <c r="O161" s="9"/>
    </row>
    <row r="162" spans="1:15" ht="11.25" hidden="1" customHeight="1" x14ac:dyDescent="0.2">
      <c r="A162" s="126"/>
      <c r="B162" s="57"/>
      <c r="C162" s="58"/>
      <c r="D162" s="114"/>
      <c r="E162" s="119" t="s">
        <v>197</v>
      </c>
      <c r="F162" s="16"/>
      <c r="G162" s="700">
        <v>0</v>
      </c>
      <c r="H162" s="496">
        <f t="shared" si="3"/>
        <v>0</v>
      </c>
      <c r="I162" s="138"/>
      <c r="J162" s="127"/>
    </row>
    <row r="163" spans="1:15" hidden="1" x14ac:dyDescent="0.2">
      <c r="A163" s="128">
        <v>2310</v>
      </c>
      <c r="B163" s="62" t="s">
        <v>351</v>
      </c>
      <c r="C163" s="59">
        <v>1</v>
      </c>
      <c r="D163" s="115">
        <v>0</v>
      </c>
      <c r="E163" s="120" t="s">
        <v>119</v>
      </c>
      <c r="F163" s="17" t="s">
        <v>594</v>
      </c>
      <c r="G163" s="704">
        <v>0</v>
      </c>
      <c r="H163" s="496">
        <f t="shared" si="3"/>
        <v>0</v>
      </c>
      <c r="I163" s="140"/>
      <c r="J163" s="130"/>
    </row>
    <row r="164" spans="1:15" s="18" customFormat="1" ht="10.5" hidden="1" customHeight="1" x14ac:dyDescent="0.2">
      <c r="A164" s="128"/>
      <c r="B164" s="57"/>
      <c r="C164" s="59"/>
      <c r="D164" s="115"/>
      <c r="E164" s="119" t="s">
        <v>198</v>
      </c>
      <c r="F164" s="17"/>
      <c r="G164" s="704">
        <v>0</v>
      </c>
      <c r="H164" s="496">
        <f t="shared" si="3"/>
        <v>0</v>
      </c>
      <c r="I164" s="139"/>
      <c r="J164" s="129"/>
      <c r="K164" s="9"/>
      <c r="L164" s="9"/>
      <c r="M164" s="9"/>
      <c r="N164" s="9"/>
      <c r="O164" s="9"/>
    </row>
    <row r="165" spans="1:15" hidden="1" x14ac:dyDescent="0.2">
      <c r="A165" s="128">
        <v>2311</v>
      </c>
      <c r="B165" s="63" t="s">
        <v>351</v>
      </c>
      <c r="C165" s="61">
        <v>1</v>
      </c>
      <c r="D165" s="116">
        <v>1</v>
      </c>
      <c r="E165" s="119" t="s">
        <v>593</v>
      </c>
      <c r="F165" s="22" t="s">
        <v>595</v>
      </c>
      <c r="G165" s="701">
        <v>0</v>
      </c>
      <c r="H165" s="496">
        <f t="shared" si="3"/>
        <v>0</v>
      </c>
      <c r="I165" s="140"/>
      <c r="J165" s="130"/>
    </row>
    <row r="166" spans="1:15" ht="36" hidden="1" x14ac:dyDescent="0.2">
      <c r="A166" s="128"/>
      <c r="B166" s="60"/>
      <c r="C166" s="61"/>
      <c r="D166" s="116"/>
      <c r="E166" s="119" t="s">
        <v>291</v>
      </c>
      <c r="F166" s="19"/>
      <c r="G166" s="701">
        <v>0</v>
      </c>
      <c r="H166" s="496">
        <f t="shared" si="3"/>
        <v>0</v>
      </c>
      <c r="I166" s="140"/>
      <c r="J166" s="130"/>
    </row>
    <row r="167" spans="1:15" hidden="1" x14ac:dyDescent="0.2">
      <c r="A167" s="128"/>
      <c r="B167" s="60"/>
      <c r="C167" s="61"/>
      <c r="D167" s="116"/>
      <c r="E167" s="119" t="s">
        <v>292</v>
      </c>
      <c r="F167" s="19"/>
      <c r="G167" s="701">
        <v>0</v>
      </c>
      <c r="H167" s="496">
        <f t="shared" si="3"/>
        <v>0</v>
      </c>
      <c r="I167" s="140"/>
      <c r="J167" s="130"/>
      <c r="K167" s="18"/>
      <c r="L167" s="18"/>
      <c r="M167" s="18"/>
      <c r="N167" s="18"/>
      <c r="O167" s="18"/>
    </row>
    <row r="168" spans="1:15" hidden="1" x14ac:dyDescent="0.2">
      <c r="A168" s="128"/>
      <c r="B168" s="60"/>
      <c r="C168" s="61"/>
      <c r="D168" s="116"/>
      <c r="E168" s="119" t="s">
        <v>292</v>
      </c>
      <c r="F168" s="19"/>
      <c r="G168" s="701">
        <v>0</v>
      </c>
      <c r="H168" s="496">
        <f t="shared" si="3"/>
        <v>0</v>
      </c>
      <c r="I168" s="140"/>
      <c r="J168" s="130"/>
    </row>
    <row r="169" spans="1:15" hidden="1" x14ac:dyDescent="0.2">
      <c r="A169" s="128">
        <v>2312</v>
      </c>
      <c r="B169" s="63" t="s">
        <v>351</v>
      </c>
      <c r="C169" s="61">
        <v>1</v>
      </c>
      <c r="D169" s="116">
        <v>2</v>
      </c>
      <c r="E169" s="119" t="s">
        <v>120</v>
      </c>
      <c r="F169" s="22"/>
      <c r="G169" s="701">
        <v>0</v>
      </c>
      <c r="H169" s="496">
        <f t="shared" si="3"/>
        <v>0</v>
      </c>
      <c r="I169" s="140"/>
      <c r="J169" s="130"/>
    </row>
    <row r="170" spans="1:15" ht="36" hidden="1" x14ac:dyDescent="0.2">
      <c r="A170" s="128"/>
      <c r="B170" s="60"/>
      <c r="C170" s="61"/>
      <c r="D170" s="116"/>
      <c r="E170" s="119" t="s">
        <v>291</v>
      </c>
      <c r="F170" s="19"/>
      <c r="G170" s="701">
        <v>0</v>
      </c>
      <c r="H170" s="496">
        <f t="shared" si="3"/>
        <v>0</v>
      </c>
      <c r="I170" s="140"/>
      <c r="J170" s="130"/>
    </row>
    <row r="171" spans="1:15" hidden="1" x14ac:dyDescent="0.2">
      <c r="A171" s="128"/>
      <c r="B171" s="60"/>
      <c r="C171" s="61"/>
      <c r="D171" s="116"/>
      <c r="E171" s="119" t="s">
        <v>292</v>
      </c>
      <c r="F171" s="19"/>
      <c r="G171" s="701">
        <v>0</v>
      </c>
      <c r="H171" s="496">
        <f t="shared" si="3"/>
        <v>0</v>
      </c>
      <c r="I171" s="140"/>
      <c r="J171" s="130"/>
    </row>
    <row r="172" spans="1:15" hidden="1" x14ac:dyDescent="0.2">
      <c r="A172" s="128"/>
      <c r="B172" s="60"/>
      <c r="C172" s="61"/>
      <c r="D172" s="116"/>
      <c r="E172" s="119" t="s">
        <v>292</v>
      </c>
      <c r="F172" s="19"/>
      <c r="G172" s="701">
        <v>0</v>
      </c>
      <c r="H172" s="496">
        <f t="shared" si="3"/>
        <v>0</v>
      </c>
      <c r="I172" s="140"/>
      <c r="J172" s="130"/>
    </row>
    <row r="173" spans="1:15" hidden="1" x14ac:dyDescent="0.2">
      <c r="A173" s="128">
        <v>2313</v>
      </c>
      <c r="B173" s="63" t="s">
        <v>351</v>
      </c>
      <c r="C173" s="61">
        <v>1</v>
      </c>
      <c r="D173" s="116">
        <v>3</v>
      </c>
      <c r="E173" s="119" t="s">
        <v>121</v>
      </c>
      <c r="F173" s="22"/>
      <c r="G173" s="701">
        <v>0</v>
      </c>
      <c r="H173" s="496">
        <f t="shared" si="3"/>
        <v>0</v>
      </c>
      <c r="I173" s="140"/>
      <c r="J173" s="130"/>
    </row>
    <row r="174" spans="1:15" ht="36" hidden="1" x14ac:dyDescent="0.2">
      <c r="A174" s="128"/>
      <c r="B174" s="60"/>
      <c r="C174" s="61"/>
      <c r="D174" s="116"/>
      <c r="E174" s="119" t="s">
        <v>291</v>
      </c>
      <c r="F174" s="19"/>
      <c r="G174" s="701">
        <v>0</v>
      </c>
      <c r="H174" s="496">
        <f t="shared" si="3"/>
        <v>0</v>
      </c>
      <c r="I174" s="140"/>
      <c r="J174" s="130"/>
    </row>
    <row r="175" spans="1:15" hidden="1" x14ac:dyDescent="0.2">
      <c r="A175" s="128"/>
      <c r="B175" s="60"/>
      <c r="C175" s="61"/>
      <c r="D175" s="116"/>
      <c r="E175" s="119" t="s">
        <v>292</v>
      </c>
      <c r="F175" s="19"/>
      <c r="G175" s="701">
        <v>0</v>
      </c>
      <c r="H175" s="496">
        <f t="shared" si="3"/>
        <v>0</v>
      </c>
      <c r="I175" s="140"/>
      <c r="J175" s="130"/>
    </row>
    <row r="176" spans="1:15" hidden="1" x14ac:dyDescent="0.2">
      <c r="A176" s="128"/>
      <c r="B176" s="60"/>
      <c r="C176" s="61"/>
      <c r="D176" s="116"/>
      <c r="E176" s="119" t="s">
        <v>292</v>
      </c>
      <c r="F176" s="19"/>
      <c r="G176" s="701">
        <v>0</v>
      </c>
      <c r="H176" s="496">
        <f t="shared" si="3"/>
        <v>0</v>
      </c>
      <c r="I176" s="140"/>
      <c r="J176" s="130"/>
    </row>
    <row r="177" spans="1:15" hidden="1" x14ac:dyDescent="0.2">
      <c r="A177" s="128">
        <v>2320</v>
      </c>
      <c r="B177" s="62" t="s">
        <v>351</v>
      </c>
      <c r="C177" s="59">
        <v>2</v>
      </c>
      <c r="D177" s="115">
        <v>0</v>
      </c>
      <c r="E177" s="120" t="s">
        <v>122</v>
      </c>
      <c r="F177" s="17" t="s">
        <v>596</v>
      </c>
      <c r="G177" s="704">
        <v>0</v>
      </c>
      <c r="H177" s="496">
        <f t="shared" si="3"/>
        <v>0</v>
      </c>
      <c r="I177" s="140"/>
      <c r="J177" s="130"/>
    </row>
    <row r="178" spans="1:15" s="18" customFormat="1" ht="10.5" hidden="1" customHeight="1" x14ac:dyDescent="0.2">
      <c r="A178" s="128"/>
      <c r="B178" s="57"/>
      <c r="C178" s="59"/>
      <c r="D178" s="115"/>
      <c r="E178" s="119" t="s">
        <v>198</v>
      </c>
      <c r="F178" s="17"/>
      <c r="G178" s="704">
        <v>0</v>
      </c>
      <c r="H178" s="496">
        <f t="shared" si="3"/>
        <v>0</v>
      </c>
      <c r="I178" s="139"/>
      <c r="J178" s="129"/>
      <c r="K178" s="9"/>
      <c r="L178" s="9"/>
      <c r="M178" s="9"/>
      <c r="N178" s="9"/>
      <c r="O178" s="9"/>
    </row>
    <row r="179" spans="1:15" hidden="1" x14ac:dyDescent="0.2">
      <c r="A179" s="128">
        <v>2321</v>
      </c>
      <c r="B179" s="63" t="s">
        <v>351</v>
      </c>
      <c r="C179" s="61">
        <v>2</v>
      </c>
      <c r="D179" s="116">
        <v>1</v>
      </c>
      <c r="E179" s="119" t="s">
        <v>123</v>
      </c>
      <c r="F179" s="22" t="s">
        <v>597</v>
      </c>
      <c r="G179" s="701">
        <v>0</v>
      </c>
      <c r="H179" s="496">
        <f t="shared" si="3"/>
        <v>0</v>
      </c>
      <c r="I179" s="140"/>
      <c r="J179" s="130"/>
    </row>
    <row r="180" spans="1:15" ht="36" hidden="1" x14ac:dyDescent="0.2">
      <c r="A180" s="128"/>
      <c r="B180" s="60"/>
      <c r="C180" s="61"/>
      <c r="D180" s="116"/>
      <c r="E180" s="119" t="s">
        <v>291</v>
      </c>
      <c r="F180" s="19"/>
      <c r="G180" s="701">
        <v>0</v>
      </c>
      <c r="H180" s="496">
        <f t="shared" si="3"/>
        <v>0</v>
      </c>
      <c r="I180" s="140"/>
      <c r="J180" s="130"/>
    </row>
    <row r="181" spans="1:15" hidden="1" x14ac:dyDescent="0.2">
      <c r="A181" s="128"/>
      <c r="B181" s="60"/>
      <c r="C181" s="61"/>
      <c r="D181" s="116"/>
      <c r="E181" s="119" t="s">
        <v>292</v>
      </c>
      <c r="F181" s="19"/>
      <c r="G181" s="701">
        <v>0</v>
      </c>
      <c r="H181" s="496">
        <f t="shared" si="3"/>
        <v>0</v>
      </c>
      <c r="I181" s="140"/>
      <c r="J181" s="130"/>
    </row>
    <row r="182" spans="1:15" hidden="1" x14ac:dyDescent="0.2">
      <c r="A182" s="128"/>
      <c r="B182" s="60"/>
      <c r="C182" s="61"/>
      <c r="D182" s="116"/>
      <c r="E182" s="119" t="s">
        <v>292</v>
      </c>
      <c r="F182" s="19"/>
      <c r="G182" s="701">
        <v>0</v>
      </c>
      <c r="H182" s="496">
        <f t="shared" si="3"/>
        <v>0</v>
      </c>
      <c r="I182" s="140"/>
      <c r="J182" s="130"/>
    </row>
    <row r="183" spans="1:15" ht="24" hidden="1" x14ac:dyDescent="0.2">
      <c r="A183" s="128">
        <v>2330</v>
      </c>
      <c r="B183" s="62" t="s">
        <v>351</v>
      </c>
      <c r="C183" s="59">
        <v>3</v>
      </c>
      <c r="D183" s="115">
        <v>0</v>
      </c>
      <c r="E183" s="120" t="s">
        <v>124</v>
      </c>
      <c r="F183" s="17" t="s">
        <v>598</v>
      </c>
      <c r="G183" s="704">
        <v>0</v>
      </c>
      <c r="H183" s="496">
        <f t="shared" si="3"/>
        <v>0</v>
      </c>
      <c r="I183" s="140"/>
      <c r="J183" s="130"/>
    </row>
    <row r="184" spans="1:15" s="18" customFormat="1" ht="10.5" hidden="1" customHeight="1" x14ac:dyDescent="0.2">
      <c r="A184" s="128"/>
      <c r="B184" s="57"/>
      <c r="C184" s="59"/>
      <c r="D184" s="115"/>
      <c r="E184" s="119" t="s">
        <v>198</v>
      </c>
      <c r="F184" s="17"/>
      <c r="G184" s="704">
        <v>0</v>
      </c>
      <c r="H184" s="496">
        <f t="shared" si="3"/>
        <v>0</v>
      </c>
      <c r="I184" s="139"/>
      <c r="J184" s="129"/>
      <c r="K184" s="9"/>
      <c r="L184" s="9"/>
      <c r="M184" s="9"/>
      <c r="N184" s="9"/>
      <c r="O184" s="9"/>
    </row>
    <row r="185" spans="1:15" hidden="1" x14ac:dyDescent="0.2">
      <c r="A185" s="128">
        <v>2331</v>
      </c>
      <c r="B185" s="63" t="s">
        <v>351</v>
      </c>
      <c r="C185" s="61">
        <v>3</v>
      </c>
      <c r="D185" s="116">
        <v>1</v>
      </c>
      <c r="E185" s="119" t="s">
        <v>599</v>
      </c>
      <c r="F185" s="22" t="s">
        <v>600</v>
      </c>
      <c r="G185" s="701">
        <v>0</v>
      </c>
      <c r="H185" s="496">
        <f t="shared" si="3"/>
        <v>0</v>
      </c>
      <c r="I185" s="140"/>
      <c r="J185" s="130"/>
    </row>
    <row r="186" spans="1:15" ht="36" hidden="1" x14ac:dyDescent="0.2">
      <c r="A186" s="128"/>
      <c r="B186" s="60"/>
      <c r="C186" s="61"/>
      <c r="D186" s="116"/>
      <c r="E186" s="119" t="s">
        <v>291</v>
      </c>
      <c r="F186" s="19"/>
      <c r="G186" s="701">
        <v>0</v>
      </c>
      <c r="H186" s="496">
        <f t="shared" si="3"/>
        <v>0</v>
      </c>
      <c r="I186" s="140"/>
      <c r="J186" s="130"/>
    </row>
    <row r="187" spans="1:15" hidden="1" x14ac:dyDescent="0.2">
      <c r="A187" s="128"/>
      <c r="B187" s="60"/>
      <c r="C187" s="61"/>
      <c r="D187" s="116"/>
      <c r="E187" s="119" t="s">
        <v>292</v>
      </c>
      <c r="F187" s="19"/>
      <c r="G187" s="701">
        <v>0</v>
      </c>
      <c r="H187" s="496">
        <f t="shared" si="3"/>
        <v>0</v>
      </c>
      <c r="I187" s="140"/>
      <c r="J187" s="130"/>
    </row>
    <row r="188" spans="1:15" hidden="1" x14ac:dyDescent="0.2">
      <c r="A188" s="128"/>
      <c r="B188" s="60"/>
      <c r="C188" s="61"/>
      <c r="D188" s="116"/>
      <c r="E188" s="119" t="s">
        <v>292</v>
      </c>
      <c r="F188" s="19"/>
      <c r="G188" s="701">
        <v>0</v>
      </c>
      <c r="H188" s="496">
        <f t="shared" si="3"/>
        <v>0</v>
      </c>
      <c r="I188" s="140"/>
      <c r="J188" s="130"/>
    </row>
    <row r="189" spans="1:15" hidden="1" x14ac:dyDescent="0.2">
      <c r="A189" s="128">
        <v>2332</v>
      </c>
      <c r="B189" s="63" t="s">
        <v>351</v>
      </c>
      <c r="C189" s="61">
        <v>3</v>
      </c>
      <c r="D189" s="116">
        <v>2</v>
      </c>
      <c r="E189" s="119" t="s">
        <v>125</v>
      </c>
      <c r="F189" s="22"/>
      <c r="G189" s="701">
        <v>0</v>
      </c>
      <c r="H189" s="496">
        <f t="shared" si="3"/>
        <v>0</v>
      </c>
      <c r="I189" s="140"/>
      <c r="J189" s="130"/>
    </row>
    <row r="190" spans="1:15" ht="36" hidden="1" x14ac:dyDescent="0.2">
      <c r="A190" s="128"/>
      <c r="B190" s="60"/>
      <c r="C190" s="61"/>
      <c r="D190" s="116"/>
      <c r="E190" s="119" t="s">
        <v>291</v>
      </c>
      <c r="F190" s="19"/>
      <c r="G190" s="701">
        <v>0</v>
      </c>
      <c r="H190" s="496">
        <f t="shared" si="3"/>
        <v>0</v>
      </c>
      <c r="I190" s="140"/>
      <c r="J190" s="130"/>
    </row>
    <row r="191" spans="1:15" hidden="1" x14ac:dyDescent="0.2">
      <c r="A191" s="128"/>
      <c r="B191" s="60"/>
      <c r="C191" s="61"/>
      <c r="D191" s="116"/>
      <c r="E191" s="119" t="s">
        <v>292</v>
      </c>
      <c r="F191" s="19"/>
      <c r="G191" s="701">
        <v>0</v>
      </c>
      <c r="H191" s="496">
        <f t="shared" si="3"/>
        <v>0</v>
      </c>
      <c r="I191" s="140"/>
      <c r="J191" s="130"/>
    </row>
    <row r="192" spans="1:15" hidden="1" x14ac:dyDescent="0.2">
      <c r="A192" s="128"/>
      <c r="B192" s="60"/>
      <c r="C192" s="61"/>
      <c r="D192" s="116"/>
      <c r="E192" s="119" t="s">
        <v>292</v>
      </c>
      <c r="F192" s="19"/>
      <c r="G192" s="701">
        <v>0</v>
      </c>
      <c r="H192" s="496">
        <f t="shared" si="3"/>
        <v>0</v>
      </c>
      <c r="I192" s="140"/>
      <c r="J192" s="130"/>
    </row>
    <row r="193" spans="1:15" hidden="1" x14ac:dyDescent="0.2">
      <c r="A193" s="128">
        <v>2340</v>
      </c>
      <c r="B193" s="62" t="s">
        <v>351</v>
      </c>
      <c r="C193" s="59">
        <v>4</v>
      </c>
      <c r="D193" s="115">
        <v>0</v>
      </c>
      <c r="E193" s="120" t="s">
        <v>126</v>
      </c>
      <c r="F193" s="22"/>
      <c r="G193" s="701">
        <v>0</v>
      </c>
      <c r="H193" s="496">
        <f t="shared" si="3"/>
        <v>0</v>
      </c>
      <c r="I193" s="140"/>
      <c r="J193" s="130"/>
    </row>
    <row r="194" spans="1:15" s="18" customFormat="1" ht="10.5" hidden="1" customHeight="1" x14ac:dyDescent="0.2">
      <c r="A194" s="128"/>
      <c r="B194" s="57"/>
      <c r="C194" s="59"/>
      <c r="D194" s="115"/>
      <c r="E194" s="119" t="s">
        <v>198</v>
      </c>
      <c r="F194" s="17"/>
      <c r="G194" s="704">
        <v>0</v>
      </c>
      <c r="H194" s="496">
        <f t="shared" si="3"/>
        <v>0</v>
      </c>
      <c r="I194" s="139"/>
      <c r="J194" s="129"/>
      <c r="K194" s="9"/>
      <c r="L194" s="9"/>
      <c r="M194" s="9"/>
      <c r="N194" s="9"/>
      <c r="O194" s="9"/>
    </row>
    <row r="195" spans="1:15" hidden="1" x14ac:dyDescent="0.2">
      <c r="A195" s="128">
        <v>2341</v>
      </c>
      <c r="B195" s="63" t="s">
        <v>351</v>
      </c>
      <c r="C195" s="61">
        <v>4</v>
      </c>
      <c r="D195" s="116">
        <v>1</v>
      </c>
      <c r="E195" s="119" t="s">
        <v>126</v>
      </c>
      <c r="F195" s="22"/>
      <c r="G195" s="701">
        <v>0</v>
      </c>
      <c r="H195" s="496">
        <f t="shared" si="3"/>
        <v>0</v>
      </c>
      <c r="I195" s="140"/>
      <c r="J195" s="130"/>
    </row>
    <row r="196" spans="1:15" ht="36" hidden="1" x14ac:dyDescent="0.2">
      <c r="A196" s="128"/>
      <c r="B196" s="60"/>
      <c r="C196" s="61"/>
      <c r="D196" s="116"/>
      <c r="E196" s="119" t="s">
        <v>291</v>
      </c>
      <c r="F196" s="19"/>
      <c r="G196" s="701">
        <v>0</v>
      </c>
      <c r="H196" s="496">
        <f t="shared" si="3"/>
        <v>0</v>
      </c>
      <c r="I196" s="140"/>
      <c r="J196" s="130"/>
    </row>
    <row r="197" spans="1:15" hidden="1" x14ac:dyDescent="0.2">
      <c r="A197" s="128"/>
      <c r="B197" s="60"/>
      <c r="C197" s="61"/>
      <c r="D197" s="116"/>
      <c r="E197" s="119" t="s">
        <v>292</v>
      </c>
      <c r="F197" s="19"/>
      <c r="G197" s="701">
        <v>0</v>
      </c>
      <c r="H197" s="496">
        <f t="shared" si="3"/>
        <v>0</v>
      </c>
      <c r="I197" s="140"/>
      <c r="J197" s="130"/>
    </row>
    <row r="198" spans="1:15" hidden="1" x14ac:dyDescent="0.2">
      <c r="A198" s="128"/>
      <c r="B198" s="60"/>
      <c r="C198" s="61"/>
      <c r="D198" s="116"/>
      <c r="E198" s="119" t="s">
        <v>292</v>
      </c>
      <c r="F198" s="19"/>
      <c r="G198" s="701">
        <v>0</v>
      </c>
      <c r="H198" s="496">
        <f t="shared" si="3"/>
        <v>0</v>
      </c>
      <c r="I198" s="140"/>
      <c r="J198" s="130"/>
    </row>
    <row r="199" spans="1:15" hidden="1" x14ac:dyDescent="0.2">
      <c r="A199" s="128">
        <v>2350</v>
      </c>
      <c r="B199" s="62" t="s">
        <v>351</v>
      </c>
      <c r="C199" s="59">
        <v>5</v>
      </c>
      <c r="D199" s="115">
        <v>0</v>
      </c>
      <c r="E199" s="120" t="s">
        <v>601</v>
      </c>
      <c r="F199" s="17" t="s">
        <v>602</v>
      </c>
      <c r="G199" s="704">
        <v>0</v>
      </c>
      <c r="H199" s="496">
        <f t="shared" si="3"/>
        <v>0</v>
      </c>
      <c r="I199" s="140"/>
      <c r="J199" s="130"/>
    </row>
    <row r="200" spans="1:15" s="18" customFormat="1" ht="10.5" hidden="1" customHeight="1" x14ac:dyDescent="0.2">
      <c r="A200" s="128"/>
      <c r="B200" s="57"/>
      <c r="C200" s="59"/>
      <c r="D200" s="115"/>
      <c r="E200" s="119" t="s">
        <v>198</v>
      </c>
      <c r="F200" s="17"/>
      <c r="G200" s="704">
        <v>0</v>
      </c>
      <c r="H200" s="496">
        <f t="shared" si="3"/>
        <v>0</v>
      </c>
      <c r="I200" s="139"/>
      <c r="J200" s="129"/>
      <c r="K200" s="9"/>
      <c r="L200" s="9"/>
      <c r="M200" s="9"/>
      <c r="N200" s="9"/>
      <c r="O200" s="9"/>
    </row>
    <row r="201" spans="1:15" hidden="1" x14ac:dyDescent="0.2">
      <c r="A201" s="128">
        <v>2351</v>
      </c>
      <c r="B201" s="63" t="s">
        <v>351</v>
      </c>
      <c r="C201" s="61">
        <v>5</v>
      </c>
      <c r="D201" s="116">
        <v>1</v>
      </c>
      <c r="E201" s="119" t="s">
        <v>603</v>
      </c>
      <c r="F201" s="22" t="s">
        <v>602</v>
      </c>
      <c r="G201" s="701">
        <v>0</v>
      </c>
      <c r="H201" s="496">
        <f t="shared" si="3"/>
        <v>0</v>
      </c>
      <c r="I201" s="140"/>
      <c r="J201" s="130"/>
    </row>
    <row r="202" spans="1:15" ht="36" hidden="1" x14ac:dyDescent="0.2">
      <c r="A202" s="128"/>
      <c r="B202" s="60"/>
      <c r="C202" s="61"/>
      <c r="D202" s="116"/>
      <c r="E202" s="119" t="s">
        <v>291</v>
      </c>
      <c r="F202" s="19"/>
      <c r="G202" s="701">
        <v>0</v>
      </c>
      <c r="H202" s="496">
        <f t="shared" si="3"/>
        <v>0</v>
      </c>
      <c r="I202" s="140"/>
      <c r="J202" s="130"/>
    </row>
    <row r="203" spans="1:15" hidden="1" x14ac:dyDescent="0.2">
      <c r="A203" s="128"/>
      <c r="B203" s="60"/>
      <c r="C203" s="61"/>
      <c r="D203" s="116"/>
      <c r="E203" s="119" t="s">
        <v>292</v>
      </c>
      <c r="F203" s="19"/>
      <c r="G203" s="701">
        <v>0</v>
      </c>
      <c r="H203" s="496">
        <f t="shared" si="3"/>
        <v>0</v>
      </c>
      <c r="I203" s="140"/>
      <c r="J203" s="130"/>
    </row>
    <row r="204" spans="1:15" hidden="1" x14ac:dyDescent="0.2">
      <c r="A204" s="128"/>
      <c r="B204" s="60"/>
      <c r="C204" s="61"/>
      <c r="D204" s="116"/>
      <c r="E204" s="119" t="s">
        <v>292</v>
      </c>
      <c r="F204" s="19"/>
      <c r="G204" s="701">
        <v>0</v>
      </c>
      <c r="H204" s="496">
        <f t="shared" si="3"/>
        <v>0</v>
      </c>
      <c r="I204" s="140"/>
      <c r="J204" s="130"/>
    </row>
    <row r="205" spans="1:15" ht="36" hidden="1" x14ac:dyDescent="0.2">
      <c r="A205" s="128">
        <v>2360</v>
      </c>
      <c r="B205" s="62" t="s">
        <v>351</v>
      </c>
      <c r="C205" s="59">
        <v>6</v>
      </c>
      <c r="D205" s="115">
        <v>0</v>
      </c>
      <c r="E205" s="120" t="s">
        <v>231</v>
      </c>
      <c r="F205" s="17" t="s">
        <v>604</v>
      </c>
      <c r="G205" s="704">
        <v>0</v>
      </c>
      <c r="H205" s="496">
        <f t="shared" si="3"/>
        <v>0</v>
      </c>
      <c r="I205" s="140"/>
      <c r="J205" s="130"/>
    </row>
    <row r="206" spans="1:15" s="18" customFormat="1" ht="10.5" hidden="1" customHeight="1" x14ac:dyDescent="0.2">
      <c r="A206" s="128"/>
      <c r="B206" s="57"/>
      <c r="C206" s="59"/>
      <c r="D206" s="115"/>
      <c r="E206" s="119" t="s">
        <v>198</v>
      </c>
      <c r="F206" s="17"/>
      <c r="G206" s="704">
        <v>0</v>
      </c>
      <c r="H206" s="496">
        <f t="shared" si="3"/>
        <v>0</v>
      </c>
      <c r="I206" s="139"/>
      <c r="J206" s="129"/>
      <c r="K206" s="9"/>
      <c r="L206" s="9"/>
      <c r="M206" s="9"/>
      <c r="N206" s="9"/>
      <c r="O206" s="9"/>
    </row>
    <row r="207" spans="1:15" ht="24" hidden="1" x14ac:dyDescent="0.2">
      <c r="A207" s="128">
        <v>2361</v>
      </c>
      <c r="B207" s="63" t="s">
        <v>351</v>
      </c>
      <c r="C207" s="61">
        <v>6</v>
      </c>
      <c r="D207" s="116">
        <v>1</v>
      </c>
      <c r="E207" s="119" t="s">
        <v>231</v>
      </c>
      <c r="F207" s="22" t="s">
        <v>605</v>
      </c>
      <c r="G207" s="701">
        <v>0</v>
      </c>
      <c r="H207" s="496">
        <f t="shared" si="3"/>
        <v>0</v>
      </c>
      <c r="I207" s="140"/>
      <c r="J207" s="130"/>
    </row>
    <row r="208" spans="1:15" ht="36" hidden="1" x14ac:dyDescent="0.2">
      <c r="A208" s="128"/>
      <c r="B208" s="60"/>
      <c r="C208" s="61"/>
      <c r="D208" s="116"/>
      <c r="E208" s="119" t="s">
        <v>291</v>
      </c>
      <c r="F208" s="19"/>
      <c r="G208" s="701">
        <v>0</v>
      </c>
      <c r="H208" s="496">
        <f t="shared" ref="H208:H282" si="4">I208</f>
        <v>0</v>
      </c>
      <c r="I208" s="140"/>
      <c r="J208" s="130"/>
    </row>
    <row r="209" spans="1:15" hidden="1" x14ac:dyDescent="0.2">
      <c r="A209" s="128"/>
      <c r="B209" s="60"/>
      <c r="C209" s="61"/>
      <c r="D209" s="116"/>
      <c r="E209" s="119" t="s">
        <v>292</v>
      </c>
      <c r="F209" s="19"/>
      <c r="G209" s="701">
        <v>0</v>
      </c>
      <c r="H209" s="496">
        <f t="shared" si="4"/>
        <v>0</v>
      </c>
      <c r="I209" s="140"/>
      <c r="J209" s="130"/>
    </row>
    <row r="210" spans="1:15" hidden="1" x14ac:dyDescent="0.2">
      <c r="A210" s="128"/>
      <c r="B210" s="60"/>
      <c r="C210" s="61"/>
      <c r="D210" s="116"/>
      <c r="E210" s="119" t="s">
        <v>292</v>
      </c>
      <c r="F210" s="19"/>
      <c r="G210" s="701">
        <v>0</v>
      </c>
      <c r="H210" s="496">
        <f t="shared" si="4"/>
        <v>0</v>
      </c>
      <c r="I210" s="140"/>
      <c r="J210" s="130"/>
    </row>
    <row r="211" spans="1:15" ht="28.5" hidden="1" x14ac:dyDescent="0.2">
      <c r="A211" s="128">
        <v>2370</v>
      </c>
      <c r="B211" s="62" t="s">
        <v>351</v>
      </c>
      <c r="C211" s="59">
        <v>7</v>
      </c>
      <c r="D211" s="115">
        <v>0</v>
      </c>
      <c r="E211" s="120" t="s">
        <v>233</v>
      </c>
      <c r="F211" s="17" t="s">
        <v>606</v>
      </c>
      <c r="G211" s="704">
        <v>0</v>
      </c>
      <c r="H211" s="496">
        <f t="shared" si="4"/>
        <v>0</v>
      </c>
      <c r="I211" s="140"/>
      <c r="J211" s="130"/>
    </row>
    <row r="212" spans="1:15" s="18" customFormat="1" ht="10.5" hidden="1" customHeight="1" x14ac:dyDescent="0.2">
      <c r="A212" s="128"/>
      <c r="B212" s="57"/>
      <c r="C212" s="59"/>
      <c r="D212" s="115"/>
      <c r="E212" s="119" t="s">
        <v>198</v>
      </c>
      <c r="F212" s="17"/>
      <c r="G212" s="704">
        <v>0</v>
      </c>
      <c r="H212" s="496">
        <f t="shared" si="4"/>
        <v>0</v>
      </c>
      <c r="I212" s="139"/>
      <c r="J212" s="129"/>
      <c r="K212" s="9"/>
      <c r="L212" s="9"/>
      <c r="M212" s="9"/>
      <c r="N212" s="9"/>
      <c r="O212" s="9"/>
    </row>
    <row r="213" spans="1:15" ht="24" hidden="1" x14ac:dyDescent="0.2">
      <c r="A213" s="128">
        <v>2371</v>
      </c>
      <c r="B213" s="63" t="s">
        <v>351</v>
      </c>
      <c r="C213" s="61">
        <v>7</v>
      </c>
      <c r="D213" s="116">
        <v>1</v>
      </c>
      <c r="E213" s="119" t="s">
        <v>233</v>
      </c>
      <c r="F213" s="22" t="s">
        <v>607</v>
      </c>
      <c r="G213" s="701">
        <v>0</v>
      </c>
      <c r="H213" s="496">
        <f t="shared" si="4"/>
        <v>0</v>
      </c>
      <c r="I213" s="140"/>
      <c r="J213" s="130"/>
    </row>
    <row r="214" spans="1:15" ht="36" hidden="1" x14ac:dyDescent="0.2">
      <c r="A214" s="128"/>
      <c r="B214" s="60"/>
      <c r="C214" s="61"/>
      <c r="D214" s="116"/>
      <c r="E214" s="119" t="s">
        <v>291</v>
      </c>
      <c r="F214" s="19"/>
      <c r="G214" s="701">
        <v>0</v>
      </c>
      <c r="H214" s="496">
        <f t="shared" si="4"/>
        <v>0</v>
      </c>
      <c r="I214" s="140"/>
      <c r="J214" s="130"/>
    </row>
    <row r="215" spans="1:15" hidden="1" x14ac:dyDescent="0.2">
      <c r="A215" s="128"/>
      <c r="B215" s="60"/>
      <c r="C215" s="61"/>
      <c r="D215" s="116"/>
      <c r="E215" s="119" t="s">
        <v>292</v>
      </c>
      <c r="F215" s="19"/>
      <c r="G215" s="701">
        <v>0</v>
      </c>
      <c r="H215" s="496">
        <f t="shared" si="4"/>
        <v>0</v>
      </c>
      <c r="I215" s="140"/>
      <c r="J215" s="130"/>
    </row>
    <row r="216" spans="1:15" hidden="1" x14ac:dyDescent="0.2">
      <c r="A216" s="128"/>
      <c r="B216" s="60"/>
      <c r="C216" s="61"/>
      <c r="D216" s="116"/>
      <c r="E216" s="119" t="s">
        <v>292</v>
      </c>
      <c r="F216" s="19"/>
      <c r="G216" s="701">
        <v>0</v>
      </c>
      <c r="H216" s="496">
        <f t="shared" si="4"/>
        <v>0</v>
      </c>
      <c r="I216" s="140"/>
      <c r="J216" s="130"/>
    </row>
    <row r="217" spans="1:15" s="157" customFormat="1" ht="40.5" customHeight="1" x14ac:dyDescent="0.2">
      <c r="A217" s="153">
        <v>2200</v>
      </c>
      <c r="B217" s="57" t="s">
        <v>350</v>
      </c>
      <c r="C217" s="163">
        <v>0</v>
      </c>
      <c r="D217" s="164">
        <v>0</v>
      </c>
      <c r="E217" s="145" t="s">
        <v>35</v>
      </c>
      <c r="F217" s="154" t="s">
        <v>574</v>
      </c>
      <c r="G217" s="706">
        <v>3090</v>
      </c>
      <c r="H217" s="496">
        <f t="shared" si="4"/>
        <v>3090</v>
      </c>
      <c r="I217" s="779">
        <f>I219</f>
        <v>3090</v>
      </c>
      <c r="J217" s="155"/>
      <c r="K217" s="9"/>
      <c r="L217" s="9"/>
      <c r="M217" s="9"/>
      <c r="N217" s="9"/>
      <c r="O217" s="9"/>
    </row>
    <row r="218" spans="1:15" ht="11.25" customHeight="1" x14ac:dyDescent="0.2">
      <c r="A218" s="126"/>
      <c r="B218" s="57"/>
      <c r="C218" s="420"/>
      <c r="D218" s="421"/>
      <c r="E218" s="119" t="s">
        <v>197</v>
      </c>
      <c r="F218" s="16"/>
      <c r="G218" s="700"/>
      <c r="H218" s="496"/>
      <c r="I218" s="619"/>
      <c r="J218" s="127"/>
    </row>
    <row r="219" spans="1:15" x14ac:dyDescent="0.2">
      <c r="A219" s="128">
        <v>2220</v>
      </c>
      <c r="B219" s="57" t="s">
        <v>350</v>
      </c>
      <c r="C219" s="163">
        <v>2</v>
      </c>
      <c r="D219" s="164">
        <v>0</v>
      </c>
      <c r="E219" s="120" t="s">
        <v>579</v>
      </c>
      <c r="F219" s="23" t="s">
        <v>580</v>
      </c>
      <c r="G219" s="702">
        <v>3090</v>
      </c>
      <c r="H219" s="496">
        <f t="shared" si="4"/>
        <v>3090</v>
      </c>
      <c r="I219" s="620">
        <f>I221</f>
        <v>3090</v>
      </c>
      <c r="J219" s="140"/>
    </row>
    <row r="220" spans="1:15" s="18" customFormat="1" ht="10.5" customHeight="1" x14ac:dyDescent="0.2">
      <c r="A220" s="128"/>
      <c r="B220" s="57"/>
      <c r="C220" s="163"/>
      <c r="D220" s="164"/>
      <c r="E220" s="119" t="s">
        <v>198</v>
      </c>
      <c r="F220" s="17"/>
      <c r="G220" s="704"/>
      <c r="H220" s="496"/>
      <c r="I220" s="621"/>
      <c r="J220" s="129"/>
      <c r="K220" s="9"/>
      <c r="L220" s="9"/>
      <c r="M220" s="9"/>
      <c r="N220" s="9"/>
      <c r="O220" s="9"/>
    </row>
    <row r="221" spans="1:15" x14ac:dyDescent="0.2">
      <c r="A221" s="128">
        <v>2221</v>
      </c>
      <c r="B221" s="60" t="s">
        <v>350</v>
      </c>
      <c r="C221" s="422">
        <v>2</v>
      </c>
      <c r="D221" s="423">
        <v>1</v>
      </c>
      <c r="E221" s="119" t="s">
        <v>581</v>
      </c>
      <c r="F221" s="22" t="s">
        <v>582</v>
      </c>
      <c r="G221" s="701">
        <v>3090</v>
      </c>
      <c r="H221" s="496">
        <f t="shared" si="4"/>
        <v>3090</v>
      </c>
      <c r="I221" s="620">
        <f>I223+I224+I225+I226</f>
        <v>3090</v>
      </c>
      <c r="J221" s="130"/>
    </row>
    <row r="222" spans="1:15" ht="36" x14ac:dyDescent="0.2">
      <c r="A222" s="128"/>
      <c r="B222" s="60"/>
      <c r="C222" s="422"/>
      <c r="D222" s="423"/>
      <c r="E222" s="119" t="s">
        <v>291</v>
      </c>
      <c r="F222" s="22"/>
      <c r="G222" s="701"/>
      <c r="H222" s="496"/>
      <c r="I222" s="574"/>
      <c r="J222" s="130"/>
    </row>
    <row r="223" spans="1:15" ht="15.75" thickBot="1" x14ac:dyDescent="0.25">
      <c r="A223" s="128"/>
      <c r="B223" s="60"/>
      <c r="C223" s="61"/>
      <c r="D223" s="116"/>
      <c r="E223" s="589" t="s">
        <v>158</v>
      </c>
      <c r="F223" s="19"/>
      <c r="G223" s="701">
        <v>830</v>
      </c>
      <c r="H223" s="496">
        <f t="shared" ref="H223" si="5">I223</f>
        <v>830</v>
      </c>
      <c r="I223" s="140">
        <v>830</v>
      </c>
      <c r="J223" s="130"/>
    </row>
    <row r="224" spans="1:15" x14ac:dyDescent="0.2">
      <c r="A224" s="128"/>
      <c r="B224" s="60"/>
      <c r="C224" s="422"/>
      <c r="D224" s="423"/>
      <c r="E224" s="221" t="s">
        <v>159</v>
      </c>
      <c r="F224" s="22"/>
      <c r="G224" s="701">
        <v>200</v>
      </c>
      <c r="H224" s="496">
        <f t="shared" si="4"/>
        <v>200</v>
      </c>
      <c r="I224" s="586">
        <v>200</v>
      </c>
      <c r="J224" s="130"/>
    </row>
    <row r="225" spans="1:15" x14ac:dyDescent="0.2">
      <c r="A225" s="128"/>
      <c r="B225" s="60"/>
      <c r="C225" s="422"/>
      <c r="D225" s="423"/>
      <c r="E225" s="236" t="s">
        <v>171</v>
      </c>
      <c r="F225" s="22"/>
      <c r="G225" s="701">
        <v>560</v>
      </c>
      <c r="H225" s="496">
        <f>I225</f>
        <v>560</v>
      </c>
      <c r="I225" s="586">
        <v>560</v>
      </c>
      <c r="J225" s="130"/>
    </row>
    <row r="226" spans="1:15" ht="15.75" thickBot="1" x14ac:dyDescent="0.25">
      <c r="A226" s="128"/>
      <c r="B226" s="60"/>
      <c r="C226" s="422"/>
      <c r="D226" s="423"/>
      <c r="E226" s="230" t="s">
        <v>175</v>
      </c>
      <c r="F226" s="22"/>
      <c r="G226" s="701">
        <v>1500</v>
      </c>
      <c r="H226" s="496">
        <f t="shared" si="4"/>
        <v>1500</v>
      </c>
      <c r="I226" s="586">
        <v>1500</v>
      </c>
      <c r="J226" s="130"/>
    </row>
    <row r="227" spans="1:15" s="157" customFormat="1" ht="52.5" customHeight="1" x14ac:dyDescent="0.2">
      <c r="A227" s="153">
        <v>2400</v>
      </c>
      <c r="B227" s="62" t="s">
        <v>355</v>
      </c>
      <c r="C227" s="59">
        <v>0</v>
      </c>
      <c r="D227" s="115">
        <v>0</v>
      </c>
      <c r="E227" s="161" t="s">
        <v>37</v>
      </c>
      <c r="F227" s="154" t="s">
        <v>608</v>
      </c>
      <c r="G227" s="706">
        <v>35100</v>
      </c>
      <c r="H227" s="601">
        <f t="shared" si="4"/>
        <v>35200</v>
      </c>
      <c r="I227" s="618">
        <f>I239+I250+I246</f>
        <v>35200</v>
      </c>
      <c r="J227" s="558"/>
      <c r="K227" s="9"/>
      <c r="L227" s="9"/>
      <c r="M227" s="9"/>
      <c r="N227" s="9"/>
      <c r="O227" s="9"/>
    </row>
    <row r="228" spans="1:15" ht="11.25" customHeight="1" x14ac:dyDescent="0.2">
      <c r="A228" s="126"/>
      <c r="B228" s="57"/>
      <c r="C228" s="58"/>
      <c r="D228" s="114"/>
      <c r="E228" s="119" t="s">
        <v>197</v>
      </c>
      <c r="F228" s="16"/>
      <c r="G228" s="700"/>
      <c r="H228" s="496"/>
      <c r="I228" s="138"/>
      <c r="J228" s="127"/>
    </row>
    <row r="229" spans="1:15" ht="28.5" hidden="1" x14ac:dyDescent="0.2">
      <c r="A229" s="128">
        <v>2410</v>
      </c>
      <c r="B229" s="62" t="s">
        <v>355</v>
      </c>
      <c r="C229" s="59">
        <v>1</v>
      </c>
      <c r="D229" s="115">
        <v>0</v>
      </c>
      <c r="E229" s="120" t="s">
        <v>609</v>
      </c>
      <c r="F229" s="17" t="s">
        <v>612</v>
      </c>
      <c r="G229" s="704">
        <v>0</v>
      </c>
      <c r="H229" s="496">
        <f t="shared" si="4"/>
        <v>0</v>
      </c>
      <c r="I229" s="140"/>
      <c r="J229" s="130"/>
    </row>
    <row r="230" spans="1:15" s="18" customFormat="1" ht="10.5" hidden="1" customHeight="1" x14ac:dyDescent="0.2">
      <c r="A230" s="128"/>
      <c r="B230" s="57"/>
      <c r="C230" s="59"/>
      <c r="D230" s="115"/>
      <c r="E230" s="119" t="s">
        <v>198</v>
      </c>
      <c r="F230" s="17"/>
      <c r="G230" s="704">
        <v>0</v>
      </c>
      <c r="H230" s="496">
        <f t="shared" si="4"/>
        <v>0</v>
      </c>
      <c r="I230" s="139"/>
      <c r="J230" s="129"/>
      <c r="K230" s="9"/>
      <c r="L230" s="9"/>
      <c r="M230" s="9"/>
      <c r="N230" s="9"/>
      <c r="O230" s="9"/>
    </row>
    <row r="231" spans="1:15" ht="24" hidden="1" x14ac:dyDescent="0.2">
      <c r="A231" s="128">
        <v>2411</v>
      </c>
      <c r="B231" s="63" t="s">
        <v>355</v>
      </c>
      <c r="C231" s="61">
        <v>1</v>
      </c>
      <c r="D231" s="116">
        <v>1</v>
      </c>
      <c r="E231" s="119" t="s">
        <v>613</v>
      </c>
      <c r="F231" s="19" t="s">
        <v>614</v>
      </c>
      <c r="G231" s="701">
        <v>0</v>
      </c>
      <c r="H231" s="496">
        <f t="shared" si="4"/>
        <v>0</v>
      </c>
      <c r="I231" s="140"/>
      <c r="J231" s="130"/>
    </row>
    <row r="232" spans="1:15" ht="36" hidden="1" x14ac:dyDescent="0.2">
      <c r="A232" s="128"/>
      <c r="B232" s="60"/>
      <c r="C232" s="61"/>
      <c r="D232" s="116"/>
      <c r="E232" s="119" t="s">
        <v>291</v>
      </c>
      <c r="F232" s="19"/>
      <c r="G232" s="701">
        <v>0</v>
      </c>
      <c r="H232" s="496">
        <f t="shared" si="4"/>
        <v>0</v>
      </c>
      <c r="I232" s="140"/>
      <c r="J232" s="130"/>
    </row>
    <row r="233" spans="1:15" hidden="1" x14ac:dyDescent="0.2">
      <c r="A233" s="128"/>
      <c r="B233" s="60"/>
      <c r="C233" s="61"/>
      <c r="D233" s="116"/>
      <c r="E233" s="119" t="s">
        <v>292</v>
      </c>
      <c r="F233" s="19"/>
      <c r="G233" s="701">
        <v>0</v>
      </c>
      <c r="H233" s="496">
        <f t="shared" si="4"/>
        <v>0</v>
      </c>
      <c r="I233" s="140"/>
      <c r="J233" s="130"/>
    </row>
    <row r="234" spans="1:15" hidden="1" x14ac:dyDescent="0.2">
      <c r="A234" s="128"/>
      <c r="B234" s="60"/>
      <c r="C234" s="61"/>
      <c r="D234" s="116"/>
      <c r="E234" s="119" t="s">
        <v>292</v>
      </c>
      <c r="F234" s="19"/>
      <c r="G234" s="701">
        <v>0</v>
      </c>
      <c r="H234" s="496">
        <f t="shared" si="4"/>
        <v>0</v>
      </c>
      <c r="I234" s="140"/>
      <c r="J234" s="130"/>
    </row>
    <row r="235" spans="1:15" ht="24" hidden="1" x14ac:dyDescent="0.2">
      <c r="A235" s="128">
        <v>2412</v>
      </c>
      <c r="B235" s="63" t="s">
        <v>355</v>
      </c>
      <c r="C235" s="61">
        <v>1</v>
      </c>
      <c r="D235" s="116">
        <v>2</v>
      </c>
      <c r="E235" s="119" t="s">
        <v>615</v>
      </c>
      <c r="F235" s="22" t="s">
        <v>616</v>
      </c>
      <c r="G235" s="701">
        <v>0</v>
      </c>
      <c r="H235" s="496">
        <f t="shared" si="4"/>
        <v>0</v>
      </c>
      <c r="I235" s="140"/>
      <c r="J235" s="130"/>
    </row>
    <row r="236" spans="1:15" ht="36" hidden="1" x14ac:dyDescent="0.2">
      <c r="A236" s="128"/>
      <c r="B236" s="60"/>
      <c r="C236" s="61"/>
      <c r="D236" s="116"/>
      <c r="E236" s="119" t="s">
        <v>291</v>
      </c>
      <c r="F236" s="19"/>
      <c r="G236" s="701">
        <v>0</v>
      </c>
      <c r="H236" s="496">
        <f t="shared" si="4"/>
        <v>0</v>
      </c>
      <c r="I236" s="140"/>
      <c r="J236" s="130"/>
    </row>
    <row r="237" spans="1:15" hidden="1" x14ac:dyDescent="0.2">
      <c r="A237" s="128"/>
      <c r="B237" s="60"/>
      <c r="C237" s="61"/>
      <c r="D237" s="116"/>
      <c r="E237" s="119" t="s">
        <v>292</v>
      </c>
      <c r="F237" s="19"/>
      <c r="G237" s="701">
        <v>0</v>
      </c>
      <c r="H237" s="496">
        <f t="shared" si="4"/>
        <v>0</v>
      </c>
      <c r="I237" s="140"/>
      <c r="J237" s="130"/>
    </row>
    <row r="238" spans="1:15" hidden="1" x14ac:dyDescent="0.2">
      <c r="A238" s="128"/>
      <c r="B238" s="60"/>
      <c r="C238" s="61"/>
      <c r="D238" s="116"/>
      <c r="E238" s="119" t="s">
        <v>292</v>
      </c>
      <c r="F238" s="19"/>
      <c r="G238" s="701">
        <v>0</v>
      </c>
      <c r="H238" s="496">
        <f t="shared" si="4"/>
        <v>0</v>
      </c>
      <c r="I238" s="140"/>
      <c r="J238" s="130"/>
    </row>
    <row r="239" spans="1:15" ht="24" x14ac:dyDescent="0.2">
      <c r="A239" s="128">
        <v>2420</v>
      </c>
      <c r="B239" s="62" t="s">
        <v>355</v>
      </c>
      <c r="C239" s="163">
        <v>2</v>
      </c>
      <c r="D239" s="164">
        <v>0</v>
      </c>
      <c r="E239" s="120" t="s">
        <v>617</v>
      </c>
      <c r="F239" s="17" t="s">
        <v>618</v>
      </c>
      <c r="G239" s="704">
        <v>8300</v>
      </c>
      <c r="H239" s="496">
        <f t="shared" si="4"/>
        <v>8400</v>
      </c>
      <c r="I239" s="778">
        <f>I241</f>
        <v>8400</v>
      </c>
      <c r="J239" s="140"/>
    </row>
    <row r="240" spans="1:15" s="18" customFormat="1" ht="10.5" customHeight="1" x14ac:dyDescent="0.2">
      <c r="A240" s="128"/>
      <c r="B240" s="57"/>
      <c r="C240" s="163"/>
      <c r="D240" s="164"/>
      <c r="E240" s="119" t="s">
        <v>198</v>
      </c>
      <c r="F240" s="17"/>
      <c r="G240" s="704"/>
      <c r="H240" s="496"/>
      <c r="I240" s="497"/>
      <c r="J240" s="129"/>
      <c r="K240" s="9"/>
      <c r="L240" s="9"/>
      <c r="M240" s="9"/>
      <c r="N240" s="9"/>
      <c r="O240" s="9"/>
    </row>
    <row r="241" spans="1:15" x14ac:dyDescent="0.2">
      <c r="A241" s="128">
        <v>2421</v>
      </c>
      <c r="B241" s="63" t="s">
        <v>355</v>
      </c>
      <c r="C241" s="422">
        <v>2</v>
      </c>
      <c r="D241" s="423">
        <v>1</v>
      </c>
      <c r="E241" s="559" t="s">
        <v>619</v>
      </c>
      <c r="F241" s="22" t="s">
        <v>620</v>
      </c>
      <c r="G241" s="701">
        <v>8300</v>
      </c>
      <c r="H241" s="496">
        <f t="shared" si="4"/>
        <v>8400</v>
      </c>
      <c r="I241" s="498">
        <f>I243+I244+I245</f>
        <v>8400</v>
      </c>
      <c r="J241" s="130"/>
    </row>
    <row r="242" spans="1:15" ht="36" x14ac:dyDescent="0.2">
      <c r="A242" s="128"/>
      <c r="B242" s="63"/>
      <c r="C242" s="422"/>
      <c r="D242" s="423"/>
      <c r="E242" s="119" t="s">
        <v>291</v>
      </c>
      <c r="F242" s="22"/>
      <c r="G242" s="701"/>
      <c r="H242" s="496"/>
      <c r="I242" s="140"/>
      <c r="J242" s="591"/>
    </row>
    <row r="243" spans="1:15" ht="24" x14ac:dyDescent="0.2">
      <c r="A243" s="128"/>
      <c r="B243" s="63"/>
      <c r="C243" s="422"/>
      <c r="D243" s="423"/>
      <c r="E243" s="236" t="s">
        <v>184</v>
      </c>
      <c r="F243" s="22"/>
      <c r="G243" s="701">
        <v>2300</v>
      </c>
      <c r="H243" s="496">
        <f t="shared" si="4"/>
        <v>2300</v>
      </c>
      <c r="I243" s="498">
        <v>2300</v>
      </c>
      <c r="J243" s="591"/>
    </row>
    <row r="244" spans="1:15" ht="26.25" customHeight="1" thickBot="1" x14ac:dyDescent="0.25">
      <c r="A244" s="128"/>
      <c r="B244" s="60"/>
      <c r="C244" s="61"/>
      <c r="D244" s="116"/>
      <c r="E244" s="589" t="s">
        <v>158</v>
      </c>
      <c r="F244" s="19"/>
      <c r="G244" s="701"/>
      <c r="H244" s="496">
        <v>100</v>
      </c>
      <c r="I244" s="778">
        <v>100</v>
      </c>
      <c r="J244" s="130"/>
    </row>
    <row r="245" spans="1:15" ht="15.75" thickBot="1" x14ac:dyDescent="0.25">
      <c r="A245" s="128"/>
      <c r="B245" s="63"/>
      <c r="C245" s="422"/>
      <c r="D245" s="423"/>
      <c r="E245" s="589" t="s">
        <v>982</v>
      </c>
      <c r="F245" s="22"/>
      <c r="G245" s="701">
        <v>6000</v>
      </c>
      <c r="H245" s="496">
        <f>I245</f>
        <v>6000</v>
      </c>
      <c r="I245" s="498">
        <v>6000</v>
      </c>
      <c r="J245" s="591"/>
    </row>
    <row r="246" spans="1:15" x14ac:dyDescent="0.2">
      <c r="A246" s="128">
        <v>2430</v>
      </c>
      <c r="B246" s="62" t="s">
        <v>355</v>
      </c>
      <c r="C246" s="163">
        <v>3</v>
      </c>
      <c r="D246" s="164">
        <v>0</v>
      </c>
      <c r="E246" s="120" t="s">
        <v>625</v>
      </c>
      <c r="F246" s="17" t="s">
        <v>626</v>
      </c>
      <c r="G246" s="704">
        <v>3000</v>
      </c>
      <c r="H246" s="144">
        <v>3000</v>
      </c>
      <c r="I246" s="140">
        <v>3000</v>
      </c>
      <c r="J246" s="140"/>
    </row>
    <row r="247" spans="1:15" x14ac:dyDescent="0.2">
      <c r="A247" s="128">
        <v>2436</v>
      </c>
      <c r="B247" s="63" t="s">
        <v>355</v>
      </c>
      <c r="C247" s="422">
        <v>3</v>
      </c>
      <c r="D247" s="423">
        <v>6</v>
      </c>
      <c r="E247" s="119" t="s">
        <v>637</v>
      </c>
      <c r="F247" s="22" t="s">
        <v>638</v>
      </c>
      <c r="G247" s="701">
        <v>3000</v>
      </c>
      <c r="H247" s="144">
        <v>3000</v>
      </c>
      <c r="I247" s="140">
        <v>3000</v>
      </c>
      <c r="J247" s="130"/>
    </row>
    <row r="248" spans="1:15" ht="36" x14ac:dyDescent="0.2">
      <c r="A248" s="128"/>
      <c r="B248" s="63"/>
      <c r="C248" s="422"/>
      <c r="D248" s="423"/>
      <c r="E248" s="119" t="s">
        <v>291</v>
      </c>
      <c r="F248" s="22"/>
      <c r="G248" s="701"/>
      <c r="H248" s="144"/>
      <c r="I248" s="140"/>
      <c r="J248" s="591"/>
    </row>
    <row r="249" spans="1:15" ht="15.75" thickBot="1" x14ac:dyDescent="0.25">
      <c r="A249" s="128"/>
      <c r="B249" s="63"/>
      <c r="C249" s="422"/>
      <c r="D249" s="423"/>
      <c r="E249" s="589" t="s">
        <v>982</v>
      </c>
      <c r="F249" s="22"/>
      <c r="G249" s="701">
        <v>3000</v>
      </c>
      <c r="H249" s="144">
        <v>3000</v>
      </c>
      <c r="I249" s="140">
        <v>3000</v>
      </c>
      <c r="J249" s="591"/>
    </row>
    <row r="250" spans="1:15" x14ac:dyDescent="0.2">
      <c r="A250" s="128">
        <v>2450</v>
      </c>
      <c r="B250" s="62" t="s">
        <v>355</v>
      </c>
      <c r="C250" s="59">
        <v>5</v>
      </c>
      <c r="D250" s="115">
        <v>0</v>
      </c>
      <c r="E250" s="120" t="s">
        <v>647</v>
      </c>
      <c r="F250" s="23" t="s">
        <v>648</v>
      </c>
      <c r="G250" s="702">
        <v>23800</v>
      </c>
      <c r="H250" s="496">
        <f t="shared" si="4"/>
        <v>23800</v>
      </c>
      <c r="I250" s="778">
        <f>I251</f>
        <v>23800</v>
      </c>
      <c r="J250" s="496"/>
    </row>
    <row r="251" spans="1:15" x14ac:dyDescent="0.2">
      <c r="A251" s="128">
        <v>2451</v>
      </c>
      <c r="B251" s="63" t="s">
        <v>355</v>
      </c>
      <c r="C251" s="422" t="s">
        <v>357</v>
      </c>
      <c r="D251" s="423" t="s">
        <v>349</v>
      </c>
      <c r="E251" s="559" t="s">
        <v>968</v>
      </c>
      <c r="F251" s="22"/>
      <c r="G251" s="701">
        <v>23800</v>
      </c>
      <c r="H251" s="496">
        <f t="shared" si="4"/>
        <v>23800</v>
      </c>
      <c r="I251" s="496">
        <f>I253+I252+I254</f>
        <v>23800</v>
      </c>
      <c r="J251" s="496"/>
    </row>
    <row r="252" spans="1:15" x14ac:dyDescent="0.2">
      <c r="A252" s="128"/>
      <c r="B252" s="63"/>
      <c r="C252" s="422"/>
      <c r="D252" s="423"/>
      <c r="E252" s="236" t="s">
        <v>145</v>
      </c>
      <c r="F252" s="22"/>
      <c r="G252" s="701">
        <v>280</v>
      </c>
      <c r="H252" s="496">
        <v>280</v>
      </c>
      <c r="I252" s="586">
        <v>300</v>
      </c>
      <c r="J252" s="496"/>
    </row>
    <row r="253" spans="1:15" ht="24" x14ac:dyDescent="0.2">
      <c r="A253" s="128"/>
      <c r="B253" s="63"/>
      <c r="C253" s="422"/>
      <c r="D253" s="423"/>
      <c r="E253" s="236" t="s">
        <v>184</v>
      </c>
      <c r="F253" s="22"/>
      <c r="G253" s="701">
        <v>17500</v>
      </c>
      <c r="H253" s="496">
        <f t="shared" si="4"/>
        <v>17500</v>
      </c>
      <c r="I253" s="498">
        <v>17500</v>
      </c>
      <c r="J253" s="496"/>
    </row>
    <row r="254" spans="1:15" x14ac:dyDescent="0.2">
      <c r="A254" s="128"/>
      <c r="B254" s="63"/>
      <c r="C254" s="422"/>
      <c r="D254" s="423"/>
      <c r="E254" s="592" t="s">
        <v>982</v>
      </c>
      <c r="F254" s="22"/>
      <c r="G254" s="701">
        <v>6000</v>
      </c>
      <c r="H254" s="496">
        <f t="shared" si="4"/>
        <v>6000</v>
      </c>
      <c r="I254" s="498">
        <v>6000</v>
      </c>
      <c r="J254" s="560"/>
    </row>
    <row r="255" spans="1:15" s="157" customFormat="1" ht="34.5" customHeight="1" x14ac:dyDescent="0.2">
      <c r="A255" s="153">
        <v>2500</v>
      </c>
      <c r="B255" s="62" t="s">
        <v>357</v>
      </c>
      <c r="C255" s="59">
        <v>0</v>
      </c>
      <c r="D255" s="115">
        <v>0</v>
      </c>
      <c r="E255" s="161" t="s">
        <v>38</v>
      </c>
      <c r="F255" s="154" t="s">
        <v>714</v>
      </c>
      <c r="G255" s="706">
        <v>14910</v>
      </c>
      <c r="H255" s="601">
        <f t="shared" si="4"/>
        <v>14910</v>
      </c>
      <c r="I255" s="489">
        <f>I257+I265</f>
        <v>14910</v>
      </c>
      <c r="J255" s="156"/>
      <c r="K255" s="9"/>
      <c r="L255" s="9"/>
      <c r="M255" s="9"/>
      <c r="N255" s="9"/>
      <c r="O255" s="9"/>
    </row>
    <row r="256" spans="1:15" ht="11.25" customHeight="1" x14ac:dyDescent="0.2">
      <c r="A256" s="126"/>
      <c r="B256" s="57"/>
      <c r="C256" s="58"/>
      <c r="D256" s="114"/>
      <c r="E256" s="119" t="s">
        <v>197</v>
      </c>
      <c r="F256" s="16"/>
      <c r="G256" s="700"/>
      <c r="H256" s="496"/>
      <c r="I256" s="138"/>
      <c r="J256" s="127"/>
    </row>
    <row r="257" spans="1:15" x14ac:dyDescent="0.2">
      <c r="A257" s="128">
        <v>2510</v>
      </c>
      <c r="B257" s="62" t="s">
        <v>357</v>
      </c>
      <c r="C257" s="59">
        <v>1</v>
      </c>
      <c r="D257" s="115">
        <v>0</v>
      </c>
      <c r="E257" s="120" t="s">
        <v>715</v>
      </c>
      <c r="F257" s="17" t="s">
        <v>716</v>
      </c>
      <c r="G257" s="704">
        <v>12410</v>
      </c>
      <c r="H257" s="496">
        <f>H259</f>
        <v>12410</v>
      </c>
      <c r="I257" s="778">
        <f>I259</f>
        <v>12410</v>
      </c>
      <c r="J257" s="130"/>
    </row>
    <row r="258" spans="1:15" s="18" customFormat="1" ht="10.5" customHeight="1" x14ac:dyDescent="0.2">
      <c r="A258" s="128"/>
      <c r="B258" s="57"/>
      <c r="C258" s="59"/>
      <c r="D258" s="115"/>
      <c r="E258" s="119" t="s">
        <v>198</v>
      </c>
      <c r="F258" s="17"/>
      <c r="G258" s="704"/>
      <c r="H258" s="496"/>
      <c r="I258" s="139"/>
      <c r="J258" s="129"/>
      <c r="K258" s="9"/>
      <c r="L258" s="9"/>
      <c r="M258" s="9"/>
      <c r="N258" s="9"/>
      <c r="O258" s="9"/>
    </row>
    <row r="259" spans="1:15" x14ac:dyDescent="0.2">
      <c r="A259" s="128">
        <v>2511</v>
      </c>
      <c r="B259" s="63" t="s">
        <v>357</v>
      </c>
      <c r="C259" s="61">
        <v>1</v>
      </c>
      <c r="D259" s="116">
        <v>1</v>
      </c>
      <c r="E259" s="119" t="s">
        <v>715</v>
      </c>
      <c r="F259" s="22" t="s">
        <v>717</v>
      </c>
      <c r="G259" s="701">
        <v>12410</v>
      </c>
      <c r="H259" s="496">
        <f t="shared" si="4"/>
        <v>12410</v>
      </c>
      <c r="I259" s="498">
        <f>I261+I262+I263+I264</f>
        <v>12410</v>
      </c>
      <c r="J259" s="130"/>
    </row>
    <row r="260" spans="1:15" ht="36" x14ac:dyDescent="0.2">
      <c r="A260" s="128"/>
      <c r="B260" s="60"/>
      <c r="C260" s="61"/>
      <c r="D260" s="116"/>
      <c r="E260" s="119" t="s">
        <v>291</v>
      </c>
      <c r="F260" s="19"/>
      <c r="G260" s="701"/>
      <c r="H260" s="496"/>
      <c r="I260" s="140"/>
      <c r="J260" s="130"/>
    </row>
    <row r="261" spans="1:15" ht="24" x14ac:dyDescent="0.2">
      <c r="A261" s="128"/>
      <c r="B261" s="60"/>
      <c r="C261" s="61"/>
      <c r="D261" s="116"/>
      <c r="E261" s="587" t="s">
        <v>172</v>
      </c>
      <c r="F261" s="19"/>
      <c r="G261" s="701">
        <v>150</v>
      </c>
      <c r="H261" s="496">
        <f t="shared" si="4"/>
        <v>150</v>
      </c>
      <c r="I261" s="498">
        <v>150</v>
      </c>
      <c r="J261" s="130"/>
    </row>
    <row r="262" spans="1:15" x14ac:dyDescent="0.2">
      <c r="A262" s="128"/>
      <c r="B262" s="60"/>
      <c r="C262" s="61"/>
      <c r="D262" s="116"/>
      <c r="E262" s="236" t="s">
        <v>174</v>
      </c>
      <c r="F262" s="19"/>
      <c r="G262" s="701">
        <v>100</v>
      </c>
      <c r="H262" s="496">
        <f t="shared" si="4"/>
        <v>100</v>
      </c>
      <c r="I262" s="140">
        <v>100</v>
      </c>
      <c r="J262" s="130"/>
    </row>
    <row r="263" spans="1:15" ht="24" x14ac:dyDescent="0.2">
      <c r="A263" s="128"/>
      <c r="B263" s="60"/>
      <c r="C263" s="61"/>
      <c r="D263" s="116"/>
      <c r="E263" s="236" t="s">
        <v>184</v>
      </c>
      <c r="F263" s="19"/>
      <c r="G263" s="701">
        <v>11800</v>
      </c>
      <c r="H263" s="496">
        <f t="shared" si="4"/>
        <v>11800</v>
      </c>
      <c r="I263" s="140">
        <v>11800</v>
      </c>
      <c r="J263" s="130"/>
    </row>
    <row r="264" spans="1:15" x14ac:dyDescent="0.2">
      <c r="A264" s="128"/>
      <c r="B264" s="60"/>
      <c r="C264" s="61"/>
      <c r="D264" s="116"/>
      <c r="E264" s="596" t="s">
        <v>966</v>
      </c>
      <c r="F264" s="19"/>
      <c r="G264" s="701">
        <v>360</v>
      </c>
      <c r="H264" s="496">
        <f t="shared" si="4"/>
        <v>360</v>
      </c>
      <c r="I264" s="140">
        <v>360</v>
      </c>
      <c r="J264" s="593"/>
    </row>
    <row r="265" spans="1:15" s="157" customFormat="1" ht="44.25" customHeight="1" x14ac:dyDescent="0.2">
      <c r="A265" s="128">
        <v>2560</v>
      </c>
      <c r="B265" s="62" t="s">
        <v>357</v>
      </c>
      <c r="C265" s="163">
        <v>6</v>
      </c>
      <c r="D265" s="164">
        <v>0</v>
      </c>
      <c r="E265" s="120" t="s">
        <v>731</v>
      </c>
      <c r="F265" s="17" t="s">
        <v>732</v>
      </c>
      <c r="G265" s="704">
        <v>2500</v>
      </c>
      <c r="H265" s="496">
        <f t="shared" si="4"/>
        <v>2500</v>
      </c>
      <c r="I265" s="725">
        <f>I267</f>
        <v>2500</v>
      </c>
      <c r="J265" s="140"/>
      <c r="K265" s="9"/>
      <c r="L265" s="9"/>
      <c r="M265" s="9"/>
      <c r="N265" s="9"/>
      <c r="O265" s="9"/>
    </row>
    <row r="266" spans="1:15" x14ac:dyDescent="0.2">
      <c r="A266" s="128"/>
      <c r="B266" s="57"/>
      <c r="C266" s="163"/>
      <c r="D266" s="164"/>
      <c r="E266" s="119" t="s">
        <v>198</v>
      </c>
      <c r="F266" s="17"/>
      <c r="G266" s="704"/>
      <c r="H266" s="496"/>
      <c r="I266" s="139"/>
      <c r="J266" s="129"/>
    </row>
    <row r="267" spans="1:15" s="18" customFormat="1" ht="27.75" customHeight="1" x14ac:dyDescent="0.2">
      <c r="A267" s="128">
        <v>2561</v>
      </c>
      <c r="B267" s="63" t="s">
        <v>357</v>
      </c>
      <c r="C267" s="422">
        <v>6</v>
      </c>
      <c r="D267" s="423">
        <v>1</v>
      </c>
      <c r="E267" s="119" t="s">
        <v>731</v>
      </c>
      <c r="F267" s="22" t="s">
        <v>733</v>
      </c>
      <c r="G267" s="701">
        <v>2500</v>
      </c>
      <c r="H267" s="496">
        <f t="shared" si="4"/>
        <v>2500</v>
      </c>
      <c r="I267" s="498">
        <f>I269+I270+I271</f>
        <v>2500</v>
      </c>
      <c r="J267" s="130"/>
      <c r="K267" s="9"/>
      <c r="L267" s="9"/>
      <c r="M267" s="9"/>
      <c r="N267" s="9"/>
      <c r="O267" s="9"/>
    </row>
    <row r="268" spans="1:15" s="18" customFormat="1" ht="27.75" customHeight="1" x14ac:dyDescent="0.2">
      <c r="A268" s="128"/>
      <c r="B268" s="60"/>
      <c r="C268" s="61"/>
      <c r="D268" s="116"/>
      <c r="E268" s="119" t="s">
        <v>291</v>
      </c>
      <c r="F268" s="19"/>
      <c r="G268" s="701">
        <v>0</v>
      </c>
      <c r="H268" s="496">
        <f t="shared" si="4"/>
        <v>0</v>
      </c>
      <c r="I268" s="140"/>
      <c r="J268" s="130"/>
      <c r="K268" s="9"/>
      <c r="L268" s="9"/>
      <c r="M268" s="9"/>
      <c r="N268" s="9"/>
      <c r="O268" s="9"/>
    </row>
    <row r="269" spans="1:15" s="18" customFormat="1" ht="27.75" customHeight="1" x14ac:dyDescent="0.2">
      <c r="A269" s="128"/>
      <c r="B269" s="60"/>
      <c r="C269" s="61"/>
      <c r="D269" s="116"/>
      <c r="E269" s="587" t="s">
        <v>172</v>
      </c>
      <c r="F269" s="19"/>
      <c r="G269" s="701">
        <v>100</v>
      </c>
      <c r="H269" s="496">
        <f t="shared" si="4"/>
        <v>100</v>
      </c>
      <c r="I269" s="498">
        <v>100</v>
      </c>
      <c r="J269" s="130"/>
      <c r="K269" s="9"/>
      <c r="L269" s="9"/>
      <c r="M269" s="9"/>
      <c r="N269" s="9"/>
      <c r="O269" s="9"/>
    </row>
    <row r="270" spans="1:15" s="18" customFormat="1" ht="27.75" customHeight="1" x14ac:dyDescent="0.2">
      <c r="A270" s="128"/>
      <c r="B270" s="60"/>
      <c r="C270" s="61"/>
      <c r="D270" s="116"/>
      <c r="E270" s="236" t="s">
        <v>174</v>
      </c>
      <c r="F270" s="19"/>
      <c r="G270" s="701">
        <v>100</v>
      </c>
      <c r="H270" s="496">
        <f t="shared" si="4"/>
        <v>100</v>
      </c>
      <c r="I270" s="140">
        <v>100</v>
      </c>
      <c r="J270" s="130"/>
      <c r="K270" s="9"/>
      <c r="L270" s="9"/>
      <c r="M270" s="9"/>
      <c r="N270" s="9"/>
      <c r="O270" s="9"/>
    </row>
    <row r="271" spans="1:15" s="18" customFormat="1" ht="27.75" customHeight="1" x14ac:dyDescent="0.2">
      <c r="A271" s="128"/>
      <c r="B271" s="60"/>
      <c r="C271" s="61"/>
      <c r="D271" s="116"/>
      <c r="E271" s="236" t="s">
        <v>184</v>
      </c>
      <c r="F271" s="19"/>
      <c r="G271" s="701">
        <v>2300</v>
      </c>
      <c r="H271" s="496">
        <f t="shared" si="4"/>
        <v>2300</v>
      </c>
      <c r="I271" s="140">
        <v>2300</v>
      </c>
      <c r="J271" s="130"/>
      <c r="K271" s="9"/>
      <c r="L271" s="9"/>
      <c r="M271" s="9"/>
      <c r="N271" s="9"/>
      <c r="O271" s="9"/>
    </row>
    <row r="272" spans="1:15" ht="34.5" x14ac:dyDescent="0.2">
      <c r="A272" s="153">
        <v>2600</v>
      </c>
      <c r="B272" s="62" t="s">
        <v>358</v>
      </c>
      <c r="C272" s="163">
        <v>0</v>
      </c>
      <c r="D272" s="164">
        <v>0</v>
      </c>
      <c r="E272" s="161" t="s">
        <v>398</v>
      </c>
      <c r="F272" s="154" t="s">
        <v>734</v>
      </c>
      <c r="G272" s="706">
        <v>14090</v>
      </c>
      <c r="H272" s="496">
        <f>I272+J272</f>
        <v>30245.550999999999</v>
      </c>
      <c r="I272" s="498">
        <f>I274+I293+I286</f>
        <v>14533.259</v>
      </c>
      <c r="J272" s="498">
        <f>J274</f>
        <v>15712.292000000001</v>
      </c>
    </row>
    <row r="273" spans="1:14" x14ac:dyDescent="0.2">
      <c r="A273" s="128"/>
      <c r="B273" s="60"/>
      <c r="C273" s="61"/>
      <c r="D273" s="116"/>
      <c r="E273" s="119"/>
      <c r="F273" s="19"/>
      <c r="G273" s="701"/>
      <c r="H273" s="496"/>
      <c r="I273" s="498"/>
      <c r="J273" s="565"/>
    </row>
    <row r="274" spans="1:14" x14ac:dyDescent="0.2">
      <c r="A274" s="128">
        <v>2630</v>
      </c>
      <c r="B274" s="62" t="s">
        <v>358</v>
      </c>
      <c r="C274" s="59">
        <v>3</v>
      </c>
      <c r="D274" s="115">
        <v>0</v>
      </c>
      <c r="E274" s="120" t="s">
        <v>742</v>
      </c>
      <c r="F274" s="17" t="s">
        <v>743</v>
      </c>
      <c r="G274" s="704">
        <v>7150</v>
      </c>
      <c r="H274" s="496">
        <f>I274+J274</f>
        <v>22862.292000000001</v>
      </c>
      <c r="I274" s="778">
        <f>I276</f>
        <v>7150</v>
      </c>
      <c r="J274" s="563">
        <f>J284+J285</f>
        <v>15712.292000000001</v>
      </c>
    </row>
    <row r="275" spans="1:14" x14ac:dyDescent="0.2">
      <c r="A275" s="128"/>
      <c r="B275" s="57"/>
      <c r="C275" s="59"/>
      <c r="D275" s="115"/>
      <c r="E275" s="119" t="s">
        <v>198</v>
      </c>
      <c r="F275" s="17"/>
      <c r="G275" s="704">
        <v>0</v>
      </c>
      <c r="H275" s="496">
        <f t="shared" si="4"/>
        <v>0</v>
      </c>
      <c r="I275" s="497"/>
      <c r="J275" s="564"/>
    </row>
    <row r="276" spans="1:14" x14ac:dyDescent="0.2">
      <c r="A276" s="128">
        <v>2631</v>
      </c>
      <c r="B276" s="63" t="s">
        <v>358</v>
      </c>
      <c r="C276" s="61">
        <v>3</v>
      </c>
      <c r="D276" s="116">
        <v>1</v>
      </c>
      <c r="E276" s="119" t="s">
        <v>744</v>
      </c>
      <c r="F276" s="25" t="s">
        <v>745</v>
      </c>
      <c r="G276" s="707">
        <v>7150</v>
      </c>
      <c r="H276" s="496">
        <f>I276+J276</f>
        <v>7150</v>
      </c>
      <c r="I276" s="498">
        <f>I278+I279+I280+I281+I282</f>
        <v>7150</v>
      </c>
      <c r="J276" s="563"/>
    </row>
    <row r="277" spans="1:14" ht="36" x14ac:dyDescent="0.2">
      <c r="A277" s="128"/>
      <c r="B277" s="60"/>
      <c r="C277" s="61"/>
      <c r="D277" s="116"/>
      <c r="E277" s="119" t="s">
        <v>291</v>
      </c>
      <c r="F277" s="19"/>
      <c r="G277" s="701"/>
      <c r="H277" s="496"/>
      <c r="I277" s="498"/>
      <c r="J277" s="565"/>
    </row>
    <row r="278" spans="1:14" x14ac:dyDescent="0.2">
      <c r="A278" s="128"/>
      <c r="B278" s="60"/>
      <c r="C278" s="61"/>
      <c r="D278" s="116"/>
      <c r="E278" s="588" t="s">
        <v>972</v>
      </c>
      <c r="F278" s="19"/>
      <c r="G278" s="701">
        <v>1200</v>
      </c>
      <c r="H278" s="496">
        <f t="shared" si="4"/>
        <v>1200</v>
      </c>
      <c r="I278" s="498">
        <v>1200</v>
      </c>
      <c r="J278" s="565"/>
    </row>
    <row r="279" spans="1:14" x14ac:dyDescent="0.2">
      <c r="A279" s="128"/>
      <c r="B279" s="60"/>
      <c r="C279" s="61"/>
      <c r="D279" s="116"/>
      <c r="E279" s="614" t="s">
        <v>158</v>
      </c>
      <c r="F279" s="19"/>
      <c r="G279" s="701">
        <v>200</v>
      </c>
      <c r="H279" s="496">
        <f t="shared" si="4"/>
        <v>200</v>
      </c>
      <c r="I279" s="498">
        <v>200</v>
      </c>
      <c r="J279" s="565"/>
    </row>
    <row r="280" spans="1:14" x14ac:dyDescent="0.2">
      <c r="A280" s="128"/>
      <c r="B280" s="60"/>
      <c r="C280" s="61"/>
      <c r="D280" s="116"/>
      <c r="E280" s="615" t="s">
        <v>983</v>
      </c>
      <c r="F280" s="19"/>
      <c r="G280" s="701">
        <v>750</v>
      </c>
      <c r="H280" s="496">
        <f>I280</f>
        <v>750</v>
      </c>
      <c r="I280" s="498">
        <v>750</v>
      </c>
      <c r="J280" s="565"/>
    </row>
    <row r="281" spans="1:14" x14ac:dyDescent="0.2">
      <c r="A281" s="128"/>
      <c r="B281" s="60"/>
      <c r="C281" s="61"/>
      <c r="D281" s="116"/>
      <c r="E281" s="616" t="s">
        <v>175</v>
      </c>
      <c r="F281" s="19"/>
      <c r="G281" s="701">
        <v>900</v>
      </c>
      <c r="H281" s="496">
        <f t="shared" si="4"/>
        <v>900</v>
      </c>
      <c r="I281" s="498">
        <v>900</v>
      </c>
      <c r="J281" s="565"/>
    </row>
    <row r="282" spans="1:14" ht="24" x14ac:dyDescent="0.2">
      <c r="A282" s="128"/>
      <c r="B282" s="60"/>
      <c r="C282" s="61"/>
      <c r="D282" s="116"/>
      <c r="E282" s="596" t="s">
        <v>184</v>
      </c>
      <c r="F282" s="19"/>
      <c r="G282" s="701">
        <v>4100</v>
      </c>
      <c r="H282" s="496">
        <f t="shared" si="4"/>
        <v>4100</v>
      </c>
      <c r="I282" s="498">
        <v>4100</v>
      </c>
      <c r="J282" s="565"/>
    </row>
    <row r="283" spans="1:14" s="18" customFormat="1" ht="16.5" customHeight="1" x14ac:dyDescent="0.2">
      <c r="A283" s="128"/>
      <c r="B283" s="60"/>
      <c r="C283" s="61"/>
      <c r="D283" s="116"/>
      <c r="E283" s="236" t="s">
        <v>255</v>
      </c>
      <c r="F283" s="19"/>
      <c r="G283" s="701"/>
      <c r="H283" s="496"/>
      <c r="I283" s="498"/>
      <c r="J283" s="563"/>
      <c r="K283" s="9"/>
      <c r="L283" s="9"/>
      <c r="M283" s="9"/>
      <c r="N283" s="9"/>
    </row>
    <row r="284" spans="1:14" x14ac:dyDescent="0.2">
      <c r="A284" s="128"/>
      <c r="B284" s="60"/>
      <c r="C284" s="61"/>
      <c r="D284" s="116"/>
      <c r="E284" s="236" t="s">
        <v>256</v>
      </c>
      <c r="F284" s="19"/>
      <c r="G284" s="701"/>
      <c r="H284" s="609">
        <f>J284</f>
        <v>14962.292000000001</v>
      </c>
      <c r="I284" s="140"/>
      <c r="J284" s="780">
        <f>15104.324-750+607.968</f>
        <v>14962.292000000001</v>
      </c>
    </row>
    <row r="285" spans="1:14" x14ac:dyDescent="0.2">
      <c r="A285" s="128"/>
      <c r="B285" s="60"/>
      <c r="C285" s="61"/>
      <c r="D285" s="116"/>
      <c r="E285" s="236" t="s">
        <v>250</v>
      </c>
      <c r="F285" s="19"/>
      <c r="G285" s="701"/>
      <c r="H285" s="496">
        <f>J285</f>
        <v>750</v>
      </c>
      <c r="I285" s="140"/>
      <c r="J285" s="781">
        <v>750</v>
      </c>
    </row>
    <row r="286" spans="1:14" x14ac:dyDescent="0.2">
      <c r="A286" s="128">
        <v>2640</v>
      </c>
      <c r="B286" s="62" t="s">
        <v>358</v>
      </c>
      <c r="C286" s="59">
        <v>4</v>
      </c>
      <c r="D286" s="115">
        <v>0</v>
      </c>
      <c r="E286" s="572" t="s">
        <v>746</v>
      </c>
      <c r="F286" s="17" t="s">
        <v>747</v>
      </c>
      <c r="G286" s="704">
        <v>5940</v>
      </c>
      <c r="H286" s="496">
        <f t="shared" ref="H286:H349" si="6">I286</f>
        <v>6383.259</v>
      </c>
      <c r="I286" s="778">
        <f>I288</f>
        <v>6383.259</v>
      </c>
      <c r="J286" s="557"/>
    </row>
    <row r="287" spans="1:14" x14ac:dyDescent="0.2">
      <c r="A287" s="128"/>
      <c r="B287" s="57"/>
      <c r="C287" s="59"/>
      <c r="D287" s="115"/>
      <c r="E287" s="119" t="s">
        <v>198</v>
      </c>
      <c r="F287" s="17"/>
      <c r="G287" s="704">
        <v>0</v>
      </c>
      <c r="H287" s="496">
        <f t="shared" si="6"/>
        <v>0</v>
      </c>
      <c r="I287" s="139"/>
      <c r="J287" s="129"/>
    </row>
    <row r="288" spans="1:14" x14ac:dyDescent="0.2">
      <c r="A288" s="128">
        <v>2641</v>
      </c>
      <c r="B288" s="63" t="s">
        <v>358</v>
      </c>
      <c r="C288" s="61">
        <v>4</v>
      </c>
      <c r="D288" s="116">
        <v>1</v>
      </c>
      <c r="E288" s="119" t="s">
        <v>748</v>
      </c>
      <c r="F288" s="22" t="s">
        <v>749</v>
      </c>
      <c r="G288" s="701">
        <v>5940</v>
      </c>
      <c r="H288" s="496">
        <f t="shared" si="6"/>
        <v>6383.259</v>
      </c>
      <c r="I288" s="498">
        <f>I290+I291+I292</f>
        <v>6383.259</v>
      </c>
      <c r="J288" s="557"/>
    </row>
    <row r="289" spans="1:15" s="157" customFormat="1" ht="33.75" customHeight="1" x14ac:dyDescent="0.2">
      <c r="A289" s="128"/>
      <c r="B289" s="60"/>
      <c r="C289" s="61"/>
      <c r="D289" s="116"/>
      <c r="E289" s="119" t="s">
        <v>291</v>
      </c>
      <c r="F289" s="19"/>
      <c r="G289" s="701">
        <v>0</v>
      </c>
      <c r="H289" s="496">
        <f t="shared" si="6"/>
        <v>0</v>
      </c>
      <c r="I289" s="140"/>
      <c r="J289" s="130"/>
      <c r="K289" s="9"/>
      <c r="L289" s="9"/>
      <c r="M289" s="9"/>
      <c r="N289" s="9"/>
      <c r="O289" s="9"/>
    </row>
    <row r="290" spans="1:15" s="157" customFormat="1" ht="25.5" customHeight="1" x14ac:dyDescent="0.2">
      <c r="A290" s="128"/>
      <c r="B290" s="60"/>
      <c r="C290" s="61"/>
      <c r="D290" s="116"/>
      <c r="E290" s="588" t="s">
        <v>972</v>
      </c>
      <c r="F290" s="19"/>
      <c r="G290" s="701">
        <v>3850</v>
      </c>
      <c r="H290" s="496">
        <f t="shared" si="6"/>
        <v>4293.259</v>
      </c>
      <c r="I290" s="498">
        <v>4293.259</v>
      </c>
      <c r="J290" s="130"/>
      <c r="K290" s="9"/>
      <c r="L290" s="9"/>
      <c r="M290" s="9"/>
      <c r="N290" s="9"/>
      <c r="O290" s="9"/>
    </row>
    <row r="291" spans="1:15" s="157" customFormat="1" ht="25.5" customHeight="1" x14ac:dyDescent="0.2">
      <c r="A291" s="128"/>
      <c r="B291" s="60"/>
      <c r="C291" s="61"/>
      <c r="D291" s="116"/>
      <c r="E291" s="236" t="s">
        <v>171</v>
      </c>
      <c r="F291" s="19"/>
      <c r="G291" s="701">
        <v>90</v>
      </c>
      <c r="H291" s="496">
        <f t="shared" si="6"/>
        <v>90</v>
      </c>
      <c r="I291" s="562">
        <v>90</v>
      </c>
      <c r="J291" s="130"/>
      <c r="K291" s="9"/>
      <c r="L291" s="9"/>
      <c r="M291" s="9"/>
      <c r="N291" s="9"/>
      <c r="O291" s="9"/>
    </row>
    <row r="292" spans="1:15" ht="23.25" customHeight="1" thickBot="1" x14ac:dyDescent="0.25">
      <c r="A292" s="128"/>
      <c r="B292" s="60"/>
      <c r="C292" s="61"/>
      <c r="D292" s="116"/>
      <c r="E292" s="590" t="s">
        <v>175</v>
      </c>
      <c r="F292" s="19"/>
      <c r="G292" s="701">
        <v>2000</v>
      </c>
      <c r="H292" s="496">
        <f t="shared" si="6"/>
        <v>2000</v>
      </c>
      <c r="I292" s="597">
        <v>2000</v>
      </c>
      <c r="J292" s="557"/>
    </row>
    <row r="293" spans="1:15" ht="28.5" x14ac:dyDescent="0.2">
      <c r="A293" s="128">
        <v>2660</v>
      </c>
      <c r="B293" s="62" t="s">
        <v>358</v>
      </c>
      <c r="C293" s="163">
        <v>6</v>
      </c>
      <c r="D293" s="164">
        <v>0</v>
      </c>
      <c r="E293" s="120" t="s">
        <v>760</v>
      </c>
      <c r="F293" s="23" t="s">
        <v>761</v>
      </c>
      <c r="G293" s="702">
        <v>1000</v>
      </c>
      <c r="H293" s="490">
        <f>H295</f>
        <v>1000</v>
      </c>
      <c r="I293" s="782">
        <f>I295</f>
        <v>1000</v>
      </c>
      <c r="J293" s="140"/>
    </row>
    <row r="294" spans="1:15" s="18" customFormat="1" ht="10.5" customHeight="1" x14ac:dyDescent="0.2">
      <c r="A294" s="128"/>
      <c r="B294" s="57"/>
      <c r="C294" s="163"/>
      <c r="D294" s="164"/>
      <c r="E294" s="119" t="s">
        <v>198</v>
      </c>
      <c r="F294" s="17"/>
      <c r="G294" s="704"/>
      <c r="H294" s="491"/>
      <c r="I294" s="139"/>
      <c r="J294" s="129"/>
      <c r="K294" s="9"/>
      <c r="L294" s="9"/>
      <c r="M294" s="9"/>
      <c r="N294" s="9"/>
      <c r="O294" s="9"/>
    </row>
    <row r="295" spans="1:15" ht="28.5" x14ac:dyDescent="0.2">
      <c r="A295" s="128">
        <v>2661</v>
      </c>
      <c r="B295" s="63" t="s">
        <v>358</v>
      </c>
      <c r="C295" s="422">
        <v>6</v>
      </c>
      <c r="D295" s="423">
        <v>1</v>
      </c>
      <c r="E295" s="119" t="s">
        <v>760</v>
      </c>
      <c r="F295" s="22" t="s">
        <v>762</v>
      </c>
      <c r="G295" s="701">
        <v>1000</v>
      </c>
      <c r="H295" s="490">
        <f>I295</f>
        <v>1000</v>
      </c>
      <c r="I295" s="613">
        <f>I297</f>
        <v>1000</v>
      </c>
      <c r="J295" s="130"/>
    </row>
    <row r="296" spans="1:15" ht="36" x14ac:dyDescent="0.2">
      <c r="A296" s="128"/>
      <c r="B296" s="60"/>
      <c r="C296" s="61"/>
      <c r="D296" s="116"/>
      <c r="E296" s="119" t="s">
        <v>291</v>
      </c>
      <c r="F296" s="19"/>
      <c r="G296" s="701"/>
      <c r="H296" s="496"/>
      <c r="I296" s="562"/>
      <c r="J296" s="565"/>
    </row>
    <row r="297" spans="1:15" ht="24" x14ac:dyDescent="0.2">
      <c r="A297" s="128"/>
      <c r="B297" s="60"/>
      <c r="C297" s="61"/>
      <c r="D297" s="116"/>
      <c r="E297" s="236" t="s">
        <v>184</v>
      </c>
      <c r="F297" s="19"/>
      <c r="G297" s="701">
        <v>1000</v>
      </c>
      <c r="H297" s="496">
        <f>I297</f>
        <v>1000</v>
      </c>
      <c r="I297" s="562">
        <v>1000</v>
      </c>
      <c r="J297" s="565"/>
    </row>
    <row r="298" spans="1:15" s="18" customFormat="1" ht="16.5" customHeight="1" x14ac:dyDescent="0.2">
      <c r="A298" s="128"/>
      <c r="B298" s="60"/>
      <c r="C298" s="61"/>
      <c r="D298" s="116"/>
      <c r="E298" s="236" t="s">
        <v>255</v>
      </c>
      <c r="F298" s="19"/>
      <c r="G298" s="701"/>
      <c r="H298" s="496">
        <f>J298</f>
        <v>3000</v>
      </c>
      <c r="I298" s="498"/>
      <c r="J298" s="780">
        <v>3000</v>
      </c>
      <c r="K298" s="9"/>
      <c r="L298" s="9"/>
      <c r="M298" s="9"/>
      <c r="N298" s="9"/>
    </row>
    <row r="299" spans="1:15" ht="22.5" x14ac:dyDescent="0.2">
      <c r="A299" s="153">
        <v>2800</v>
      </c>
      <c r="B299" s="62" t="s">
        <v>362</v>
      </c>
      <c r="C299" s="163">
        <v>0</v>
      </c>
      <c r="D299" s="164">
        <v>0</v>
      </c>
      <c r="E299" s="161" t="s">
        <v>40</v>
      </c>
      <c r="F299" s="154" t="s">
        <v>799</v>
      </c>
      <c r="G299" s="706">
        <v>6140</v>
      </c>
      <c r="H299" s="601">
        <f>I299+J299</f>
        <v>11540</v>
      </c>
      <c r="I299" s="489">
        <f>I300+I309</f>
        <v>6140</v>
      </c>
      <c r="J299" s="558">
        <v>5400</v>
      </c>
    </row>
    <row r="300" spans="1:15" x14ac:dyDescent="0.2">
      <c r="A300" s="128">
        <v>2820</v>
      </c>
      <c r="B300" s="62" t="s">
        <v>362</v>
      </c>
      <c r="C300" s="163">
        <v>2</v>
      </c>
      <c r="D300" s="164">
        <v>0</v>
      </c>
      <c r="E300" s="120" t="s">
        <v>803</v>
      </c>
      <c r="F300" s="17" t="s">
        <v>804</v>
      </c>
      <c r="G300" s="704">
        <v>5290</v>
      </c>
      <c r="H300" s="496">
        <f>I300+J300</f>
        <v>10690</v>
      </c>
      <c r="I300" s="775">
        <f>I302</f>
        <v>5290</v>
      </c>
      <c r="J300" s="557">
        <v>5400</v>
      </c>
    </row>
    <row r="301" spans="1:15" x14ac:dyDescent="0.2">
      <c r="A301" s="128"/>
      <c r="B301" s="57"/>
      <c r="C301" s="163"/>
      <c r="D301" s="164"/>
      <c r="E301" s="119" t="s">
        <v>198</v>
      </c>
      <c r="F301" s="17"/>
      <c r="G301" s="704">
        <v>0</v>
      </c>
      <c r="H301" s="496">
        <f t="shared" si="6"/>
        <v>0</v>
      </c>
      <c r="I301" s="139"/>
      <c r="J301" s="566"/>
    </row>
    <row r="302" spans="1:15" x14ac:dyDescent="0.2">
      <c r="A302" s="128">
        <v>2824</v>
      </c>
      <c r="B302" s="63" t="s">
        <v>362</v>
      </c>
      <c r="C302" s="422">
        <v>2</v>
      </c>
      <c r="D302" s="423">
        <v>4</v>
      </c>
      <c r="E302" s="119" t="s">
        <v>365</v>
      </c>
      <c r="F302" s="22"/>
      <c r="G302" s="701">
        <v>5290</v>
      </c>
      <c r="H302" s="496">
        <f>I302+J302</f>
        <v>5290</v>
      </c>
      <c r="I302" s="489">
        <f>I303+I304+I305+I306</f>
        <v>5290</v>
      </c>
      <c r="J302" s="557"/>
    </row>
    <row r="303" spans="1:15" ht="21.75" customHeight="1" x14ac:dyDescent="0.2">
      <c r="A303" s="128"/>
      <c r="B303" s="63"/>
      <c r="C303" s="422"/>
      <c r="D303" s="423"/>
      <c r="E303" s="592" t="s">
        <v>157</v>
      </c>
      <c r="F303" s="22"/>
      <c r="G303" s="701">
        <v>700</v>
      </c>
      <c r="H303" s="496">
        <f t="shared" si="6"/>
        <v>700</v>
      </c>
      <c r="I303" s="562">
        <v>700</v>
      </c>
      <c r="J303" s="557"/>
    </row>
    <row r="304" spans="1:15" ht="29.25" customHeight="1" thickBot="1" x14ac:dyDescent="0.25">
      <c r="A304" s="128"/>
      <c r="B304" s="63"/>
      <c r="C304" s="422"/>
      <c r="D304" s="423"/>
      <c r="E304" s="589" t="s">
        <v>158</v>
      </c>
      <c r="F304" s="22"/>
      <c r="G304" s="701">
        <v>990</v>
      </c>
      <c r="H304" s="601">
        <f t="shared" si="6"/>
        <v>990</v>
      </c>
      <c r="I304" s="489">
        <v>990</v>
      </c>
      <c r="J304" s="557"/>
    </row>
    <row r="305" spans="1:15" s="157" customFormat="1" ht="35.25" customHeight="1" thickBot="1" x14ac:dyDescent="0.25">
      <c r="A305" s="128" t="s">
        <v>415</v>
      </c>
      <c r="B305" s="63"/>
      <c r="C305" s="422"/>
      <c r="D305" s="423"/>
      <c r="E305" s="590" t="s">
        <v>175</v>
      </c>
      <c r="F305" s="22"/>
      <c r="G305" s="701">
        <v>2600</v>
      </c>
      <c r="H305" s="601">
        <f t="shared" si="6"/>
        <v>2600</v>
      </c>
      <c r="I305" s="489">
        <v>2600</v>
      </c>
      <c r="J305" s="557"/>
      <c r="K305" s="9"/>
      <c r="M305" s="9"/>
      <c r="N305" s="9"/>
      <c r="O305" s="9"/>
    </row>
    <row r="306" spans="1:15" ht="17.25" customHeight="1" thickBot="1" x14ac:dyDescent="0.25">
      <c r="A306" s="128"/>
      <c r="B306" s="63"/>
      <c r="C306" s="422"/>
      <c r="D306" s="423"/>
      <c r="E306" s="589" t="s">
        <v>984</v>
      </c>
      <c r="F306" s="22"/>
      <c r="G306" s="701">
        <v>1000</v>
      </c>
      <c r="H306" s="496">
        <f t="shared" si="6"/>
        <v>1000</v>
      </c>
      <c r="I306" s="562">
        <v>1000</v>
      </c>
      <c r="J306" s="557"/>
    </row>
    <row r="307" spans="1:15" x14ac:dyDescent="0.2">
      <c r="A307" s="128"/>
      <c r="B307" s="63"/>
      <c r="C307" s="422"/>
      <c r="D307" s="423"/>
      <c r="E307" s="236" t="s">
        <v>256</v>
      </c>
      <c r="F307" s="22"/>
      <c r="G307" s="701"/>
      <c r="H307" s="496">
        <f>I307+J307</f>
        <v>5000</v>
      </c>
      <c r="I307" s="562"/>
      <c r="J307" s="557">
        <v>5000</v>
      </c>
    </row>
    <row r="308" spans="1:15" x14ac:dyDescent="0.2">
      <c r="A308" s="128"/>
      <c r="B308" s="63"/>
      <c r="C308" s="422"/>
      <c r="D308" s="423"/>
      <c r="E308" s="711" t="s">
        <v>250</v>
      </c>
      <c r="F308" s="22"/>
      <c r="G308" s="701"/>
      <c r="H308" s="496">
        <f>J308</f>
        <v>400</v>
      </c>
      <c r="I308" s="562"/>
      <c r="J308" s="586">
        <v>400</v>
      </c>
    </row>
    <row r="309" spans="1:15" ht="19.5" customHeight="1" x14ac:dyDescent="0.2">
      <c r="A309" s="128">
        <v>2840</v>
      </c>
      <c r="B309" s="62" t="s">
        <v>362</v>
      </c>
      <c r="C309" s="163">
        <v>4</v>
      </c>
      <c r="D309" s="164">
        <v>0</v>
      </c>
      <c r="E309" s="120" t="s">
        <v>411</v>
      </c>
      <c r="F309" s="23" t="s">
        <v>809</v>
      </c>
      <c r="G309" s="702">
        <v>850</v>
      </c>
      <c r="H309" s="496">
        <f t="shared" si="6"/>
        <v>850</v>
      </c>
      <c r="I309" s="775">
        <f>I311</f>
        <v>850</v>
      </c>
      <c r="J309" s="140"/>
    </row>
    <row r="310" spans="1:15" s="18" customFormat="1" ht="19.5" customHeight="1" x14ac:dyDescent="0.2">
      <c r="A310" s="128"/>
      <c r="B310" s="57"/>
      <c r="C310" s="163"/>
      <c r="D310" s="164"/>
      <c r="E310" s="119" t="s">
        <v>198</v>
      </c>
      <c r="F310" s="17"/>
      <c r="G310" s="704">
        <v>0</v>
      </c>
      <c r="H310" s="496">
        <f t="shared" si="6"/>
        <v>0</v>
      </c>
      <c r="I310" s="617"/>
      <c r="J310" s="129"/>
      <c r="K310" s="9"/>
      <c r="L310" s="9"/>
      <c r="M310" s="9"/>
      <c r="N310" s="9"/>
      <c r="O310" s="9"/>
    </row>
    <row r="311" spans="1:15" ht="19.5" customHeight="1" x14ac:dyDescent="0.2">
      <c r="A311" s="128">
        <v>2841</v>
      </c>
      <c r="B311" s="63" t="s">
        <v>362</v>
      </c>
      <c r="C311" s="422">
        <v>4</v>
      </c>
      <c r="D311" s="423">
        <v>1</v>
      </c>
      <c r="E311" s="559" t="s">
        <v>412</v>
      </c>
      <c r="F311" s="23"/>
      <c r="G311" s="702">
        <v>850</v>
      </c>
      <c r="H311" s="496">
        <f t="shared" si="6"/>
        <v>850</v>
      </c>
      <c r="I311" s="489">
        <f>I313+I314</f>
        <v>850</v>
      </c>
      <c r="J311" s="130"/>
    </row>
    <row r="312" spans="1:15" ht="30" customHeight="1" x14ac:dyDescent="0.2">
      <c r="A312" s="128"/>
      <c r="B312" s="63"/>
      <c r="C312" s="422"/>
      <c r="D312" s="423"/>
      <c r="E312" s="119" t="s">
        <v>291</v>
      </c>
      <c r="F312" s="23"/>
      <c r="G312" s="702">
        <v>0</v>
      </c>
      <c r="H312" s="496">
        <f t="shared" si="6"/>
        <v>0</v>
      </c>
      <c r="I312" s="593"/>
      <c r="J312" s="130"/>
    </row>
    <row r="313" spans="1:15" ht="30" customHeight="1" x14ac:dyDescent="0.2">
      <c r="A313" s="128"/>
      <c r="B313" s="63"/>
      <c r="C313" s="422"/>
      <c r="D313" s="423"/>
      <c r="E313" s="119" t="s">
        <v>974</v>
      </c>
      <c r="F313" s="23"/>
      <c r="G313" s="702">
        <v>850</v>
      </c>
      <c r="H313" s="496">
        <v>850</v>
      </c>
      <c r="I313" s="593">
        <v>850</v>
      </c>
      <c r="J313" s="130"/>
    </row>
    <row r="314" spans="1:15" ht="19.5" customHeight="1" x14ac:dyDescent="0.2">
      <c r="A314" s="128"/>
      <c r="B314" s="63"/>
      <c r="C314" s="422"/>
      <c r="D314" s="423"/>
      <c r="E314" s="119" t="s">
        <v>973</v>
      </c>
      <c r="F314" s="23"/>
      <c r="G314" s="702">
        <v>0</v>
      </c>
      <c r="H314" s="496">
        <f t="shared" si="6"/>
        <v>0</v>
      </c>
      <c r="I314" s="593"/>
      <c r="J314" s="130"/>
    </row>
    <row r="315" spans="1:15" s="18" customFormat="1" ht="32.25" customHeight="1" x14ac:dyDescent="0.2">
      <c r="A315" s="153">
        <v>2900</v>
      </c>
      <c r="B315" s="62" t="s">
        <v>369</v>
      </c>
      <c r="C315" s="59">
        <v>0</v>
      </c>
      <c r="D315" s="115">
        <v>0</v>
      </c>
      <c r="E315" s="161" t="s">
        <v>41</v>
      </c>
      <c r="F315" s="154" t="s">
        <v>937</v>
      </c>
      <c r="G315" s="706">
        <v>49500</v>
      </c>
      <c r="H315" s="601">
        <f>I315+J315</f>
        <v>71128.5</v>
      </c>
      <c r="I315" s="776">
        <f>I319</f>
        <v>49500</v>
      </c>
      <c r="J315" s="561">
        <f>J319</f>
        <v>21628.5</v>
      </c>
      <c r="K315" s="9"/>
      <c r="L315" s="9"/>
      <c r="M315" s="9"/>
      <c r="N315" s="9"/>
      <c r="O315" s="9"/>
    </row>
    <row r="316" spans="1:15" x14ac:dyDescent="0.2">
      <c r="A316" s="126"/>
      <c r="B316" s="57"/>
      <c r="C316" s="58"/>
      <c r="D316" s="114"/>
      <c r="E316" s="119" t="s">
        <v>197</v>
      </c>
      <c r="F316" s="16"/>
      <c r="G316" s="700"/>
      <c r="H316" s="496"/>
      <c r="I316" s="138"/>
      <c r="J316" s="156"/>
    </row>
    <row r="317" spans="1:15" ht="24" x14ac:dyDescent="0.2">
      <c r="A317" s="128">
        <v>2910</v>
      </c>
      <c r="B317" s="62" t="s">
        <v>369</v>
      </c>
      <c r="C317" s="59">
        <v>1</v>
      </c>
      <c r="D317" s="115">
        <v>0</v>
      </c>
      <c r="E317" s="120" t="s">
        <v>402</v>
      </c>
      <c r="F317" s="17" t="s">
        <v>938</v>
      </c>
      <c r="G317" s="704"/>
      <c r="H317" s="496"/>
      <c r="I317" s="523"/>
      <c r="J317" s="561"/>
    </row>
    <row r="318" spans="1:15" x14ac:dyDescent="0.2">
      <c r="A318" s="128"/>
      <c r="B318" s="57"/>
      <c r="C318" s="59"/>
      <c r="D318" s="115"/>
      <c r="E318" s="119" t="s">
        <v>198</v>
      </c>
      <c r="F318" s="17"/>
      <c r="G318" s="704"/>
      <c r="H318" s="496"/>
      <c r="I318" s="139"/>
      <c r="J318" s="130"/>
    </row>
    <row r="319" spans="1:15" x14ac:dyDescent="0.2">
      <c r="A319" s="128">
        <v>2911</v>
      </c>
      <c r="B319" s="63" t="s">
        <v>369</v>
      </c>
      <c r="C319" s="61">
        <v>1</v>
      </c>
      <c r="D319" s="116">
        <v>1</v>
      </c>
      <c r="E319" s="119" t="s">
        <v>939</v>
      </c>
      <c r="F319" s="22" t="s">
        <v>940</v>
      </c>
      <c r="G319" s="701">
        <v>49500</v>
      </c>
      <c r="H319" s="490">
        <f>I319+J319</f>
        <v>71128.5</v>
      </c>
      <c r="I319" s="523">
        <f>I331+I332</f>
        <v>49500</v>
      </c>
      <c r="J319" s="561">
        <f>J333</f>
        <v>21628.5</v>
      </c>
    </row>
    <row r="320" spans="1:15" s="157" customFormat="1" ht="42" customHeight="1" x14ac:dyDescent="0.2">
      <c r="A320" s="128"/>
      <c r="B320" s="60"/>
      <c r="C320" s="61"/>
      <c r="D320" s="116"/>
      <c r="E320" s="119" t="s">
        <v>291</v>
      </c>
      <c r="F320" s="19"/>
      <c r="G320" s="701"/>
      <c r="H320" s="490">
        <f t="shared" si="6"/>
        <v>0</v>
      </c>
      <c r="I320" s="487"/>
      <c r="J320" s="130"/>
      <c r="K320" s="9"/>
      <c r="L320" s="9"/>
      <c r="M320" s="9"/>
      <c r="N320" s="9"/>
      <c r="O320" s="9"/>
    </row>
    <row r="321" spans="1:15" ht="24" hidden="1" x14ac:dyDescent="0.2">
      <c r="A321" s="128"/>
      <c r="B321" s="60"/>
      <c r="C321" s="61"/>
      <c r="D321" s="116"/>
      <c r="E321" s="228" t="s">
        <v>184</v>
      </c>
      <c r="F321" s="19"/>
      <c r="G321" s="701">
        <v>0</v>
      </c>
      <c r="H321" s="490">
        <f t="shared" si="6"/>
        <v>0</v>
      </c>
      <c r="I321" s="523"/>
      <c r="J321" s="130"/>
    </row>
    <row r="322" spans="1:15" s="18" customFormat="1" ht="10.5" hidden="1" customHeight="1" x14ac:dyDescent="0.2">
      <c r="A322" s="128"/>
      <c r="B322" s="60"/>
      <c r="C322" s="61"/>
      <c r="D322" s="116"/>
      <c r="E322" s="228" t="s">
        <v>256</v>
      </c>
      <c r="F322" s="19"/>
      <c r="G322" s="701">
        <v>0</v>
      </c>
      <c r="H322" s="490">
        <f t="shared" si="6"/>
        <v>0</v>
      </c>
      <c r="I322" s="523"/>
      <c r="J322" s="557"/>
      <c r="K322" s="9"/>
      <c r="L322" s="9"/>
      <c r="M322" s="9"/>
      <c r="N322" s="9"/>
      <c r="O322" s="9"/>
    </row>
    <row r="323" spans="1:15" ht="17.25" hidden="1" customHeight="1" x14ac:dyDescent="0.2">
      <c r="A323" s="153">
        <v>3000</v>
      </c>
      <c r="B323" s="62" t="s">
        <v>382</v>
      </c>
      <c r="C323" s="59">
        <v>0</v>
      </c>
      <c r="D323" s="115">
        <v>0</v>
      </c>
      <c r="E323" s="161" t="s">
        <v>42</v>
      </c>
      <c r="F323" s="154" t="s">
        <v>962</v>
      </c>
      <c r="G323" s="706">
        <v>0</v>
      </c>
      <c r="H323" s="490">
        <f t="shared" si="6"/>
        <v>0</v>
      </c>
      <c r="I323" s="493"/>
      <c r="J323" s="130"/>
    </row>
    <row r="324" spans="1:15" hidden="1" x14ac:dyDescent="0.2">
      <c r="A324" s="128"/>
      <c r="B324" s="60"/>
      <c r="C324" s="61"/>
      <c r="D324" s="116"/>
      <c r="E324" s="119" t="s">
        <v>292</v>
      </c>
      <c r="F324" s="19"/>
      <c r="G324" s="701">
        <v>0</v>
      </c>
      <c r="H324" s="490">
        <f t="shared" si="6"/>
        <v>0</v>
      </c>
      <c r="I324" s="487"/>
      <c r="J324" s="156"/>
    </row>
    <row r="325" spans="1:15" hidden="1" x14ac:dyDescent="0.2">
      <c r="A325" s="128"/>
      <c r="B325" s="57"/>
      <c r="C325" s="59"/>
      <c r="D325" s="115"/>
      <c r="E325" s="119" t="s">
        <v>198</v>
      </c>
      <c r="F325" s="17"/>
      <c r="G325" s="704">
        <v>0</v>
      </c>
      <c r="H325" s="490">
        <f t="shared" si="6"/>
        <v>0</v>
      </c>
      <c r="I325" s="139"/>
      <c r="J325" s="130"/>
    </row>
    <row r="326" spans="1:15" ht="24" hidden="1" x14ac:dyDescent="0.2">
      <c r="A326" s="131">
        <v>3091</v>
      </c>
      <c r="B326" s="63" t="s">
        <v>382</v>
      </c>
      <c r="C326" s="64">
        <v>9</v>
      </c>
      <c r="D326" s="117">
        <v>1</v>
      </c>
      <c r="E326" s="124" t="s">
        <v>23</v>
      </c>
      <c r="F326" s="27" t="s">
        <v>25</v>
      </c>
      <c r="G326" s="703">
        <v>0</v>
      </c>
      <c r="H326" s="490">
        <f t="shared" si="6"/>
        <v>0</v>
      </c>
      <c r="I326" s="606"/>
      <c r="J326" s="129"/>
    </row>
    <row r="327" spans="1:15" ht="30" hidden="1" customHeight="1" x14ac:dyDescent="0.2">
      <c r="A327" s="128"/>
      <c r="B327" s="60"/>
      <c r="C327" s="61"/>
      <c r="D327" s="116"/>
      <c r="E327" s="119" t="s">
        <v>291</v>
      </c>
      <c r="F327" s="19"/>
      <c r="G327" s="701">
        <v>0</v>
      </c>
      <c r="H327" s="490">
        <f t="shared" si="6"/>
        <v>0</v>
      </c>
      <c r="I327" s="487"/>
      <c r="J327" s="132"/>
    </row>
    <row r="328" spans="1:15" hidden="1" x14ac:dyDescent="0.2">
      <c r="A328" s="128"/>
      <c r="B328" s="60"/>
      <c r="C328" s="61"/>
      <c r="D328" s="116"/>
      <c r="E328" s="119" t="s">
        <v>292</v>
      </c>
      <c r="F328" s="19"/>
      <c r="G328" s="701">
        <v>0</v>
      </c>
      <c r="H328" s="490">
        <f t="shared" si="6"/>
        <v>0</v>
      </c>
      <c r="I328" s="487"/>
      <c r="J328" s="130"/>
    </row>
    <row r="329" spans="1:15" hidden="1" x14ac:dyDescent="0.2">
      <c r="A329" s="128"/>
      <c r="B329" s="60"/>
      <c r="C329" s="61"/>
      <c r="D329" s="116"/>
      <c r="E329" s="119" t="s">
        <v>292</v>
      </c>
      <c r="F329" s="19"/>
      <c r="G329" s="701">
        <v>0</v>
      </c>
      <c r="H329" s="490">
        <f t="shared" si="6"/>
        <v>0</v>
      </c>
      <c r="I329" s="487"/>
      <c r="J329" s="130"/>
    </row>
    <row r="330" spans="1:15" ht="24" hidden="1" x14ac:dyDescent="0.2">
      <c r="A330" s="131">
        <v>3092</v>
      </c>
      <c r="B330" s="63" t="s">
        <v>382</v>
      </c>
      <c r="C330" s="64">
        <v>9</v>
      </c>
      <c r="D330" s="117">
        <v>2</v>
      </c>
      <c r="E330" s="124" t="s">
        <v>403</v>
      </c>
      <c r="F330" s="27"/>
      <c r="G330" s="703">
        <v>0</v>
      </c>
      <c r="H330" s="490">
        <f t="shared" si="6"/>
        <v>0</v>
      </c>
      <c r="I330" s="606"/>
      <c r="J330" s="130"/>
    </row>
    <row r="331" spans="1:15" ht="24" x14ac:dyDescent="0.2">
      <c r="A331" s="128"/>
      <c r="B331" s="60"/>
      <c r="C331" s="61"/>
      <c r="D331" s="116"/>
      <c r="E331" s="236" t="s">
        <v>184</v>
      </c>
      <c r="F331" s="19"/>
      <c r="G331" s="701">
        <v>49500</v>
      </c>
      <c r="H331" s="490">
        <f t="shared" si="6"/>
        <v>49500</v>
      </c>
      <c r="I331" s="488">
        <v>49500</v>
      </c>
      <c r="J331" s="132"/>
    </row>
    <row r="332" spans="1:15" s="18" customFormat="1" ht="19.5" customHeight="1" x14ac:dyDescent="0.2">
      <c r="A332" s="128"/>
      <c r="B332" s="60"/>
      <c r="C332" s="61"/>
      <c r="D332" s="116"/>
      <c r="E332" s="119" t="s">
        <v>971</v>
      </c>
      <c r="F332" s="19"/>
      <c r="G332" s="701"/>
      <c r="H332" s="496"/>
      <c r="I332" s="140"/>
      <c r="J332" s="130"/>
      <c r="K332" s="9"/>
      <c r="L332" s="9"/>
      <c r="M332" s="9"/>
      <c r="N332" s="9"/>
      <c r="O332" s="9"/>
    </row>
    <row r="333" spans="1:15" s="18" customFormat="1" ht="19.5" customHeight="1" x14ac:dyDescent="0.2">
      <c r="A333" s="128"/>
      <c r="B333" s="60"/>
      <c r="C333" s="61"/>
      <c r="D333" s="116"/>
      <c r="E333" s="119" t="s">
        <v>975</v>
      </c>
      <c r="F333" s="19"/>
      <c r="G333" s="701"/>
      <c r="H333" s="496">
        <f>J333</f>
        <v>21628.5</v>
      </c>
      <c r="I333" s="140"/>
      <c r="J333" s="609">
        <f>9742.395+5024.885+6861.22</f>
        <v>21628.5</v>
      </c>
      <c r="K333" s="9"/>
      <c r="L333" s="9"/>
      <c r="M333" s="9"/>
      <c r="N333" s="9"/>
      <c r="O333" s="9"/>
    </row>
    <row r="334" spans="1:15" s="18" customFormat="1" ht="19.5" customHeight="1" x14ac:dyDescent="0.2">
      <c r="A334" s="128"/>
      <c r="B334" s="60"/>
      <c r="C334" s="61"/>
      <c r="D334" s="116"/>
      <c r="E334" s="119" t="s">
        <v>976</v>
      </c>
      <c r="F334" s="19"/>
      <c r="G334" s="701"/>
      <c r="H334" s="496">
        <f>J334</f>
        <v>0</v>
      </c>
      <c r="I334" s="140"/>
      <c r="J334" s="593"/>
      <c r="K334" s="9"/>
      <c r="L334" s="9"/>
      <c r="M334" s="9"/>
      <c r="N334" s="9"/>
      <c r="O334" s="9"/>
    </row>
    <row r="335" spans="1:15" ht="33" x14ac:dyDescent="0.2">
      <c r="A335" s="153">
        <v>3000</v>
      </c>
      <c r="B335" s="62" t="s">
        <v>382</v>
      </c>
      <c r="C335" s="163">
        <v>0</v>
      </c>
      <c r="D335" s="164">
        <v>0</v>
      </c>
      <c r="E335" s="161" t="s">
        <v>42</v>
      </c>
      <c r="F335" s="154" t="s">
        <v>962</v>
      </c>
      <c r="G335" s="706">
        <v>5750</v>
      </c>
      <c r="H335" s="601">
        <f t="shared" si="6"/>
        <v>5750</v>
      </c>
      <c r="I335" s="730">
        <f>I336</f>
        <v>5750</v>
      </c>
      <c r="J335" s="155"/>
    </row>
    <row r="336" spans="1:15" ht="28.5" x14ac:dyDescent="0.2">
      <c r="A336" s="128">
        <v>3070</v>
      </c>
      <c r="B336" s="62" t="s">
        <v>382</v>
      </c>
      <c r="C336" s="59">
        <v>7</v>
      </c>
      <c r="D336" s="115">
        <v>0</v>
      </c>
      <c r="E336" s="120" t="s">
        <v>16</v>
      </c>
      <c r="F336" s="17" t="s">
        <v>17</v>
      </c>
      <c r="G336" s="704">
        <v>5750</v>
      </c>
      <c r="H336" s="601">
        <f t="shared" si="6"/>
        <v>5750</v>
      </c>
      <c r="I336" s="613">
        <f>I338</f>
        <v>5750</v>
      </c>
      <c r="J336" s="130"/>
    </row>
    <row r="337" spans="1:15" x14ac:dyDescent="0.2">
      <c r="A337" s="128"/>
      <c r="B337" s="57"/>
      <c r="C337" s="59"/>
      <c r="D337" s="115"/>
      <c r="E337" s="119" t="s">
        <v>198</v>
      </c>
      <c r="F337" s="17"/>
      <c r="G337" s="704">
        <v>0</v>
      </c>
      <c r="H337" s="496">
        <f t="shared" si="6"/>
        <v>0</v>
      </c>
      <c r="I337" s="594"/>
      <c r="J337" s="130"/>
    </row>
    <row r="338" spans="1:15" ht="24" x14ac:dyDescent="0.2">
      <c r="A338" s="128">
        <v>3071</v>
      </c>
      <c r="B338" s="63" t="s">
        <v>382</v>
      </c>
      <c r="C338" s="61">
        <v>7</v>
      </c>
      <c r="D338" s="116">
        <v>1</v>
      </c>
      <c r="E338" s="119" t="s">
        <v>16</v>
      </c>
      <c r="F338" s="22" t="s">
        <v>19</v>
      </c>
      <c r="G338" s="701">
        <v>5750</v>
      </c>
      <c r="H338" s="496">
        <f t="shared" si="6"/>
        <v>5750</v>
      </c>
      <c r="I338" s="613">
        <f>I340+I341+I342</f>
        <v>5750</v>
      </c>
      <c r="J338" s="129"/>
    </row>
    <row r="339" spans="1:15" ht="36" x14ac:dyDescent="0.2">
      <c r="A339" s="128"/>
      <c r="B339" s="60"/>
      <c r="C339" s="61"/>
      <c r="D339" s="116"/>
      <c r="E339" s="119" t="s">
        <v>291</v>
      </c>
      <c r="F339" s="19"/>
      <c r="G339" s="701">
        <v>0</v>
      </c>
      <c r="H339" s="496">
        <f t="shared" si="6"/>
        <v>0</v>
      </c>
      <c r="I339" s="562"/>
      <c r="J339" s="130"/>
    </row>
    <row r="340" spans="1:15" ht="27.75" customHeight="1" x14ac:dyDescent="0.2">
      <c r="A340" s="128"/>
      <c r="B340" s="60"/>
      <c r="C340" s="61"/>
      <c r="D340" s="61"/>
      <c r="E340" s="439" t="s">
        <v>430</v>
      </c>
      <c r="F340" s="19"/>
      <c r="G340" s="701">
        <v>4550</v>
      </c>
      <c r="H340" s="496">
        <f t="shared" si="6"/>
        <v>4550</v>
      </c>
      <c r="I340" s="613">
        <v>4550</v>
      </c>
      <c r="J340" s="130"/>
    </row>
    <row r="341" spans="1:15" ht="24.75" customHeight="1" x14ac:dyDescent="0.2">
      <c r="A341" s="128"/>
      <c r="B341" s="60"/>
      <c r="C341" s="61"/>
      <c r="D341" s="116"/>
      <c r="E341" s="221" t="s">
        <v>970</v>
      </c>
      <c r="F341" s="19"/>
      <c r="G341" s="701">
        <v>1000</v>
      </c>
      <c r="H341" s="496">
        <f t="shared" si="6"/>
        <v>1000</v>
      </c>
      <c r="I341" s="613">
        <v>1000</v>
      </c>
      <c r="J341" s="130"/>
    </row>
    <row r="342" spans="1:15" x14ac:dyDescent="0.2">
      <c r="A342" s="131"/>
      <c r="B342" s="60"/>
      <c r="C342" s="61"/>
      <c r="D342" s="116"/>
      <c r="E342" s="221" t="s">
        <v>977</v>
      </c>
      <c r="F342" s="19"/>
      <c r="G342" s="701">
        <v>200</v>
      </c>
      <c r="H342" s="496">
        <f t="shared" si="6"/>
        <v>200</v>
      </c>
      <c r="I342" s="613">
        <v>200</v>
      </c>
      <c r="J342" s="130"/>
    </row>
    <row r="343" spans="1:15" s="18" customFormat="1" ht="24" customHeight="1" x14ac:dyDescent="0.2">
      <c r="A343" s="162">
        <v>3100</v>
      </c>
      <c r="B343" s="163" t="s">
        <v>383</v>
      </c>
      <c r="C343" s="163">
        <v>0</v>
      </c>
      <c r="D343" s="164">
        <v>0</v>
      </c>
      <c r="E343" s="165" t="s">
        <v>43</v>
      </c>
      <c r="F343" s="166"/>
      <c r="G343" s="701">
        <v>12000</v>
      </c>
      <c r="H343" s="601">
        <f t="shared" si="6"/>
        <v>12000</v>
      </c>
      <c r="I343" s="776">
        <f>I347</f>
        <v>12000</v>
      </c>
      <c r="J343" s="130"/>
      <c r="K343" s="9"/>
      <c r="L343" s="9"/>
      <c r="M343" s="9"/>
      <c r="N343" s="9"/>
      <c r="O343" s="9"/>
    </row>
    <row r="344" spans="1:15" x14ac:dyDescent="0.2">
      <c r="A344" s="131"/>
      <c r="B344" s="57"/>
      <c r="C344" s="58"/>
      <c r="D344" s="114"/>
      <c r="E344" s="119" t="s">
        <v>197</v>
      </c>
      <c r="F344" s="16"/>
      <c r="G344" s="700">
        <v>0</v>
      </c>
      <c r="H344" s="496">
        <f t="shared" si="6"/>
        <v>0</v>
      </c>
      <c r="I344" s="597"/>
      <c r="J344" s="156"/>
    </row>
    <row r="345" spans="1:15" ht="24" x14ac:dyDescent="0.2">
      <c r="A345" s="131">
        <v>3110</v>
      </c>
      <c r="B345" s="65" t="s">
        <v>383</v>
      </c>
      <c r="C345" s="65">
        <v>1</v>
      </c>
      <c r="D345" s="118">
        <v>0</v>
      </c>
      <c r="E345" s="122" t="s">
        <v>129</v>
      </c>
      <c r="F345" s="22"/>
      <c r="G345" s="701">
        <v>0</v>
      </c>
      <c r="H345" s="496">
        <f t="shared" si="6"/>
        <v>0</v>
      </c>
      <c r="I345" s="523"/>
      <c r="J345" s="127"/>
    </row>
    <row r="346" spans="1:15" x14ac:dyDescent="0.2">
      <c r="A346" s="131"/>
      <c r="B346" s="57"/>
      <c r="C346" s="59"/>
      <c r="D346" s="115"/>
      <c r="E346" s="119" t="s">
        <v>198</v>
      </c>
      <c r="F346" s="17"/>
      <c r="G346" s="704">
        <v>0</v>
      </c>
      <c r="H346" s="496">
        <f t="shared" si="6"/>
        <v>0</v>
      </c>
      <c r="I346" s="598"/>
      <c r="J346" s="130"/>
    </row>
    <row r="347" spans="1:15" ht="15.75" thickBot="1" x14ac:dyDescent="0.25">
      <c r="A347" s="133">
        <v>3112</v>
      </c>
      <c r="B347" s="134" t="s">
        <v>383</v>
      </c>
      <c r="C347" s="134">
        <v>1</v>
      </c>
      <c r="D347" s="135">
        <v>2</v>
      </c>
      <c r="E347" s="125" t="s">
        <v>130</v>
      </c>
      <c r="F347" s="137"/>
      <c r="G347" s="703">
        <v>12000</v>
      </c>
      <c r="H347" s="496">
        <f t="shared" si="6"/>
        <v>12000</v>
      </c>
      <c r="I347" s="523">
        <f>I349</f>
        <v>12000</v>
      </c>
      <c r="J347" s="129"/>
    </row>
    <row r="348" spans="1:15" ht="36.75" thickBot="1" x14ac:dyDescent="0.25">
      <c r="A348" s="128"/>
      <c r="B348" s="60"/>
      <c r="C348" s="61"/>
      <c r="D348" s="116"/>
      <c r="E348" s="119" t="s">
        <v>291</v>
      </c>
      <c r="F348" s="19"/>
      <c r="G348" s="701">
        <v>0</v>
      </c>
      <c r="H348" s="496">
        <f t="shared" si="6"/>
        <v>0</v>
      </c>
      <c r="I348" s="597"/>
      <c r="J348" s="136"/>
    </row>
    <row r="349" spans="1:15" x14ac:dyDescent="0.2">
      <c r="A349" s="128"/>
      <c r="B349" s="60"/>
      <c r="C349" s="61"/>
      <c r="D349" s="116"/>
      <c r="E349" s="228" t="s">
        <v>468</v>
      </c>
      <c r="F349" s="19"/>
      <c r="G349" s="701">
        <v>12000</v>
      </c>
      <c r="H349" s="496">
        <f t="shared" si="6"/>
        <v>12000</v>
      </c>
      <c r="I349" s="523">
        <v>12000</v>
      </c>
      <c r="J349" s="130"/>
    </row>
    <row r="350" spans="1:15" x14ac:dyDescent="0.2">
      <c r="A350" s="128"/>
      <c r="B350" s="60"/>
      <c r="C350" s="61"/>
      <c r="D350" s="116"/>
      <c r="E350" s="119" t="s">
        <v>292</v>
      </c>
      <c r="F350" s="19"/>
      <c r="G350" s="701"/>
      <c r="H350" s="144"/>
      <c r="I350" s="597"/>
      <c r="J350" s="130"/>
    </row>
    <row r="351" spans="1:15" x14ac:dyDescent="0.2">
      <c r="B351" s="66"/>
      <c r="C351" s="67"/>
      <c r="D351" s="68"/>
    </row>
    <row r="352" spans="1:15" x14ac:dyDescent="0.2">
      <c r="B352" s="69"/>
      <c r="C352" s="67"/>
      <c r="D352" s="68"/>
    </row>
    <row r="353" spans="2:7" x14ac:dyDescent="0.2">
      <c r="B353" s="69"/>
      <c r="C353" s="67"/>
      <c r="D353" s="68"/>
      <c r="E353" s="9"/>
    </row>
    <row r="354" spans="2:7" x14ac:dyDescent="0.2">
      <c r="B354" s="69"/>
      <c r="C354" s="70"/>
      <c r="D354" s="9"/>
      <c r="E354" s="9"/>
      <c r="F354" s="9"/>
      <c r="G354" s="9"/>
    </row>
  </sheetData>
  <mergeCells count="11">
    <mergeCell ref="F5:F6"/>
    <mergeCell ref="H5:H6"/>
    <mergeCell ref="I5:J5"/>
    <mergeCell ref="A1:J1"/>
    <mergeCell ref="A2:J2"/>
    <mergeCell ref="I4:J4"/>
    <mergeCell ref="A5:A6"/>
    <mergeCell ref="B5:B6"/>
    <mergeCell ref="C5:C6"/>
    <mergeCell ref="D5:D6"/>
    <mergeCell ref="E5:E6"/>
  </mergeCells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Лист1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Comp</cp:lastModifiedBy>
  <cp:lastPrinted>2022-04-18T08:41:44Z</cp:lastPrinted>
  <dcterms:created xsi:type="dcterms:W3CDTF">1996-10-14T23:33:28Z</dcterms:created>
  <dcterms:modified xsi:type="dcterms:W3CDTF">2022-04-18T08:43:07Z</dcterms:modified>
</cp:coreProperties>
</file>