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9040" windowHeight="15840" tabRatio="609"/>
  </bookViews>
  <sheets>
    <sheet name="hav.3-1" sheetId="27" r:id="rId1"/>
    <sheet name="hav. 3-1.1" sheetId="26" r:id="rId2"/>
    <sheet name="hav3-1.1.1" sheetId="25" r:id="rId3"/>
  </sheets>
  <definedNames>
    <definedName name="BOP">#REF!</definedName>
    <definedName name="BOPfoot">#REF!</definedName>
    <definedName name="DebtCG">#REF!</definedName>
    <definedName name="DebtGG">#REF!</definedName>
    <definedName name="MonExo">#REF!</definedName>
    <definedName name="MonGrow">#REF!</definedName>
    <definedName name="RealExo">#REF!</definedName>
    <definedName name="RealPercent">#REF!</definedName>
    <definedName name="Table_2._Turkey__Exogenous_assumptions">#REF!</definedName>
    <definedName name="vlom">#REF!</definedName>
    <definedName name="Z_248BE2BA_E445_11D3_BFE0_00003960F508_.wvu.Cols">#REF!</definedName>
  </definedNames>
  <calcPr calcId="144525"/>
  <customWorkbookViews>
    <customWorkbookView name="Ruzanna Gabrielyan - Personal View" guid="{7DC48BE1-46DF-4852-90F0-C5EC3EE8E643}" mergeInterval="0" personalView="1" maximized="1" xWindow="-8" yWindow="-8" windowWidth="1936" windowHeight="1056" activeSheetId="1"/>
    <customWorkbookView name="Naira Apyan - Personal View" guid="{0F095AE5-4E5E-4B81-B717-BA955D87E8C5}" mergeInterval="0" personalView="1" xWindow="9" yWindow="28" windowWidth="940" windowHeight="720" activeSheetId="1"/>
    <customWorkbookView name="Hakob Deghoyan - Personal View" guid="{B5B2E58C-80A7-4938-ADFD-65719DAFEFB2}" mergeInterval="0" personalView="1" maximized="1" xWindow="-8" yWindow="-8" windowWidth="1936" windowHeight="1056" activeSheetId="1"/>
    <customWorkbookView name="Vilson Kyatikyan - Personal View" guid="{21DB41A6-7B52-4642-8966-36BA14DED82E}" mergeInterval="0" personalView="1" xWindow="2" windowWidth="1918" windowHeight="1040" activeSheetId="1"/>
    <customWorkbookView name="Marine Madoyan - Personal View" guid="{C562CE11-08BA-4A6C-B921-89D1A80BC914}" mergeInterval="0" personalView="1" maximized="1" xWindow="-8" yWindow="-8" windowWidth="1936" windowHeight="1056" activeSheetId="1"/>
    <customWorkbookView name="Ani Mirzoyan - Personal View" guid="{C54F9C0E-39F6-41BE-ACA3-D66F274E6229}" mergeInterval="0" personalView="1" maximized="1" xWindow="-8" yWindow="-8" windowWidth="1936" windowHeight="1056" activeSheetId="1"/>
    <customWorkbookView name="Gayane Osipyan - Personal View" guid="{B7A2E55C-11BC-49BF-8E6C-8C9B29F452A4}" mergeInterval="0" personalView="1" maximized="1" xWindow="-8" yWindow="-8" windowWidth="1376" windowHeight="744" activeSheetId="1" showComments="commIndAndComment"/>
    <customWorkbookView name="Anahit _ Arakelyan - Личное представление" guid="{AEC5960C-49E1-49D8-A4C7-A9E2D72EE17A}" mergeInterval="0" personalView="1" xWindow="75" yWindow="75" windowWidth="1739" windowHeight="924" activeSheetId="1"/>
    <customWorkbookView name="Angelina Atayan - Personal View" guid="{C63B5708-9D70-4A3B-B0E6-91FD62F7678E}" mergeInterval="0" personalView="1" maximized="1" windowWidth="1677" windowHeight="744" activeSheetId="1"/>
    <customWorkbookView name="Evelina Grigoryan - Personal View" guid="{8A7A5373-3D1E-4AAE-95E1-81F24AA6DF91}" mergeInterval="0" personalView="1" maximized="1" xWindow="-8" yWindow="-8" windowWidth="1936" windowHeight="1056" activeSheetId="1"/>
    <customWorkbookView name="Elena Khachatryan - Personal View" guid="{385B8621-E377-4D3B-BA8C-35A588A9E796}" mergeInterval="0" personalView="1" maximized="1" xWindow="-8" yWindow="-8" windowWidth="1936" windowHeight="1056" activeSheetId="1"/>
    <customWorkbookView name="Anna Ohanyan - Personal View" guid="{92EEC42E-1C74-4494-BC49-F691EC370531}" mergeInterval="0" personalView="1" maximized="1" windowWidth="1436" windowHeight="684" activeSheetId="1"/>
    <customWorkbookView name="Arpenik Sahradyan - Personal View" guid="{B94B30F3-DE1F-4165-A1D0-FABD9540F864}" mergeInterval="0" personalView="1" maximized="1" xWindow="-8" yWindow="-8" windowWidth="1936" windowHeight="1056" activeSheetId="1"/>
    <customWorkbookView name="Arusyak Hovhannisyan - Personal View" guid="{B2606A4C-0495-454B-9701-76462D908775}" mergeInterval="0" personalView="1" maximized="1" xWindow="-8" yWindow="-8" windowWidth="1936" windowHeight="1056" activeSheetId="1"/>
    <customWorkbookView name="Karine Khojabekyan - Personal View" guid="{7469E0C4-BD01-4D82-8CD8-2BE69DDFAFC4}" mergeInterval="0" personalView="1" maximized="1" xWindow="-8" yWindow="-8" windowWidth="1936" windowHeight="1056" activeSheetId="1" showComments="commIndAndComment"/>
    <customWorkbookView name="Vardan Avetisyan - Personal View" guid="{4669A452-B49C-4E66-BCF4-3205BEE853C9}" mergeInterval="0" personalView="1" maximized="1" xWindow="-8" yWindow="-8" windowWidth="1936" windowHeight="1056" activeSheetId="1"/>
    <customWorkbookView name="Haykuhi Kamendatyan - Personal View" guid="{91DAA1B8-3B54-4756-95BF-A0A50DD34341}" mergeInterval="0" personalView="1" maximized="1" windowWidth="1916" windowHeight="854" activeSheetId="1"/>
    <customWorkbookView name="Narek Karapetyan - Personal View" guid="{F9F8E561-773D-436C-BAF7-26537FCAA36D}" mergeInterval="0" personalView="1" maximized="1" xWindow="-8" yWindow="-8" windowWidth="1936" windowHeight="1096" activeSheetId="1"/>
    <customWorkbookView name="Alisa Adamyan - Personal View" guid="{8B101C46-0B85-42DF-8303-F7EEC09FC7DC}" mergeInterval="0" personalView="1" maximized="1" xWindow="-8" yWindow="-8" windowWidth="1936" windowHeight="1056" activeSheetId="1"/>
    <customWorkbookView name="Armine Varshamyan - Personal View" guid="{E3E754D0-3558-435F-8F3A-F79DE5FEDC58}" mergeInterval="0" personalView="1" maximized="1" windowWidth="1916" windowHeight="854" activeSheetId="1"/>
    <customWorkbookView name="Hetum Hamamtshyan - Personal View" guid="{AADB9AFB-F816-4C9A-AC96-303E4C303F97}" mergeInterval="0" personalView="1" maximized="1" xWindow="-8" yWindow="-8" windowWidth="1936" windowHeight="1056" activeSheetId="1"/>
    <customWorkbookView name="User - Personal View" guid="{8657F7B9-B475-474C-AFC3-99318488A4D6}" mergeInterval="0" personalView="1" maximized="1" xWindow="1" yWindow="1" windowWidth="1362" windowHeight="53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7" i="27" l="1"/>
  <c r="B48" i="27" s="1"/>
  <c r="B44" i="27"/>
  <c r="B38" i="27" s="1"/>
  <c r="B41" i="27"/>
  <c r="B40" i="27"/>
  <c r="B34" i="27"/>
  <c r="B31" i="27"/>
  <c r="B29" i="27" s="1"/>
  <c r="B27" i="27" s="1"/>
  <c r="B22" i="27"/>
  <c r="B17" i="27"/>
  <c r="B8" i="27" s="1"/>
  <c r="B6" i="27" s="1"/>
  <c r="B12" i="27"/>
  <c r="B10" i="27"/>
  <c r="E43" i="26" l="1"/>
  <c r="E37" i="26"/>
  <c r="E31" i="26"/>
  <c r="E18" i="26"/>
  <c r="E11" i="26" s="1"/>
  <c r="F19" i="25" l="1"/>
  <c r="F18" i="25" s="1"/>
  <c r="F17" i="25" s="1"/>
  <c r="F13" i="25" s="1"/>
  <c r="F15" i="25" s="1"/>
  <c r="E19" i="25"/>
  <c r="E18" i="25" s="1"/>
  <c r="E17" i="25" s="1"/>
  <c r="E13" i="25" s="1"/>
  <c r="E15" i="25" s="1"/>
  <c r="D19" i="25"/>
  <c r="D18" i="25"/>
  <c r="D17" i="25" s="1"/>
  <c r="D13" i="25" s="1"/>
  <c r="F27" i="25"/>
  <c r="F26" i="25" s="1"/>
  <c r="F25" i="25" s="1"/>
  <c r="F21" i="25" s="1"/>
  <c r="F23" i="25" s="1"/>
  <c r="E27" i="25"/>
  <c r="E26" i="25" s="1"/>
  <c r="E25" i="25" s="1"/>
  <c r="E21" i="25" s="1"/>
  <c r="E23" i="25" s="1"/>
  <c r="D27" i="25"/>
  <c r="D26" i="25" s="1"/>
  <c r="D25" i="25" s="1"/>
  <c r="D21" i="25" s="1"/>
  <c r="F35" i="25"/>
  <c r="F34" i="25" s="1"/>
  <c r="F33" i="25" s="1"/>
  <c r="F29" i="25" s="1"/>
  <c r="E35" i="25"/>
  <c r="D35" i="25"/>
  <c r="D34" i="25" s="1"/>
  <c r="D33" i="25" s="1"/>
  <c r="D29" i="25" s="1"/>
  <c r="E62" i="26" s="1"/>
  <c r="E34" i="25"/>
  <c r="E33" i="25" s="1"/>
  <c r="E29" i="25" s="1"/>
  <c r="F44" i="25"/>
  <c r="F43" i="25" s="1"/>
  <c r="F42" i="25" s="1"/>
  <c r="F38" i="25" s="1"/>
  <c r="F40" i="25" s="1"/>
  <c r="E44" i="25"/>
  <c r="E43" i="25" s="1"/>
  <c r="E42" i="25" s="1"/>
  <c r="E38" i="25" s="1"/>
  <c r="E40" i="25" s="1"/>
  <c r="D44" i="25"/>
  <c r="D43" i="25"/>
  <c r="D42" i="25" s="1"/>
  <c r="D38" i="25" s="1"/>
  <c r="F52" i="25"/>
  <c r="F51" i="25" s="1"/>
  <c r="F50" i="25" s="1"/>
  <c r="F46" i="25" s="1"/>
  <c r="E52" i="25"/>
  <c r="D52" i="25"/>
  <c r="D51" i="25" s="1"/>
  <c r="D50" i="25" s="1"/>
  <c r="D46" i="25" s="1"/>
  <c r="E74" i="26" s="1"/>
  <c r="E51" i="25"/>
  <c r="E50" i="25" s="1"/>
  <c r="E46" i="25" s="1"/>
  <c r="F54" i="25"/>
  <c r="F61" i="25"/>
  <c r="F60" i="25" s="1"/>
  <c r="F59" i="25" s="1"/>
  <c r="F55" i="25" s="1"/>
  <c r="F57" i="25" s="1"/>
  <c r="E61" i="25"/>
  <c r="E60" i="25" s="1"/>
  <c r="E59" i="25" s="1"/>
  <c r="E55" i="25" s="1"/>
  <c r="E57" i="25" s="1"/>
  <c r="D61" i="25"/>
  <c r="D60" i="25"/>
  <c r="D59" i="25" s="1"/>
  <c r="D55" i="25" s="1"/>
  <c r="F69" i="25"/>
  <c r="F68" i="25" s="1"/>
  <c r="F67" i="25" s="1"/>
  <c r="F63" i="25" s="1"/>
  <c r="F65" i="25" s="1"/>
  <c r="E69" i="25"/>
  <c r="E68" i="25" s="1"/>
  <c r="E67" i="25" s="1"/>
  <c r="E63" i="25" s="1"/>
  <c r="E65" i="25" s="1"/>
  <c r="D69" i="25"/>
  <c r="D68" i="25"/>
  <c r="D67" i="25" s="1"/>
  <c r="D63" i="25" s="1"/>
  <c r="F77" i="25"/>
  <c r="F76" i="25" s="1"/>
  <c r="F75" i="25" s="1"/>
  <c r="F71" i="25" s="1"/>
  <c r="E77" i="25"/>
  <c r="E76" i="25" s="1"/>
  <c r="E75" i="25" s="1"/>
  <c r="E71" i="25" s="1"/>
  <c r="D77" i="25"/>
  <c r="D76" i="25"/>
  <c r="D75" i="25" s="1"/>
  <c r="D71" i="25" s="1"/>
  <c r="E90" i="26" s="1"/>
  <c r="F86" i="25"/>
  <c r="F85" i="25" s="1"/>
  <c r="F84" i="25" s="1"/>
  <c r="F80" i="25" s="1"/>
  <c r="E86" i="25"/>
  <c r="E85" i="25" s="1"/>
  <c r="E84" i="25" s="1"/>
  <c r="E80" i="25" s="1"/>
  <c r="E82" i="25" s="1"/>
  <c r="D86" i="25"/>
  <c r="D85" i="25" s="1"/>
  <c r="D84" i="25" s="1"/>
  <c r="D80" i="25" s="1"/>
  <c r="D82" i="25" l="1"/>
  <c r="E98" i="26"/>
  <c r="E95" i="26" s="1"/>
  <c r="D79" i="25"/>
  <c r="F82" i="25"/>
  <c r="F79" i="25"/>
  <c r="D57" i="25"/>
  <c r="E82" i="26"/>
  <c r="E54" i="25"/>
  <c r="D40" i="25"/>
  <c r="E70" i="26"/>
  <c r="E66" i="26" s="1"/>
  <c r="D65" i="25"/>
  <c r="E86" i="26"/>
  <c r="E78" i="26" s="1"/>
  <c r="D15" i="25"/>
  <c r="E54" i="26"/>
  <c r="E50" i="26" s="1"/>
  <c r="D54" i="25"/>
  <c r="D23" i="25"/>
  <c r="E58" i="26"/>
  <c r="F31" i="25"/>
  <c r="F12" i="25"/>
  <c r="E31" i="25"/>
  <c r="E12" i="25"/>
  <c r="D12" i="25"/>
  <c r="D31" i="25"/>
  <c r="D37" i="25"/>
  <c r="D48" i="25"/>
  <c r="F48" i="25"/>
  <c r="F37" i="25"/>
  <c r="F11" i="25" s="1"/>
  <c r="F9" i="25" s="1"/>
  <c r="E48" i="25"/>
  <c r="E37" i="25"/>
  <c r="E73" i="25"/>
  <c r="F73" i="25"/>
  <c r="D73" i="25"/>
  <c r="E79" i="25"/>
  <c r="D11" i="25" l="1"/>
  <c r="D9" i="25" s="1"/>
  <c r="E11" i="25"/>
  <c r="E9" i="25" s="1"/>
  <c r="E24" i="26" l="1"/>
  <c r="E9" i="26" l="1"/>
</calcChain>
</file>

<file path=xl/sharedStrings.xml><?xml version="1.0" encoding="utf-8"?>
<sst xmlns="http://schemas.openxmlformats.org/spreadsheetml/2006/main" count="243" uniqueCount="140">
  <si>
    <t>այդ թվում՝</t>
  </si>
  <si>
    <t>ՀՀ ֆինանսների նախարարություն</t>
  </si>
  <si>
    <t>Բյուջեի նախագծի նախնական տարբերակ</t>
  </si>
  <si>
    <t>Աղյուսակ N 1.1</t>
  </si>
  <si>
    <t>Ծրագրային դասիչ</t>
  </si>
  <si>
    <t>Բյուջետային գլխավոր կարգադրիչների, ծրագրերի և միջոցառումների անվանումները</t>
  </si>
  <si>
    <t>Ծրագիր</t>
  </si>
  <si>
    <t>Միջոցառում</t>
  </si>
  <si>
    <t>ԸՆԴԱՄԵՆԸ 
այդ թվում</t>
  </si>
  <si>
    <t>Ֆինանսական ակտիվների կառավարման միջոցառումներ</t>
  </si>
  <si>
    <t>42001</t>
  </si>
  <si>
    <t xml:space="preserve">Միջոցառման տեսակը՝ </t>
  </si>
  <si>
    <t>Վարկերի տրամադրում</t>
  </si>
  <si>
    <t xml:space="preserve">ՀՀ տարածքային կառավարման և ենթակառուցվածքների նախարարություն </t>
  </si>
  <si>
    <t>1040</t>
  </si>
  <si>
    <t>42002</t>
  </si>
  <si>
    <t>42003</t>
  </si>
  <si>
    <t>1157</t>
  </si>
  <si>
    <t>1167</t>
  </si>
  <si>
    <t>42005</t>
  </si>
  <si>
    <t>42008</t>
  </si>
  <si>
    <t>Միջոցառման անվանումը՝ 
Գերմանիայի զարգացման վարկերի բանկի (KFW) աջակցությամբ իրականացվող «Կովկասյան էլեկտրահաղորդման ցանց I» Հայաստան-Վրաստան հաղորդիչ գիծ/ենթակայանների վարկային ծրագրի շրջանակներում ենթավարկի տրամադրում «Բարձրավոլտ էլեկտրացանցեր» ՓԲԸ- ին</t>
  </si>
  <si>
    <t>Միջոցառման նկարագրությունը՝
Հայաստան-Վրաստան 400 կՎ լարման էլեկտրահաղորդման օդային գծի և համապատասխան ենթակայանների կառուցում</t>
  </si>
  <si>
    <r>
      <rPr>
        <b/>
        <i/>
        <sz val="11"/>
        <rFont val="GHEA Grapalat"/>
        <family val="3"/>
      </rPr>
      <t xml:space="preserve">Ծրագրի անվանումը՝ </t>
    </r>
    <r>
      <rPr>
        <sz val="11"/>
        <rFont val="GHEA Grapalat"/>
        <family val="3"/>
      </rPr>
      <t xml:space="preserve">
Կոշտ թափոնների կառավարում</t>
    </r>
  </si>
  <si>
    <r>
      <rPr>
        <b/>
        <i/>
        <sz val="11"/>
        <rFont val="GHEA Grapalat"/>
        <family val="3"/>
      </rPr>
      <t>Ծրագրի նպատակը՝</t>
    </r>
    <r>
      <rPr>
        <sz val="11"/>
        <rFont val="GHEA Grapalat"/>
        <family val="3"/>
      </rPr>
      <t xml:space="preserve">
Կենցաղային թափոնների արդյունավետ կառավարում սոցիալական և բնապահպանական խնդիրների լուծում</t>
    </r>
  </si>
  <si>
    <r>
      <rPr>
        <b/>
        <i/>
        <sz val="11"/>
        <rFont val="GHEA Grapalat"/>
        <family val="3"/>
      </rPr>
      <t>Վերջնական արդյունքի նկարագրությունը՝</t>
    </r>
    <r>
      <rPr>
        <sz val="11"/>
        <rFont val="GHEA Grapalat"/>
        <family val="3"/>
      </rPr>
      <t xml:space="preserve">
Կենցաղային թափոնների արդյունավետ կառավարում</t>
    </r>
  </si>
  <si>
    <r>
      <rPr>
        <b/>
        <i/>
        <sz val="11"/>
        <rFont val="GHEA Grapalat"/>
        <family val="3"/>
      </rPr>
      <t xml:space="preserve">Միջոցառման անվանումը՝ </t>
    </r>
    <r>
      <rPr>
        <sz val="11"/>
        <rFont val="GHEA Grapalat"/>
        <family val="3"/>
      </rPr>
      <t xml:space="preserve">
Վերակառուցման և զարգացման եվրոպական բանկի աջակցությամբ իրականացվող Կոտայքի և Գեղարքունիքի մարզերի կոշտ թափոնների կառավարման ծրագրի շրջանակներում ենթավարկի տրամադրում «Կոտայքի և Գեղարքունիքի Կոշտ կենցաղային թափոնների կառավարում» ՍՊԸ-ին </t>
    </r>
  </si>
  <si>
    <r>
      <rPr>
        <b/>
        <i/>
        <sz val="11"/>
        <rFont val="GHEA Grapalat"/>
        <family val="3"/>
      </rPr>
      <t>Միջոցառման նկարագրությունը՝</t>
    </r>
    <r>
      <rPr>
        <sz val="11"/>
        <rFont val="GHEA Grapalat"/>
        <family val="3"/>
      </rPr>
      <t xml:space="preserve">
Կոշտ թափոննրի կառավարման համակարգի բարելավում և նոր աղբավայրի ստեղծում
</t>
    </r>
  </si>
  <si>
    <r>
      <rPr>
        <b/>
        <i/>
        <sz val="11"/>
        <rFont val="GHEA Grapalat"/>
        <family val="3"/>
      </rPr>
      <t xml:space="preserve">Միջոցառման անվանումը՝ </t>
    </r>
    <r>
      <rPr>
        <sz val="11"/>
        <rFont val="GHEA Grapalat"/>
        <family val="3"/>
      </rPr>
      <t xml:space="preserve">
Վերակառուցման և զարգացման եվրոպական բանկի աջակցությամբ իրականացվող Երևանի  կոշտ թափոնների կառավարման ծրագրի շրջանակներում ենթավարկի տրամադրում «Երևանի քաղաքային նոր աղբավայր» ՓԲԸ-ին </t>
    </r>
  </si>
  <si>
    <r>
      <rPr>
        <b/>
        <i/>
        <sz val="11"/>
        <rFont val="GHEA Grapalat"/>
        <family val="3"/>
      </rPr>
      <t>Միջոցառման նկարագրությունը՝</t>
    </r>
    <r>
      <rPr>
        <sz val="11"/>
        <rFont val="GHEA Grapalat"/>
        <family val="3"/>
      </rPr>
      <t xml:space="preserve">
Կոշտ թափոննրի կառավարման համակարգի բարելավում և նոր աղբավայրի ստեղծում</t>
    </r>
  </si>
  <si>
    <r>
      <rPr>
        <b/>
        <i/>
        <sz val="11"/>
        <rFont val="GHEA Grapalat"/>
        <family val="3"/>
      </rPr>
      <t xml:space="preserve">Միջոցառման անվանումը՝ </t>
    </r>
    <r>
      <rPr>
        <sz val="11"/>
        <rFont val="GHEA Grapalat"/>
        <family val="3"/>
      </rPr>
      <t xml:space="preserve">
Եվրոպական  ներդրումային բանկի աջակցությամբ իրականացվող Երևանի  կոշտ թափոնների կառավարման ծրագրի շրջանակներում  ենթավարկի տրամադրում «Երևանի քաղաքային նոր աղբավայր» ՓԲԸ-ին </t>
    </r>
  </si>
  <si>
    <r>
      <rPr>
        <b/>
        <i/>
        <sz val="11"/>
        <rFont val="GHEA Grapalat"/>
        <family val="3"/>
      </rPr>
      <t xml:space="preserve">Ծրագրի անվանումը՝ </t>
    </r>
    <r>
      <rPr>
        <sz val="11"/>
        <rFont val="GHEA Grapalat"/>
        <family val="3"/>
      </rPr>
      <t xml:space="preserve">
Քաղաքային զարգացում</t>
    </r>
  </si>
  <si>
    <r>
      <rPr>
        <b/>
        <i/>
        <sz val="11"/>
        <rFont val="GHEA Grapalat"/>
        <family val="3"/>
      </rPr>
      <t>Ծրագրի նպատակը՝</t>
    </r>
    <r>
      <rPr>
        <sz val="11"/>
        <rFont val="GHEA Grapalat"/>
        <family val="3"/>
      </rPr>
      <t xml:space="preserve">
Քաղաքային ենթակառուցվածքների զարգացում</t>
    </r>
  </si>
  <si>
    <r>
      <rPr>
        <b/>
        <i/>
        <sz val="11"/>
        <rFont val="GHEA Grapalat"/>
        <family val="3"/>
      </rPr>
      <t>Վերջնական արդյունքի նկարագրությունը՝</t>
    </r>
    <r>
      <rPr>
        <sz val="11"/>
        <rFont val="GHEA Grapalat"/>
        <family val="3"/>
      </rPr>
      <t xml:space="preserve">
 Քաղաքային ենթակառուցվածքների արդիականացում և բարելավում</t>
    </r>
  </si>
  <si>
    <r>
      <rPr>
        <b/>
        <i/>
        <sz val="11"/>
        <rFont val="GHEA Grapalat"/>
        <family val="3"/>
      </rPr>
      <t xml:space="preserve">Միջոցառման անվանումը՝ </t>
    </r>
    <r>
      <rPr>
        <sz val="11"/>
        <rFont val="GHEA Grapalat"/>
        <family val="3"/>
      </rPr>
      <t xml:space="preserve">
Վերակառուցման և զարգացման եվրոպական բանկի աջակցությամբ իրականացվող Երևանի քաղաքային լուսավորության ծրագրի շրջանակներում ենթավարկի տրամադրում «Երքաղլույս» ՓԲԸ-ին </t>
    </r>
  </si>
  <si>
    <r>
      <rPr>
        <b/>
        <i/>
        <sz val="11"/>
        <rFont val="GHEA Grapalat"/>
        <family val="3"/>
      </rPr>
      <t>Միջոցառման նկարագրությունը՝</t>
    </r>
    <r>
      <rPr>
        <sz val="11"/>
        <rFont val="GHEA Grapalat"/>
        <family val="3"/>
      </rPr>
      <t xml:space="preserve">
 ՀՀ համայնքներին քաղաքային լուսավորության ենթակառուցվածքի բարելավման համար տրամադրվող աջակցություն և ծառայություն</t>
    </r>
  </si>
  <si>
    <r>
      <rPr>
        <b/>
        <i/>
        <sz val="11"/>
        <rFont val="GHEA Grapalat"/>
        <family val="3"/>
      </rPr>
      <t xml:space="preserve">Ծրագրի անվանումը՝ </t>
    </r>
    <r>
      <rPr>
        <sz val="11"/>
        <rFont val="GHEA Grapalat"/>
        <family val="3"/>
      </rPr>
      <t xml:space="preserve">
Էլեկտրաէներգետիկ համակարգի զարգացման ծրագիր</t>
    </r>
  </si>
  <si>
    <r>
      <rPr>
        <b/>
        <i/>
        <sz val="11"/>
        <rFont val="GHEA Grapalat"/>
        <family val="3"/>
      </rPr>
      <t>Ծրագրի նպատակը՝</t>
    </r>
    <r>
      <rPr>
        <sz val="11"/>
        <rFont val="GHEA Grapalat"/>
        <family val="3"/>
      </rPr>
      <t xml:space="preserve">
Նպաստել էլեկտրաէներգետիկ համակարգի հուսալիության բարձրացմանը և էլեկտրաէներգիայի անխափան մատակարարման ապահովմանը</t>
    </r>
  </si>
  <si>
    <r>
      <rPr>
        <b/>
        <i/>
        <sz val="11"/>
        <rFont val="GHEA Grapalat"/>
        <family val="3"/>
      </rPr>
      <t>Վերջնական արդյունքի նկարագրությունը՝</t>
    </r>
    <r>
      <rPr>
        <sz val="11"/>
        <rFont val="GHEA Grapalat"/>
        <family val="3"/>
      </rPr>
      <t xml:space="preserve">
Հուսալի և անվտանգ էլեկտրամատակարարման ապահովում</t>
    </r>
  </si>
  <si>
    <r>
      <rPr>
        <b/>
        <i/>
        <sz val="11"/>
        <rFont val="GHEA Grapalat"/>
        <family val="3"/>
      </rPr>
      <t xml:space="preserve">Միջոցառման անվանումը՝ </t>
    </r>
    <r>
      <rPr>
        <sz val="11"/>
        <rFont val="GHEA Grapalat"/>
        <family val="3"/>
      </rPr>
      <t xml:space="preserve">
Վերակառուցման և զարգացման միջազգային բանկի աջակցությամբ իրականացվող էլեկտրամատակարարման հուսալիության ծրագրի լրացուցիչ ֆինանսավորման ծրագրի շրջանակներում ենթավարկի տրամադրում «Բարձրավոլտ էլեկտրացանցեր»  ՓԲԸ-ին </t>
    </r>
  </si>
  <si>
    <r>
      <rPr>
        <b/>
        <i/>
        <sz val="11"/>
        <rFont val="GHEA Grapalat"/>
        <family val="3"/>
      </rPr>
      <t>Միջոցառման նկարագրությունը՝</t>
    </r>
    <r>
      <rPr>
        <sz val="11"/>
        <rFont val="GHEA Grapalat"/>
        <family val="3"/>
      </rPr>
      <t xml:space="preserve">
Էլեկտրամատակարարման հուսալիության ծրագրի լրացուցիչ ֆինանսավորման ծրագրի շրջանակներում «Հաղթանակ» 220կՎ, «Չարենցավան-3», «Վանաձոր-1» 110կՎ, «Զովունի» 220կՎ ենթակայանների ֆիզիկապես և բարոյապես մաշված սարքավորումների փոխարինում</t>
    </r>
  </si>
  <si>
    <r>
      <rPr>
        <b/>
        <i/>
        <sz val="11"/>
        <rFont val="GHEA Grapalat"/>
        <family val="3"/>
      </rPr>
      <t xml:space="preserve">Միջոցառման անվանումը՝ </t>
    </r>
    <r>
      <rPr>
        <sz val="11"/>
        <rFont val="GHEA Grapalat"/>
        <family val="3"/>
      </rPr>
      <t xml:space="preserve">
Վերակառուցման և զարգացման միջազգային բանկի աջակցությամբ իրականացվող «Աշնակ»
 և «Արարատ» ենթակայանների վերակառուցման ծրագրի շրջանակներում ենթավարկի տրամադրում «Բարձրավոլտ էլեկտրացանցեր» ՓԲԸ- ին</t>
    </r>
  </si>
  <si>
    <r>
      <rPr>
        <b/>
        <i/>
        <sz val="11"/>
        <rFont val="GHEA Grapalat"/>
        <family val="3"/>
      </rPr>
      <t>Միջոցառման նկարագրությունը՝</t>
    </r>
    <r>
      <rPr>
        <sz val="11"/>
        <rFont val="GHEA Grapalat"/>
        <family val="3"/>
      </rPr>
      <t xml:space="preserve">
Էլեկտրահաղորդման ցանցի բարելավման ծրագրի շրջանակներում 30 և ավելի տարիներ շահագործման մեջ գտնվող 220 կՎ «Աշնակ» և 40 և ավելի տարիներ շահագործման մեջ գտնվող 220 կՎ «Արարատ-2» ենթակայանների վերակառուցում</t>
    </r>
  </si>
  <si>
    <t>Աղյուսակ N 1.1.1</t>
  </si>
  <si>
    <t xml:space="preserve"> Ընդամենը </t>
  </si>
  <si>
    <t xml:space="preserve"> այդ թվում </t>
  </si>
  <si>
    <t xml:space="preserve"> Վարկային միջոցներ </t>
  </si>
  <si>
    <t xml:space="preserve"> Համաֆինան_x000D_-
սավորում </t>
  </si>
  <si>
    <t xml:space="preserve">ՀՀ ՏԱՐԱԾՔԱՅԻՆ ԿԱՌԱՎԱՐՄԱՆ ԵՎ ԵՆԹԱԿԱՌՈՒՑՎԱԾՔՆԵՐԻ ՆԱԽԱՐԱՐՈՒԹՅՈՒՆ
</t>
  </si>
  <si>
    <t>Կոշտ թափոնների կառավարում</t>
  </si>
  <si>
    <t xml:space="preserve">Վերակառուցման և զարգացման եվրոպական բանկի աջակցությամբ իրականացվող Կոտայքի և Գեղարքունիքի մարզերի կոշտ թափոնների կառավարման ծրագրի շրջանակներում ենթավարկի տրամադրում «Կոտայքի և Գեղարքունիքի Կոշտ կենցաղային թափոնների կառավարում» ՍՊԸ-ին </t>
  </si>
  <si>
    <t xml:space="preserve">Վերակառուցման և զարգացման եվրոպական բանկի աջակցությամբ իրականացվող Երևանի  կոշտ թափոնների կառավարման ծրագրի շրջանակներում ենթավարկի տրամադրում «Երևանի քաղաքային նոր աղբավայր» ՓԲԸ-ին </t>
  </si>
  <si>
    <t xml:space="preserve">Եվրոպական  ներդրումային բանկի աջակցությամբ իրականացվող Երևանի  կոշտ թափոնների կառավարման ծրագրի շրջանակներում  ենթավարկի տրամադրում «Երևանի քաղաքային նոր աղբավայր» ՓԲԸ-ին </t>
  </si>
  <si>
    <t>Քաղաքային զարգացում</t>
  </si>
  <si>
    <t>Էլեկտրաէներգետիկ համակարգի զարգացման ծրագիր</t>
  </si>
  <si>
    <t xml:space="preserve">Վերակառուցման և զարգացման միջազգային բանկի աջակցությամբ իրականացվող էլեկտրամատակարարման հուսալիության ծրագրի լրացուցիչ ֆինանսավորման ծրագրի շրջանակներում ենթավարկի տրամադրում «Բարձրավոլտ էլեկտրացանցեր»  ՓԲԸ-ին </t>
  </si>
  <si>
    <t>Գերմանիայի զարգացման վարկերի բանկի (KFW) աջակցությամբ իրականացվող «Կովկասյան էլեկտրահաղորդման ցանց I» Հայաստան-Վրաստան հաղորդիչ գիծ/ենթակայանների վարկային ծրագրի շրջանակներում ենթավարկի տրամադրում «Բարձրավոլտ էլեկտրացանցեր» ՓԲԸ- ին</t>
  </si>
  <si>
    <t>հազար դրամ</t>
  </si>
  <si>
    <t xml:space="preserve"> ՀՀ տարածքային կառավարման և ենթակառուցվածքների նախարարություն</t>
  </si>
  <si>
    <t>այդ թվում՝ ըստ կատարողների</t>
  </si>
  <si>
    <t>այդ թվում՝ ըստ տնտեսագիտական դասակարգման հոդվածների՝</t>
  </si>
  <si>
    <t>ՀԻՄՆԱԿԱՆ ԳՈՒՄԱՐԻ ՄԱՐՄԱՆ ԵՎ ՖԻՆԱՆՍԱԿԱՆ  ԱԿՏԻՎՆԵՐԻ ՁԵՌՔԲԵՐՄԱՆ ԳԾՈՎ ԾԱԽՍԵՐ, այդ թվում`</t>
  </si>
  <si>
    <t>ՖԻՆԱՆՍԱԿԱՆ ԱԿՏԻՎՆԵՐԻ ՁԵՌՔԲԵՐՈՒՄ, այդ թվում</t>
  </si>
  <si>
    <t>ՆԵՐՔԻՆ ՖԻՆԱՆՍԱԿԱՆ ԱԿՏԻՎՆԵՐԻ ՁԵՌՔԲԵՐՈՒՄ, այդ թվում`</t>
  </si>
  <si>
    <t>Ներքին վարկեր և փոխատվություններ</t>
  </si>
  <si>
    <t>ՀԱՎԵԼՎԱԾ N 3</t>
  </si>
  <si>
    <t>Հավելված N 3</t>
  </si>
  <si>
    <r>
      <rPr>
        <b/>
        <i/>
        <sz val="11"/>
        <color indexed="8"/>
        <rFont val="GHEA Grapalat"/>
        <family val="3"/>
      </rPr>
      <t>Ծրագրի անվանումը՝</t>
    </r>
    <r>
      <rPr>
        <sz val="11"/>
        <color indexed="8"/>
        <rFont val="GHEA Grapalat"/>
        <family val="3"/>
      </rPr>
      <t xml:space="preserve">
Միջպետական վարկերի տրամադրում</t>
    </r>
  </si>
  <si>
    <r>
      <rPr>
        <b/>
        <i/>
        <sz val="11"/>
        <color indexed="8"/>
        <rFont val="GHEA Grapalat"/>
        <family val="3"/>
      </rPr>
      <t>Ծրագրի նպատակը՝</t>
    </r>
    <r>
      <rPr>
        <sz val="11"/>
        <color indexed="8"/>
        <rFont val="GHEA Grapalat"/>
        <family val="3"/>
      </rPr>
      <t xml:space="preserve">
Արտաքին տնտեսական աջակցության տրամադրում</t>
    </r>
  </si>
  <si>
    <r>
      <rPr>
        <b/>
        <i/>
        <sz val="11"/>
        <color indexed="8"/>
        <rFont val="GHEA Grapalat"/>
        <family val="3"/>
      </rPr>
      <t>Վերջնական արդյունքի նկարագրությունը՝</t>
    </r>
    <r>
      <rPr>
        <sz val="11"/>
        <color indexed="8"/>
        <rFont val="GHEA Grapalat"/>
        <family val="3"/>
      </rPr>
      <t xml:space="preserve">
Արտաքին տնտեսական աջակցության շրջանակներում բյուջետային վարկերի տրամադրման ապահովում</t>
    </r>
  </si>
  <si>
    <r>
      <rPr>
        <b/>
        <i/>
        <sz val="11"/>
        <color indexed="8"/>
        <rFont val="GHEA Grapalat"/>
        <family val="3"/>
      </rPr>
      <t>Միջոցառման անվանումը՝</t>
    </r>
    <r>
      <rPr>
        <sz val="11"/>
        <color indexed="8"/>
        <rFont val="GHEA Grapalat"/>
        <family val="3"/>
      </rPr>
      <t xml:space="preserve">
Բյուջետային վարկի տրամադրում Արցախի հանրապետությանը</t>
    </r>
  </si>
  <si>
    <r>
      <rPr>
        <b/>
        <i/>
        <sz val="11"/>
        <color indexed="8"/>
        <rFont val="GHEA Grapalat"/>
        <family val="3"/>
      </rPr>
      <t>Միջոցառման նկարագրությունը՝</t>
    </r>
    <r>
      <rPr>
        <sz val="11"/>
        <color indexed="8"/>
        <rFont val="GHEA Grapalat"/>
        <family val="3"/>
      </rPr>
      <t xml:space="preserve">
Արցախի հանրապետության կառավարությանն աջակցության նպատակով վարկի տրամադրում </t>
    </r>
  </si>
  <si>
    <r>
      <rPr>
        <b/>
        <i/>
        <sz val="11"/>
        <rFont val="GHEA Grapalat"/>
        <family val="3"/>
      </rPr>
      <t xml:space="preserve">Միջոցառման տեսակը՝ </t>
    </r>
    <r>
      <rPr>
        <i/>
        <sz val="11"/>
        <rFont val="GHEA Grapalat"/>
        <family val="3"/>
      </rPr>
      <t xml:space="preserve">
Վարկերի տրամադրում</t>
    </r>
  </si>
  <si>
    <r>
      <rPr>
        <b/>
        <i/>
        <sz val="11"/>
        <color indexed="8"/>
        <rFont val="GHEA Grapalat"/>
        <family val="3"/>
      </rPr>
      <t>Ծրագրի անվանումը՝</t>
    </r>
    <r>
      <rPr>
        <sz val="11"/>
        <color indexed="8"/>
        <rFont val="GHEA Grapalat"/>
        <family val="3"/>
      </rPr>
      <t xml:space="preserve">
Ֆինանսական պարտավորությունների կատարման ծրագիր</t>
    </r>
  </si>
  <si>
    <r>
      <rPr>
        <b/>
        <i/>
        <sz val="11"/>
        <color indexed="8"/>
        <rFont val="GHEA Grapalat"/>
        <family val="3"/>
      </rPr>
      <t>Ծրագրի նպատակը՝</t>
    </r>
    <r>
      <rPr>
        <sz val="11"/>
        <color indexed="8"/>
        <rFont val="GHEA Grapalat"/>
        <family val="3"/>
      </rPr>
      <t xml:space="preserve">
Պետական ֆինանսական պարտավորությունների կատարման ապահովում</t>
    </r>
  </si>
  <si>
    <r>
      <rPr>
        <b/>
        <i/>
        <sz val="11"/>
        <color indexed="8"/>
        <rFont val="GHEA Grapalat"/>
        <family val="3"/>
      </rPr>
      <t>Վերջնական արդյունքի նկարագրությունը՝</t>
    </r>
    <r>
      <rPr>
        <sz val="11"/>
        <color indexed="8"/>
        <rFont val="GHEA Grapalat"/>
        <family val="3"/>
      </rPr>
      <t xml:space="preserve">
Պետական ֆինանսական պարտավորությունների պատշաճ կատարում</t>
    </r>
  </si>
  <si>
    <r>
      <rPr>
        <b/>
        <i/>
        <sz val="11"/>
        <color indexed="8"/>
        <rFont val="GHEA Grapalat"/>
        <family val="3"/>
      </rPr>
      <t>Միջոցառման անվանումը՝</t>
    </r>
    <r>
      <rPr>
        <sz val="11"/>
        <color indexed="8"/>
        <rFont val="GHEA Grapalat"/>
        <family val="3"/>
      </rPr>
      <t xml:space="preserve">
Արտաքին աղբյուրներից ստացված վարկերի և փոխատվությունների մարում</t>
    </r>
  </si>
  <si>
    <r>
      <rPr>
        <b/>
        <i/>
        <sz val="11"/>
        <color indexed="8"/>
        <rFont val="GHEA Grapalat"/>
        <family val="3"/>
      </rPr>
      <t>Միջոցառման նկարագրությունը՝</t>
    </r>
    <r>
      <rPr>
        <sz val="11"/>
        <color indexed="8"/>
        <rFont val="GHEA Grapalat"/>
        <family val="3"/>
      </rPr>
      <t xml:space="preserve">
Օտարերկրյա պետություններից, միջազգային կազմակերպություններից և այլ արտաքին աղբյուրներից ստացված վարկերի և փոխատվությունների մարում</t>
    </r>
  </si>
  <si>
    <r>
      <rPr>
        <b/>
        <sz val="11"/>
        <color indexed="8"/>
        <rFont val="GHEA Grapalat"/>
        <family val="3"/>
      </rPr>
      <t>Միջոցառման տեսակը՝</t>
    </r>
    <r>
      <rPr>
        <sz val="11"/>
        <color indexed="8"/>
        <rFont val="GHEA Grapalat"/>
        <family val="3"/>
      </rPr>
      <t xml:space="preserve">
Վարկերի մարում</t>
    </r>
  </si>
  <si>
    <r>
      <rPr>
        <b/>
        <i/>
        <sz val="11"/>
        <color indexed="8"/>
        <rFont val="GHEA Grapalat"/>
        <family val="3"/>
      </rPr>
      <t>Միջոցառման անվանումը՝</t>
    </r>
    <r>
      <rPr>
        <sz val="11"/>
        <color indexed="8"/>
        <rFont val="GHEA Grapalat"/>
        <family val="3"/>
      </rPr>
      <t xml:space="preserve">
Միջազգային ֆինանսական կազմակերպությունների կապիտալում մասնակցության գծով ստանձնած պարտավորությունների կատարում</t>
    </r>
  </si>
  <si>
    <r>
      <rPr>
        <b/>
        <sz val="11"/>
        <color indexed="8"/>
        <rFont val="GHEA Grapalat"/>
        <family val="3"/>
      </rPr>
      <t>Միջոցառման տեսակը՝</t>
    </r>
    <r>
      <rPr>
        <sz val="11"/>
        <color indexed="8"/>
        <rFont val="GHEA Grapalat"/>
        <family val="3"/>
      </rPr>
      <t xml:space="preserve">
Բաժնեմասերի ձեռք բերում</t>
    </r>
  </si>
  <si>
    <r>
      <rPr>
        <b/>
        <i/>
        <sz val="11"/>
        <color indexed="8"/>
        <rFont val="GHEA Grapalat"/>
        <family val="3"/>
      </rPr>
      <t>Միջոցառման անվանումը՝</t>
    </r>
    <r>
      <rPr>
        <sz val="11"/>
        <color indexed="8"/>
        <rFont val="GHEA Grapalat"/>
        <family val="3"/>
      </rPr>
      <t xml:space="preserve">
Մուրհակների մարում</t>
    </r>
  </si>
  <si>
    <r>
      <rPr>
        <b/>
        <i/>
        <sz val="11"/>
        <color indexed="8"/>
        <rFont val="GHEA Grapalat"/>
        <family val="3"/>
      </rPr>
      <t>Միջոցառման նկարագրությունը՝</t>
    </r>
    <r>
      <rPr>
        <sz val="11"/>
        <color indexed="8"/>
        <rFont val="GHEA Grapalat"/>
        <family val="3"/>
      </rPr>
      <t xml:space="preserve">
Շրջանառության մեջ գտնվող պետական հասարակ և փոխանցելի մուրհակների մարում </t>
    </r>
  </si>
  <si>
    <r>
      <rPr>
        <b/>
        <i/>
        <sz val="11"/>
        <color indexed="8"/>
        <rFont val="GHEA Grapalat"/>
        <family val="3"/>
      </rPr>
      <t>Միջոցառման տեսակը՝</t>
    </r>
    <r>
      <rPr>
        <sz val="11"/>
        <color indexed="8"/>
        <rFont val="GHEA Grapalat"/>
        <family val="3"/>
      </rPr>
      <t xml:space="preserve">
Փոխառությունների մարում և այլ ելքեր (ներքին)</t>
    </r>
  </si>
  <si>
    <t xml:space="preserve">ԸՆԴԱՄԵՆԸ 
</t>
  </si>
  <si>
    <r>
      <rPr>
        <b/>
        <i/>
        <sz val="11"/>
        <color indexed="8"/>
        <rFont val="GHEA Grapalat"/>
        <family val="3"/>
      </rPr>
      <t>Միջոցառման նկարագրությունը՝</t>
    </r>
    <r>
      <rPr>
        <sz val="11"/>
        <color indexed="8"/>
        <rFont val="GHEA Grapalat"/>
        <family val="3"/>
      </rPr>
      <t xml:space="preserve">
Միջազգային ֆինանսական կազմակերպությունների կապիտալում բաժնեմասերի ձեռքբերման գծով ՀՀ ստանձնված պարտավորությունների կատարում (Վերակառուցման և զարգացման միջազգային բանկ)</t>
    </r>
  </si>
  <si>
    <t>42004</t>
  </si>
  <si>
    <r>
      <rPr>
        <b/>
        <i/>
        <sz val="11"/>
        <rFont val="GHEA Grapalat"/>
        <family val="3"/>
      </rPr>
      <t xml:space="preserve">Միջոցառման անվանումը՝ </t>
    </r>
    <r>
      <rPr>
        <sz val="11"/>
        <rFont val="GHEA Grapalat"/>
        <family val="3"/>
      </rPr>
      <t xml:space="preserve">
Վերակառուցման և զարգացման եվրոպական բանկի աջակցությամբ իրականացվող Երևան քաղաքի հանրային տրանսպորտի նոր երթուղային ցանցի շարժակազմերի ներդրման ֆինանսական աջակցության ծրագրի շրջանակներում ենթավարկի տրամադրում</t>
    </r>
  </si>
  <si>
    <r>
      <rPr>
        <b/>
        <i/>
        <sz val="11"/>
        <rFont val="GHEA Grapalat"/>
        <family val="3"/>
      </rPr>
      <t>Միջոցառման նկարագրությունը՝</t>
    </r>
    <r>
      <rPr>
        <sz val="11"/>
        <rFont val="GHEA Grapalat"/>
        <family val="3"/>
      </rPr>
      <t xml:space="preserve">
Երևան քաղաքի տրանսպորտի և երթևեկության բարելավման համար տրամադրվող աջակցություն</t>
    </r>
  </si>
  <si>
    <t>ՀՀ 2023 թվականի պետական բյուջեի ֆինանսական ակտիվների ձեռքբերումների և ներգրավված փոխառու միջոցների մարումների գծով ելքերն ըստ պետական մարմինների կողմից իրականացվող ծրագրերի և միջոցառումների` ըստ բյուջետային գլխավոր կարգադրիչների</t>
  </si>
  <si>
    <t>ՕՏԱՐԵՐԿՐՅԱ ՊԵՏՈՒԹՅՈՒՆՆԵՐԻ ԵՎ ՄԻՋԱԶԳԱՅԻՆ ԿԱԶՄԱԿԵՐՊՈՒԹՅՈՒՆՆԵՐԻ ԱՋԱԿՑՈՒԹՅԱՄԲ 2023Թ ԻՐԱԿԱՆԱՑՎՈՂ ՎԱՐԿԱՅԻՆ ԾՐԱԳՐԵՐԻ ԵՎ ՄԻՋՈՑԱՌՈՒՄՆԵՐԻ ՇՐՋԱՆԱԿՆԵՐՈՒՄ ՎԱՐԿԵՐԻ ՏՐԱՄԱԴՐՄԱՆՆ ՈՒՂՂՎՈՂ ՄԻՋՈՑՆԵՐ</t>
  </si>
  <si>
    <r>
      <t>Վերակառուցման և զարգացման եվրոպական բանկի աջակցությամբ իրականացվող Երևանի քաղաքային լուսավորության ծրագրի շրջանակներում ենթավարկի տրամադրում</t>
    </r>
    <r>
      <rPr>
        <sz val="11"/>
        <color rgb="FFFF0000"/>
        <rFont val="GHEA Grapalat"/>
        <family val="3"/>
      </rPr>
      <t xml:space="preserve"> </t>
    </r>
    <r>
      <rPr>
        <sz val="11"/>
        <rFont val="GHEA Grapalat"/>
        <family val="3"/>
      </rPr>
      <t xml:space="preserve">«Երքաղլույս» ՓԲԸ-ին </t>
    </r>
  </si>
  <si>
    <t>Վերակառուցման և զարգացման եվրոպական բանկի աջակցությամբ իրականացվող Երևան քաղաքի հանրային տրանսպորտի նոր երթուղային ցանցի շարժակազմերի ներդրման ֆինանսական աջակցության ծրագրի շրջանակներում ենթավարկի տրամադրում</t>
  </si>
  <si>
    <t>Վերակառուցման և զարգացման միջազգային բանկի աջակցությամբ իրականացվող «Աշնակ»_x000D_ և «Արարատ 2» ենթակայանների վերակառուցման ծրագրի շրջանակներում ենթավարկի տրամադրում «Բարձրավոլտ էլեկտրացանցեր» ՓԲԸ- ին</t>
  </si>
  <si>
    <t>2023 թվական</t>
  </si>
  <si>
    <t>Արևելյան Եվրոպայի էներգախնայողության և շրջակա միջավայրի գործընկերության տարածաշրջանային հիմնադրամի աջակցությամբ իրականացվող Երևանի էներգաարդյունավետության ծրագրի երկրորդ փուլի վարկային ծրագրի շրջանակներում ենթավարկի տրամադրում</t>
  </si>
  <si>
    <t>1232</t>
  </si>
  <si>
    <t>Էներգաարդյունավետության ծրագիր</t>
  </si>
  <si>
    <r>
      <rPr>
        <b/>
        <i/>
        <sz val="11"/>
        <rFont val="GHEA Grapalat"/>
        <family val="3"/>
      </rPr>
      <t xml:space="preserve">Ծրագրի անվանումը՝ 
</t>
    </r>
    <r>
      <rPr>
        <sz val="11"/>
        <rFont val="GHEA Grapalat"/>
        <family val="3"/>
      </rPr>
      <t xml:space="preserve">Էներգաարդյունավետության ծրագիր </t>
    </r>
  </si>
  <si>
    <r>
      <rPr>
        <b/>
        <i/>
        <sz val="11"/>
        <rFont val="GHEA Grapalat"/>
        <family val="3"/>
      </rPr>
      <t>Ծրագրի նպատակը՝</t>
    </r>
    <r>
      <rPr>
        <sz val="11"/>
        <rFont val="GHEA Grapalat"/>
        <family val="3"/>
      </rPr>
      <t xml:space="preserve">
Էներգախնայողության և վերականգնվող էներգետիկայի ներուժի առավելագույն իրացում</t>
    </r>
  </si>
  <si>
    <r>
      <rPr>
        <b/>
        <i/>
        <sz val="11"/>
        <rFont val="GHEA Grapalat"/>
        <family val="3"/>
      </rPr>
      <t>Վերջնական արդյունքի նկարագրությունը՝</t>
    </r>
    <r>
      <rPr>
        <sz val="11"/>
        <rFont val="GHEA Grapalat"/>
        <family val="3"/>
      </rPr>
      <t xml:space="preserve">
Էներգախնայողության մակարդակի բարձրացում և վերականգնվող էներգետիկայի մասնաբաժնի աճ</t>
    </r>
  </si>
  <si>
    <r>
      <rPr>
        <b/>
        <i/>
        <sz val="11"/>
        <rFont val="GHEA Grapalat"/>
        <family val="3"/>
      </rPr>
      <t xml:space="preserve">Միջոցառման անվանումը՝ </t>
    </r>
    <r>
      <rPr>
        <sz val="11"/>
        <rFont val="GHEA Grapalat"/>
        <family val="3"/>
      </rPr>
      <t xml:space="preserve">
Արևելյան Եվրոպայի էներգախնայողության և շրջակա միջավայրի գործընկերության տարածաշրջանային հիմնադրամի աջակցությամբ իրականացվող Երևանի էներգաարդյունավետության ծրագրի երկրորդ փուլի վարկային ծրագրի շրջանակներում ենթավարկի տրամադրում</t>
    </r>
  </si>
  <si>
    <r>
      <rPr>
        <b/>
        <i/>
        <sz val="11"/>
        <rFont val="GHEA Grapalat"/>
        <family val="3"/>
      </rPr>
      <t>Միջոցառման նկարագրությունը՝</t>
    </r>
    <r>
      <rPr>
        <sz val="11"/>
        <rFont val="GHEA Grapalat"/>
        <family val="3"/>
      </rPr>
      <t xml:space="preserve">
Էներգաարդյունավետության և էներգախնայողությանն ուղղված միջոցառումների իրականացում սեյսմիկ նշանակության հանրային շենքերում</t>
    </r>
  </si>
  <si>
    <t>Պետական  բյուջեի  դեֆիցիտի ֆինանսավորման աղբյուրներն ու դրանց տարրերի անվանումները</t>
  </si>
  <si>
    <t>2023 թ.</t>
  </si>
  <si>
    <t xml:space="preserve">  ԸՆԴԱՄԵՆԸ</t>
  </si>
  <si>
    <t>Ա.Ներքին աղբյուրներ-ընդամենը</t>
  </si>
  <si>
    <t>1. Փոխառու զուտ միջոցներ</t>
  </si>
  <si>
    <t>1.1. Արժեթղթերի (բացառությամբ բաժնետոմսերի և կապիտալում այլ մասնակցության) թողարկումից և տեղաբաշխումից զուտ մուտքեր</t>
  </si>
  <si>
    <t>որից`</t>
  </si>
  <si>
    <t>գանձապետական պարտատոմսեր</t>
  </si>
  <si>
    <t xml:space="preserve">մուրհակների մարում </t>
  </si>
  <si>
    <t>2. Ֆինանսական զուտ ակտիվներ</t>
  </si>
  <si>
    <t>2.3. Ելքերի ֆինանսավորմանն ուղղվող պետական բյուջեի տարեսկզբի ազատ մնացորդի միջոցներ</t>
  </si>
  <si>
    <t>2.4. Վարկերի և փոխատվությունների տրամադրում</t>
  </si>
  <si>
    <t>2.5. Տրամադրված վարկերի և փոխատվությունների վերադարձից մուտքեր</t>
  </si>
  <si>
    <t>2.6.Այլ</t>
  </si>
  <si>
    <t>կայունացման դեպոզիտային հաշվի համալրում</t>
  </si>
  <si>
    <t>կայունացման դեպոզիտային հաշվից օգտագործում</t>
  </si>
  <si>
    <t>արտաբյուջետային հաշվի ելքերի ֆինանսավորմանն ուղղվող արտաբյուջետային միջոցների տարեսկզբի ազատ մնացորդի միջոցներ</t>
  </si>
  <si>
    <t>Արտաբյուջետային հաշվի միջոցների փոփոխություն</t>
  </si>
  <si>
    <t>Բ. Արտաքին աղբյուրներ - ընդամենը</t>
  </si>
  <si>
    <t xml:space="preserve"> այդ թվում</t>
  </si>
  <si>
    <t>1.1. Վարկերի և փոխատվությունների ստացում</t>
  </si>
  <si>
    <t>Նպատակային վարկերի գծով՝</t>
  </si>
  <si>
    <t>Վարկերի և փոխատվությունների ստացում բյուջետային աջակցության վարկերի գծով</t>
  </si>
  <si>
    <t>1.2. Ստացված վարկերի և փոխատվությունների մարում</t>
  </si>
  <si>
    <t>Արտարժութային պետական պարտատոմսերի տեղաբխումից մուտք</t>
  </si>
  <si>
    <t>Արտարժութային պետական պարտատոմսերի մարում/հետգնում</t>
  </si>
  <si>
    <t>2.Ֆինանսական զուտ ակտիվներ</t>
  </si>
  <si>
    <t>2.1.Վարկերի և փոխատվությունների տրամադրում</t>
  </si>
  <si>
    <t>Միջպետական վարկ Արցախի Հանրապետությանը</t>
  </si>
  <si>
    <t>2.2. Տրամադրված վարկերի և փոխատվությունների վերադարձից մուտքեր</t>
  </si>
  <si>
    <t>Վրաստանից</t>
  </si>
  <si>
    <t>2.3 Բաժնետոմսերի և կապիտալում այլ մասնակցության ձեռքբերում</t>
  </si>
  <si>
    <t xml:space="preserve">Միջազգային ֆինանսական կազմակերպությունների կապիտալում մասնակցության գծով ստանձնած պարտավորությունների կատարում </t>
  </si>
  <si>
    <t>3.Այլ</t>
  </si>
  <si>
    <t>Հայաստանի Հանրապետության 2023 թվականի պետական բյուջեների դեֆիցիտի (պակասուրդի) ֆինանսավորման աղբյուրներն` ըստ առանձին տարրերի</t>
  </si>
  <si>
    <t>Աղյուսակ N 1</t>
  </si>
  <si>
    <t xml:space="preserve">2023 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</si>
</sst>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##,##0.0;\(##,##0.0\);\-"/>
    <numFmt numFmtId="165" formatCode="_(* #,##0.0_);_(* \(#,##0.0\);_(* &quot;-&quot;??_);_(@_)"/>
    <numFmt numFmtId="166" formatCode="_(* #,##0.0_);_(* \(#,##0.0\);_(* &quot;-&quot;?_);_(@_)"/>
    <numFmt numFmtId="167" formatCode="_(* #,##0.000_);_(* \(#,##0.000\);_(* &quot;-&quot;??_);_(@_)"/>
    <numFmt numFmtId="168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sz val="8"/>
      <name val="GHEA Grapalat"/>
      <family val="2"/>
    </font>
    <font>
      <sz val="10"/>
      <name val="Arial"/>
      <family val="2"/>
    </font>
    <font>
      <sz val="8"/>
      <name val="GHEA Grapalat"/>
      <family val="3"/>
    </font>
    <font>
      <sz val="10"/>
      <name val="Arial Armenian"/>
      <family val="2"/>
    </font>
    <font>
      <sz val="11"/>
      <color theme="1"/>
      <name val="Calibri"/>
      <family val="2"/>
      <charset val="1"/>
      <scheme val="minor"/>
    </font>
    <font>
      <sz val="10"/>
      <name val="Times Armenian"/>
      <family val="1"/>
    </font>
    <font>
      <sz val="10"/>
      <name val="Arial Armenian"/>
      <family val="2"/>
    </font>
    <font>
      <b/>
      <sz val="11"/>
      <name val="GHEA Grapalat"/>
      <family val="3"/>
    </font>
    <font>
      <sz val="10"/>
      <name val="GHEA Grapalat"/>
      <family val="3"/>
    </font>
    <font>
      <sz val="11"/>
      <color theme="1"/>
      <name val="Arial"/>
      <family val="2"/>
    </font>
    <font>
      <sz val="11"/>
      <color theme="1"/>
      <name val="GHEA Grapalat"/>
      <family val="3"/>
    </font>
    <font>
      <sz val="11"/>
      <name val="GHEA Grapalat"/>
      <family val="3"/>
    </font>
    <font>
      <b/>
      <sz val="11"/>
      <color rgb="FFC00000"/>
      <name val="GHEA Grapalat"/>
      <family val="3"/>
    </font>
    <font>
      <b/>
      <sz val="12"/>
      <name val="GHEA Grapalat"/>
      <family val="3"/>
    </font>
    <font>
      <b/>
      <sz val="11"/>
      <color theme="1"/>
      <name val="GHEA Grapalat"/>
      <family val="3"/>
    </font>
    <font>
      <sz val="11"/>
      <color theme="0"/>
      <name val="GHEA Grapalat"/>
      <family val="3"/>
    </font>
    <font>
      <sz val="11"/>
      <name val="Times Armenian"/>
      <family val="1"/>
    </font>
    <font>
      <b/>
      <i/>
      <sz val="11"/>
      <name val="GHEA Grapalat"/>
      <family val="3"/>
    </font>
    <font>
      <i/>
      <sz val="11"/>
      <name val="GHEA Grapalat"/>
      <family val="3"/>
    </font>
    <font>
      <b/>
      <i/>
      <sz val="12"/>
      <name val="GHEA Grapalat"/>
      <family val="3"/>
    </font>
    <font>
      <b/>
      <i/>
      <sz val="11"/>
      <color indexed="8"/>
      <name val="GHEA Grapalat"/>
      <family val="3"/>
    </font>
    <font>
      <sz val="11"/>
      <color indexed="8"/>
      <name val="GHEA Grapalat"/>
      <family val="3"/>
    </font>
    <font>
      <i/>
      <sz val="11"/>
      <color theme="1"/>
      <name val="GHEA Grapalat"/>
      <family val="3"/>
    </font>
    <font>
      <sz val="12"/>
      <color theme="1"/>
      <name val="GHEA Grapalat"/>
      <family val="3"/>
    </font>
    <font>
      <sz val="12"/>
      <color theme="0"/>
      <name val="GHEA Grapalat"/>
      <family val="3"/>
    </font>
    <font>
      <b/>
      <sz val="11"/>
      <color indexed="8"/>
      <name val="GHEA Grapalat"/>
      <family val="3"/>
    </font>
    <font>
      <b/>
      <i/>
      <sz val="10"/>
      <name val="GHEA Grapalat"/>
      <family val="3"/>
    </font>
    <font>
      <sz val="10"/>
      <color rgb="FFFF0000"/>
      <name val="Arial Armenian"/>
      <family val="2"/>
    </font>
    <font>
      <sz val="11"/>
      <color rgb="FFFF0000"/>
      <name val="GHEA Grapalat"/>
      <family val="3"/>
    </font>
    <font>
      <sz val="11"/>
      <color theme="1"/>
      <name val="Calibri"/>
      <family val="2"/>
      <scheme val="minor"/>
    </font>
    <font>
      <b/>
      <sz val="10"/>
      <name val="GHEA Grapalat"/>
      <family val="3"/>
    </font>
    <font>
      <b/>
      <sz val="9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0">
    <xf numFmtId="0" fontId="0" fillId="0" borderId="0"/>
    <xf numFmtId="164" fontId="1" fillId="0" borderId="0" applyFill="0" applyBorder="0" applyProtection="0">
      <alignment horizontal="right" vertical="top"/>
    </xf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9" fontId="3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0" fontId="6" fillId="0" borderId="0"/>
    <xf numFmtId="9" fontId="4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>
      <alignment horizontal="left" vertical="top" wrapText="1"/>
    </xf>
    <xf numFmtId="0" fontId="2" fillId="0" borderId="0"/>
    <xf numFmtId="0" fontId="2" fillId="0" borderId="0"/>
    <xf numFmtId="0" fontId="2" fillId="0" borderId="0"/>
    <xf numFmtId="0" fontId="10" fillId="0" borderId="0"/>
    <xf numFmtId="43" fontId="10" fillId="0" borderId="0" applyFont="0" applyFill="0" applyBorder="0" applyAlignment="0" applyProtection="0"/>
    <xf numFmtId="0" fontId="4" fillId="0" borderId="0"/>
    <xf numFmtId="0" fontId="17" fillId="0" borderId="0"/>
    <xf numFmtId="0" fontId="4" fillId="0" borderId="0"/>
    <xf numFmtId="43" fontId="30" fillId="0" borderId="0" applyFont="0" applyFill="0" applyBorder="0" applyAlignment="0" applyProtection="0"/>
  </cellStyleXfs>
  <cellXfs count="185">
    <xf numFmtId="0" fontId="0" fillId="0" borderId="0" xfId="0"/>
    <xf numFmtId="0" fontId="9" fillId="0" borderId="0" xfId="0" applyFont="1" applyFill="1"/>
    <xf numFmtId="0" fontId="11" fillId="0" borderId="0" xfId="14" applyFont="1" applyFill="1" applyBorder="1"/>
    <xf numFmtId="0" fontId="11" fillId="0" borderId="0" xfId="14" applyFont="1" applyFill="1"/>
    <xf numFmtId="166" fontId="12" fillId="0" borderId="0" xfId="15" applyNumberFormat="1" applyFont="1" applyFill="1" applyBorder="1"/>
    <xf numFmtId="0" fontId="12" fillId="0" borderId="0" xfId="14" applyFont="1" applyFill="1"/>
    <xf numFmtId="0" fontId="13" fillId="0" borderId="0" xfId="14" applyFont="1" applyFill="1"/>
    <xf numFmtId="165" fontId="11" fillId="0" borderId="0" xfId="14" applyNumberFormat="1" applyFont="1" applyFill="1" applyAlignment="1">
      <alignment horizontal="right"/>
    </xf>
    <xf numFmtId="0" fontId="15" fillId="0" borderId="4" xfId="14" applyFont="1" applyFill="1" applyBorder="1" applyAlignment="1">
      <alignment horizontal="center" vertical="center" wrapText="1"/>
    </xf>
    <xf numFmtId="0" fontId="15" fillId="0" borderId="14" xfId="14" applyFont="1" applyFill="1" applyBorder="1" applyAlignment="1">
      <alignment horizontal="center" vertical="center" wrapText="1"/>
    </xf>
    <xf numFmtId="0" fontId="16" fillId="0" borderId="0" xfId="14" applyFont="1" applyFill="1"/>
    <xf numFmtId="0" fontId="11" fillId="0" borderId="16" xfId="14" applyFont="1" applyFill="1" applyBorder="1" applyAlignment="1">
      <alignment wrapText="1"/>
    </xf>
    <xf numFmtId="0" fontId="11" fillId="0" borderId="17" xfId="14" applyFont="1" applyFill="1" applyBorder="1" applyAlignment="1">
      <alignment wrapText="1"/>
    </xf>
    <xf numFmtId="166" fontId="8" fillId="0" borderId="18" xfId="4" applyNumberFormat="1" applyFont="1" applyFill="1" applyBorder="1" applyAlignment="1">
      <alignment horizontal="center" vertical="center" wrapText="1"/>
    </xf>
    <xf numFmtId="165" fontId="15" fillId="0" borderId="6" xfId="14" applyNumberFormat="1" applyFont="1" applyFill="1" applyBorder="1" applyAlignment="1">
      <alignment horizontal="center" vertical="center" wrapText="1"/>
    </xf>
    <xf numFmtId="43" fontId="16" fillId="0" borderId="0" xfId="14" applyNumberFormat="1" applyFont="1" applyFill="1"/>
    <xf numFmtId="165" fontId="16" fillId="0" borderId="0" xfId="14" applyNumberFormat="1" applyFont="1" applyFill="1"/>
    <xf numFmtId="166" fontId="12" fillId="0" borderId="0" xfId="14" applyNumberFormat="1" applyFont="1" applyFill="1" applyBorder="1"/>
    <xf numFmtId="166" fontId="16" fillId="0" borderId="0" xfId="14" applyNumberFormat="1" applyFont="1" applyFill="1" applyBorder="1"/>
    <xf numFmtId="49" fontId="12" fillId="0" borderId="1" xfId="27" applyNumberFormat="1" applyFont="1" applyFill="1" applyBorder="1" applyAlignment="1">
      <alignment horizontal="left" vertical="center" wrapText="1"/>
    </xf>
    <xf numFmtId="49" fontId="12" fillId="0" borderId="26" xfId="27" applyNumberFormat="1" applyFont="1" applyFill="1" applyBorder="1" applyAlignment="1">
      <alignment horizontal="left" vertical="center" wrapText="1"/>
    </xf>
    <xf numFmtId="49" fontId="18" fillId="0" borderId="26" xfId="27" applyNumberFormat="1" applyFont="1" applyFill="1" applyBorder="1" applyAlignment="1">
      <alignment horizontal="left" vertical="center" wrapText="1"/>
    </xf>
    <xf numFmtId="49" fontId="12" fillId="0" borderId="27" xfId="27" applyNumberFormat="1" applyFont="1" applyFill="1" applyBorder="1" applyAlignment="1">
      <alignment horizontal="left" vertical="center" wrapText="1"/>
    </xf>
    <xf numFmtId="166" fontId="14" fillId="0" borderId="28" xfId="27" applyNumberFormat="1" applyFont="1" applyFill="1" applyBorder="1" applyAlignment="1">
      <alignment vertical="center" wrapText="1"/>
    </xf>
    <xf numFmtId="166" fontId="8" fillId="0" borderId="28" xfId="5" applyNumberFormat="1" applyFont="1" applyFill="1" applyBorder="1" applyAlignment="1">
      <alignment horizontal="center" vertical="center" wrapText="1"/>
    </xf>
    <xf numFmtId="49" fontId="8" fillId="0" borderId="26" xfId="27" applyNumberFormat="1" applyFont="1" applyFill="1" applyBorder="1" applyAlignment="1">
      <alignment horizontal="left" vertical="center" wrapText="1"/>
    </xf>
    <xf numFmtId="166" fontId="17" fillId="0" borderId="0" xfId="14" applyNumberFormat="1" applyFont="1" applyFill="1" applyBorder="1"/>
    <xf numFmtId="166" fontId="12" fillId="0" borderId="0" xfId="15" applyNumberFormat="1" applyFont="1" applyFill="1" applyBorder="1" applyAlignment="1">
      <alignment vertical="center" wrapText="1"/>
    </xf>
    <xf numFmtId="166" fontId="8" fillId="0" borderId="0" xfId="15" applyNumberFormat="1" applyFont="1" applyFill="1" applyBorder="1" applyAlignment="1">
      <alignment horizontal="center" vertical="center" wrapText="1"/>
    </xf>
    <xf numFmtId="0" fontId="24" fillId="0" borderId="0" xfId="14" applyFont="1" applyFill="1" applyBorder="1"/>
    <xf numFmtId="0" fontId="25" fillId="0" borderId="0" xfId="14" applyFont="1" applyFill="1"/>
    <xf numFmtId="0" fontId="24" fillId="0" borderId="0" xfId="14" applyFont="1" applyFill="1"/>
    <xf numFmtId="165" fontId="12" fillId="0" borderId="0" xfId="14" applyNumberFormat="1" applyFont="1" applyFill="1"/>
    <xf numFmtId="166" fontId="12" fillId="0" borderId="0" xfId="14" applyNumberFormat="1" applyFont="1" applyFill="1"/>
    <xf numFmtId="166" fontId="16" fillId="0" borderId="0" xfId="15" applyNumberFormat="1" applyFont="1" applyAlignment="1">
      <alignment vertical="center" wrapText="1"/>
    </xf>
    <xf numFmtId="166" fontId="12" fillId="0" borderId="0" xfId="15" applyNumberFormat="1" applyFont="1"/>
    <xf numFmtId="166" fontId="8" fillId="0" borderId="1" xfId="15" applyNumberFormat="1" applyFont="1" applyBorder="1" applyAlignment="1">
      <alignment vertical="center" wrapText="1"/>
    </xf>
    <xf numFmtId="166" fontId="8" fillId="0" borderId="1" xfId="13" applyNumberFormat="1" applyFont="1" applyBorder="1" applyAlignment="1">
      <alignment horizontal="center" vertical="center" wrapText="1"/>
    </xf>
    <xf numFmtId="166" fontId="8" fillId="0" borderId="1" xfId="13" applyNumberFormat="1" applyFont="1" applyBorder="1" applyAlignment="1">
      <alignment horizontal="center" wrapText="1"/>
    </xf>
    <xf numFmtId="166" fontId="12" fillId="0" borderId="0" xfId="15" applyNumberFormat="1" applyFont="1" applyAlignment="1">
      <alignment vertical="center" wrapText="1"/>
    </xf>
    <xf numFmtId="166" fontId="14" fillId="0" borderId="1" xfId="15" applyNumberFormat="1" applyFont="1" applyBorder="1" applyAlignment="1">
      <alignment vertical="center" wrapText="1"/>
    </xf>
    <xf numFmtId="166" fontId="20" fillId="0" borderId="1" xfId="12" applyNumberFormat="1" applyFont="1" applyBorder="1" applyAlignment="1">
      <alignment horizontal="center" vertical="center" wrapText="1"/>
    </xf>
    <xf numFmtId="166" fontId="14" fillId="0" borderId="1" xfId="13" applyNumberFormat="1" applyFont="1" applyBorder="1" applyAlignment="1">
      <alignment horizontal="center" vertical="center" wrapText="1"/>
    </xf>
    <xf numFmtId="166" fontId="27" fillId="0" borderId="1" xfId="6" applyNumberFormat="1" applyFont="1" applyBorder="1" applyAlignment="1">
      <alignment horizontal="left" vertical="center" wrapText="1"/>
    </xf>
    <xf numFmtId="166" fontId="28" fillId="0" borderId="1" xfId="0" applyNumberFormat="1" applyFont="1" applyBorder="1"/>
    <xf numFmtId="49" fontId="8" fillId="0" borderId="1" xfId="15" applyNumberFormat="1" applyFont="1" applyBorder="1"/>
    <xf numFmtId="166" fontId="8" fillId="0" borderId="1" xfId="15" applyNumberFormat="1" applyFont="1" applyBorder="1"/>
    <xf numFmtId="166" fontId="8" fillId="0" borderId="1" xfId="27" applyNumberFormat="1" applyFont="1" applyBorder="1" applyAlignment="1">
      <alignment horizontal="left" vertical="center" wrapText="1"/>
    </xf>
    <xf numFmtId="49" fontId="8" fillId="0" borderId="1" xfId="15" applyNumberFormat="1" applyFont="1" applyBorder="1" applyAlignment="1" applyProtection="1">
      <alignment horizontal="center" vertical="top" wrapText="1"/>
      <protection locked="0"/>
    </xf>
    <xf numFmtId="166" fontId="8" fillId="0" borderId="1" xfId="15" applyNumberFormat="1" applyFont="1" applyBorder="1" applyAlignment="1">
      <alignment horizontal="center"/>
    </xf>
    <xf numFmtId="166" fontId="8" fillId="0" borderId="0" xfId="15" applyNumberFormat="1" applyFont="1"/>
    <xf numFmtId="0" fontId="12" fillId="0" borderId="1" xfId="0" applyFont="1" applyBorder="1" applyAlignment="1">
      <alignment horizontal="center" vertical="center"/>
    </xf>
    <xf numFmtId="49" fontId="12" fillId="0" borderId="1" xfId="27" applyNumberFormat="1" applyFont="1" applyBorder="1" applyAlignment="1">
      <alignment horizontal="left" vertical="center" wrapText="1"/>
    </xf>
    <xf numFmtId="166" fontId="12" fillId="0" borderId="1" xfId="13" applyNumberFormat="1" applyFont="1" applyBorder="1" applyAlignment="1">
      <alignment horizontal="center" vertical="center" wrapText="1"/>
    </xf>
    <xf numFmtId="166" fontId="12" fillId="0" borderId="1" xfId="6" applyNumberFormat="1" applyFont="1" applyBorder="1" applyAlignment="1">
      <alignment horizontal="left" vertical="center"/>
    </xf>
    <xf numFmtId="166" fontId="12" fillId="0" borderId="1" xfId="6" applyNumberFormat="1" applyFont="1" applyBorder="1" applyAlignment="1">
      <alignment horizontal="left" vertical="center" wrapText="1"/>
    </xf>
    <xf numFmtId="166" fontId="12" fillId="0" borderId="1" xfId="28" applyNumberFormat="1" applyFont="1" applyBorder="1" applyAlignment="1">
      <alignment horizontal="right" vertical="center" shrinkToFit="1"/>
    </xf>
    <xf numFmtId="166" fontId="9" fillId="0" borderId="0" xfId="15" applyNumberFormat="1" applyFont="1"/>
    <xf numFmtId="49" fontId="12" fillId="0" borderId="1" xfId="15" applyNumberFormat="1" applyFont="1" applyBorder="1" applyAlignment="1" applyProtection="1">
      <alignment horizontal="center" vertical="center" wrapText="1"/>
      <protection locked="0"/>
    </xf>
    <xf numFmtId="49" fontId="12" fillId="0" borderId="1" xfId="27" applyNumberFormat="1" applyFont="1" applyBorder="1" applyAlignment="1">
      <alignment horizontal="center" vertical="center" wrapText="1"/>
    </xf>
    <xf numFmtId="0" fontId="14" fillId="0" borderId="0" xfId="14" applyFont="1" applyFill="1" applyBorder="1" applyAlignment="1">
      <alignment horizontal="right" vertical="center"/>
    </xf>
    <xf numFmtId="166" fontId="19" fillId="0" borderId="1" xfId="6" applyNumberFormat="1" applyFont="1" applyBorder="1" applyAlignment="1">
      <alignment horizontal="left" vertical="center" wrapText="1"/>
    </xf>
    <xf numFmtId="166" fontId="19" fillId="0" borderId="1" xfId="13" applyNumberFormat="1" applyFont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0" fontId="9" fillId="0" borderId="0" xfId="0" applyFont="1" applyFill="1" applyBorder="1"/>
    <xf numFmtId="43" fontId="9" fillId="0" borderId="0" xfId="0" applyNumberFormat="1" applyFont="1" applyFill="1" applyAlignment="1">
      <alignment wrapText="1"/>
    </xf>
    <xf numFmtId="0" fontId="9" fillId="0" borderId="0" xfId="0" applyFont="1" applyFill="1" applyAlignment="1">
      <alignment horizontal="center" wrapText="1"/>
    </xf>
    <xf numFmtId="0" fontId="32" fillId="0" borderId="0" xfId="0" applyFont="1" applyFill="1" applyBorder="1" applyAlignment="1">
      <alignment horizontal="center"/>
    </xf>
    <xf numFmtId="166" fontId="9" fillId="0" borderId="0" xfId="0" applyNumberFormat="1" applyFont="1" applyFill="1" applyBorder="1"/>
    <xf numFmtId="0" fontId="8" fillId="0" borderId="37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0" borderId="37" xfId="0" applyFont="1" applyFill="1" applyBorder="1" applyAlignment="1">
      <alignment wrapText="1"/>
    </xf>
    <xf numFmtId="167" fontId="9" fillId="0" borderId="0" xfId="29" applyNumberFormat="1" applyFont="1" applyFill="1" applyBorder="1"/>
    <xf numFmtId="165" fontId="9" fillId="0" borderId="0" xfId="29" applyNumberFormat="1" applyFont="1" applyFill="1" applyBorder="1"/>
    <xf numFmtId="0" fontId="9" fillId="0" borderId="40" xfId="0" applyFont="1" applyFill="1" applyBorder="1" applyAlignment="1">
      <alignment vertical="center" wrapText="1"/>
    </xf>
    <xf numFmtId="0" fontId="31" fillId="0" borderId="41" xfId="0" applyFont="1" applyFill="1" applyBorder="1" applyAlignment="1">
      <alignment vertical="center" wrapText="1"/>
    </xf>
    <xf numFmtId="0" fontId="9" fillId="0" borderId="41" xfId="0" applyFont="1" applyFill="1" applyBorder="1" applyAlignment="1">
      <alignment vertical="center" wrapText="1"/>
    </xf>
    <xf numFmtId="0" fontId="9" fillId="0" borderId="41" xfId="0" applyFont="1" applyFill="1" applyBorder="1" applyAlignment="1">
      <alignment horizontal="left" vertical="center" wrapText="1"/>
    </xf>
    <xf numFmtId="43" fontId="9" fillId="0" borderId="0" xfId="0" applyNumberFormat="1" applyFont="1" applyFill="1" applyBorder="1"/>
    <xf numFmtId="0" fontId="9" fillId="0" borderId="43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41" xfId="0" applyFont="1" applyFill="1" applyBorder="1" applyAlignment="1">
      <alignment vertical="center" wrapText="1"/>
    </xf>
    <xf numFmtId="165" fontId="9" fillId="2" borderId="42" xfId="29" applyNumberFormat="1" applyFont="1" applyFill="1" applyBorder="1" applyAlignment="1">
      <alignment horizontal="left" vertical="center"/>
    </xf>
    <xf numFmtId="0" fontId="9" fillId="0" borderId="1" xfId="0" applyFont="1" applyFill="1" applyBorder="1"/>
    <xf numFmtId="168" fontId="9" fillId="0" borderId="0" xfId="29" applyNumberFormat="1" applyFont="1" applyFill="1" applyBorder="1"/>
    <xf numFmtId="168" fontId="9" fillId="0" borderId="0" xfId="29" applyNumberFormat="1" applyFont="1" applyFill="1"/>
    <xf numFmtId="0" fontId="9" fillId="0" borderId="47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vertical="center" wrapText="1"/>
    </xf>
    <xf numFmtId="165" fontId="31" fillId="0" borderId="8" xfId="29" applyNumberFormat="1" applyFont="1" applyFill="1" applyBorder="1" applyAlignment="1">
      <alignment horizontal="left" vertical="center"/>
    </xf>
    <xf numFmtId="168" fontId="9" fillId="0" borderId="0" xfId="29" applyNumberFormat="1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8" fillId="0" borderId="0" xfId="0" applyFont="1" applyFill="1" applyAlignment="1">
      <alignment horizontal="center" vertical="center" wrapText="1"/>
    </xf>
    <xf numFmtId="49" fontId="12" fillId="0" borderId="4" xfId="27" applyNumberFormat="1" applyFont="1" applyFill="1" applyBorder="1" applyAlignment="1">
      <alignment horizontal="center" vertical="center" wrapText="1"/>
    </xf>
    <xf numFmtId="49" fontId="12" fillId="0" borderId="23" xfId="27" applyNumberFormat="1" applyFont="1" applyFill="1" applyBorder="1" applyAlignment="1">
      <alignment horizontal="center" vertical="center" wrapText="1"/>
    </xf>
    <xf numFmtId="49" fontId="12" fillId="0" borderId="24" xfId="27" applyNumberFormat="1" applyFont="1" applyFill="1" applyBorder="1" applyAlignment="1">
      <alignment horizontal="center" vertical="center" wrapText="1"/>
    </xf>
    <xf numFmtId="49" fontId="12" fillId="0" borderId="25" xfId="14" applyNumberFormat="1" applyFont="1" applyFill="1" applyBorder="1" applyAlignment="1" applyProtection="1">
      <alignment horizontal="center" vertical="center" wrapText="1"/>
      <protection locked="0"/>
    </xf>
    <xf numFmtId="49" fontId="12" fillId="0" borderId="4" xfId="14" applyNumberFormat="1" applyFont="1" applyFill="1" applyBorder="1" applyAlignment="1" applyProtection="1">
      <alignment horizontal="center" vertical="center" wrapText="1"/>
      <protection locked="0"/>
    </xf>
    <xf numFmtId="49" fontId="12" fillId="0" borderId="20" xfId="14" applyNumberFormat="1" applyFont="1" applyFill="1" applyBorder="1" applyAlignment="1" applyProtection="1">
      <alignment horizontal="center" vertical="center" wrapText="1"/>
      <protection locked="0"/>
    </xf>
    <xf numFmtId="49" fontId="12" fillId="0" borderId="29" xfId="14" applyNumberFormat="1" applyFont="1" applyFill="1" applyBorder="1" applyAlignment="1" applyProtection="1">
      <alignment horizontal="center" vertical="center" wrapText="1"/>
      <protection locked="0"/>
    </xf>
    <xf numFmtId="166" fontId="12" fillId="0" borderId="9" xfId="5" applyNumberFormat="1" applyFont="1" applyFill="1" applyBorder="1" applyAlignment="1">
      <alignment horizontal="center" vertical="center" wrapText="1"/>
    </xf>
    <xf numFmtId="166" fontId="12" fillId="0" borderId="2" xfId="5" applyNumberFormat="1" applyFont="1" applyFill="1" applyBorder="1" applyAlignment="1">
      <alignment horizontal="center" vertical="center" wrapText="1"/>
    </xf>
    <xf numFmtId="49" fontId="12" fillId="0" borderId="16" xfId="14" applyNumberFormat="1" applyFont="1" applyFill="1" applyBorder="1" applyAlignment="1" applyProtection="1">
      <alignment horizontal="center" vertical="center" wrapText="1"/>
      <protection locked="0"/>
    </xf>
    <xf numFmtId="49" fontId="12" fillId="0" borderId="31" xfId="14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14" applyNumberFormat="1" applyFont="1" applyFill="1" applyBorder="1" applyAlignment="1" applyProtection="1">
      <alignment horizontal="center" vertical="center" wrapText="1"/>
      <protection locked="0"/>
    </xf>
    <xf numFmtId="49" fontId="12" fillId="0" borderId="32" xfId="14" applyNumberFormat="1" applyFont="1" applyFill="1" applyBorder="1" applyAlignment="1" applyProtection="1">
      <alignment horizontal="center" vertical="center" wrapText="1"/>
      <protection locked="0"/>
    </xf>
    <xf numFmtId="49" fontId="12" fillId="0" borderId="30" xfId="14" applyNumberFormat="1" applyFont="1" applyFill="1" applyBorder="1" applyAlignment="1" applyProtection="1">
      <alignment horizontal="center" vertical="center" wrapText="1"/>
      <protection locked="0"/>
    </xf>
    <xf numFmtId="166" fontId="12" fillId="0" borderId="5" xfId="5" applyNumberFormat="1" applyFont="1" applyFill="1" applyBorder="1" applyAlignment="1">
      <alignment horizontal="center" vertical="center" wrapText="1"/>
    </xf>
    <xf numFmtId="49" fontId="12" fillId="0" borderId="22" xfId="14" applyNumberFormat="1" applyFont="1" applyFill="1" applyBorder="1" applyAlignment="1">
      <alignment horizontal="left" vertical="center" wrapText="1"/>
    </xf>
    <xf numFmtId="49" fontId="12" fillId="0" borderId="26" xfId="14" applyNumberFormat="1" applyFont="1" applyFill="1" applyBorder="1" applyAlignment="1">
      <alignment horizontal="left" vertical="center" wrapText="1"/>
    </xf>
    <xf numFmtId="166" fontId="12" fillId="0" borderId="8" xfId="5" applyNumberFormat="1" applyFont="1" applyFill="1" applyBorder="1" applyAlignment="1">
      <alignment horizontal="center" vertical="center" wrapText="1"/>
    </xf>
    <xf numFmtId="0" fontId="24" fillId="0" borderId="4" xfId="14" applyFont="1" applyFill="1" applyBorder="1" applyAlignment="1">
      <alignment horizontal="center" vertical="center" wrapText="1"/>
    </xf>
    <xf numFmtId="0" fontId="11" fillId="0" borderId="30" xfId="14" applyFont="1" applyFill="1" applyBorder="1" applyAlignment="1">
      <alignment horizontal="center" vertical="center" wrapText="1"/>
    </xf>
    <xf numFmtId="0" fontId="11" fillId="0" borderId="20" xfId="14" applyFont="1" applyFill="1" applyBorder="1" applyAlignment="1">
      <alignment horizontal="center" vertical="center" wrapText="1"/>
    </xf>
    <xf numFmtId="0" fontId="11" fillId="0" borderId="29" xfId="14" applyFont="1" applyFill="1" applyBorder="1" applyAlignment="1">
      <alignment horizontal="center" vertical="center" wrapText="1"/>
    </xf>
    <xf numFmtId="49" fontId="12" fillId="0" borderId="28" xfId="14" applyNumberFormat="1" applyFont="1" applyFill="1" applyBorder="1" applyAlignment="1">
      <alignment horizontal="center"/>
    </xf>
    <xf numFmtId="0" fontId="11" fillId="0" borderId="22" xfId="14" applyFont="1" applyFill="1" applyBorder="1" applyAlignment="1">
      <alignment horizontal="left" vertical="center" wrapText="1"/>
    </xf>
    <xf numFmtId="0" fontId="11" fillId="0" borderId="26" xfId="14" applyFont="1" applyFill="1" applyBorder="1" applyAlignment="1">
      <alignment horizontal="left" vertical="center" wrapText="1"/>
    </xf>
    <xf numFmtId="165" fontId="11" fillId="0" borderId="5" xfId="5" applyNumberFormat="1" applyFont="1" applyFill="1" applyBorder="1" applyAlignment="1">
      <alignment horizontal="center" vertical="center" wrapText="1"/>
    </xf>
    <xf numFmtId="165" fontId="11" fillId="0" borderId="9" xfId="5" applyNumberFormat="1" applyFont="1" applyFill="1" applyBorder="1" applyAlignment="1">
      <alignment horizontal="center" vertical="center" wrapText="1"/>
    </xf>
    <xf numFmtId="0" fontId="11" fillId="0" borderId="4" xfId="14" applyFont="1" applyFill="1" applyBorder="1" applyAlignment="1">
      <alignment horizontal="center" vertical="center" wrapText="1"/>
    </xf>
    <xf numFmtId="0" fontId="11" fillId="0" borderId="33" xfId="14" applyFont="1" applyFill="1" applyBorder="1" applyAlignment="1">
      <alignment horizontal="center" vertical="center" wrapText="1"/>
    </xf>
    <xf numFmtId="0" fontId="11" fillId="0" borderId="25" xfId="14" applyFont="1" applyFill="1" applyBorder="1" applyAlignment="1">
      <alignment horizontal="center" vertical="center" wrapText="1"/>
    </xf>
    <xf numFmtId="0" fontId="11" fillId="0" borderId="34" xfId="14" applyFont="1" applyFill="1" applyBorder="1" applyAlignment="1">
      <alignment horizontal="center" vertical="center" wrapText="1"/>
    </xf>
    <xf numFmtId="0" fontId="11" fillId="0" borderId="26" xfId="14" applyFont="1" applyFill="1" applyBorder="1" applyAlignment="1">
      <alignment horizontal="center" vertical="center" wrapText="1"/>
    </xf>
    <xf numFmtId="165" fontId="11" fillId="0" borderId="2" xfId="5" applyNumberFormat="1" applyFont="1" applyFill="1" applyBorder="1" applyAlignment="1">
      <alignment horizontal="center" vertical="center" wrapText="1"/>
    </xf>
    <xf numFmtId="0" fontId="22" fillId="0" borderId="22" xfId="14" applyFont="1" applyFill="1" applyBorder="1" applyAlignment="1">
      <alignment horizontal="left" vertical="center" wrapText="1"/>
    </xf>
    <xf numFmtId="0" fontId="11" fillId="0" borderId="1" xfId="14" applyFont="1" applyFill="1" applyBorder="1" applyAlignment="1">
      <alignment horizontal="center" wrapText="1"/>
    </xf>
    <xf numFmtId="49" fontId="23" fillId="0" borderId="1" xfId="27" applyNumberFormat="1" applyFont="1" applyFill="1" applyBorder="1" applyAlignment="1">
      <alignment horizontal="left" vertical="center" wrapText="1"/>
    </xf>
    <xf numFmtId="49" fontId="19" fillId="0" borderId="1" xfId="27" applyNumberFormat="1" applyFont="1" applyFill="1" applyBorder="1" applyAlignment="1">
      <alignment horizontal="left" vertical="center" wrapText="1"/>
    </xf>
    <xf numFmtId="165" fontId="11" fillId="0" borderId="5" xfId="14" applyNumberFormat="1" applyFont="1" applyFill="1" applyBorder="1" applyAlignment="1">
      <alignment horizontal="center" vertical="center" wrapText="1"/>
    </xf>
    <xf numFmtId="165" fontId="11" fillId="0" borderId="9" xfId="14" applyNumberFormat="1" applyFont="1" applyFill="1" applyBorder="1" applyAlignment="1">
      <alignment horizontal="center" vertical="center" wrapText="1"/>
    </xf>
    <xf numFmtId="165" fontId="11" fillId="0" borderId="2" xfId="14" applyNumberFormat="1" applyFont="1" applyFill="1" applyBorder="1" applyAlignment="1">
      <alignment horizontal="center" vertical="center" wrapText="1"/>
    </xf>
    <xf numFmtId="0" fontId="11" fillId="0" borderId="34" xfId="14" applyFont="1" applyFill="1" applyBorder="1" applyAlignment="1">
      <alignment horizontal="left" vertical="center" wrapText="1"/>
    </xf>
    <xf numFmtId="49" fontId="19" fillId="0" borderId="22" xfId="27" applyNumberFormat="1" applyFont="1" applyFill="1" applyBorder="1" applyAlignment="1">
      <alignment horizontal="left" vertical="center" wrapText="1"/>
    </xf>
    <xf numFmtId="49" fontId="19" fillId="0" borderId="34" xfId="27" applyNumberFormat="1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right" vertical="center" wrapText="1"/>
    </xf>
    <xf numFmtId="0" fontId="11" fillId="0" borderId="10" xfId="14" applyFont="1" applyFill="1" applyBorder="1" applyAlignment="1">
      <alignment horizontal="center" vertical="center" wrapText="1"/>
    </xf>
    <xf numFmtId="0" fontId="11" fillId="0" borderId="11" xfId="14" applyFont="1" applyFill="1" applyBorder="1" applyAlignment="1">
      <alignment horizontal="center" wrapText="1"/>
    </xf>
    <xf numFmtId="0" fontId="11" fillId="0" borderId="20" xfId="14" applyFont="1" applyFill="1" applyBorder="1" applyAlignment="1">
      <alignment horizontal="center" wrapText="1"/>
    </xf>
    <xf numFmtId="0" fontId="11" fillId="0" borderId="29" xfId="14" applyFont="1" applyFill="1" applyBorder="1" applyAlignment="1">
      <alignment horizontal="center" wrapText="1"/>
    </xf>
    <xf numFmtId="0" fontId="11" fillId="0" borderId="35" xfId="14" applyFont="1" applyFill="1" applyBorder="1" applyAlignment="1">
      <alignment horizontal="left" vertical="center" wrapText="1"/>
    </xf>
    <xf numFmtId="165" fontId="11" fillId="0" borderId="19" xfId="14" applyNumberFormat="1" applyFont="1" applyFill="1" applyBorder="1" applyAlignment="1">
      <alignment horizontal="center" vertical="center" wrapText="1"/>
    </xf>
    <xf numFmtId="0" fontId="15" fillId="0" borderId="0" xfId="14" applyFont="1" applyFill="1" applyAlignment="1">
      <alignment horizontal="center" vertical="center" wrapText="1"/>
    </xf>
    <xf numFmtId="0" fontId="15" fillId="0" borderId="10" xfId="14" applyFont="1" applyFill="1" applyBorder="1" applyAlignment="1">
      <alignment horizontal="center" vertical="center" wrapText="1"/>
    </xf>
    <xf numFmtId="0" fontId="15" fillId="0" borderId="11" xfId="14" applyFont="1" applyFill="1" applyBorder="1" applyAlignment="1">
      <alignment horizontal="center" vertical="center" wrapText="1"/>
    </xf>
    <xf numFmtId="0" fontId="15" fillId="0" borderId="12" xfId="14" applyFont="1" applyFill="1" applyBorder="1" applyAlignment="1">
      <alignment horizontal="center" vertical="center" wrapText="1"/>
    </xf>
    <xf numFmtId="0" fontId="15" fillId="0" borderId="15" xfId="14" applyFont="1" applyFill="1" applyBorder="1" applyAlignment="1">
      <alignment horizontal="center" vertical="center" wrapText="1"/>
    </xf>
    <xf numFmtId="0" fontId="15" fillId="0" borderId="13" xfId="14" applyFont="1" applyFill="1" applyBorder="1" applyAlignment="1">
      <alignment horizontal="center" vertical="center" wrapText="1"/>
    </xf>
    <xf numFmtId="0" fontId="15" fillId="0" borderId="3" xfId="14" applyFont="1" applyFill="1" applyBorder="1" applyAlignment="1">
      <alignment horizontal="center" vertical="center" wrapText="1"/>
    </xf>
    <xf numFmtId="0" fontId="11" fillId="0" borderId="21" xfId="14" applyFont="1" applyFill="1" applyBorder="1" applyAlignment="1">
      <alignment horizontal="center" vertical="center" wrapText="1"/>
    </xf>
    <xf numFmtId="0" fontId="11" fillId="0" borderId="7" xfId="14" applyFont="1" applyFill="1" applyBorder="1" applyAlignment="1">
      <alignment horizontal="center" vertical="center" wrapText="1"/>
    </xf>
    <xf numFmtId="0" fontId="11" fillId="0" borderId="22" xfId="14" applyFont="1" applyFill="1" applyBorder="1" applyAlignment="1">
      <alignment horizontal="center" vertical="center" wrapText="1"/>
    </xf>
    <xf numFmtId="0" fontId="11" fillId="0" borderId="27" xfId="14" applyFont="1" applyFill="1" applyBorder="1" applyAlignment="1">
      <alignment horizontal="center" vertical="center" wrapText="1"/>
    </xf>
    <xf numFmtId="165" fontId="11" fillId="0" borderId="8" xfId="5" applyNumberFormat="1" applyFont="1" applyFill="1" applyBorder="1" applyAlignment="1">
      <alignment horizontal="center" vertical="center" wrapText="1"/>
    </xf>
    <xf numFmtId="0" fontId="11" fillId="0" borderId="27" xfId="14" applyFont="1" applyFill="1" applyBorder="1" applyAlignment="1">
      <alignment horizontal="left" vertical="center" wrapText="1"/>
    </xf>
    <xf numFmtId="166" fontId="14" fillId="0" borderId="0" xfId="15" applyNumberFormat="1" applyFont="1" applyFill="1" applyBorder="1" applyAlignment="1">
      <alignment horizontal="right" vertical="center"/>
    </xf>
    <xf numFmtId="166" fontId="8" fillId="0" borderId="0" xfId="15" applyNumberFormat="1" applyFont="1" applyFill="1" applyBorder="1" applyAlignment="1">
      <alignment horizontal="center" vertical="center" wrapText="1"/>
    </xf>
    <xf numFmtId="166" fontId="19" fillId="0" borderId="0" xfId="15" applyNumberFormat="1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6" fontId="8" fillId="0" borderId="1" xfId="12" applyNumberFormat="1" applyFont="1" applyBorder="1" applyAlignment="1">
      <alignment horizontal="center" vertical="center" wrapText="1"/>
    </xf>
    <xf numFmtId="166" fontId="32" fillId="0" borderId="36" xfId="0" applyNumberFormat="1" applyFont="1" applyBorder="1" applyAlignment="1">
      <alignment horizontal="center" vertical="top" wrapText="1"/>
    </xf>
    <xf numFmtId="166" fontId="32" fillId="0" borderId="23" xfId="0" applyNumberFormat="1" applyFont="1" applyBorder="1" applyAlignment="1">
      <alignment horizontal="center" vertical="top" wrapText="1"/>
    </xf>
    <xf numFmtId="166" fontId="32" fillId="0" borderId="14" xfId="0" applyNumberFormat="1" applyFont="1" applyBorder="1" applyAlignment="1">
      <alignment horizontal="center" vertical="top" wrapText="1"/>
    </xf>
    <xf numFmtId="166" fontId="8" fillId="0" borderId="1" xfId="13" applyNumberFormat="1" applyFont="1" applyBorder="1" applyAlignment="1">
      <alignment horizontal="center" vertical="center" wrapText="1"/>
    </xf>
    <xf numFmtId="166" fontId="8" fillId="0" borderId="1" xfId="15" applyNumberFormat="1" applyFont="1" applyBorder="1" applyAlignment="1">
      <alignment horizontal="center" vertical="center" wrapText="1"/>
    </xf>
    <xf numFmtId="49" fontId="12" fillId="0" borderId="30" xfId="15" applyNumberFormat="1" applyFont="1" applyBorder="1" applyAlignment="1" applyProtection="1">
      <alignment horizontal="center" vertical="top" wrapText="1"/>
      <protection locked="0"/>
    </xf>
    <xf numFmtId="49" fontId="12" fillId="0" borderId="20" xfId="15" applyNumberFormat="1" applyFont="1" applyBorder="1" applyAlignment="1" applyProtection="1">
      <alignment horizontal="center" vertical="top" wrapText="1"/>
      <protection locked="0"/>
    </xf>
    <xf numFmtId="49" fontId="12" fillId="0" borderId="29" xfId="15" applyNumberFormat="1" applyFont="1" applyBorder="1" applyAlignment="1" applyProtection="1">
      <alignment horizontal="center" vertical="top" wrapText="1"/>
      <protection locked="0"/>
    </xf>
    <xf numFmtId="165" fontId="31" fillId="0" borderId="39" xfId="29" applyNumberFormat="1" applyFont="1" applyFill="1" applyBorder="1" applyAlignment="1">
      <alignment horizontal="center" vertical="center"/>
    </xf>
    <xf numFmtId="165" fontId="31" fillId="0" borderId="0" xfId="1" applyNumberFormat="1" applyFont="1" applyFill="1" applyBorder="1" applyAlignment="1">
      <alignment horizontal="right" vertical="top"/>
    </xf>
    <xf numFmtId="165" fontId="31" fillId="0" borderId="42" xfId="29" applyNumberFormat="1" applyFont="1" applyFill="1" applyBorder="1" applyAlignment="1">
      <alignment horizontal="center" vertical="center"/>
    </xf>
    <xf numFmtId="165" fontId="9" fillId="0" borderId="42" xfId="29" applyNumberFormat="1" applyFont="1" applyFill="1" applyBorder="1" applyAlignment="1">
      <alignment horizontal="center" vertical="center"/>
    </xf>
    <xf numFmtId="165" fontId="31" fillId="0" borderId="42" xfId="29" applyNumberFormat="1" applyFont="1" applyFill="1" applyBorder="1" applyAlignment="1">
      <alignment horizontal="left" vertical="center"/>
    </xf>
    <xf numFmtId="165" fontId="9" fillId="0" borderId="42" xfId="29" applyNumberFormat="1" applyFont="1" applyFill="1" applyBorder="1" applyAlignment="1">
      <alignment horizontal="left" vertical="center"/>
    </xf>
    <xf numFmtId="165" fontId="9" fillId="0" borderId="42" xfId="29" applyNumberFormat="1" applyFont="1" applyFill="1" applyBorder="1" applyAlignment="1">
      <alignment horizontal="left" vertical="center" wrapText="1"/>
    </xf>
    <xf numFmtId="165" fontId="31" fillId="0" borderId="45" xfId="0" applyNumberFormat="1" applyFont="1" applyFill="1" applyBorder="1" applyAlignment="1">
      <alignment horizontal="center" vertical="center"/>
    </xf>
    <xf numFmtId="165" fontId="31" fillId="0" borderId="44" xfId="29" applyNumberFormat="1" applyFont="1" applyFill="1" applyBorder="1" applyAlignment="1">
      <alignment horizontal="left" vertical="center"/>
    </xf>
    <xf numFmtId="165" fontId="31" fillId="0" borderId="45" xfId="29" applyNumberFormat="1" applyFont="1" applyFill="1" applyBorder="1" applyAlignment="1">
      <alignment horizontal="left" vertical="center"/>
    </xf>
    <xf numFmtId="165" fontId="9" fillId="0" borderId="46" xfId="29" applyNumberFormat="1" applyFont="1" applyFill="1" applyBorder="1" applyAlignment="1">
      <alignment horizontal="left" vertical="center"/>
    </xf>
    <xf numFmtId="165" fontId="9" fillId="0" borderId="48" xfId="29" applyNumberFormat="1" applyFont="1" applyFill="1" applyBorder="1" applyAlignment="1">
      <alignment horizontal="left" vertical="center"/>
    </xf>
  </cellXfs>
  <cellStyles count="30">
    <cellStyle name="Comma" xfId="29" builtinId="3"/>
    <cellStyle name="Comma 15" xfId="3"/>
    <cellStyle name="Comma 2" xfId="5"/>
    <cellStyle name="Comma 2 2" xfId="4"/>
    <cellStyle name="Comma 2 3" xfId="12"/>
    <cellStyle name="Comma 3" xfId="13"/>
    <cellStyle name="Comma 4" xfId="18"/>
    <cellStyle name="Comma 5" xfId="25"/>
    <cellStyle name="Normal" xfId="0" builtinId="0"/>
    <cellStyle name="Normal 10" xfId="24"/>
    <cellStyle name="Normal 11 2" xfId="28"/>
    <cellStyle name="Normal 2" xfId="2"/>
    <cellStyle name="Normal 2 2" xfId="14"/>
    <cellStyle name="Normal 3" xfId="6"/>
    <cellStyle name="Normal 4" xfId="7"/>
    <cellStyle name="Normal 5" xfId="8"/>
    <cellStyle name="Normal 5 2" xfId="15"/>
    <cellStyle name="Normal 6" xfId="9"/>
    <cellStyle name="Normal 7" xfId="11"/>
    <cellStyle name="Normal 8" xfId="17"/>
    <cellStyle name="Normal 8 2" xfId="26"/>
    <cellStyle name="Normal 88" xfId="21"/>
    <cellStyle name="Normal 89" xfId="23"/>
    <cellStyle name="Normal 9" xfId="20"/>
    <cellStyle name="Normal 90" xfId="22"/>
    <cellStyle name="Normal_Book2" xfId="27"/>
    <cellStyle name="Percent 2" xfId="10"/>
    <cellStyle name="Percent 3" xfId="16"/>
    <cellStyle name="Percent 4" xfId="19"/>
    <cellStyle name="SN_24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2009"/>
  <sheetViews>
    <sheetView tabSelected="1" topLeftCell="A24" workbookViewId="0">
      <selection activeCell="A59" sqref="A59"/>
    </sheetView>
  </sheetViews>
  <sheetFormatPr defaultRowHeight="13.5" x14ac:dyDescent="0.25"/>
  <cols>
    <col min="1" max="1" width="67.28515625" style="63" customWidth="1"/>
    <col min="2" max="2" width="21.7109375" style="64" customWidth="1"/>
    <col min="3" max="3" width="12.42578125" style="64" bestFit="1" customWidth="1"/>
    <col min="4" max="4" width="15" style="64" bestFit="1" customWidth="1"/>
    <col min="5" max="5" width="15.5703125" style="64" bestFit="1" customWidth="1"/>
    <col min="6" max="6" width="15.7109375" style="64" bestFit="1" customWidth="1"/>
    <col min="7" max="23" width="9.140625" style="64"/>
    <col min="24" max="245" width="9.140625" style="1"/>
    <col min="246" max="246" width="64.42578125" style="1" customWidth="1"/>
    <col min="247" max="248" width="21.7109375" style="1" customWidth="1"/>
    <col min="249" max="249" width="22" style="1" customWidth="1"/>
    <col min="250" max="250" width="18.7109375" style="1" customWidth="1"/>
    <col min="251" max="251" width="15.85546875" style="1" customWidth="1"/>
    <col min="252" max="252" width="17.5703125" style="1" customWidth="1"/>
    <col min="253" max="253" width="19" style="1" customWidth="1"/>
    <col min="254" max="254" width="20.140625" style="1" customWidth="1"/>
    <col min="255" max="255" width="20.5703125" style="1" customWidth="1"/>
    <col min="256" max="501" width="9.140625" style="1"/>
    <col min="502" max="502" width="64.42578125" style="1" customWidth="1"/>
    <col min="503" max="504" width="21.7109375" style="1" customWidth="1"/>
    <col min="505" max="505" width="22" style="1" customWidth="1"/>
    <col min="506" max="506" width="18.7109375" style="1" customWidth="1"/>
    <col min="507" max="507" width="15.85546875" style="1" customWidth="1"/>
    <col min="508" max="508" width="17.5703125" style="1" customWidth="1"/>
    <col min="509" max="509" width="19" style="1" customWidth="1"/>
    <col min="510" max="510" width="20.140625" style="1" customWidth="1"/>
    <col min="511" max="511" width="20.5703125" style="1" customWidth="1"/>
    <col min="512" max="757" width="9.140625" style="1"/>
    <col min="758" max="758" width="64.42578125" style="1" customWidth="1"/>
    <col min="759" max="760" width="21.7109375" style="1" customWidth="1"/>
    <col min="761" max="761" width="22" style="1" customWidth="1"/>
    <col min="762" max="762" width="18.7109375" style="1" customWidth="1"/>
    <col min="763" max="763" width="15.85546875" style="1" customWidth="1"/>
    <col min="764" max="764" width="17.5703125" style="1" customWidth="1"/>
    <col min="765" max="765" width="19" style="1" customWidth="1"/>
    <col min="766" max="766" width="20.140625" style="1" customWidth="1"/>
    <col min="767" max="767" width="20.5703125" style="1" customWidth="1"/>
    <col min="768" max="1013" width="9.140625" style="1"/>
    <col min="1014" max="1014" width="64.42578125" style="1" customWidth="1"/>
    <col min="1015" max="1016" width="21.7109375" style="1" customWidth="1"/>
    <col min="1017" max="1017" width="22" style="1" customWidth="1"/>
    <col min="1018" max="1018" width="18.7109375" style="1" customWidth="1"/>
    <col min="1019" max="1019" width="15.85546875" style="1" customWidth="1"/>
    <col min="1020" max="1020" width="17.5703125" style="1" customWidth="1"/>
    <col min="1021" max="1021" width="19" style="1" customWidth="1"/>
    <col min="1022" max="1022" width="20.140625" style="1" customWidth="1"/>
    <col min="1023" max="1023" width="20.5703125" style="1" customWidth="1"/>
    <col min="1024" max="1269" width="9.140625" style="1"/>
    <col min="1270" max="1270" width="64.42578125" style="1" customWidth="1"/>
    <col min="1271" max="1272" width="21.7109375" style="1" customWidth="1"/>
    <col min="1273" max="1273" width="22" style="1" customWidth="1"/>
    <col min="1274" max="1274" width="18.7109375" style="1" customWidth="1"/>
    <col min="1275" max="1275" width="15.85546875" style="1" customWidth="1"/>
    <col min="1276" max="1276" width="17.5703125" style="1" customWidth="1"/>
    <col min="1277" max="1277" width="19" style="1" customWidth="1"/>
    <col min="1278" max="1278" width="20.140625" style="1" customWidth="1"/>
    <col min="1279" max="1279" width="20.5703125" style="1" customWidth="1"/>
    <col min="1280" max="1525" width="9.140625" style="1"/>
    <col min="1526" max="1526" width="64.42578125" style="1" customWidth="1"/>
    <col min="1527" max="1528" width="21.7109375" style="1" customWidth="1"/>
    <col min="1529" max="1529" width="22" style="1" customWidth="1"/>
    <col min="1530" max="1530" width="18.7109375" style="1" customWidth="1"/>
    <col min="1531" max="1531" width="15.85546875" style="1" customWidth="1"/>
    <col min="1532" max="1532" width="17.5703125" style="1" customWidth="1"/>
    <col min="1533" max="1533" width="19" style="1" customWidth="1"/>
    <col min="1534" max="1534" width="20.140625" style="1" customWidth="1"/>
    <col min="1535" max="1535" width="20.5703125" style="1" customWidth="1"/>
    <col min="1536" max="1781" width="9.140625" style="1"/>
    <col min="1782" max="1782" width="64.42578125" style="1" customWidth="1"/>
    <col min="1783" max="1784" width="21.7109375" style="1" customWidth="1"/>
    <col min="1785" max="1785" width="22" style="1" customWidth="1"/>
    <col min="1786" max="1786" width="18.7109375" style="1" customWidth="1"/>
    <col min="1787" max="1787" width="15.85546875" style="1" customWidth="1"/>
    <col min="1788" max="1788" width="17.5703125" style="1" customWidth="1"/>
    <col min="1789" max="1789" width="19" style="1" customWidth="1"/>
    <col min="1790" max="1790" width="20.140625" style="1" customWidth="1"/>
    <col min="1791" max="1791" width="20.5703125" style="1" customWidth="1"/>
    <col min="1792" max="2037" width="9.140625" style="1"/>
    <col min="2038" max="2038" width="64.42578125" style="1" customWidth="1"/>
    <col min="2039" max="2040" width="21.7109375" style="1" customWidth="1"/>
    <col min="2041" max="2041" width="22" style="1" customWidth="1"/>
    <col min="2042" max="2042" width="18.7109375" style="1" customWidth="1"/>
    <col min="2043" max="2043" width="15.85546875" style="1" customWidth="1"/>
    <col min="2044" max="2044" width="17.5703125" style="1" customWidth="1"/>
    <col min="2045" max="2045" width="19" style="1" customWidth="1"/>
    <col min="2046" max="2046" width="20.140625" style="1" customWidth="1"/>
    <col min="2047" max="2047" width="20.5703125" style="1" customWidth="1"/>
    <col min="2048" max="2293" width="9.140625" style="1"/>
    <col min="2294" max="2294" width="64.42578125" style="1" customWidth="1"/>
    <col min="2295" max="2296" width="21.7109375" style="1" customWidth="1"/>
    <col min="2297" max="2297" width="22" style="1" customWidth="1"/>
    <col min="2298" max="2298" width="18.7109375" style="1" customWidth="1"/>
    <col min="2299" max="2299" width="15.85546875" style="1" customWidth="1"/>
    <col min="2300" max="2300" width="17.5703125" style="1" customWidth="1"/>
    <col min="2301" max="2301" width="19" style="1" customWidth="1"/>
    <col min="2302" max="2302" width="20.140625" style="1" customWidth="1"/>
    <col min="2303" max="2303" width="20.5703125" style="1" customWidth="1"/>
    <col min="2304" max="2549" width="9.140625" style="1"/>
    <col min="2550" max="2550" width="64.42578125" style="1" customWidth="1"/>
    <col min="2551" max="2552" width="21.7109375" style="1" customWidth="1"/>
    <col min="2553" max="2553" width="22" style="1" customWidth="1"/>
    <col min="2554" max="2554" width="18.7109375" style="1" customWidth="1"/>
    <col min="2555" max="2555" width="15.85546875" style="1" customWidth="1"/>
    <col min="2556" max="2556" width="17.5703125" style="1" customWidth="1"/>
    <col min="2557" max="2557" width="19" style="1" customWidth="1"/>
    <col min="2558" max="2558" width="20.140625" style="1" customWidth="1"/>
    <col min="2559" max="2559" width="20.5703125" style="1" customWidth="1"/>
    <col min="2560" max="2805" width="9.140625" style="1"/>
    <col min="2806" max="2806" width="64.42578125" style="1" customWidth="1"/>
    <col min="2807" max="2808" width="21.7109375" style="1" customWidth="1"/>
    <col min="2809" max="2809" width="22" style="1" customWidth="1"/>
    <col min="2810" max="2810" width="18.7109375" style="1" customWidth="1"/>
    <col min="2811" max="2811" width="15.85546875" style="1" customWidth="1"/>
    <col min="2812" max="2812" width="17.5703125" style="1" customWidth="1"/>
    <col min="2813" max="2813" width="19" style="1" customWidth="1"/>
    <col min="2814" max="2814" width="20.140625" style="1" customWidth="1"/>
    <col min="2815" max="2815" width="20.5703125" style="1" customWidth="1"/>
    <col min="2816" max="3061" width="9.140625" style="1"/>
    <col min="3062" max="3062" width="64.42578125" style="1" customWidth="1"/>
    <col min="3063" max="3064" width="21.7109375" style="1" customWidth="1"/>
    <col min="3065" max="3065" width="22" style="1" customWidth="1"/>
    <col min="3066" max="3066" width="18.7109375" style="1" customWidth="1"/>
    <col min="3067" max="3067" width="15.85546875" style="1" customWidth="1"/>
    <col min="3068" max="3068" width="17.5703125" style="1" customWidth="1"/>
    <col min="3069" max="3069" width="19" style="1" customWidth="1"/>
    <col min="3070" max="3070" width="20.140625" style="1" customWidth="1"/>
    <col min="3071" max="3071" width="20.5703125" style="1" customWidth="1"/>
    <col min="3072" max="3317" width="9.140625" style="1"/>
    <col min="3318" max="3318" width="64.42578125" style="1" customWidth="1"/>
    <col min="3319" max="3320" width="21.7109375" style="1" customWidth="1"/>
    <col min="3321" max="3321" width="22" style="1" customWidth="1"/>
    <col min="3322" max="3322" width="18.7109375" style="1" customWidth="1"/>
    <col min="3323" max="3323" width="15.85546875" style="1" customWidth="1"/>
    <col min="3324" max="3324" width="17.5703125" style="1" customWidth="1"/>
    <col min="3325" max="3325" width="19" style="1" customWidth="1"/>
    <col min="3326" max="3326" width="20.140625" style="1" customWidth="1"/>
    <col min="3327" max="3327" width="20.5703125" style="1" customWidth="1"/>
    <col min="3328" max="3573" width="9.140625" style="1"/>
    <col min="3574" max="3574" width="64.42578125" style="1" customWidth="1"/>
    <col min="3575" max="3576" width="21.7109375" style="1" customWidth="1"/>
    <col min="3577" max="3577" width="22" style="1" customWidth="1"/>
    <col min="3578" max="3578" width="18.7109375" style="1" customWidth="1"/>
    <col min="3579" max="3579" width="15.85546875" style="1" customWidth="1"/>
    <col min="3580" max="3580" width="17.5703125" style="1" customWidth="1"/>
    <col min="3581" max="3581" width="19" style="1" customWidth="1"/>
    <col min="3582" max="3582" width="20.140625" style="1" customWidth="1"/>
    <col min="3583" max="3583" width="20.5703125" style="1" customWidth="1"/>
    <col min="3584" max="3829" width="9.140625" style="1"/>
    <col min="3830" max="3830" width="64.42578125" style="1" customWidth="1"/>
    <col min="3831" max="3832" width="21.7109375" style="1" customWidth="1"/>
    <col min="3833" max="3833" width="22" style="1" customWidth="1"/>
    <col min="3834" max="3834" width="18.7109375" style="1" customWidth="1"/>
    <col min="3835" max="3835" width="15.85546875" style="1" customWidth="1"/>
    <col min="3836" max="3836" width="17.5703125" style="1" customWidth="1"/>
    <col min="3837" max="3837" width="19" style="1" customWidth="1"/>
    <col min="3838" max="3838" width="20.140625" style="1" customWidth="1"/>
    <col min="3839" max="3839" width="20.5703125" style="1" customWidth="1"/>
    <col min="3840" max="4085" width="9.140625" style="1"/>
    <col min="4086" max="4086" width="64.42578125" style="1" customWidth="1"/>
    <col min="4087" max="4088" width="21.7109375" style="1" customWidth="1"/>
    <col min="4089" max="4089" width="22" style="1" customWidth="1"/>
    <col min="4090" max="4090" width="18.7109375" style="1" customWidth="1"/>
    <col min="4091" max="4091" width="15.85546875" style="1" customWidth="1"/>
    <col min="4092" max="4092" width="17.5703125" style="1" customWidth="1"/>
    <col min="4093" max="4093" width="19" style="1" customWidth="1"/>
    <col min="4094" max="4094" width="20.140625" style="1" customWidth="1"/>
    <col min="4095" max="4095" width="20.5703125" style="1" customWidth="1"/>
    <col min="4096" max="4341" width="9.140625" style="1"/>
    <col min="4342" max="4342" width="64.42578125" style="1" customWidth="1"/>
    <col min="4343" max="4344" width="21.7109375" style="1" customWidth="1"/>
    <col min="4345" max="4345" width="22" style="1" customWidth="1"/>
    <col min="4346" max="4346" width="18.7109375" style="1" customWidth="1"/>
    <col min="4347" max="4347" width="15.85546875" style="1" customWidth="1"/>
    <col min="4348" max="4348" width="17.5703125" style="1" customWidth="1"/>
    <col min="4349" max="4349" width="19" style="1" customWidth="1"/>
    <col min="4350" max="4350" width="20.140625" style="1" customWidth="1"/>
    <col min="4351" max="4351" width="20.5703125" style="1" customWidth="1"/>
    <col min="4352" max="4597" width="9.140625" style="1"/>
    <col min="4598" max="4598" width="64.42578125" style="1" customWidth="1"/>
    <col min="4599" max="4600" width="21.7109375" style="1" customWidth="1"/>
    <col min="4601" max="4601" width="22" style="1" customWidth="1"/>
    <col min="4602" max="4602" width="18.7109375" style="1" customWidth="1"/>
    <col min="4603" max="4603" width="15.85546875" style="1" customWidth="1"/>
    <col min="4604" max="4604" width="17.5703125" style="1" customWidth="1"/>
    <col min="4605" max="4605" width="19" style="1" customWidth="1"/>
    <col min="4606" max="4606" width="20.140625" style="1" customWidth="1"/>
    <col min="4607" max="4607" width="20.5703125" style="1" customWidth="1"/>
    <col min="4608" max="4853" width="9.140625" style="1"/>
    <col min="4854" max="4854" width="64.42578125" style="1" customWidth="1"/>
    <col min="4855" max="4856" width="21.7109375" style="1" customWidth="1"/>
    <col min="4857" max="4857" width="22" style="1" customWidth="1"/>
    <col min="4858" max="4858" width="18.7109375" style="1" customWidth="1"/>
    <col min="4859" max="4859" width="15.85546875" style="1" customWidth="1"/>
    <col min="4860" max="4860" width="17.5703125" style="1" customWidth="1"/>
    <col min="4861" max="4861" width="19" style="1" customWidth="1"/>
    <col min="4862" max="4862" width="20.140625" style="1" customWidth="1"/>
    <col min="4863" max="4863" width="20.5703125" style="1" customWidth="1"/>
    <col min="4864" max="5109" width="9.140625" style="1"/>
    <col min="5110" max="5110" width="64.42578125" style="1" customWidth="1"/>
    <col min="5111" max="5112" width="21.7109375" style="1" customWidth="1"/>
    <col min="5113" max="5113" width="22" style="1" customWidth="1"/>
    <col min="5114" max="5114" width="18.7109375" style="1" customWidth="1"/>
    <col min="5115" max="5115" width="15.85546875" style="1" customWidth="1"/>
    <col min="5116" max="5116" width="17.5703125" style="1" customWidth="1"/>
    <col min="5117" max="5117" width="19" style="1" customWidth="1"/>
    <col min="5118" max="5118" width="20.140625" style="1" customWidth="1"/>
    <col min="5119" max="5119" width="20.5703125" style="1" customWidth="1"/>
    <col min="5120" max="5365" width="9.140625" style="1"/>
    <col min="5366" max="5366" width="64.42578125" style="1" customWidth="1"/>
    <col min="5367" max="5368" width="21.7109375" style="1" customWidth="1"/>
    <col min="5369" max="5369" width="22" style="1" customWidth="1"/>
    <col min="5370" max="5370" width="18.7109375" style="1" customWidth="1"/>
    <col min="5371" max="5371" width="15.85546875" style="1" customWidth="1"/>
    <col min="5372" max="5372" width="17.5703125" style="1" customWidth="1"/>
    <col min="5373" max="5373" width="19" style="1" customWidth="1"/>
    <col min="5374" max="5374" width="20.140625" style="1" customWidth="1"/>
    <col min="5375" max="5375" width="20.5703125" style="1" customWidth="1"/>
    <col min="5376" max="5621" width="9.140625" style="1"/>
    <col min="5622" max="5622" width="64.42578125" style="1" customWidth="1"/>
    <col min="5623" max="5624" width="21.7109375" style="1" customWidth="1"/>
    <col min="5625" max="5625" width="22" style="1" customWidth="1"/>
    <col min="5626" max="5626" width="18.7109375" style="1" customWidth="1"/>
    <col min="5627" max="5627" width="15.85546875" style="1" customWidth="1"/>
    <col min="5628" max="5628" width="17.5703125" style="1" customWidth="1"/>
    <col min="5629" max="5629" width="19" style="1" customWidth="1"/>
    <col min="5630" max="5630" width="20.140625" style="1" customWidth="1"/>
    <col min="5631" max="5631" width="20.5703125" style="1" customWidth="1"/>
    <col min="5632" max="5877" width="9.140625" style="1"/>
    <col min="5878" max="5878" width="64.42578125" style="1" customWidth="1"/>
    <col min="5879" max="5880" width="21.7109375" style="1" customWidth="1"/>
    <col min="5881" max="5881" width="22" style="1" customWidth="1"/>
    <col min="5882" max="5882" width="18.7109375" style="1" customWidth="1"/>
    <col min="5883" max="5883" width="15.85546875" style="1" customWidth="1"/>
    <col min="5884" max="5884" width="17.5703125" style="1" customWidth="1"/>
    <col min="5885" max="5885" width="19" style="1" customWidth="1"/>
    <col min="5886" max="5886" width="20.140625" style="1" customWidth="1"/>
    <col min="5887" max="5887" width="20.5703125" style="1" customWidth="1"/>
    <col min="5888" max="6133" width="9.140625" style="1"/>
    <col min="6134" max="6134" width="64.42578125" style="1" customWidth="1"/>
    <col min="6135" max="6136" width="21.7109375" style="1" customWidth="1"/>
    <col min="6137" max="6137" width="22" style="1" customWidth="1"/>
    <col min="6138" max="6138" width="18.7109375" style="1" customWidth="1"/>
    <col min="6139" max="6139" width="15.85546875" style="1" customWidth="1"/>
    <col min="6140" max="6140" width="17.5703125" style="1" customWidth="1"/>
    <col min="6141" max="6141" width="19" style="1" customWidth="1"/>
    <col min="6142" max="6142" width="20.140625" style="1" customWidth="1"/>
    <col min="6143" max="6143" width="20.5703125" style="1" customWidth="1"/>
    <col min="6144" max="6389" width="9.140625" style="1"/>
    <col min="6390" max="6390" width="64.42578125" style="1" customWidth="1"/>
    <col min="6391" max="6392" width="21.7109375" style="1" customWidth="1"/>
    <col min="6393" max="6393" width="22" style="1" customWidth="1"/>
    <col min="6394" max="6394" width="18.7109375" style="1" customWidth="1"/>
    <col min="6395" max="6395" width="15.85546875" style="1" customWidth="1"/>
    <col min="6396" max="6396" width="17.5703125" style="1" customWidth="1"/>
    <col min="6397" max="6397" width="19" style="1" customWidth="1"/>
    <col min="6398" max="6398" width="20.140625" style="1" customWidth="1"/>
    <col min="6399" max="6399" width="20.5703125" style="1" customWidth="1"/>
    <col min="6400" max="6645" width="9.140625" style="1"/>
    <col min="6646" max="6646" width="64.42578125" style="1" customWidth="1"/>
    <col min="6647" max="6648" width="21.7109375" style="1" customWidth="1"/>
    <col min="6649" max="6649" width="22" style="1" customWidth="1"/>
    <col min="6650" max="6650" width="18.7109375" style="1" customWidth="1"/>
    <col min="6651" max="6651" width="15.85546875" style="1" customWidth="1"/>
    <col min="6652" max="6652" width="17.5703125" style="1" customWidth="1"/>
    <col min="6653" max="6653" width="19" style="1" customWidth="1"/>
    <col min="6654" max="6654" width="20.140625" style="1" customWidth="1"/>
    <col min="6655" max="6655" width="20.5703125" style="1" customWidth="1"/>
    <col min="6656" max="6901" width="9.140625" style="1"/>
    <col min="6902" max="6902" width="64.42578125" style="1" customWidth="1"/>
    <col min="6903" max="6904" width="21.7109375" style="1" customWidth="1"/>
    <col min="6905" max="6905" width="22" style="1" customWidth="1"/>
    <col min="6906" max="6906" width="18.7109375" style="1" customWidth="1"/>
    <col min="6907" max="6907" width="15.85546875" style="1" customWidth="1"/>
    <col min="6908" max="6908" width="17.5703125" style="1" customWidth="1"/>
    <col min="6909" max="6909" width="19" style="1" customWidth="1"/>
    <col min="6910" max="6910" width="20.140625" style="1" customWidth="1"/>
    <col min="6911" max="6911" width="20.5703125" style="1" customWidth="1"/>
    <col min="6912" max="7157" width="9.140625" style="1"/>
    <col min="7158" max="7158" width="64.42578125" style="1" customWidth="1"/>
    <col min="7159" max="7160" width="21.7109375" style="1" customWidth="1"/>
    <col min="7161" max="7161" width="22" style="1" customWidth="1"/>
    <col min="7162" max="7162" width="18.7109375" style="1" customWidth="1"/>
    <col min="7163" max="7163" width="15.85546875" style="1" customWidth="1"/>
    <col min="7164" max="7164" width="17.5703125" style="1" customWidth="1"/>
    <col min="7165" max="7165" width="19" style="1" customWidth="1"/>
    <col min="7166" max="7166" width="20.140625" style="1" customWidth="1"/>
    <col min="7167" max="7167" width="20.5703125" style="1" customWidth="1"/>
    <col min="7168" max="7413" width="9.140625" style="1"/>
    <col min="7414" max="7414" width="64.42578125" style="1" customWidth="1"/>
    <col min="7415" max="7416" width="21.7109375" style="1" customWidth="1"/>
    <col min="7417" max="7417" width="22" style="1" customWidth="1"/>
    <col min="7418" max="7418" width="18.7109375" style="1" customWidth="1"/>
    <col min="7419" max="7419" width="15.85546875" style="1" customWidth="1"/>
    <col min="7420" max="7420" width="17.5703125" style="1" customWidth="1"/>
    <col min="7421" max="7421" width="19" style="1" customWidth="1"/>
    <col min="7422" max="7422" width="20.140625" style="1" customWidth="1"/>
    <col min="7423" max="7423" width="20.5703125" style="1" customWidth="1"/>
    <col min="7424" max="7669" width="9.140625" style="1"/>
    <col min="7670" max="7670" width="64.42578125" style="1" customWidth="1"/>
    <col min="7671" max="7672" width="21.7109375" style="1" customWidth="1"/>
    <col min="7673" max="7673" width="22" style="1" customWidth="1"/>
    <col min="7674" max="7674" width="18.7109375" style="1" customWidth="1"/>
    <col min="7675" max="7675" width="15.85546875" style="1" customWidth="1"/>
    <col min="7676" max="7676" width="17.5703125" style="1" customWidth="1"/>
    <col min="7677" max="7677" width="19" style="1" customWidth="1"/>
    <col min="7678" max="7678" width="20.140625" style="1" customWidth="1"/>
    <col min="7679" max="7679" width="20.5703125" style="1" customWidth="1"/>
    <col min="7680" max="7925" width="9.140625" style="1"/>
    <col min="7926" max="7926" width="64.42578125" style="1" customWidth="1"/>
    <col min="7927" max="7928" width="21.7109375" style="1" customWidth="1"/>
    <col min="7929" max="7929" width="22" style="1" customWidth="1"/>
    <col min="7930" max="7930" width="18.7109375" style="1" customWidth="1"/>
    <col min="7931" max="7931" width="15.85546875" style="1" customWidth="1"/>
    <col min="7932" max="7932" width="17.5703125" style="1" customWidth="1"/>
    <col min="7933" max="7933" width="19" style="1" customWidth="1"/>
    <col min="7934" max="7934" width="20.140625" style="1" customWidth="1"/>
    <col min="7935" max="7935" width="20.5703125" style="1" customWidth="1"/>
    <col min="7936" max="8181" width="9.140625" style="1"/>
    <col min="8182" max="8182" width="64.42578125" style="1" customWidth="1"/>
    <col min="8183" max="8184" width="21.7109375" style="1" customWidth="1"/>
    <col min="8185" max="8185" width="22" style="1" customWidth="1"/>
    <col min="8186" max="8186" width="18.7109375" style="1" customWidth="1"/>
    <col min="8187" max="8187" width="15.85546875" style="1" customWidth="1"/>
    <col min="8188" max="8188" width="17.5703125" style="1" customWidth="1"/>
    <col min="8189" max="8189" width="19" style="1" customWidth="1"/>
    <col min="8190" max="8190" width="20.140625" style="1" customWidth="1"/>
    <col min="8191" max="8191" width="20.5703125" style="1" customWidth="1"/>
    <col min="8192" max="8437" width="9.140625" style="1"/>
    <col min="8438" max="8438" width="64.42578125" style="1" customWidth="1"/>
    <col min="8439" max="8440" width="21.7109375" style="1" customWidth="1"/>
    <col min="8441" max="8441" width="22" style="1" customWidth="1"/>
    <col min="8442" max="8442" width="18.7109375" style="1" customWidth="1"/>
    <col min="8443" max="8443" width="15.85546875" style="1" customWidth="1"/>
    <col min="8444" max="8444" width="17.5703125" style="1" customWidth="1"/>
    <col min="8445" max="8445" width="19" style="1" customWidth="1"/>
    <col min="8446" max="8446" width="20.140625" style="1" customWidth="1"/>
    <col min="8447" max="8447" width="20.5703125" style="1" customWidth="1"/>
    <col min="8448" max="8693" width="9.140625" style="1"/>
    <col min="8694" max="8694" width="64.42578125" style="1" customWidth="1"/>
    <col min="8695" max="8696" width="21.7109375" style="1" customWidth="1"/>
    <col min="8697" max="8697" width="22" style="1" customWidth="1"/>
    <col min="8698" max="8698" width="18.7109375" style="1" customWidth="1"/>
    <col min="8699" max="8699" width="15.85546875" style="1" customWidth="1"/>
    <col min="8700" max="8700" width="17.5703125" style="1" customWidth="1"/>
    <col min="8701" max="8701" width="19" style="1" customWidth="1"/>
    <col min="8702" max="8702" width="20.140625" style="1" customWidth="1"/>
    <col min="8703" max="8703" width="20.5703125" style="1" customWidth="1"/>
    <col min="8704" max="8949" width="9.140625" style="1"/>
    <col min="8950" max="8950" width="64.42578125" style="1" customWidth="1"/>
    <col min="8951" max="8952" width="21.7109375" style="1" customWidth="1"/>
    <col min="8953" max="8953" width="22" style="1" customWidth="1"/>
    <col min="8954" max="8954" width="18.7109375" style="1" customWidth="1"/>
    <col min="8955" max="8955" width="15.85546875" style="1" customWidth="1"/>
    <col min="8956" max="8956" width="17.5703125" style="1" customWidth="1"/>
    <col min="8957" max="8957" width="19" style="1" customWidth="1"/>
    <col min="8958" max="8958" width="20.140625" style="1" customWidth="1"/>
    <col min="8959" max="8959" width="20.5703125" style="1" customWidth="1"/>
    <col min="8960" max="9205" width="9.140625" style="1"/>
    <col min="9206" max="9206" width="64.42578125" style="1" customWidth="1"/>
    <col min="9207" max="9208" width="21.7109375" style="1" customWidth="1"/>
    <col min="9209" max="9209" width="22" style="1" customWidth="1"/>
    <col min="9210" max="9210" width="18.7109375" style="1" customWidth="1"/>
    <col min="9211" max="9211" width="15.85546875" style="1" customWidth="1"/>
    <col min="9212" max="9212" width="17.5703125" style="1" customWidth="1"/>
    <col min="9213" max="9213" width="19" style="1" customWidth="1"/>
    <col min="9214" max="9214" width="20.140625" style="1" customWidth="1"/>
    <col min="9215" max="9215" width="20.5703125" style="1" customWidth="1"/>
    <col min="9216" max="9461" width="9.140625" style="1"/>
    <col min="9462" max="9462" width="64.42578125" style="1" customWidth="1"/>
    <col min="9463" max="9464" width="21.7109375" style="1" customWidth="1"/>
    <col min="9465" max="9465" width="22" style="1" customWidth="1"/>
    <col min="9466" max="9466" width="18.7109375" style="1" customWidth="1"/>
    <col min="9467" max="9467" width="15.85546875" style="1" customWidth="1"/>
    <col min="9468" max="9468" width="17.5703125" style="1" customWidth="1"/>
    <col min="9469" max="9469" width="19" style="1" customWidth="1"/>
    <col min="9470" max="9470" width="20.140625" style="1" customWidth="1"/>
    <col min="9471" max="9471" width="20.5703125" style="1" customWidth="1"/>
    <col min="9472" max="9717" width="9.140625" style="1"/>
    <col min="9718" max="9718" width="64.42578125" style="1" customWidth="1"/>
    <col min="9719" max="9720" width="21.7109375" style="1" customWidth="1"/>
    <col min="9721" max="9721" width="22" style="1" customWidth="1"/>
    <col min="9722" max="9722" width="18.7109375" style="1" customWidth="1"/>
    <col min="9723" max="9723" width="15.85546875" style="1" customWidth="1"/>
    <col min="9724" max="9724" width="17.5703125" style="1" customWidth="1"/>
    <col min="9725" max="9725" width="19" style="1" customWidth="1"/>
    <col min="9726" max="9726" width="20.140625" style="1" customWidth="1"/>
    <col min="9727" max="9727" width="20.5703125" style="1" customWidth="1"/>
    <col min="9728" max="9973" width="9.140625" style="1"/>
    <col min="9974" max="9974" width="64.42578125" style="1" customWidth="1"/>
    <col min="9975" max="9976" width="21.7109375" style="1" customWidth="1"/>
    <col min="9977" max="9977" width="22" style="1" customWidth="1"/>
    <col min="9978" max="9978" width="18.7109375" style="1" customWidth="1"/>
    <col min="9979" max="9979" width="15.85546875" style="1" customWidth="1"/>
    <col min="9980" max="9980" width="17.5703125" style="1" customWidth="1"/>
    <col min="9981" max="9981" width="19" style="1" customWidth="1"/>
    <col min="9982" max="9982" width="20.140625" style="1" customWidth="1"/>
    <col min="9983" max="9983" width="20.5703125" style="1" customWidth="1"/>
    <col min="9984" max="10229" width="9.140625" style="1"/>
    <col min="10230" max="10230" width="64.42578125" style="1" customWidth="1"/>
    <col min="10231" max="10232" width="21.7109375" style="1" customWidth="1"/>
    <col min="10233" max="10233" width="22" style="1" customWidth="1"/>
    <col min="10234" max="10234" width="18.7109375" style="1" customWidth="1"/>
    <col min="10235" max="10235" width="15.85546875" style="1" customWidth="1"/>
    <col min="10236" max="10236" width="17.5703125" style="1" customWidth="1"/>
    <col min="10237" max="10237" width="19" style="1" customWidth="1"/>
    <col min="10238" max="10238" width="20.140625" style="1" customWidth="1"/>
    <col min="10239" max="10239" width="20.5703125" style="1" customWidth="1"/>
    <col min="10240" max="10485" width="9.140625" style="1"/>
    <col min="10486" max="10486" width="64.42578125" style="1" customWidth="1"/>
    <col min="10487" max="10488" width="21.7109375" style="1" customWidth="1"/>
    <col min="10489" max="10489" width="22" style="1" customWidth="1"/>
    <col min="10490" max="10490" width="18.7109375" style="1" customWidth="1"/>
    <col min="10491" max="10491" width="15.85546875" style="1" customWidth="1"/>
    <col min="10492" max="10492" width="17.5703125" style="1" customWidth="1"/>
    <col min="10493" max="10493" width="19" style="1" customWidth="1"/>
    <col min="10494" max="10494" width="20.140625" style="1" customWidth="1"/>
    <col min="10495" max="10495" width="20.5703125" style="1" customWidth="1"/>
    <col min="10496" max="10741" width="9.140625" style="1"/>
    <col min="10742" max="10742" width="64.42578125" style="1" customWidth="1"/>
    <col min="10743" max="10744" width="21.7109375" style="1" customWidth="1"/>
    <col min="10745" max="10745" width="22" style="1" customWidth="1"/>
    <col min="10746" max="10746" width="18.7109375" style="1" customWidth="1"/>
    <col min="10747" max="10747" width="15.85546875" style="1" customWidth="1"/>
    <col min="10748" max="10748" width="17.5703125" style="1" customWidth="1"/>
    <col min="10749" max="10749" width="19" style="1" customWidth="1"/>
    <col min="10750" max="10750" width="20.140625" style="1" customWidth="1"/>
    <col min="10751" max="10751" width="20.5703125" style="1" customWidth="1"/>
    <col min="10752" max="10997" width="9.140625" style="1"/>
    <col min="10998" max="10998" width="64.42578125" style="1" customWidth="1"/>
    <col min="10999" max="11000" width="21.7109375" style="1" customWidth="1"/>
    <col min="11001" max="11001" width="22" style="1" customWidth="1"/>
    <col min="11002" max="11002" width="18.7109375" style="1" customWidth="1"/>
    <col min="11003" max="11003" width="15.85546875" style="1" customWidth="1"/>
    <col min="11004" max="11004" width="17.5703125" style="1" customWidth="1"/>
    <col min="11005" max="11005" width="19" style="1" customWidth="1"/>
    <col min="11006" max="11006" width="20.140625" style="1" customWidth="1"/>
    <col min="11007" max="11007" width="20.5703125" style="1" customWidth="1"/>
    <col min="11008" max="11253" width="9.140625" style="1"/>
    <col min="11254" max="11254" width="64.42578125" style="1" customWidth="1"/>
    <col min="11255" max="11256" width="21.7109375" style="1" customWidth="1"/>
    <col min="11257" max="11257" width="22" style="1" customWidth="1"/>
    <col min="11258" max="11258" width="18.7109375" style="1" customWidth="1"/>
    <col min="11259" max="11259" width="15.85546875" style="1" customWidth="1"/>
    <col min="11260" max="11260" width="17.5703125" style="1" customWidth="1"/>
    <col min="11261" max="11261" width="19" style="1" customWidth="1"/>
    <col min="11262" max="11262" width="20.140625" style="1" customWidth="1"/>
    <col min="11263" max="11263" width="20.5703125" style="1" customWidth="1"/>
    <col min="11264" max="11509" width="9.140625" style="1"/>
    <col min="11510" max="11510" width="64.42578125" style="1" customWidth="1"/>
    <col min="11511" max="11512" width="21.7109375" style="1" customWidth="1"/>
    <col min="11513" max="11513" width="22" style="1" customWidth="1"/>
    <col min="11514" max="11514" width="18.7109375" style="1" customWidth="1"/>
    <col min="11515" max="11515" width="15.85546875" style="1" customWidth="1"/>
    <col min="11516" max="11516" width="17.5703125" style="1" customWidth="1"/>
    <col min="11517" max="11517" width="19" style="1" customWidth="1"/>
    <col min="11518" max="11518" width="20.140625" style="1" customWidth="1"/>
    <col min="11519" max="11519" width="20.5703125" style="1" customWidth="1"/>
    <col min="11520" max="11765" width="9.140625" style="1"/>
    <col min="11766" max="11766" width="64.42578125" style="1" customWidth="1"/>
    <col min="11767" max="11768" width="21.7109375" style="1" customWidth="1"/>
    <col min="11769" max="11769" width="22" style="1" customWidth="1"/>
    <col min="11770" max="11770" width="18.7109375" style="1" customWidth="1"/>
    <col min="11771" max="11771" width="15.85546875" style="1" customWidth="1"/>
    <col min="11772" max="11772" width="17.5703125" style="1" customWidth="1"/>
    <col min="11773" max="11773" width="19" style="1" customWidth="1"/>
    <col min="11774" max="11774" width="20.140625" style="1" customWidth="1"/>
    <col min="11775" max="11775" width="20.5703125" style="1" customWidth="1"/>
    <col min="11776" max="12021" width="9.140625" style="1"/>
    <col min="12022" max="12022" width="64.42578125" style="1" customWidth="1"/>
    <col min="12023" max="12024" width="21.7109375" style="1" customWidth="1"/>
    <col min="12025" max="12025" width="22" style="1" customWidth="1"/>
    <col min="12026" max="12026" width="18.7109375" style="1" customWidth="1"/>
    <col min="12027" max="12027" width="15.85546875" style="1" customWidth="1"/>
    <col min="12028" max="12028" width="17.5703125" style="1" customWidth="1"/>
    <col min="12029" max="12029" width="19" style="1" customWidth="1"/>
    <col min="12030" max="12030" width="20.140625" style="1" customWidth="1"/>
    <col min="12031" max="12031" width="20.5703125" style="1" customWidth="1"/>
    <col min="12032" max="12277" width="9.140625" style="1"/>
    <col min="12278" max="12278" width="64.42578125" style="1" customWidth="1"/>
    <col min="12279" max="12280" width="21.7109375" style="1" customWidth="1"/>
    <col min="12281" max="12281" width="22" style="1" customWidth="1"/>
    <col min="12282" max="12282" width="18.7109375" style="1" customWidth="1"/>
    <col min="12283" max="12283" width="15.85546875" style="1" customWidth="1"/>
    <col min="12284" max="12284" width="17.5703125" style="1" customWidth="1"/>
    <col min="12285" max="12285" width="19" style="1" customWidth="1"/>
    <col min="12286" max="12286" width="20.140625" style="1" customWidth="1"/>
    <col min="12287" max="12287" width="20.5703125" style="1" customWidth="1"/>
    <col min="12288" max="12533" width="9.140625" style="1"/>
    <col min="12534" max="12534" width="64.42578125" style="1" customWidth="1"/>
    <col min="12535" max="12536" width="21.7109375" style="1" customWidth="1"/>
    <col min="12537" max="12537" width="22" style="1" customWidth="1"/>
    <col min="12538" max="12538" width="18.7109375" style="1" customWidth="1"/>
    <col min="12539" max="12539" width="15.85546875" style="1" customWidth="1"/>
    <col min="12540" max="12540" width="17.5703125" style="1" customWidth="1"/>
    <col min="12541" max="12541" width="19" style="1" customWidth="1"/>
    <col min="12542" max="12542" width="20.140625" style="1" customWidth="1"/>
    <col min="12543" max="12543" width="20.5703125" style="1" customWidth="1"/>
    <col min="12544" max="12789" width="9.140625" style="1"/>
    <col min="12790" max="12790" width="64.42578125" style="1" customWidth="1"/>
    <col min="12791" max="12792" width="21.7109375" style="1" customWidth="1"/>
    <col min="12793" max="12793" width="22" style="1" customWidth="1"/>
    <col min="12794" max="12794" width="18.7109375" style="1" customWidth="1"/>
    <col min="12795" max="12795" width="15.85546875" style="1" customWidth="1"/>
    <col min="12796" max="12796" width="17.5703125" style="1" customWidth="1"/>
    <col min="12797" max="12797" width="19" style="1" customWidth="1"/>
    <col min="12798" max="12798" width="20.140625" style="1" customWidth="1"/>
    <col min="12799" max="12799" width="20.5703125" style="1" customWidth="1"/>
    <col min="12800" max="13045" width="9.140625" style="1"/>
    <col min="13046" max="13046" width="64.42578125" style="1" customWidth="1"/>
    <col min="13047" max="13048" width="21.7109375" style="1" customWidth="1"/>
    <col min="13049" max="13049" width="22" style="1" customWidth="1"/>
    <col min="13050" max="13050" width="18.7109375" style="1" customWidth="1"/>
    <col min="13051" max="13051" width="15.85546875" style="1" customWidth="1"/>
    <col min="13052" max="13052" width="17.5703125" style="1" customWidth="1"/>
    <col min="13053" max="13053" width="19" style="1" customWidth="1"/>
    <col min="13054" max="13054" width="20.140625" style="1" customWidth="1"/>
    <col min="13055" max="13055" width="20.5703125" style="1" customWidth="1"/>
    <col min="13056" max="13301" width="9.140625" style="1"/>
    <col min="13302" max="13302" width="64.42578125" style="1" customWidth="1"/>
    <col min="13303" max="13304" width="21.7109375" style="1" customWidth="1"/>
    <col min="13305" max="13305" width="22" style="1" customWidth="1"/>
    <col min="13306" max="13306" width="18.7109375" style="1" customWidth="1"/>
    <col min="13307" max="13307" width="15.85546875" style="1" customWidth="1"/>
    <col min="13308" max="13308" width="17.5703125" style="1" customWidth="1"/>
    <col min="13309" max="13309" width="19" style="1" customWidth="1"/>
    <col min="13310" max="13310" width="20.140625" style="1" customWidth="1"/>
    <col min="13311" max="13311" width="20.5703125" style="1" customWidth="1"/>
    <col min="13312" max="13557" width="9.140625" style="1"/>
    <col min="13558" max="13558" width="64.42578125" style="1" customWidth="1"/>
    <col min="13559" max="13560" width="21.7109375" style="1" customWidth="1"/>
    <col min="13561" max="13561" width="22" style="1" customWidth="1"/>
    <col min="13562" max="13562" width="18.7109375" style="1" customWidth="1"/>
    <col min="13563" max="13563" width="15.85546875" style="1" customWidth="1"/>
    <col min="13564" max="13564" width="17.5703125" style="1" customWidth="1"/>
    <col min="13565" max="13565" width="19" style="1" customWidth="1"/>
    <col min="13566" max="13566" width="20.140625" style="1" customWidth="1"/>
    <col min="13567" max="13567" width="20.5703125" style="1" customWidth="1"/>
    <col min="13568" max="13813" width="9.140625" style="1"/>
    <col min="13814" max="13814" width="64.42578125" style="1" customWidth="1"/>
    <col min="13815" max="13816" width="21.7109375" style="1" customWidth="1"/>
    <col min="13817" max="13817" width="22" style="1" customWidth="1"/>
    <col min="13818" max="13818" width="18.7109375" style="1" customWidth="1"/>
    <col min="13819" max="13819" width="15.85546875" style="1" customWidth="1"/>
    <col min="13820" max="13820" width="17.5703125" style="1" customWidth="1"/>
    <col min="13821" max="13821" width="19" style="1" customWidth="1"/>
    <col min="13822" max="13822" width="20.140625" style="1" customWidth="1"/>
    <col min="13823" max="13823" width="20.5703125" style="1" customWidth="1"/>
    <col min="13824" max="14069" width="9.140625" style="1"/>
    <col min="14070" max="14070" width="64.42578125" style="1" customWidth="1"/>
    <col min="14071" max="14072" width="21.7109375" style="1" customWidth="1"/>
    <col min="14073" max="14073" width="22" style="1" customWidth="1"/>
    <col min="14074" max="14074" width="18.7109375" style="1" customWidth="1"/>
    <col min="14075" max="14075" width="15.85546875" style="1" customWidth="1"/>
    <col min="14076" max="14076" width="17.5703125" style="1" customWidth="1"/>
    <col min="14077" max="14077" width="19" style="1" customWidth="1"/>
    <col min="14078" max="14078" width="20.140625" style="1" customWidth="1"/>
    <col min="14079" max="14079" width="20.5703125" style="1" customWidth="1"/>
    <col min="14080" max="14325" width="9.140625" style="1"/>
    <col min="14326" max="14326" width="64.42578125" style="1" customWidth="1"/>
    <col min="14327" max="14328" width="21.7109375" style="1" customWidth="1"/>
    <col min="14329" max="14329" width="22" style="1" customWidth="1"/>
    <col min="14330" max="14330" width="18.7109375" style="1" customWidth="1"/>
    <col min="14331" max="14331" width="15.85546875" style="1" customWidth="1"/>
    <col min="14332" max="14332" width="17.5703125" style="1" customWidth="1"/>
    <col min="14333" max="14333" width="19" style="1" customWidth="1"/>
    <col min="14334" max="14334" width="20.140625" style="1" customWidth="1"/>
    <col min="14335" max="14335" width="20.5703125" style="1" customWidth="1"/>
    <col min="14336" max="14581" width="9.140625" style="1"/>
    <col min="14582" max="14582" width="64.42578125" style="1" customWidth="1"/>
    <col min="14583" max="14584" width="21.7109375" style="1" customWidth="1"/>
    <col min="14585" max="14585" width="22" style="1" customWidth="1"/>
    <col min="14586" max="14586" width="18.7109375" style="1" customWidth="1"/>
    <col min="14587" max="14587" width="15.85546875" style="1" customWidth="1"/>
    <col min="14588" max="14588" width="17.5703125" style="1" customWidth="1"/>
    <col min="14589" max="14589" width="19" style="1" customWidth="1"/>
    <col min="14590" max="14590" width="20.140625" style="1" customWidth="1"/>
    <col min="14591" max="14591" width="20.5703125" style="1" customWidth="1"/>
    <col min="14592" max="14837" width="9.140625" style="1"/>
    <col min="14838" max="14838" width="64.42578125" style="1" customWidth="1"/>
    <col min="14839" max="14840" width="21.7109375" style="1" customWidth="1"/>
    <col min="14841" max="14841" width="22" style="1" customWidth="1"/>
    <col min="14842" max="14842" width="18.7109375" style="1" customWidth="1"/>
    <col min="14843" max="14843" width="15.85546875" style="1" customWidth="1"/>
    <col min="14844" max="14844" width="17.5703125" style="1" customWidth="1"/>
    <col min="14845" max="14845" width="19" style="1" customWidth="1"/>
    <col min="14846" max="14846" width="20.140625" style="1" customWidth="1"/>
    <col min="14847" max="14847" width="20.5703125" style="1" customWidth="1"/>
    <col min="14848" max="15093" width="9.140625" style="1"/>
    <col min="15094" max="15094" width="64.42578125" style="1" customWidth="1"/>
    <col min="15095" max="15096" width="21.7109375" style="1" customWidth="1"/>
    <col min="15097" max="15097" width="22" style="1" customWidth="1"/>
    <col min="15098" max="15098" width="18.7109375" style="1" customWidth="1"/>
    <col min="15099" max="15099" width="15.85546875" style="1" customWidth="1"/>
    <col min="15100" max="15100" width="17.5703125" style="1" customWidth="1"/>
    <col min="15101" max="15101" width="19" style="1" customWidth="1"/>
    <col min="15102" max="15102" width="20.140625" style="1" customWidth="1"/>
    <col min="15103" max="15103" width="20.5703125" style="1" customWidth="1"/>
    <col min="15104" max="15349" width="9.140625" style="1"/>
    <col min="15350" max="15350" width="64.42578125" style="1" customWidth="1"/>
    <col min="15351" max="15352" width="21.7109375" style="1" customWidth="1"/>
    <col min="15353" max="15353" width="22" style="1" customWidth="1"/>
    <col min="15354" max="15354" width="18.7109375" style="1" customWidth="1"/>
    <col min="15355" max="15355" width="15.85546875" style="1" customWidth="1"/>
    <col min="15356" max="15356" width="17.5703125" style="1" customWidth="1"/>
    <col min="15357" max="15357" width="19" style="1" customWidth="1"/>
    <col min="15358" max="15358" width="20.140625" style="1" customWidth="1"/>
    <col min="15359" max="15359" width="20.5703125" style="1" customWidth="1"/>
    <col min="15360" max="15605" width="9.140625" style="1"/>
    <col min="15606" max="15606" width="64.42578125" style="1" customWidth="1"/>
    <col min="15607" max="15608" width="21.7109375" style="1" customWidth="1"/>
    <col min="15609" max="15609" width="22" style="1" customWidth="1"/>
    <col min="15610" max="15610" width="18.7109375" style="1" customWidth="1"/>
    <col min="15611" max="15611" width="15.85546875" style="1" customWidth="1"/>
    <col min="15612" max="15612" width="17.5703125" style="1" customWidth="1"/>
    <col min="15613" max="15613" width="19" style="1" customWidth="1"/>
    <col min="15614" max="15614" width="20.140625" style="1" customWidth="1"/>
    <col min="15615" max="15615" width="20.5703125" style="1" customWidth="1"/>
    <col min="15616" max="15861" width="9.140625" style="1"/>
    <col min="15862" max="15862" width="64.42578125" style="1" customWidth="1"/>
    <col min="15863" max="15864" width="21.7109375" style="1" customWidth="1"/>
    <col min="15865" max="15865" width="22" style="1" customWidth="1"/>
    <col min="15866" max="15866" width="18.7109375" style="1" customWidth="1"/>
    <col min="15867" max="15867" width="15.85546875" style="1" customWidth="1"/>
    <col min="15868" max="15868" width="17.5703125" style="1" customWidth="1"/>
    <col min="15869" max="15869" width="19" style="1" customWidth="1"/>
    <col min="15870" max="15870" width="20.140625" style="1" customWidth="1"/>
    <col min="15871" max="15871" width="20.5703125" style="1" customWidth="1"/>
    <col min="15872" max="16117" width="9.140625" style="1"/>
    <col min="16118" max="16118" width="64.42578125" style="1" customWidth="1"/>
    <col min="16119" max="16120" width="21.7109375" style="1" customWidth="1"/>
    <col min="16121" max="16121" width="22" style="1" customWidth="1"/>
    <col min="16122" max="16122" width="18.7109375" style="1" customWidth="1"/>
    <col min="16123" max="16123" width="15.85546875" style="1" customWidth="1"/>
    <col min="16124" max="16124" width="17.5703125" style="1" customWidth="1"/>
    <col min="16125" max="16125" width="19" style="1" customWidth="1"/>
    <col min="16126" max="16126" width="20.140625" style="1" customWidth="1"/>
    <col min="16127" max="16127" width="20.5703125" style="1" customWidth="1"/>
    <col min="16128" max="16384" width="9.140625" style="1"/>
  </cols>
  <sheetData>
    <row r="1" spans="1:23" ht="33" customHeight="1" x14ac:dyDescent="0.25">
      <c r="B1" s="60" t="s">
        <v>65</v>
      </c>
    </row>
    <row r="2" spans="1:23" ht="33" customHeight="1" x14ac:dyDescent="0.25">
      <c r="B2" s="60" t="s">
        <v>138</v>
      </c>
    </row>
    <row r="3" spans="1:23" s="63" customFormat="1" ht="54.75" customHeight="1" x14ac:dyDescent="0.25">
      <c r="A3" s="94" t="s">
        <v>137</v>
      </c>
      <c r="B3" s="94"/>
      <c r="E3" s="65"/>
    </row>
    <row r="4" spans="1:23" ht="17.25" customHeight="1" thickBot="1" x14ac:dyDescent="0.3">
      <c r="A4" s="66"/>
      <c r="B4" s="67"/>
      <c r="D4" s="68"/>
      <c r="E4" s="68"/>
      <c r="F4" s="68"/>
    </row>
    <row r="5" spans="1:23" s="73" customFormat="1" ht="40.5" customHeight="1" thickBot="1" x14ac:dyDescent="0.3">
      <c r="A5" s="69" t="s">
        <v>103</v>
      </c>
      <c r="B5" s="70" t="s">
        <v>104</v>
      </c>
      <c r="C5" s="71"/>
      <c r="D5" s="72"/>
      <c r="E5" s="72"/>
      <c r="F5" s="72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</row>
    <row r="6" spans="1:23" ht="23.25" customHeight="1" thickBot="1" x14ac:dyDescent="0.35">
      <c r="A6" s="74" t="s">
        <v>105</v>
      </c>
      <c r="B6" s="173">
        <f>+B8+B27</f>
        <v>292236903.10000002</v>
      </c>
      <c r="D6" s="75"/>
      <c r="E6" s="76"/>
      <c r="F6" s="76"/>
    </row>
    <row r="7" spans="1:23" ht="20.25" customHeight="1" x14ac:dyDescent="0.25">
      <c r="A7" s="77" t="s">
        <v>0</v>
      </c>
      <c r="B7" s="174"/>
      <c r="D7" s="76"/>
      <c r="E7" s="76"/>
      <c r="F7" s="76"/>
    </row>
    <row r="8" spans="1:23" ht="18.75" customHeight="1" x14ac:dyDescent="0.25">
      <c r="A8" s="78" t="s">
        <v>106</v>
      </c>
      <c r="B8" s="175">
        <f>B10+B17</f>
        <v>248393670.29999998</v>
      </c>
      <c r="D8" s="76"/>
      <c r="E8" s="76"/>
      <c r="F8" s="76"/>
    </row>
    <row r="9" spans="1:23" ht="14.25" x14ac:dyDescent="0.25">
      <c r="A9" s="79" t="s">
        <v>0</v>
      </c>
      <c r="B9" s="175"/>
      <c r="D9" s="76"/>
      <c r="E9" s="76"/>
      <c r="F9" s="76"/>
    </row>
    <row r="10" spans="1:23" ht="23.25" customHeight="1" x14ac:dyDescent="0.25">
      <c r="A10" s="78" t="s">
        <v>107</v>
      </c>
      <c r="B10" s="175">
        <f>B12</f>
        <v>255096880.69999999</v>
      </c>
      <c r="D10" s="76"/>
      <c r="E10" s="76"/>
      <c r="F10" s="76"/>
    </row>
    <row r="11" spans="1:23" x14ac:dyDescent="0.25">
      <c r="A11" s="79" t="s">
        <v>0</v>
      </c>
      <c r="B11" s="176"/>
      <c r="D11" s="76"/>
    </row>
    <row r="12" spans="1:23" ht="46.5" customHeight="1" x14ac:dyDescent="0.25">
      <c r="A12" s="78" t="s">
        <v>108</v>
      </c>
      <c r="B12" s="177">
        <f>B13</f>
        <v>255096880.69999999</v>
      </c>
    </row>
    <row r="13" spans="1:23" ht="21" customHeight="1" x14ac:dyDescent="0.25">
      <c r="A13" s="79" t="s">
        <v>1</v>
      </c>
      <c r="B13" s="178">
        <v>255096880.69999999</v>
      </c>
    </row>
    <row r="14" spans="1:23" ht="15.75" customHeight="1" x14ac:dyDescent="0.25">
      <c r="A14" s="79" t="s">
        <v>109</v>
      </c>
      <c r="B14" s="178"/>
    </row>
    <row r="15" spans="1:23" ht="21" customHeight="1" x14ac:dyDescent="0.25">
      <c r="A15" s="80" t="s">
        <v>110</v>
      </c>
      <c r="B15" s="178">
        <v>255100000</v>
      </c>
    </row>
    <row r="16" spans="1:23" ht="21" customHeight="1" x14ac:dyDescent="0.25">
      <c r="A16" s="80" t="s">
        <v>111</v>
      </c>
      <c r="B16" s="178">
        <v>-3119.3</v>
      </c>
    </row>
    <row r="17" spans="1:82" ht="20.25" customHeight="1" x14ac:dyDescent="0.25">
      <c r="A17" s="78" t="s">
        <v>112</v>
      </c>
      <c r="B17" s="177">
        <f>B19+B20+B21+B22</f>
        <v>-6703210.4000000022</v>
      </c>
    </row>
    <row r="18" spans="1:82" ht="14.25" x14ac:dyDescent="0.25">
      <c r="A18" s="79" t="s">
        <v>0</v>
      </c>
      <c r="B18" s="177"/>
    </row>
    <row r="19" spans="1:82" ht="39" customHeight="1" x14ac:dyDescent="0.25">
      <c r="A19" s="78" t="s">
        <v>113</v>
      </c>
      <c r="B19" s="178">
        <v>3506275.2</v>
      </c>
    </row>
    <row r="20" spans="1:82" ht="24" customHeight="1" x14ac:dyDescent="0.25">
      <c r="A20" s="78" t="s">
        <v>114</v>
      </c>
      <c r="B20" s="177">
        <v>-42771432</v>
      </c>
    </row>
    <row r="21" spans="1:82" ht="36" customHeight="1" x14ac:dyDescent="0.25">
      <c r="A21" s="78" t="s">
        <v>115</v>
      </c>
      <c r="B21" s="179">
        <v>32561946.399999995</v>
      </c>
      <c r="D21" s="81"/>
      <c r="E21" s="81"/>
      <c r="F21" s="81"/>
    </row>
    <row r="22" spans="1:82" ht="18.75" customHeight="1" x14ac:dyDescent="0.25">
      <c r="A22" s="78" t="s">
        <v>116</v>
      </c>
      <c r="B22" s="177">
        <f>SUM(B23:B26)</f>
        <v>0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</row>
    <row r="23" spans="1:82" ht="19.5" hidden="1" customHeight="1" x14ac:dyDescent="0.25">
      <c r="A23" s="79" t="s">
        <v>117</v>
      </c>
      <c r="B23" s="179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4"/>
    </row>
    <row r="24" spans="1:82" ht="19.5" customHeight="1" x14ac:dyDescent="0.25">
      <c r="A24" s="79" t="s">
        <v>118</v>
      </c>
      <c r="B24" s="179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</row>
    <row r="25" spans="1:82" ht="36" hidden="1" customHeight="1" x14ac:dyDescent="0.25">
      <c r="A25" s="82" t="s">
        <v>119</v>
      </c>
      <c r="B25" s="179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</row>
    <row r="26" spans="1:82" ht="19.5" hidden="1" customHeight="1" x14ac:dyDescent="0.25">
      <c r="A26" s="80" t="s">
        <v>120</v>
      </c>
      <c r="B26" s="179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</row>
    <row r="27" spans="1:82" ht="20.25" customHeight="1" x14ac:dyDescent="0.25">
      <c r="A27" s="78" t="s">
        <v>121</v>
      </c>
      <c r="B27" s="177">
        <f>B29+B38+B51</f>
        <v>43843232.800000012</v>
      </c>
      <c r="D27" s="76"/>
    </row>
    <row r="28" spans="1:82" ht="15.75" customHeight="1" x14ac:dyDescent="0.25">
      <c r="A28" s="79" t="s">
        <v>122</v>
      </c>
      <c r="B28" s="178"/>
      <c r="D28" s="76"/>
      <c r="E28" s="81"/>
      <c r="F28" s="81"/>
    </row>
    <row r="29" spans="1:82" ht="21" customHeight="1" x14ac:dyDescent="0.25">
      <c r="A29" s="78" t="s">
        <v>107</v>
      </c>
      <c r="B29" s="177">
        <f>B31+B34</f>
        <v>188299420.90000001</v>
      </c>
      <c r="D29" s="76"/>
    </row>
    <row r="30" spans="1:82" ht="18" customHeight="1" x14ac:dyDescent="0.25">
      <c r="A30" s="79" t="s">
        <v>0</v>
      </c>
      <c r="B30" s="178"/>
    </row>
    <row r="31" spans="1:82" ht="22.5" customHeight="1" x14ac:dyDescent="0.25">
      <c r="A31" s="78" t="s">
        <v>123</v>
      </c>
      <c r="B31" s="180">
        <f>+B32+B33</f>
        <v>357930739.30000001</v>
      </c>
    </row>
    <row r="32" spans="1:82" ht="22.5" customHeight="1" x14ac:dyDescent="0.25">
      <c r="A32" s="83" t="s">
        <v>124</v>
      </c>
      <c r="B32" s="178">
        <v>255163739.30000001</v>
      </c>
    </row>
    <row r="33" spans="1:23" ht="37.15" customHeight="1" x14ac:dyDescent="0.25">
      <c r="A33" s="79" t="s">
        <v>125</v>
      </c>
      <c r="B33" s="178">
        <v>102767000</v>
      </c>
    </row>
    <row r="34" spans="1:23" ht="21.75" customHeight="1" x14ac:dyDescent="0.25">
      <c r="A34" s="78" t="s">
        <v>126</v>
      </c>
      <c r="B34" s="181">
        <f>B35</f>
        <v>-169631318.40000001</v>
      </c>
    </row>
    <row r="35" spans="1:23" ht="23.25" customHeight="1" x14ac:dyDescent="0.25">
      <c r="A35" s="84" t="s">
        <v>1</v>
      </c>
      <c r="B35" s="85">
        <v>-169631318.40000001</v>
      </c>
    </row>
    <row r="36" spans="1:23" ht="19.5" customHeight="1" x14ac:dyDescent="0.25">
      <c r="A36" s="79" t="s">
        <v>127</v>
      </c>
      <c r="B36" s="178"/>
    </row>
    <row r="37" spans="1:23" ht="24" customHeight="1" x14ac:dyDescent="0.25">
      <c r="A37" s="79" t="s">
        <v>128</v>
      </c>
      <c r="B37" s="178"/>
    </row>
    <row r="38" spans="1:23" ht="22.5" customHeight="1" x14ac:dyDescent="0.25">
      <c r="A38" s="78" t="s">
        <v>129</v>
      </c>
      <c r="B38" s="177">
        <f>B40+B44+B47</f>
        <v>-144456188.09999999</v>
      </c>
    </row>
    <row r="39" spans="1:23" ht="18" customHeight="1" x14ac:dyDescent="0.25">
      <c r="A39" s="79" t="s">
        <v>0</v>
      </c>
      <c r="B39" s="178"/>
    </row>
    <row r="40" spans="1:23" ht="25.5" customHeight="1" x14ac:dyDescent="0.25">
      <c r="A40" s="78" t="s">
        <v>130</v>
      </c>
      <c r="B40" s="177">
        <f>B43</f>
        <v>-144000000</v>
      </c>
    </row>
    <row r="41" spans="1:23" ht="30" customHeight="1" x14ac:dyDescent="0.25">
      <c r="A41" s="79" t="s">
        <v>1</v>
      </c>
      <c r="B41" s="178">
        <f>+B43</f>
        <v>-144000000</v>
      </c>
    </row>
    <row r="42" spans="1:23" x14ac:dyDescent="0.25">
      <c r="A42" s="79" t="s">
        <v>109</v>
      </c>
      <c r="B42" s="178"/>
    </row>
    <row r="43" spans="1:23" ht="18" customHeight="1" x14ac:dyDescent="0.25">
      <c r="A43" s="80" t="s">
        <v>131</v>
      </c>
      <c r="B43" s="178">
        <v>-144000000</v>
      </c>
    </row>
    <row r="44" spans="1:23" ht="30.75" customHeight="1" x14ac:dyDescent="0.25">
      <c r="A44" s="78" t="s">
        <v>132</v>
      </c>
      <c r="B44" s="181">
        <f>B46</f>
        <v>445793</v>
      </c>
    </row>
    <row r="45" spans="1:23" ht="19.5" customHeight="1" x14ac:dyDescent="0.25">
      <c r="A45" s="79" t="s">
        <v>109</v>
      </c>
      <c r="B45" s="178"/>
    </row>
    <row r="46" spans="1:23" x14ac:dyDescent="0.25">
      <c r="A46" s="80" t="s">
        <v>133</v>
      </c>
      <c r="B46" s="178">
        <v>445793</v>
      </c>
    </row>
    <row r="47" spans="1:23" ht="26.25" customHeight="1" x14ac:dyDescent="0.25">
      <c r="A47" s="78" t="s">
        <v>134</v>
      </c>
      <c r="B47" s="182">
        <f>B50</f>
        <v>-901981.1</v>
      </c>
    </row>
    <row r="48" spans="1:23" s="86" customFormat="1" ht="21" customHeight="1" x14ac:dyDescent="0.25">
      <c r="A48" s="79" t="s">
        <v>1</v>
      </c>
      <c r="B48" s="183">
        <f>B47</f>
        <v>-901981.1</v>
      </c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</row>
    <row r="49" spans="1:23" s="88" customFormat="1" x14ac:dyDescent="0.25">
      <c r="A49" s="79" t="s">
        <v>109</v>
      </c>
      <c r="B49" s="183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</row>
    <row r="50" spans="1:23" s="88" customFormat="1" ht="27.75" thickBot="1" x14ac:dyDescent="0.3">
      <c r="A50" s="89" t="s">
        <v>135</v>
      </c>
      <c r="B50" s="184">
        <v>-901981.1</v>
      </c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</row>
    <row r="51" spans="1:23" s="88" customFormat="1" ht="27.75" hidden="1" customHeight="1" x14ac:dyDescent="0.3">
      <c r="A51" s="90" t="s">
        <v>136</v>
      </c>
      <c r="B51" s="91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</row>
    <row r="52" spans="1:23" s="88" customFormat="1" x14ac:dyDescent="0.25">
      <c r="A52" s="92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</row>
    <row r="53" spans="1:23" s="88" customFormat="1" x14ac:dyDescent="0.25">
      <c r="A53" s="92"/>
      <c r="B53" s="76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</row>
    <row r="54" spans="1:23" s="88" customFormat="1" x14ac:dyDescent="0.25">
      <c r="A54" s="92"/>
      <c r="B54" s="76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</row>
    <row r="55" spans="1:23" s="88" customFormat="1" x14ac:dyDescent="0.25">
      <c r="A55" s="92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</row>
    <row r="56" spans="1:23" s="88" customFormat="1" x14ac:dyDescent="0.25">
      <c r="A56" s="92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</row>
    <row r="57" spans="1:23" s="88" customFormat="1" x14ac:dyDescent="0.25">
      <c r="A57" s="92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</row>
    <row r="58" spans="1:23" s="88" customFormat="1" x14ac:dyDescent="0.25">
      <c r="A58" s="92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</row>
    <row r="59" spans="1:23" s="88" customFormat="1" x14ac:dyDescent="0.25">
      <c r="A59" s="92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</row>
    <row r="60" spans="1:23" s="88" customFormat="1" x14ac:dyDescent="0.25">
      <c r="A60" s="92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</row>
    <row r="61" spans="1:23" x14ac:dyDescent="0.25">
      <c r="A61" s="92"/>
      <c r="B61" s="87"/>
    </row>
    <row r="62" spans="1:23" x14ac:dyDescent="0.25">
      <c r="A62" s="92"/>
      <c r="B62" s="87"/>
    </row>
    <row r="63" spans="1:23" x14ac:dyDescent="0.25">
      <c r="A63" s="92"/>
      <c r="B63" s="87"/>
    </row>
    <row r="64" spans="1:23" x14ac:dyDescent="0.25">
      <c r="A64" s="93"/>
    </row>
    <row r="65" spans="1:23" x14ac:dyDescent="0.25">
      <c r="A65" s="93"/>
    </row>
    <row r="66" spans="1:23" x14ac:dyDescent="0.25">
      <c r="A66" s="9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x14ac:dyDescent="0.25">
      <c r="A67" s="9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x14ac:dyDescent="0.25">
      <c r="A68" s="9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x14ac:dyDescent="0.25">
      <c r="A69" s="9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x14ac:dyDescent="0.25">
      <c r="A70" s="9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x14ac:dyDescent="0.25">
      <c r="A71" s="9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x14ac:dyDescent="0.25">
      <c r="A72" s="9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x14ac:dyDescent="0.25">
      <c r="A73" s="9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x14ac:dyDescent="0.25">
      <c r="A74" s="9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x14ac:dyDescent="0.25">
      <c r="A75" s="9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x14ac:dyDescent="0.25">
      <c r="A76" s="9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x14ac:dyDescent="0.25">
      <c r="A77" s="9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x14ac:dyDescent="0.25">
      <c r="A78" s="9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x14ac:dyDescent="0.25">
      <c r="A79" s="9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x14ac:dyDescent="0.25">
      <c r="A80" s="9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x14ac:dyDescent="0.25">
      <c r="A81" s="9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x14ac:dyDescent="0.25">
      <c r="A82" s="9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x14ac:dyDescent="0.25">
      <c r="A83" s="9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x14ac:dyDescent="0.25">
      <c r="A84" s="9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x14ac:dyDescent="0.25">
      <c r="A85" s="9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x14ac:dyDescent="0.25">
      <c r="A86" s="9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x14ac:dyDescent="0.25">
      <c r="A87" s="9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x14ac:dyDescent="0.25">
      <c r="A88" s="9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x14ac:dyDescent="0.25">
      <c r="A89" s="9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x14ac:dyDescent="0.25">
      <c r="A90" s="9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x14ac:dyDescent="0.25">
      <c r="A91" s="9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x14ac:dyDescent="0.25">
      <c r="A92" s="9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x14ac:dyDescent="0.25">
      <c r="A93" s="9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x14ac:dyDescent="0.25">
      <c r="A94" s="9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x14ac:dyDescent="0.25">
      <c r="A95" s="9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x14ac:dyDescent="0.25">
      <c r="A96" s="9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x14ac:dyDescent="0.25">
      <c r="A97" s="9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x14ac:dyDescent="0.25">
      <c r="A98" s="9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x14ac:dyDescent="0.25">
      <c r="A99" s="9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x14ac:dyDescent="0.25">
      <c r="A100" s="9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x14ac:dyDescent="0.25">
      <c r="A101" s="9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x14ac:dyDescent="0.25">
      <c r="A102" s="9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x14ac:dyDescent="0.25">
      <c r="A103" s="9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x14ac:dyDescent="0.25">
      <c r="A104" s="9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x14ac:dyDescent="0.25">
      <c r="A105" s="9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x14ac:dyDescent="0.25">
      <c r="A106" s="9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x14ac:dyDescent="0.25">
      <c r="A107" s="9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x14ac:dyDescent="0.25">
      <c r="A108" s="9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x14ac:dyDescent="0.25">
      <c r="A109" s="9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x14ac:dyDescent="0.25">
      <c r="A110" s="9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x14ac:dyDescent="0.25">
      <c r="A111" s="9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x14ac:dyDescent="0.25">
      <c r="A112" s="9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25">
      <c r="A113" s="9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25">
      <c r="A114" s="9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25">
      <c r="A115" s="9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x14ac:dyDescent="0.25">
      <c r="A116" s="9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25">
      <c r="A117" s="9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x14ac:dyDescent="0.25">
      <c r="A118" s="9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x14ac:dyDescent="0.25">
      <c r="A119" s="9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25">
      <c r="A120" s="9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25">
      <c r="A121" s="9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25">
      <c r="A122" s="9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25">
      <c r="A123" s="9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x14ac:dyDescent="0.25">
      <c r="A124" s="9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25">
      <c r="A125" s="9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x14ac:dyDescent="0.25">
      <c r="A126" s="9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x14ac:dyDescent="0.25">
      <c r="A127" s="9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x14ac:dyDescent="0.25">
      <c r="A128" s="9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x14ac:dyDescent="0.25">
      <c r="A129" s="9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x14ac:dyDescent="0.25">
      <c r="A130" s="9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x14ac:dyDescent="0.25">
      <c r="A131" s="9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x14ac:dyDescent="0.25">
      <c r="A132" s="9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x14ac:dyDescent="0.25">
      <c r="A133" s="9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x14ac:dyDescent="0.25">
      <c r="A134" s="9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x14ac:dyDescent="0.25">
      <c r="A135" s="9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x14ac:dyDescent="0.25">
      <c r="A136" s="9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x14ac:dyDescent="0.25">
      <c r="A137" s="9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x14ac:dyDescent="0.25">
      <c r="A138" s="9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x14ac:dyDescent="0.25">
      <c r="A139" s="9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x14ac:dyDescent="0.25">
      <c r="A140" s="9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x14ac:dyDescent="0.25">
      <c r="A141" s="9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x14ac:dyDescent="0.25">
      <c r="A142" s="9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x14ac:dyDescent="0.25">
      <c r="A143" s="9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x14ac:dyDescent="0.25">
      <c r="A144" s="9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x14ac:dyDescent="0.25">
      <c r="A145" s="9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x14ac:dyDescent="0.25">
      <c r="A146" s="9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x14ac:dyDescent="0.25">
      <c r="A147" s="9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x14ac:dyDescent="0.25">
      <c r="A148" s="9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x14ac:dyDescent="0.25">
      <c r="A149" s="9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x14ac:dyDescent="0.25">
      <c r="A150" s="9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x14ac:dyDescent="0.25">
      <c r="A151" s="9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x14ac:dyDescent="0.25">
      <c r="A152" s="9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x14ac:dyDescent="0.25">
      <c r="A153" s="9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x14ac:dyDescent="0.25">
      <c r="A154" s="9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x14ac:dyDescent="0.25">
      <c r="A155" s="9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x14ac:dyDescent="0.25">
      <c r="A156" s="9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x14ac:dyDescent="0.25">
      <c r="A157" s="9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x14ac:dyDescent="0.25">
      <c r="A158" s="9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x14ac:dyDescent="0.25">
      <c r="A159" s="9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x14ac:dyDescent="0.25">
      <c r="A160" s="9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x14ac:dyDescent="0.25">
      <c r="A161" s="9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x14ac:dyDescent="0.25">
      <c r="A162" s="9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x14ac:dyDescent="0.25">
      <c r="A163" s="9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x14ac:dyDescent="0.25">
      <c r="A164" s="9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x14ac:dyDescent="0.25">
      <c r="A165" s="9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x14ac:dyDescent="0.25">
      <c r="A166" s="9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x14ac:dyDescent="0.25">
      <c r="A167" s="9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x14ac:dyDescent="0.25">
      <c r="A168" s="9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x14ac:dyDescent="0.25">
      <c r="A169" s="9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x14ac:dyDescent="0.25">
      <c r="A170" s="9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x14ac:dyDescent="0.25">
      <c r="A171" s="9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x14ac:dyDescent="0.25">
      <c r="A172" s="9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x14ac:dyDescent="0.25">
      <c r="A173" s="9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x14ac:dyDescent="0.25">
      <c r="A174" s="9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x14ac:dyDescent="0.25">
      <c r="A175" s="9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x14ac:dyDescent="0.25">
      <c r="A176" s="9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x14ac:dyDescent="0.25">
      <c r="A177" s="9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x14ac:dyDescent="0.25">
      <c r="A178" s="9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x14ac:dyDescent="0.25">
      <c r="A179" s="9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x14ac:dyDescent="0.25">
      <c r="A180" s="9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x14ac:dyDescent="0.25">
      <c r="A181" s="9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x14ac:dyDescent="0.25">
      <c r="A182" s="9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x14ac:dyDescent="0.25">
      <c r="A183" s="9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x14ac:dyDescent="0.25">
      <c r="A184" s="9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x14ac:dyDescent="0.25">
      <c r="A185" s="9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x14ac:dyDescent="0.25">
      <c r="A186" s="9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x14ac:dyDescent="0.25">
      <c r="A187" s="9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x14ac:dyDescent="0.25">
      <c r="A188" s="9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x14ac:dyDescent="0.25">
      <c r="A189" s="9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x14ac:dyDescent="0.25">
      <c r="A190" s="9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x14ac:dyDescent="0.25">
      <c r="A191" s="9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x14ac:dyDescent="0.25">
      <c r="A192" s="9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x14ac:dyDescent="0.25">
      <c r="A193" s="9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x14ac:dyDescent="0.25">
      <c r="A194" s="9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x14ac:dyDescent="0.25">
      <c r="A195" s="9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x14ac:dyDescent="0.25">
      <c r="A196" s="9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x14ac:dyDescent="0.25">
      <c r="A197" s="9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x14ac:dyDescent="0.25">
      <c r="A198" s="9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x14ac:dyDescent="0.25">
      <c r="A199" s="9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x14ac:dyDescent="0.25">
      <c r="A200" s="9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x14ac:dyDescent="0.25">
      <c r="A201" s="9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x14ac:dyDescent="0.25">
      <c r="A202" s="9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x14ac:dyDescent="0.25">
      <c r="A203" s="9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x14ac:dyDescent="0.25">
      <c r="A204" s="9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x14ac:dyDescent="0.25">
      <c r="A205" s="9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x14ac:dyDescent="0.25">
      <c r="A206" s="9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x14ac:dyDescent="0.25">
      <c r="A207" s="9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x14ac:dyDescent="0.25">
      <c r="A208" s="9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x14ac:dyDescent="0.25">
      <c r="A209" s="9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x14ac:dyDescent="0.25">
      <c r="A210" s="9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x14ac:dyDescent="0.25">
      <c r="A211" s="9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x14ac:dyDescent="0.25">
      <c r="A212" s="9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x14ac:dyDescent="0.25">
      <c r="A213" s="9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x14ac:dyDescent="0.25">
      <c r="A214" s="9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x14ac:dyDescent="0.25">
      <c r="A215" s="9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x14ac:dyDescent="0.25">
      <c r="A216" s="9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x14ac:dyDescent="0.25">
      <c r="A217" s="9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x14ac:dyDescent="0.25">
      <c r="A218" s="9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x14ac:dyDescent="0.25">
      <c r="A219" s="9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x14ac:dyDescent="0.25">
      <c r="A220" s="9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x14ac:dyDescent="0.25">
      <c r="A221" s="9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x14ac:dyDescent="0.25">
      <c r="A222" s="9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x14ac:dyDescent="0.25">
      <c r="A223" s="9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x14ac:dyDescent="0.25">
      <c r="A224" s="9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x14ac:dyDescent="0.25">
      <c r="A225" s="9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x14ac:dyDescent="0.25">
      <c r="A226" s="9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x14ac:dyDescent="0.25">
      <c r="A227" s="9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x14ac:dyDescent="0.25">
      <c r="A228" s="9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x14ac:dyDescent="0.25">
      <c r="A229" s="9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x14ac:dyDescent="0.25">
      <c r="A230" s="9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x14ac:dyDescent="0.25">
      <c r="A231" s="9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x14ac:dyDescent="0.25">
      <c r="A232" s="9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x14ac:dyDescent="0.25">
      <c r="A233" s="9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x14ac:dyDescent="0.25">
      <c r="A234" s="9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x14ac:dyDescent="0.25">
      <c r="A235" s="9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x14ac:dyDescent="0.25">
      <c r="A236" s="9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x14ac:dyDescent="0.25">
      <c r="A237" s="9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x14ac:dyDescent="0.25">
      <c r="A238" s="9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x14ac:dyDescent="0.25">
      <c r="A239" s="9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x14ac:dyDescent="0.25">
      <c r="A240" s="9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x14ac:dyDescent="0.25">
      <c r="A241" s="9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x14ac:dyDescent="0.25">
      <c r="A242" s="9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x14ac:dyDescent="0.25">
      <c r="A243" s="9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x14ac:dyDescent="0.25">
      <c r="A244" s="9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x14ac:dyDescent="0.25">
      <c r="A245" s="9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x14ac:dyDescent="0.25">
      <c r="A246" s="9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x14ac:dyDescent="0.25">
      <c r="A247" s="9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x14ac:dyDescent="0.25">
      <c r="A248" s="9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x14ac:dyDescent="0.25">
      <c r="A249" s="9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x14ac:dyDescent="0.25">
      <c r="A250" s="9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x14ac:dyDescent="0.25">
      <c r="A251" s="9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x14ac:dyDescent="0.25">
      <c r="A252" s="9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x14ac:dyDescent="0.25">
      <c r="A253" s="9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x14ac:dyDescent="0.25">
      <c r="A254" s="9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x14ac:dyDescent="0.25">
      <c r="A255" s="9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x14ac:dyDescent="0.25">
      <c r="A256" s="9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x14ac:dyDescent="0.25">
      <c r="A257" s="9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x14ac:dyDescent="0.25">
      <c r="A258" s="9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x14ac:dyDescent="0.25">
      <c r="A259" s="9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x14ac:dyDescent="0.25">
      <c r="A260" s="9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x14ac:dyDescent="0.25">
      <c r="A261" s="9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x14ac:dyDescent="0.25">
      <c r="A262" s="9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x14ac:dyDescent="0.25">
      <c r="A263" s="9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x14ac:dyDescent="0.25">
      <c r="A264" s="9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x14ac:dyDescent="0.25">
      <c r="A265" s="9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x14ac:dyDescent="0.25">
      <c r="A266" s="9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x14ac:dyDescent="0.25">
      <c r="A267" s="9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x14ac:dyDescent="0.25">
      <c r="A268" s="9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x14ac:dyDescent="0.25">
      <c r="A269" s="9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x14ac:dyDescent="0.25">
      <c r="A270" s="9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x14ac:dyDescent="0.25">
      <c r="A271" s="9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x14ac:dyDescent="0.25">
      <c r="A272" s="9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x14ac:dyDescent="0.25">
      <c r="A273" s="9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x14ac:dyDescent="0.25">
      <c r="A274" s="9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x14ac:dyDescent="0.25">
      <c r="A275" s="9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x14ac:dyDescent="0.25">
      <c r="A276" s="9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x14ac:dyDescent="0.25">
      <c r="A277" s="9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x14ac:dyDescent="0.25">
      <c r="A278" s="9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x14ac:dyDescent="0.25">
      <c r="A279" s="9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x14ac:dyDescent="0.25">
      <c r="A280" s="9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x14ac:dyDescent="0.25">
      <c r="A281" s="9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x14ac:dyDescent="0.25">
      <c r="A282" s="9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x14ac:dyDescent="0.25">
      <c r="A283" s="9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x14ac:dyDescent="0.25">
      <c r="A284" s="9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x14ac:dyDescent="0.25">
      <c r="A285" s="9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x14ac:dyDescent="0.25">
      <c r="A286" s="9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x14ac:dyDescent="0.25">
      <c r="A287" s="9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x14ac:dyDescent="0.25">
      <c r="A288" s="9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x14ac:dyDescent="0.25">
      <c r="A289" s="9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x14ac:dyDescent="0.25">
      <c r="A290" s="9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x14ac:dyDescent="0.25">
      <c r="A291" s="9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x14ac:dyDescent="0.25">
      <c r="A292" s="9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x14ac:dyDescent="0.25">
      <c r="A293" s="9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x14ac:dyDescent="0.25">
      <c r="A294" s="9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x14ac:dyDescent="0.25">
      <c r="A295" s="9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x14ac:dyDescent="0.25">
      <c r="A296" s="9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x14ac:dyDescent="0.25">
      <c r="A297" s="9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x14ac:dyDescent="0.25">
      <c r="A298" s="9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x14ac:dyDescent="0.25">
      <c r="A299" s="9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x14ac:dyDescent="0.25">
      <c r="A300" s="9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x14ac:dyDescent="0.25">
      <c r="A301" s="9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x14ac:dyDescent="0.25">
      <c r="A302" s="9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x14ac:dyDescent="0.25">
      <c r="A303" s="9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x14ac:dyDescent="0.25">
      <c r="A304" s="9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x14ac:dyDescent="0.25">
      <c r="A305" s="9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x14ac:dyDescent="0.25">
      <c r="A306" s="9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x14ac:dyDescent="0.25">
      <c r="A307" s="9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x14ac:dyDescent="0.25">
      <c r="A308" s="9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x14ac:dyDescent="0.25">
      <c r="A309" s="9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x14ac:dyDescent="0.25">
      <c r="A310" s="9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x14ac:dyDescent="0.25">
      <c r="A311" s="9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x14ac:dyDescent="0.25">
      <c r="A312" s="9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x14ac:dyDescent="0.25">
      <c r="A313" s="9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x14ac:dyDescent="0.25">
      <c r="A314" s="9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x14ac:dyDescent="0.25">
      <c r="A315" s="9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x14ac:dyDescent="0.25">
      <c r="A316" s="9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x14ac:dyDescent="0.25">
      <c r="A317" s="9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x14ac:dyDescent="0.25">
      <c r="A318" s="9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x14ac:dyDescent="0.25">
      <c r="A319" s="9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x14ac:dyDescent="0.25">
      <c r="A320" s="9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x14ac:dyDescent="0.25">
      <c r="A321" s="9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x14ac:dyDescent="0.25">
      <c r="A322" s="9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x14ac:dyDescent="0.25">
      <c r="A323" s="9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x14ac:dyDescent="0.25">
      <c r="A324" s="9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x14ac:dyDescent="0.25">
      <c r="A325" s="9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x14ac:dyDescent="0.25">
      <c r="A326" s="9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x14ac:dyDescent="0.25">
      <c r="A327" s="9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x14ac:dyDescent="0.25">
      <c r="A328" s="9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x14ac:dyDescent="0.25">
      <c r="A329" s="9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x14ac:dyDescent="0.25">
      <c r="A330" s="9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x14ac:dyDescent="0.25">
      <c r="A331" s="9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x14ac:dyDescent="0.25">
      <c r="A332" s="9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x14ac:dyDescent="0.25">
      <c r="A333" s="9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x14ac:dyDescent="0.25">
      <c r="A334" s="9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x14ac:dyDescent="0.25">
      <c r="A335" s="9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x14ac:dyDescent="0.25">
      <c r="A336" s="9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x14ac:dyDescent="0.25">
      <c r="A337" s="9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x14ac:dyDescent="0.25">
      <c r="A338" s="9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x14ac:dyDescent="0.25">
      <c r="A339" s="9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x14ac:dyDescent="0.25">
      <c r="A340" s="9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x14ac:dyDescent="0.25">
      <c r="A341" s="9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x14ac:dyDescent="0.25">
      <c r="A342" s="9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x14ac:dyDescent="0.25">
      <c r="A343" s="9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x14ac:dyDescent="0.25">
      <c r="A344" s="9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x14ac:dyDescent="0.25">
      <c r="A345" s="9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x14ac:dyDescent="0.25">
      <c r="A346" s="9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x14ac:dyDescent="0.25">
      <c r="A347" s="9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x14ac:dyDescent="0.25">
      <c r="A348" s="9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x14ac:dyDescent="0.25">
      <c r="A349" s="9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x14ac:dyDescent="0.25">
      <c r="A350" s="9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x14ac:dyDescent="0.25">
      <c r="A351" s="9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x14ac:dyDescent="0.25">
      <c r="A352" s="9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x14ac:dyDescent="0.25">
      <c r="A353" s="9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x14ac:dyDescent="0.25">
      <c r="A354" s="9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x14ac:dyDescent="0.25">
      <c r="A355" s="9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x14ac:dyDescent="0.25">
      <c r="A356" s="9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x14ac:dyDescent="0.25">
      <c r="A357" s="9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x14ac:dyDescent="0.25">
      <c r="A358" s="9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x14ac:dyDescent="0.25">
      <c r="A359" s="9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x14ac:dyDescent="0.25">
      <c r="A360" s="9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x14ac:dyDescent="0.25">
      <c r="A361" s="9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x14ac:dyDescent="0.25">
      <c r="A362" s="9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x14ac:dyDescent="0.25">
      <c r="A363" s="9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x14ac:dyDescent="0.25">
      <c r="A364" s="9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x14ac:dyDescent="0.25">
      <c r="A365" s="9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x14ac:dyDescent="0.25">
      <c r="A366" s="9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x14ac:dyDescent="0.25">
      <c r="A367" s="9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x14ac:dyDescent="0.25">
      <c r="A368" s="9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x14ac:dyDescent="0.25">
      <c r="A369" s="9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x14ac:dyDescent="0.25">
      <c r="A370" s="9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x14ac:dyDescent="0.25">
      <c r="A371" s="9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x14ac:dyDescent="0.25">
      <c r="A372" s="9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x14ac:dyDescent="0.25">
      <c r="A373" s="9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x14ac:dyDescent="0.25">
      <c r="A374" s="9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x14ac:dyDescent="0.25">
      <c r="A375" s="9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x14ac:dyDescent="0.25">
      <c r="A376" s="9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x14ac:dyDescent="0.25">
      <c r="A377" s="9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x14ac:dyDescent="0.25">
      <c r="A378" s="9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x14ac:dyDescent="0.25">
      <c r="A379" s="9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x14ac:dyDescent="0.25">
      <c r="A380" s="9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x14ac:dyDescent="0.25">
      <c r="A381" s="9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x14ac:dyDescent="0.25">
      <c r="A382" s="9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x14ac:dyDescent="0.25">
      <c r="A383" s="9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x14ac:dyDescent="0.25">
      <c r="A384" s="9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x14ac:dyDescent="0.25">
      <c r="A385" s="9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x14ac:dyDescent="0.25">
      <c r="A386" s="9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x14ac:dyDescent="0.25">
      <c r="A387" s="9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x14ac:dyDescent="0.25">
      <c r="A388" s="9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x14ac:dyDescent="0.25">
      <c r="A389" s="9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x14ac:dyDescent="0.25">
      <c r="A390" s="9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x14ac:dyDescent="0.25">
      <c r="A391" s="9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x14ac:dyDescent="0.25">
      <c r="A392" s="9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x14ac:dyDescent="0.25">
      <c r="A393" s="9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x14ac:dyDescent="0.25">
      <c r="A394" s="9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x14ac:dyDescent="0.25">
      <c r="A395" s="9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x14ac:dyDescent="0.25">
      <c r="A396" s="9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x14ac:dyDescent="0.25">
      <c r="A397" s="9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x14ac:dyDescent="0.25">
      <c r="A398" s="9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x14ac:dyDescent="0.25">
      <c r="A399" s="9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x14ac:dyDescent="0.25">
      <c r="A400" s="9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x14ac:dyDescent="0.25">
      <c r="A401" s="9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x14ac:dyDescent="0.25">
      <c r="A402" s="9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x14ac:dyDescent="0.25">
      <c r="A403" s="9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x14ac:dyDescent="0.25">
      <c r="A404" s="9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x14ac:dyDescent="0.25">
      <c r="A405" s="9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x14ac:dyDescent="0.25">
      <c r="A406" s="9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x14ac:dyDescent="0.25">
      <c r="A407" s="9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x14ac:dyDescent="0.25">
      <c r="A408" s="9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x14ac:dyDescent="0.25">
      <c r="A409" s="9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x14ac:dyDescent="0.25">
      <c r="A410" s="9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x14ac:dyDescent="0.25">
      <c r="A411" s="9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x14ac:dyDescent="0.25">
      <c r="A412" s="9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x14ac:dyDescent="0.25">
      <c r="A413" s="9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x14ac:dyDescent="0.25">
      <c r="A414" s="9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x14ac:dyDescent="0.25">
      <c r="A415" s="9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x14ac:dyDescent="0.25">
      <c r="A416" s="9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x14ac:dyDescent="0.25">
      <c r="A417" s="9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x14ac:dyDescent="0.25">
      <c r="A418" s="9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x14ac:dyDescent="0.25">
      <c r="A419" s="9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x14ac:dyDescent="0.25">
      <c r="A420" s="9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x14ac:dyDescent="0.25">
      <c r="A421" s="9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x14ac:dyDescent="0.25">
      <c r="A422" s="9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x14ac:dyDescent="0.25">
      <c r="A423" s="9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x14ac:dyDescent="0.25">
      <c r="A424" s="9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x14ac:dyDescent="0.25">
      <c r="A425" s="9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x14ac:dyDescent="0.25">
      <c r="A426" s="9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x14ac:dyDescent="0.25">
      <c r="A427" s="9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x14ac:dyDescent="0.25">
      <c r="A428" s="9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x14ac:dyDescent="0.25">
      <c r="A429" s="9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x14ac:dyDescent="0.25">
      <c r="A430" s="9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x14ac:dyDescent="0.25">
      <c r="A431" s="9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x14ac:dyDescent="0.25">
      <c r="A432" s="9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x14ac:dyDescent="0.25">
      <c r="A433" s="9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x14ac:dyDescent="0.25">
      <c r="A434" s="9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x14ac:dyDescent="0.25">
      <c r="A435" s="9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x14ac:dyDescent="0.25">
      <c r="A436" s="9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x14ac:dyDescent="0.25">
      <c r="A437" s="9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x14ac:dyDescent="0.25">
      <c r="A438" s="9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x14ac:dyDescent="0.25">
      <c r="A439" s="9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x14ac:dyDescent="0.25">
      <c r="A440" s="9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x14ac:dyDescent="0.25">
      <c r="A441" s="9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x14ac:dyDescent="0.25">
      <c r="A442" s="9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x14ac:dyDescent="0.25">
      <c r="A443" s="9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x14ac:dyDescent="0.25">
      <c r="A444" s="9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x14ac:dyDescent="0.25">
      <c r="A445" s="9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x14ac:dyDescent="0.25">
      <c r="A446" s="9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x14ac:dyDescent="0.25">
      <c r="A447" s="9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x14ac:dyDescent="0.25">
      <c r="A448" s="9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x14ac:dyDescent="0.25">
      <c r="A449" s="9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x14ac:dyDescent="0.25">
      <c r="A450" s="9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x14ac:dyDescent="0.25">
      <c r="A451" s="9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x14ac:dyDescent="0.25">
      <c r="A452" s="9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x14ac:dyDescent="0.25">
      <c r="A453" s="9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x14ac:dyDescent="0.25">
      <c r="A454" s="9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x14ac:dyDescent="0.25">
      <c r="A455" s="9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x14ac:dyDescent="0.25">
      <c r="A456" s="9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x14ac:dyDescent="0.25">
      <c r="A457" s="9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x14ac:dyDescent="0.25">
      <c r="A458" s="9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x14ac:dyDescent="0.25">
      <c r="A459" s="9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x14ac:dyDescent="0.25">
      <c r="A460" s="9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x14ac:dyDescent="0.25">
      <c r="A461" s="9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x14ac:dyDescent="0.25">
      <c r="A462" s="9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x14ac:dyDescent="0.25">
      <c r="A463" s="9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x14ac:dyDescent="0.25">
      <c r="A464" s="9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x14ac:dyDescent="0.25">
      <c r="A465" s="9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x14ac:dyDescent="0.25">
      <c r="A466" s="9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x14ac:dyDescent="0.25">
      <c r="A467" s="9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x14ac:dyDescent="0.25">
      <c r="A468" s="9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x14ac:dyDescent="0.25">
      <c r="A469" s="9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x14ac:dyDescent="0.25">
      <c r="A470" s="9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x14ac:dyDescent="0.25">
      <c r="A471" s="9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x14ac:dyDescent="0.25">
      <c r="A472" s="9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x14ac:dyDescent="0.25">
      <c r="A473" s="9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x14ac:dyDescent="0.25">
      <c r="A474" s="9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x14ac:dyDescent="0.25">
      <c r="A475" s="9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x14ac:dyDescent="0.25">
      <c r="A476" s="9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x14ac:dyDescent="0.25">
      <c r="A477" s="9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x14ac:dyDescent="0.25">
      <c r="A478" s="9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x14ac:dyDescent="0.25">
      <c r="A479" s="9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x14ac:dyDescent="0.25">
      <c r="A480" s="9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x14ac:dyDescent="0.25">
      <c r="A481" s="9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x14ac:dyDescent="0.25">
      <c r="A482" s="9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x14ac:dyDescent="0.25">
      <c r="A483" s="9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x14ac:dyDescent="0.25">
      <c r="A484" s="9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x14ac:dyDescent="0.25">
      <c r="A485" s="9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x14ac:dyDescent="0.25">
      <c r="A486" s="9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x14ac:dyDescent="0.25">
      <c r="A487" s="9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x14ac:dyDescent="0.25">
      <c r="A488" s="9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x14ac:dyDescent="0.25">
      <c r="A489" s="9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x14ac:dyDescent="0.25">
      <c r="A490" s="9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x14ac:dyDescent="0.25">
      <c r="A491" s="9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x14ac:dyDescent="0.25">
      <c r="A492" s="9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x14ac:dyDescent="0.25">
      <c r="A493" s="9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x14ac:dyDescent="0.25">
      <c r="A494" s="9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x14ac:dyDescent="0.25">
      <c r="A495" s="9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x14ac:dyDescent="0.25">
      <c r="A496" s="9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x14ac:dyDescent="0.25">
      <c r="A497" s="9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x14ac:dyDescent="0.25">
      <c r="A498" s="9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x14ac:dyDescent="0.25">
      <c r="A499" s="9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x14ac:dyDescent="0.25">
      <c r="A500" s="9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x14ac:dyDescent="0.25">
      <c r="A501" s="9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x14ac:dyDescent="0.25">
      <c r="A502" s="9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x14ac:dyDescent="0.25">
      <c r="A503" s="9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x14ac:dyDescent="0.25">
      <c r="A504" s="9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x14ac:dyDescent="0.25">
      <c r="A505" s="9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x14ac:dyDescent="0.25">
      <c r="A506" s="9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x14ac:dyDescent="0.25">
      <c r="A507" s="9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x14ac:dyDescent="0.25">
      <c r="A508" s="9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x14ac:dyDescent="0.25">
      <c r="A509" s="9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x14ac:dyDescent="0.25">
      <c r="A510" s="9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x14ac:dyDescent="0.25">
      <c r="A511" s="9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x14ac:dyDescent="0.25">
      <c r="A512" s="9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x14ac:dyDescent="0.25">
      <c r="A513" s="9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x14ac:dyDescent="0.25">
      <c r="A514" s="9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x14ac:dyDescent="0.25">
      <c r="A515" s="9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x14ac:dyDescent="0.25">
      <c r="A516" s="9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x14ac:dyDescent="0.25">
      <c r="A517" s="9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x14ac:dyDescent="0.25">
      <c r="A518" s="9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x14ac:dyDescent="0.25">
      <c r="A519" s="9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x14ac:dyDescent="0.25">
      <c r="A520" s="9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x14ac:dyDescent="0.25">
      <c r="A521" s="9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x14ac:dyDescent="0.25">
      <c r="A522" s="9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x14ac:dyDescent="0.25">
      <c r="A523" s="9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x14ac:dyDescent="0.25">
      <c r="A524" s="9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x14ac:dyDescent="0.25">
      <c r="A525" s="9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x14ac:dyDescent="0.25">
      <c r="A526" s="9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x14ac:dyDescent="0.25">
      <c r="A527" s="9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x14ac:dyDescent="0.25">
      <c r="A528" s="9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x14ac:dyDescent="0.25">
      <c r="A529" s="9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x14ac:dyDescent="0.25">
      <c r="A530" s="9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x14ac:dyDescent="0.25">
      <c r="A531" s="9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x14ac:dyDescent="0.25">
      <c r="A532" s="9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x14ac:dyDescent="0.25">
      <c r="A533" s="9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x14ac:dyDescent="0.25">
      <c r="A534" s="9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x14ac:dyDescent="0.25">
      <c r="A535" s="9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x14ac:dyDescent="0.25">
      <c r="A536" s="9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x14ac:dyDescent="0.25">
      <c r="A537" s="9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x14ac:dyDescent="0.25">
      <c r="A538" s="9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x14ac:dyDescent="0.25">
      <c r="A539" s="9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x14ac:dyDescent="0.25">
      <c r="A540" s="9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x14ac:dyDescent="0.25">
      <c r="A541" s="9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x14ac:dyDescent="0.25">
      <c r="A542" s="9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x14ac:dyDescent="0.25">
      <c r="A543" s="9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x14ac:dyDescent="0.25">
      <c r="A544" s="9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x14ac:dyDescent="0.25">
      <c r="A545" s="9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x14ac:dyDescent="0.25">
      <c r="A546" s="9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x14ac:dyDescent="0.25">
      <c r="A547" s="9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x14ac:dyDescent="0.25">
      <c r="A548" s="9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x14ac:dyDescent="0.25">
      <c r="A549" s="9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x14ac:dyDescent="0.25">
      <c r="A550" s="9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x14ac:dyDescent="0.25">
      <c r="A551" s="9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x14ac:dyDescent="0.25">
      <c r="A552" s="9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x14ac:dyDescent="0.25">
      <c r="A553" s="9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x14ac:dyDescent="0.25">
      <c r="A554" s="9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x14ac:dyDescent="0.25">
      <c r="A555" s="9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x14ac:dyDescent="0.25">
      <c r="A556" s="9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x14ac:dyDescent="0.25">
      <c r="A557" s="9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x14ac:dyDescent="0.25">
      <c r="A558" s="9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x14ac:dyDescent="0.25">
      <c r="A559" s="9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x14ac:dyDescent="0.25">
      <c r="A560" s="9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x14ac:dyDescent="0.25">
      <c r="A561" s="9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x14ac:dyDescent="0.25">
      <c r="A562" s="9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x14ac:dyDescent="0.25">
      <c r="A563" s="9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x14ac:dyDescent="0.25">
      <c r="A564" s="9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x14ac:dyDescent="0.25">
      <c r="A565" s="9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x14ac:dyDescent="0.25">
      <c r="A566" s="9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x14ac:dyDescent="0.25">
      <c r="A567" s="9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x14ac:dyDescent="0.25">
      <c r="A568" s="9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x14ac:dyDescent="0.25">
      <c r="A569" s="9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x14ac:dyDescent="0.25">
      <c r="A570" s="9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x14ac:dyDescent="0.25">
      <c r="A571" s="9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x14ac:dyDescent="0.25">
      <c r="A572" s="9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x14ac:dyDescent="0.25">
      <c r="A573" s="9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x14ac:dyDescent="0.25">
      <c r="A574" s="9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x14ac:dyDescent="0.25">
      <c r="A575" s="9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x14ac:dyDescent="0.25">
      <c r="A576" s="9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x14ac:dyDescent="0.25">
      <c r="A577" s="9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x14ac:dyDescent="0.25">
      <c r="A578" s="9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x14ac:dyDescent="0.25">
      <c r="A579" s="9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x14ac:dyDescent="0.25">
      <c r="A580" s="9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x14ac:dyDescent="0.25">
      <c r="A581" s="9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x14ac:dyDescent="0.25">
      <c r="A582" s="9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x14ac:dyDescent="0.25">
      <c r="A583" s="9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x14ac:dyDescent="0.25">
      <c r="A584" s="9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x14ac:dyDescent="0.25">
      <c r="A585" s="9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x14ac:dyDescent="0.25">
      <c r="A586" s="9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x14ac:dyDescent="0.25">
      <c r="A587" s="9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x14ac:dyDescent="0.25">
      <c r="A588" s="9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x14ac:dyDescent="0.25">
      <c r="A589" s="9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x14ac:dyDescent="0.25">
      <c r="A590" s="9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x14ac:dyDescent="0.25">
      <c r="A591" s="9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x14ac:dyDescent="0.25">
      <c r="A592" s="9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x14ac:dyDescent="0.25">
      <c r="A593" s="9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x14ac:dyDescent="0.25">
      <c r="A594" s="9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x14ac:dyDescent="0.25">
      <c r="A595" s="9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x14ac:dyDescent="0.25">
      <c r="A596" s="9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x14ac:dyDescent="0.25">
      <c r="A597" s="9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x14ac:dyDescent="0.25">
      <c r="A598" s="9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x14ac:dyDescent="0.25">
      <c r="A599" s="9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x14ac:dyDescent="0.25">
      <c r="A600" s="9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x14ac:dyDescent="0.25">
      <c r="A601" s="9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x14ac:dyDescent="0.25">
      <c r="A602" s="9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x14ac:dyDescent="0.25">
      <c r="A603" s="9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x14ac:dyDescent="0.25">
      <c r="A604" s="9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x14ac:dyDescent="0.25">
      <c r="A605" s="9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x14ac:dyDescent="0.25">
      <c r="A606" s="9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x14ac:dyDescent="0.25">
      <c r="A607" s="9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x14ac:dyDescent="0.25">
      <c r="A608" s="9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x14ac:dyDescent="0.25">
      <c r="A609" s="9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x14ac:dyDescent="0.25">
      <c r="A610" s="9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x14ac:dyDescent="0.25">
      <c r="A611" s="9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x14ac:dyDescent="0.25">
      <c r="A612" s="9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x14ac:dyDescent="0.25">
      <c r="A613" s="9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x14ac:dyDescent="0.25">
      <c r="A614" s="9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x14ac:dyDescent="0.25">
      <c r="A615" s="9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x14ac:dyDescent="0.25">
      <c r="A616" s="9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x14ac:dyDescent="0.25">
      <c r="A617" s="9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x14ac:dyDescent="0.25">
      <c r="A618" s="9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x14ac:dyDescent="0.25">
      <c r="A619" s="9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x14ac:dyDescent="0.25">
      <c r="A620" s="9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x14ac:dyDescent="0.25">
      <c r="A621" s="9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x14ac:dyDescent="0.25">
      <c r="A622" s="9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x14ac:dyDescent="0.25">
      <c r="A623" s="9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x14ac:dyDescent="0.25">
      <c r="A624" s="9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x14ac:dyDescent="0.25">
      <c r="A625" s="9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x14ac:dyDescent="0.25">
      <c r="A626" s="9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x14ac:dyDescent="0.25">
      <c r="A627" s="9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x14ac:dyDescent="0.25">
      <c r="A628" s="9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x14ac:dyDescent="0.25">
      <c r="A629" s="9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x14ac:dyDescent="0.25">
      <c r="A630" s="9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x14ac:dyDescent="0.25">
      <c r="A631" s="9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x14ac:dyDescent="0.25">
      <c r="A632" s="9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x14ac:dyDescent="0.25">
      <c r="A633" s="9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x14ac:dyDescent="0.25">
      <c r="A634" s="9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x14ac:dyDescent="0.25">
      <c r="A635" s="9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x14ac:dyDescent="0.25">
      <c r="A636" s="9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x14ac:dyDescent="0.25">
      <c r="A637" s="9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x14ac:dyDescent="0.25">
      <c r="A638" s="9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x14ac:dyDescent="0.25">
      <c r="A639" s="9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x14ac:dyDescent="0.25">
      <c r="A640" s="9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x14ac:dyDescent="0.25">
      <c r="A641" s="9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x14ac:dyDescent="0.25">
      <c r="A642" s="9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x14ac:dyDescent="0.25">
      <c r="A643" s="9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x14ac:dyDescent="0.25">
      <c r="A644" s="9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x14ac:dyDescent="0.25">
      <c r="A645" s="9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x14ac:dyDescent="0.25">
      <c r="A646" s="9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x14ac:dyDescent="0.25">
      <c r="A647" s="9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x14ac:dyDescent="0.25">
      <c r="A648" s="9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x14ac:dyDescent="0.25">
      <c r="A649" s="9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x14ac:dyDescent="0.25">
      <c r="A650" s="9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x14ac:dyDescent="0.25">
      <c r="A651" s="9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x14ac:dyDescent="0.25">
      <c r="A652" s="9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x14ac:dyDescent="0.25">
      <c r="A653" s="9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x14ac:dyDescent="0.25">
      <c r="A654" s="9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x14ac:dyDescent="0.25">
      <c r="A655" s="9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x14ac:dyDescent="0.25">
      <c r="A656" s="9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x14ac:dyDescent="0.25">
      <c r="A657" s="9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x14ac:dyDescent="0.25">
      <c r="A658" s="9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x14ac:dyDescent="0.25">
      <c r="A659" s="9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x14ac:dyDescent="0.25">
      <c r="A660" s="9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x14ac:dyDescent="0.25">
      <c r="A661" s="9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x14ac:dyDescent="0.25">
      <c r="A662" s="9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x14ac:dyDescent="0.25">
      <c r="A663" s="9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x14ac:dyDescent="0.25">
      <c r="A664" s="9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x14ac:dyDescent="0.25">
      <c r="A665" s="9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x14ac:dyDescent="0.25">
      <c r="A666" s="9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x14ac:dyDescent="0.25">
      <c r="A667" s="9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x14ac:dyDescent="0.25">
      <c r="A668" s="9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x14ac:dyDescent="0.25">
      <c r="A669" s="9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x14ac:dyDescent="0.25">
      <c r="A670" s="9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x14ac:dyDescent="0.25">
      <c r="A671" s="9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x14ac:dyDescent="0.25">
      <c r="A672" s="9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x14ac:dyDescent="0.25">
      <c r="A673" s="9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x14ac:dyDescent="0.25">
      <c r="A674" s="9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x14ac:dyDescent="0.25">
      <c r="A675" s="9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x14ac:dyDescent="0.25">
      <c r="A676" s="9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x14ac:dyDescent="0.25">
      <c r="A677" s="9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x14ac:dyDescent="0.25">
      <c r="A678" s="9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x14ac:dyDescent="0.25">
      <c r="A679" s="9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x14ac:dyDescent="0.25">
      <c r="A680" s="9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x14ac:dyDescent="0.25">
      <c r="A681" s="9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x14ac:dyDescent="0.25">
      <c r="A682" s="9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x14ac:dyDescent="0.25">
      <c r="A683" s="9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x14ac:dyDescent="0.25">
      <c r="A684" s="9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x14ac:dyDescent="0.25">
      <c r="A685" s="9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x14ac:dyDescent="0.25">
      <c r="A686" s="9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x14ac:dyDescent="0.25">
      <c r="A687" s="9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x14ac:dyDescent="0.25">
      <c r="A688" s="9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x14ac:dyDescent="0.25">
      <c r="A689" s="9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x14ac:dyDescent="0.25">
      <c r="A690" s="9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x14ac:dyDescent="0.25">
      <c r="A691" s="9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x14ac:dyDescent="0.25">
      <c r="A692" s="9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x14ac:dyDescent="0.25">
      <c r="A693" s="9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x14ac:dyDescent="0.25">
      <c r="A694" s="9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x14ac:dyDescent="0.25">
      <c r="A695" s="9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x14ac:dyDescent="0.25">
      <c r="A696" s="9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x14ac:dyDescent="0.25">
      <c r="A697" s="9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x14ac:dyDescent="0.25">
      <c r="A698" s="9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x14ac:dyDescent="0.25">
      <c r="A699" s="9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x14ac:dyDescent="0.25">
      <c r="A700" s="9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x14ac:dyDescent="0.25">
      <c r="A701" s="9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x14ac:dyDescent="0.25">
      <c r="A702" s="9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x14ac:dyDescent="0.25">
      <c r="A703" s="9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x14ac:dyDescent="0.25">
      <c r="A704" s="9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x14ac:dyDescent="0.25">
      <c r="A705" s="9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x14ac:dyDescent="0.25">
      <c r="A706" s="9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x14ac:dyDescent="0.25">
      <c r="A707" s="9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x14ac:dyDescent="0.25">
      <c r="A708" s="9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x14ac:dyDescent="0.25">
      <c r="A709" s="9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x14ac:dyDescent="0.25">
      <c r="A710" s="9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x14ac:dyDescent="0.25">
      <c r="A711" s="9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x14ac:dyDescent="0.25">
      <c r="A712" s="9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x14ac:dyDescent="0.25">
      <c r="A713" s="9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x14ac:dyDescent="0.25">
      <c r="A714" s="9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x14ac:dyDescent="0.25">
      <c r="A715" s="9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x14ac:dyDescent="0.25">
      <c r="A716" s="9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x14ac:dyDescent="0.25">
      <c r="A717" s="9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x14ac:dyDescent="0.25">
      <c r="A718" s="9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x14ac:dyDescent="0.25">
      <c r="A719" s="9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x14ac:dyDescent="0.25">
      <c r="A720" s="9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x14ac:dyDescent="0.25">
      <c r="A721" s="9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x14ac:dyDescent="0.25">
      <c r="A722" s="9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x14ac:dyDescent="0.25">
      <c r="A723" s="9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x14ac:dyDescent="0.25">
      <c r="A724" s="9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x14ac:dyDescent="0.25">
      <c r="A725" s="9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x14ac:dyDescent="0.25">
      <c r="A726" s="9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x14ac:dyDescent="0.25">
      <c r="A727" s="9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x14ac:dyDescent="0.25">
      <c r="A728" s="9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x14ac:dyDescent="0.25">
      <c r="A729" s="9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x14ac:dyDescent="0.25">
      <c r="A730" s="9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x14ac:dyDescent="0.25">
      <c r="A731" s="9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x14ac:dyDescent="0.25">
      <c r="A732" s="9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x14ac:dyDescent="0.25">
      <c r="A733" s="9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x14ac:dyDescent="0.25">
      <c r="A734" s="9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x14ac:dyDescent="0.25">
      <c r="A735" s="9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x14ac:dyDescent="0.25">
      <c r="A736" s="9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x14ac:dyDescent="0.25">
      <c r="A737" s="9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x14ac:dyDescent="0.25">
      <c r="A738" s="9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x14ac:dyDescent="0.25">
      <c r="A739" s="9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x14ac:dyDescent="0.25">
      <c r="A740" s="9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x14ac:dyDescent="0.25">
      <c r="A741" s="9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x14ac:dyDescent="0.25">
      <c r="A742" s="9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x14ac:dyDescent="0.25">
      <c r="A743" s="9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x14ac:dyDescent="0.25">
      <c r="A744" s="9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x14ac:dyDescent="0.25">
      <c r="A745" s="9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x14ac:dyDescent="0.25">
      <c r="A746" s="9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x14ac:dyDescent="0.25">
      <c r="A747" s="9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x14ac:dyDescent="0.25">
      <c r="A748" s="9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x14ac:dyDescent="0.25">
      <c r="A749" s="9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x14ac:dyDescent="0.25">
      <c r="A750" s="9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x14ac:dyDescent="0.25">
      <c r="A751" s="9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x14ac:dyDescent="0.25">
      <c r="A752" s="9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x14ac:dyDescent="0.25">
      <c r="A753" s="9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x14ac:dyDescent="0.25">
      <c r="A754" s="9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x14ac:dyDescent="0.25">
      <c r="A755" s="9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x14ac:dyDescent="0.25">
      <c r="A756" s="9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x14ac:dyDescent="0.25">
      <c r="A757" s="9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x14ac:dyDescent="0.25">
      <c r="A758" s="9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x14ac:dyDescent="0.25">
      <c r="A759" s="9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x14ac:dyDescent="0.25">
      <c r="A760" s="9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x14ac:dyDescent="0.25">
      <c r="A761" s="9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x14ac:dyDescent="0.25">
      <c r="A762" s="9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x14ac:dyDescent="0.25">
      <c r="A763" s="9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x14ac:dyDescent="0.25">
      <c r="A764" s="9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x14ac:dyDescent="0.25">
      <c r="A765" s="9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x14ac:dyDescent="0.25">
      <c r="A766" s="9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x14ac:dyDescent="0.25">
      <c r="A767" s="9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x14ac:dyDescent="0.25">
      <c r="A768" s="9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x14ac:dyDescent="0.25">
      <c r="A769" s="9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x14ac:dyDescent="0.25">
      <c r="A770" s="9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x14ac:dyDescent="0.25">
      <c r="A771" s="9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x14ac:dyDescent="0.25">
      <c r="A772" s="9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x14ac:dyDescent="0.25">
      <c r="A773" s="9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x14ac:dyDescent="0.25">
      <c r="A774" s="9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x14ac:dyDescent="0.25">
      <c r="A775" s="9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x14ac:dyDescent="0.25">
      <c r="A776" s="9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x14ac:dyDescent="0.25">
      <c r="A777" s="9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x14ac:dyDescent="0.25">
      <c r="A778" s="9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x14ac:dyDescent="0.25">
      <c r="A779" s="9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x14ac:dyDescent="0.25">
      <c r="A780" s="9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x14ac:dyDescent="0.25">
      <c r="A781" s="9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x14ac:dyDescent="0.25">
      <c r="A782" s="9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x14ac:dyDescent="0.25">
      <c r="A783" s="9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x14ac:dyDescent="0.25">
      <c r="A784" s="9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x14ac:dyDescent="0.25">
      <c r="A785" s="9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x14ac:dyDescent="0.25">
      <c r="A786" s="9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x14ac:dyDescent="0.25">
      <c r="A787" s="9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x14ac:dyDescent="0.25">
      <c r="A788" s="9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x14ac:dyDescent="0.25">
      <c r="A789" s="9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x14ac:dyDescent="0.25">
      <c r="A790" s="9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x14ac:dyDescent="0.25">
      <c r="A791" s="9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x14ac:dyDescent="0.25">
      <c r="A792" s="9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x14ac:dyDescent="0.25">
      <c r="A793" s="9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x14ac:dyDescent="0.25">
      <c r="A794" s="9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x14ac:dyDescent="0.25">
      <c r="A795" s="9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x14ac:dyDescent="0.25">
      <c r="A796" s="9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x14ac:dyDescent="0.25">
      <c r="A797" s="9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x14ac:dyDescent="0.25">
      <c r="A798" s="9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x14ac:dyDescent="0.25">
      <c r="A799" s="9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x14ac:dyDescent="0.25">
      <c r="A800" s="9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x14ac:dyDescent="0.25">
      <c r="A801" s="9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x14ac:dyDescent="0.25">
      <c r="A802" s="9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x14ac:dyDescent="0.25">
      <c r="A803" s="9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x14ac:dyDescent="0.25">
      <c r="A804" s="9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x14ac:dyDescent="0.25">
      <c r="A805" s="9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x14ac:dyDescent="0.25">
      <c r="A806" s="9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x14ac:dyDescent="0.25">
      <c r="A807" s="9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x14ac:dyDescent="0.25">
      <c r="A808" s="9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x14ac:dyDescent="0.25">
      <c r="A809" s="9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x14ac:dyDescent="0.25">
      <c r="A810" s="9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x14ac:dyDescent="0.25">
      <c r="A811" s="9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x14ac:dyDescent="0.25">
      <c r="A812" s="9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x14ac:dyDescent="0.25">
      <c r="A813" s="9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x14ac:dyDescent="0.25">
      <c r="A814" s="9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x14ac:dyDescent="0.25">
      <c r="A815" s="9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x14ac:dyDescent="0.25">
      <c r="A816" s="9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x14ac:dyDescent="0.25">
      <c r="A817" s="9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x14ac:dyDescent="0.25">
      <c r="A818" s="9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x14ac:dyDescent="0.25">
      <c r="A819" s="9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x14ac:dyDescent="0.25">
      <c r="A820" s="9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x14ac:dyDescent="0.25">
      <c r="A821" s="9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x14ac:dyDescent="0.25">
      <c r="A822" s="9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x14ac:dyDescent="0.25">
      <c r="A823" s="9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x14ac:dyDescent="0.25">
      <c r="A824" s="9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x14ac:dyDescent="0.25">
      <c r="A825" s="9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x14ac:dyDescent="0.25">
      <c r="A826" s="9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x14ac:dyDescent="0.25">
      <c r="A827" s="9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x14ac:dyDescent="0.25">
      <c r="A828" s="9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x14ac:dyDescent="0.25">
      <c r="A829" s="9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x14ac:dyDescent="0.25">
      <c r="A830" s="9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x14ac:dyDescent="0.25">
      <c r="A831" s="9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x14ac:dyDescent="0.25">
      <c r="A832" s="9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x14ac:dyDescent="0.25">
      <c r="A833" s="9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x14ac:dyDescent="0.25">
      <c r="A834" s="9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x14ac:dyDescent="0.25">
      <c r="A835" s="9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x14ac:dyDescent="0.25">
      <c r="A836" s="9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x14ac:dyDescent="0.25">
      <c r="A837" s="9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x14ac:dyDescent="0.25">
      <c r="A838" s="9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x14ac:dyDescent="0.25">
      <c r="A839" s="9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x14ac:dyDescent="0.25">
      <c r="A840" s="9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x14ac:dyDescent="0.25">
      <c r="A841" s="9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x14ac:dyDescent="0.25">
      <c r="A842" s="9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x14ac:dyDescent="0.25">
      <c r="A843" s="9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x14ac:dyDescent="0.25">
      <c r="A844" s="9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x14ac:dyDescent="0.25">
      <c r="A845" s="9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x14ac:dyDescent="0.25">
      <c r="A846" s="9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x14ac:dyDescent="0.25">
      <c r="A847" s="9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x14ac:dyDescent="0.25">
      <c r="A848" s="9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x14ac:dyDescent="0.25">
      <c r="A849" s="9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x14ac:dyDescent="0.25">
      <c r="A850" s="9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x14ac:dyDescent="0.25">
      <c r="A851" s="9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x14ac:dyDescent="0.25">
      <c r="A852" s="9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x14ac:dyDescent="0.25">
      <c r="A853" s="9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x14ac:dyDescent="0.25">
      <c r="A854" s="9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x14ac:dyDescent="0.25">
      <c r="A855" s="9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x14ac:dyDescent="0.25">
      <c r="A856" s="9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x14ac:dyDescent="0.25">
      <c r="A857" s="9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x14ac:dyDescent="0.25">
      <c r="A858" s="9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x14ac:dyDescent="0.25">
      <c r="A859" s="9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x14ac:dyDescent="0.25">
      <c r="A860" s="9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x14ac:dyDescent="0.25">
      <c r="A861" s="9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x14ac:dyDescent="0.25">
      <c r="A862" s="9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x14ac:dyDescent="0.25">
      <c r="A863" s="9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x14ac:dyDescent="0.25">
      <c r="A864" s="9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x14ac:dyDescent="0.25">
      <c r="A865" s="9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x14ac:dyDescent="0.25">
      <c r="A866" s="9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x14ac:dyDescent="0.25">
      <c r="A867" s="9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x14ac:dyDescent="0.25">
      <c r="A868" s="9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x14ac:dyDescent="0.25">
      <c r="A869" s="9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x14ac:dyDescent="0.25">
      <c r="A870" s="9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x14ac:dyDescent="0.25">
      <c r="A871" s="9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x14ac:dyDescent="0.25">
      <c r="A872" s="9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x14ac:dyDescent="0.25">
      <c r="A873" s="9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x14ac:dyDescent="0.25">
      <c r="A874" s="9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x14ac:dyDescent="0.25">
      <c r="A875" s="9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x14ac:dyDescent="0.25">
      <c r="A876" s="9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x14ac:dyDescent="0.25">
      <c r="A877" s="9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x14ac:dyDescent="0.25">
      <c r="A878" s="9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x14ac:dyDescent="0.25">
      <c r="A879" s="9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x14ac:dyDescent="0.25">
      <c r="A880" s="9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x14ac:dyDescent="0.25">
      <c r="A881" s="9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x14ac:dyDescent="0.25">
      <c r="A882" s="9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x14ac:dyDescent="0.25">
      <c r="A883" s="9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x14ac:dyDescent="0.25">
      <c r="A884" s="9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x14ac:dyDescent="0.25">
      <c r="A885" s="9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x14ac:dyDescent="0.25">
      <c r="A886" s="9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x14ac:dyDescent="0.25">
      <c r="A887" s="9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x14ac:dyDescent="0.25">
      <c r="A888" s="9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x14ac:dyDescent="0.25">
      <c r="A889" s="9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x14ac:dyDescent="0.25">
      <c r="A890" s="9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x14ac:dyDescent="0.25">
      <c r="A891" s="9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x14ac:dyDescent="0.25">
      <c r="A892" s="9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x14ac:dyDescent="0.25">
      <c r="A893" s="9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x14ac:dyDescent="0.25">
      <c r="A894" s="9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x14ac:dyDescent="0.25">
      <c r="A895" s="9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x14ac:dyDescent="0.25">
      <c r="A896" s="9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x14ac:dyDescent="0.25">
      <c r="A897" s="9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x14ac:dyDescent="0.25">
      <c r="A898" s="9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x14ac:dyDescent="0.25">
      <c r="A899" s="9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x14ac:dyDescent="0.25">
      <c r="A900" s="9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x14ac:dyDescent="0.25">
      <c r="A901" s="9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x14ac:dyDescent="0.25">
      <c r="A902" s="9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x14ac:dyDescent="0.25">
      <c r="A903" s="9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x14ac:dyDescent="0.25">
      <c r="A904" s="9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x14ac:dyDescent="0.25">
      <c r="A905" s="9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x14ac:dyDescent="0.25">
      <c r="A906" s="9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x14ac:dyDescent="0.25">
      <c r="A907" s="9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x14ac:dyDescent="0.25">
      <c r="A908" s="9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x14ac:dyDescent="0.25">
      <c r="A909" s="9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x14ac:dyDescent="0.25">
      <c r="A910" s="9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x14ac:dyDescent="0.25">
      <c r="A911" s="9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x14ac:dyDescent="0.25">
      <c r="A912" s="9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x14ac:dyDescent="0.25">
      <c r="A913" s="9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x14ac:dyDescent="0.25">
      <c r="A914" s="9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x14ac:dyDescent="0.25">
      <c r="A915" s="9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x14ac:dyDescent="0.25">
      <c r="A916" s="9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x14ac:dyDescent="0.25">
      <c r="A917" s="9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x14ac:dyDescent="0.25">
      <c r="A918" s="9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x14ac:dyDescent="0.25">
      <c r="A919" s="9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x14ac:dyDescent="0.25">
      <c r="A920" s="9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x14ac:dyDescent="0.25">
      <c r="A921" s="9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x14ac:dyDescent="0.25">
      <c r="A922" s="9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x14ac:dyDescent="0.25">
      <c r="A923" s="9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x14ac:dyDescent="0.25">
      <c r="A924" s="9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x14ac:dyDescent="0.25">
      <c r="A925" s="9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x14ac:dyDescent="0.25">
      <c r="A926" s="9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x14ac:dyDescent="0.25">
      <c r="A927" s="9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x14ac:dyDescent="0.25">
      <c r="A928" s="9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x14ac:dyDescent="0.25">
      <c r="A929" s="9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x14ac:dyDescent="0.25">
      <c r="A930" s="9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x14ac:dyDescent="0.25">
      <c r="A931" s="9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x14ac:dyDescent="0.25">
      <c r="A932" s="9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x14ac:dyDescent="0.25">
      <c r="A933" s="9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x14ac:dyDescent="0.25">
      <c r="A934" s="9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x14ac:dyDescent="0.25">
      <c r="A935" s="9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x14ac:dyDescent="0.25">
      <c r="A936" s="9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x14ac:dyDescent="0.25">
      <c r="A937" s="9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x14ac:dyDescent="0.25">
      <c r="A938" s="9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x14ac:dyDescent="0.25">
      <c r="A939" s="9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x14ac:dyDescent="0.25">
      <c r="A940" s="9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x14ac:dyDescent="0.25">
      <c r="A941" s="9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x14ac:dyDescent="0.25">
      <c r="A942" s="9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x14ac:dyDescent="0.25">
      <c r="A943" s="9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x14ac:dyDescent="0.25">
      <c r="A944" s="9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x14ac:dyDescent="0.25">
      <c r="A945" s="9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x14ac:dyDescent="0.25">
      <c r="A946" s="9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x14ac:dyDescent="0.25">
      <c r="A947" s="9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x14ac:dyDescent="0.25">
      <c r="A948" s="9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x14ac:dyDescent="0.25">
      <c r="A949" s="9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x14ac:dyDescent="0.25">
      <c r="A950" s="9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x14ac:dyDescent="0.25">
      <c r="A951" s="9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x14ac:dyDescent="0.25">
      <c r="A952" s="9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x14ac:dyDescent="0.25">
      <c r="A953" s="9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x14ac:dyDescent="0.25">
      <c r="A954" s="9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x14ac:dyDescent="0.25">
      <c r="A955" s="9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x14ac:dyDescent="0.25">
      <c r="A956" s="9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x14ac:dyDescent="0.25">
      <c r="A957" s="9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x14ac:dyDescent="0.25">
      <c r="A958" s="9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x14ac:dyDescent="0.25">
      <c r="A959" s="9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x14ac:dyDescent="0.25">
      <c r="A960" s="9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x14ac:dyDescent="0.25">
      <c r="A961" s="9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x14ac:dyDescent="0.25">
      <c r="A962" s="9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x14ac:dyDescent="0.25">
      <c r="A963" s="9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x14ac:dyDescent="0.25">
      <c r="A964" s="9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x14ac:dyDescent="0.25">
      <c r="A965" s="9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x14ac:dyDescent="0.25">
      <c r="A966" s="9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x14ac:dyDescent="0.25">
      <c r="A967" s="9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x14ac:dyDescent="0.25">
      <c r="A968" s="9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x14ac:dyDescent="0.25">
      <c r="A969" s="9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x14ac:dyDescent="0.25">
      <c r="A970" s="9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x14ac:dyDescent="0.25">
      <c r="A971" s="9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x14ac:dyDescent="0.25">
      <c r="A972" s="9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x14ac:dyDescent="0.25">
      <c r="A973" s="9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x14ac:dyDescent="0.25">
      <c r="A974" s="9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x14ac:dyDescent="0.25">
      <c r="A975" s="9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x14ac:dyDescent="0.25">
      <c r="A976" s="9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x14ac:dyDescent="0.25">
      <c r="A977" s="9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x14ac:dyDescent="0.25">
      <c r="A978" s="9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x14ac:dyDescent="0.25">
      <c r="A979" s="9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x14ac:dyDescent="0.25">
      <c r="A980" s="9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x14ac:dyDescent="0.25">
      <c r="A981" s="9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x14ac:dyDescent="0.25">
      <c r="A982" s="9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x14ac:dyDescent="0.25">
      <c r="A983" s="9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x14ac:dyDescent="0.25">
      <c r="A984" s="9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x14ac:dyDescent="0.25">
      <c r="A985" s="9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x14ac:dyDescent="0.25">
      <c r="A986" s="9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x14ac:dyDescent="0.25">
      <c r="A987" s="9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x14ac:dyDescent="0.25">
      <c r="A988" s="9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x14ac:dyDescent="0.25">
      <c r="A989" s="9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x14ac:dyDescent="0.25">
      <c r="A990" s="9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x14ac:dyDescent="0.25">
      <c r="A991" s="9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x14ac:dyDescent="0.25">
      <c r="A992" s="9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x14ac:dyDescent="0.25">
      <c r="A993" s="93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x14ac:dyDescent="0.25">
      <c r="A994" s="93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x14ac:dyDescent="0.25">
      <c r="A995" s="93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 x14ac:dyDescent="0.25">
      <c r="A996" s="93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1:23" x14ac:dyDescent="0.25">
      <c r="A997" s="93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spans="1:23" x14ac:dyDescent="0.25">
      <c r="A998" s="93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</row>
    <row r="999" spans="1:23" x14ac:dyDescent="0.25">
      <c r="A999" s="93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</row>
    <row r="1000" spans="1:23" x14ac:dyDescent="0.25">
      <c r="A1000" s="93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</row>
    <row r="1001" spans="1:23" x14ac:dyDescent="0.25">
      <c r="A1001" s="93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</row>
    <row r="1002" spans="1:23" x14ac:dyDescent="0.25">
      <c r="A1002" s="93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</row>
    <row r="1003" spans="1:23" x14ac:dyDescent="0.25">
      <c r="A1003" s="93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</row>
    <row r="1004" spans="1:23" x14ac:dyDescent="0.25">
      <c r="A1004" s="93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</row>
    <row r="1005" spans="1:23" x14ac:dyDescent="0.25">
      <c r="A1005" s="93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</row>
    <row r="1006" spans="1:23" x14ac:dyDescent="0.25">
      <c r="A1006" s="93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</row>
    <row r="1007" spans="1:23" x14ac:dyDescent="0.25">
      <c r="A1007" s="93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</row>
    <row r="1008" spans="1:23" x14ac:dyDescent="0.25">
      <c r="A1008" s="93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</row>
    <row r="1009" spans="1:23" x14ac:dyDescent="0.25">
      <c r="A1009" s="93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</row>
    <row r="1010" spans="1:23" x14ac:dyDescent="0.25">
      <c r="A1010" s="93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</row>
    <row r="1011" spans="1:23" x14ac:dyDescent="0.25">
      <c r="A1011" s="93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</row>
    <row r="1012" spans="1:23" x14ac:dyDescent="0.25">
      <c r="A1012" s="93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</row>
    <row r="1013" spans="1:23" x14ac:dyDescent="0.25">
      <c r="A1013" s="93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</row>
    <row r="1014" spans="1:23" x14ac:dyDescent="0.25">
      <c r="A1014" s="93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</row>
    <row r="1015" spans="1:23" x14ac:dyDescent="0.25">
      <c r="A1015" s="93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</row>
    <row r="1016" spans="1:23" x14ac:dyDescent="0.25">
      <c r="A1016" s="93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</row>
    <row r="1017" spans="1:23" x14ac:dyDescent="0.25">
      <c r="A1017" s="93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</row>
    <row r="1018" spans="1:23" x14ac:dyDescent="0.25">
      <c r="A1018" s="93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</row>
    <row r="1019" spans="1:23" x14ac:dyDescent="0.25">
      <c r="A1019" s="93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</row>
    <row r="1020" spans="1:23" x14ac:dyDescent="0.25">
      <c r="A1020" s="93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</row>
    <row r="1021" spans="1:23" x14ac:dyDescent="0.25">
      <c r="A1021" s="93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</row>
    <row r="1022" spans="1:23" x14ac:dyDescent="0.25">
      <c r="A1022" s="93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</row>
    <row r="1023" spans="1:23" x14ac:dyDescent="0.25">
      <c r="A1023" s="93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</row>
    <row r="1024" spans="1:23" x14ac:dyDescent="0.25">
      <c r="A1024" s="93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</row>
    <row r="1025" spans="1:23" x14ac:dyDescent="0.25">
      <c r="A1025" s="93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</row>
    <row r="1026" spans="1:23" x14ac:dyDescent="0.25">
      <c r="A1026" s="93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</row>
    <row r="1027" spans="1:23" x14ac:dyDescent="0.25">
      <c r="A1027" s="93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</row>
    <row r="1028" spans="1:23" x14ac:dyDescent="0.25">
      <c r="A1028" s="93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</row>
    <row r="1029" spans="1:23" x14ac:dyDescent="0.25">
      <c r="A1029" s="93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</row>
    <row r="1030" spans="1:23" x14ac:dyDescent="0.25">
      <c r="A1030" s="93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</row>
    <row r="1031" spans="1:23" x14ac:dyDescent="0.25">
      <c r="A1031" s="93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</row>
    <row r="1032" spans="1:23" x14ac:dyDescent="0.25">
      <c r="A1032" s="93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</row>
    <row r="1033" spans="1:23" x14ac:dyDescent="0.25">
      <c r="A1033" s="93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</row>
    <row r="1034" spans="1:23" x14ac:dyDescent="0.25">
      <c r="A1034" s="93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</row>
    <row r="1035" spans="1:23" x14ac:dyDescent="0.25">
      <c r="A1035" s="93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</row>
    <row r="1036" spans="1:23" x14ac:dyDescent="0.25">
      <c r="A1036" s="93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</row>
    <row r="1037" spans="1:23" x14ac:dyDescent="0.25">
      <c r="A1037" s="93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</row>
    <row r="1038" spans="1:23" x14ac:dyDescent="0.25">
      <c r="A1038" s="93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</row>
    <row r="1039" spans="1:23" x14ac:dyDescent="0.25">
      <c r="A1039" s="93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</row>
    <row r="1040" spans="1:23" x14ac:dyDescent="0.25">
      <c r="A1040" s="93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</row>
    <row r="1041" spans="1:23" x14ac:dyDescent="0.25">
      <c r="A1041" s="93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</row>
    <row r="1042" spans="1:23" x14ac:dyDescent="0.25">
      <c r="A1042" s="93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</row>
    <row r="1043" spans="1:23" x14ac:dyDescent="0.25">
      <c r="A1043" s="93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</row>
    <row r="1044" spans="1:23" x14ac:dyDescent="0.25">
      <c r="A1044" s="93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</row>
    <row r="1045" spans="1:23" x14ac:dyDescent="0.25">
      <c r="A1045" s="93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</row>
    <row r="1046" spans="1:23" x14ac:dyDescent="0.25">
      <c r="A1046" s="93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</row>
    <row r="1047" spans="1:23" x14ac:dyDescent="0.25">
      <c r="A1047" s="93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</row>
    <row r="1048" spans="1:23" x14ac:dyDescent="0.25">
      <c r="A1048" s="93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</row>
    <row r="1049" spans="1:23" x14ac:dyDescent="0.25">
      <c r="A1049" s="93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</row>
    <row r="1050" spans="1:23" x14ac:dyDescent="0.25">
      <c r="A1050" s="93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</row>
    <row r="1051" spans="1:23" x14ac:dyDescent="0.25">
      <c r="A1051" s="93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</row>
    <row r="1052" spans="1:23" x14ac:dyDescent="0.25">
      <c r="A1052" s="93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</row>
    <row r="1053" spans="1:23" x14ac:dyDescent="0.25">
      <c r="A1053" s="93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</row>
    <row r="1054" spans="1:23" x14ac:dyDescent="0.25">
      <c r="A1054" s="93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</row>
    <row r="1055" spans="1:23" x14ac:dyDescent="0.25">
      <c r="A1055" s="93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</row>
    <row r="1056" spans="1:23" x14ac:dyDescent="0.25">
      <c r="A1056" s="93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</row>
    <row r="1057" spans="1:23" x14ac:dyDescent="0.25">
      <c r="A1057" s="93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</row>
    <row r="1058" spans="1:23" x14ac:dyDescent="0.25">
      <c r="A1058" s="93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</row>
    <row r="1059" spans="1:23" x14ac:dyDescent="0.25">
      <c r="A1059" s="93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</row>
    <row r="1060" spans="1:23" x14ac:dyDescent="0.25">
      <c r="A1060" s="93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</row>
    <row r="1061" spans="1:23" x14ac:dyDescent="0.25">
      <c r="A1061" s="93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</row>
    <row r="1062" spans="1:23" x14ac:dyDescent="0.25">
      <c r="A1062" s="93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</row>
    <row r="1063" spans="1:23" x14ac:dyDescent="0.25">
      <c r="A1063" s="93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</row>
    <row r="1064" spans="1:23" x14ac:dyDescent="0.25">
      <c r="A1064" s="93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</row>
    <row r="1065" spans="1:23" x14ac:dyDescent="0.25">
      <c r="A1065" s="93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</row>
    <row r="1066" spans="1:23" x14ac:dyDescent="0.25">
      <c r="A1066" s="93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</row>
    <row r="1067" spans="1:23" x14ac:dyDescent="0.25">
      <c r="A1067" s="93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</row>
    <row r="1068" spans="1:23" x14ac:dyDescent="0.25">
      <c r="A1068" s="93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</row>
    <row r="1069" spans="1:23" x14ac:dyDescent="0.25">
      <c r="A1069" s="93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</row>
    <row r="1070" spans="1:23" x14ac:dyDescent="0.25">
      <c r="A1070" s="93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</row>
    <row r="1071" spans="1:23" x14ac:dyDescent="0.25">
      <c r="A1071" s="93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</row>
    <row r="1072" spans="1:23" x14ac:dyDescent="0.25">
      <c r="A1072" s="93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</row>
    <row r="1073" spans="1:23" x14ac:dyDescent="0.25">
      <c r="A1073" s="93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</row>
    <row r="1074" spans="1:23" x14ac:dyDescent="0.25">
      <c r="A1074" s="93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</row>
    <row r="1075" spans="1:23" x14ac:dyDescent="0.25">
      <c r="A1075" s="93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</row>
    <row r="1076" spans="1:23" x14ac:dyDescent="0.25">
      <c r="A1076" s="93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</row>
    <row r="1077" spans="1:23" x14ac:dyDescent="0.25">
      <c r="A1077" s="93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</row>
    <row r="1078" spans="1:23" x14ac:dyDescent="0.25">
      <c r="A1078" s="93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</row>
    <row r="1079" spans="1:23" x14ac:dyDescent="0.25">
      <c r="A1079" s="93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</row>
    <row r="1080" spans="1:23" x14ac:dyDescent="0.25">
      <c r="A1080" s="93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</row>
    <row r="1081" spans="1:23" x14ac:dyDescent="0.25">
      <c r="A1081" s="93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</row>
    <row r="1082" spans="1:23" x14ac:dyDescent="0.25">
      <c r="A1082" s="93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</row>
    <row r="1083" spans="1:23" x14ac:dyDescent="0.25">
      <c r="A1083" s="93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</row>
    <row r="1084" spans="1:23" x14ac:dyDescent="0.25">
      <c r="A1084" s="93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</row>
    <row r="1085" spans="1:23" x14ac:dyDescent="0.25">
      <c r="A1085" s="93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</row>
    <row r="1086" spans="1:23" x14ac:dyDescent="0.25">
      <c r="A1086" s="93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</row>
    <row r="1087" spans="1:23" x14ac:dyDescent="0.25">
      <c r="A1087" s="93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</row>
    <row r="1088" spans="1:23" x14ac:dyDescent="0.25">
      <c r="A1088" s="93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</row>
    <row r="1089" spans="1:23" x14ac:dyDescent="0.25">
      <c r="A1089" s="93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</row>
    <row r="1090" spans="1:23" x14ac:dyDescent="0.25">
      <c r="A1090" s="93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</row>
    <row r="1091" spans="1:23" x14ac:dyDescent="0.25">
      <c r="A1091" s="93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</row>
    <row r="1092" spans="1:23" x14ac:dyDescent="0.25">
      <c r="A1092" s="93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</row>
    <row r="1093" spans="1:23" x14ac:dyDescent="0.25">
      <c r="A1093" s="93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</row>
    <row r="1094" spans="1:23" x14ac:dyDescent="0.25">
      <c r="A1094" s="93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</row>
    <row r="1095" spans="1:23" x14ac:dyDescent="0.25">
      <c r="A1095" s="93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</row>
    <row r="1096" spans="1:23" x14ac:dyDescent="0.25">
      <c r="A1096" s="93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</row>
    <row r="1097" spans="1:23" x14ac:dyDescent="0.25">
      <c r="A1097" s="93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</row>
    <row r="1098" spans="1:23" x14ac:dyDescent="0.25">
      <c r="A1098" s="93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</row>
    <row r="1099" spans="1:23" x14ac:dyDescent="0.25">
      <c r="A1099" s="93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</row>
    <row r="1100" spans="1:23" x14ac:dyDescent="0.25">
      <c r="A1100" s="93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</row>
    <row r="1101" spans="1:23" x14ac:dyDescent="0.25">
      <c r="A1101" s="93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</row>
    <row r="1102" spans="1:23" x14ac:dyDescent="0.25">
      <c r="A1102" s="93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</row>
    <row r="1103" spans="1:23" x14ac:dyDescent="0.25">
      <c r="A1103" s="93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</row>
    <row r="1104" spans="1:23" x14ac:dyDescent="0.25">
      <c r="A1104" s="93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</row>
    <row r="1105" spans="1:23" x14ac:dyDescent="0.25">
      <c r="A1105" s="93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</row>
    <row r="1106" spans="1:23" x14ac:dyDescent="0.25">
      <c r="A1106" s="93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</row>
    <row r="1107" spans="1:23" x14ac:dyDescent="0.25">
      <c r="A1107" s="93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</row>
    <row r="1108" spans="1:23" x14ac:dyDescent="0.25">
      <c r="A1108" s="93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</row>
    <row r="1109" spans="1:23" x14ac:dyDescent="0.25">
      <c r="A1109" s="93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</row>
    <row r="1110" spans="1:23" x14ac:dyDescent="0.25">
      <c r="A1110" s="93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</row>
    <row r="1111" spans="1:23" x14ac:dyDescent="0.25">
      <c r="A1111" s="93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</row>
    <row r="1112" spans="1:23" x14ac:dyDescent="0.25">
      <c r="A1112" s="93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</row>
    <row r="1113" spans="1:23" x14ac:dyDescent="0.25">
      <c r="A1113" s="93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</row>
    <row r="1114" spans="1:23" x14ac:dyDescent="0.25">
      <c r="A1114" s="93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</row>
    <row r="1115" spans="1:23" x14ac:dyDescent="0.25">
      <c r="A1115" s="93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</row>
    <row r="1116" spans="1:23" x14ac:dyDescent="0.25">
      <c r="A1116" s="93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</row>
    <row r="1117" spans="1:23" x14ac:dyDescent="0.25">
      <c r="A1117" s="93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</row>
    <row r="1118" spans="1:23" x14ac:dyDescent="0.25">
      <c r="A1118" s="93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</row>
    <row r="1119" spans="1:23" x14ac:dyDescent="0.25">
      <c r="A1119" s="93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</row>
    <row r="1120" spans="1:23" x14ac:dyDescent="0.25">
      <c r="A1120" s="93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</row>
    <row r="1121" spans="1:23" x14ac:dyDescent="0.25">
      <c r="A1121" s="93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</row>
    <row r="1122" spans="1:23" x14ac:dyDescent="0.25">
      <c r="A1122" s="93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</row>
    <row r="1123" spans="1:23" x14ac:dyDescent="0.25">
      <c r="A1123" s="93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</row>
    <row r="1124" spans="1:23" x14ac:dyDescent="0.25">
      <c r="A1124" s="93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</row>
    <row r="1125" spans="1:23" x14ac:dyDescent="0.25">
      <c r="A1125" s="93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</row>
    <row r="1126" spans="1:23" x14ac:dyDescent="0.25">
      <c r="A1126" s="93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</row>
    <row r="1127" spans="1:23" x14ac:dyDescent="0.25">
      <c r="A1127" s="93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</row>
    <row r="1128" spans="1:23" x14ac:dyDescent="0.25">
      <c r="A1128" s="93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</row>
    <row r="1129" spans="1:23" x14ac:dyDescent="0.25">
      <c r="A1129" s="93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</row>
    <row r="1130" spans="1:23" x14ac:dyDescent="0.25">
      <c r="A1130" s="93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</row>
    <row r="1131" spans="1:23" x14ac:dyDescent="0.25">
      <c r="A1131" s="93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</row>
    <row r="1132" spans="1:23" x14ac:dyDescent="0.25">
      <c r="A1132" s="93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</row>
    <row r="1133" spans="1:23" x14ac:dyDescent="0.25">
      <c r="A1133" s="93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</row>
    <row r="1134" spans="1:23" x14ac:dyDescent="0.25">
      <c r="A1134" s="93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</row>
    <row r="1135" spans="1:23" x14ac:dyDescent="0.25">
      <c r="A1135" s="93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</row>
    <row r="1136" spans="1:23" x14ac:dyDescent="0.25">
      <c r="A1136" s="93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</row>
    <row r="1137" spans="1:23" x14ac:dyDescent="0.25">
      <c r="A1137" s="93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</row>
    <row r="1138" spans="1:23" x14ac:dyDescent="0.25">
      <c r="A1138" s="93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</row>
    <row r="1139" spans="1:23" x14ac:dyDescent="0.25">
      <c r="A1139" s="93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</row>
    <row r="1140" spans="1:23" x14ac:dyDescent="0.25">
      <c r="A1140" s="93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</row>
    <row r="1141" spans="1:23" x14ac:dyDescent="0.25">
      <c r="A1141" s="93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</row>
    <row r="1142" spans="1:23" x14ac:dyDescent="0.25">
      <c r="A1142" s="93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</row>
    <row r="1143" spans="1:23" x14ac:dyDescent="0.25">
      <c r="A1143" s="93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</row>
    <row r="1144" spans="1:23" x14ac:dyDescent="0.25">
      <c r="A1144" s="93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</row>
    <row r="1145" spans="1:23" x14ac:dyDescent="0.25">
      <c r="A1145" s="93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</row>
    <row r="1146" spans="1:23" x14ac:dyDescent="0.25">
      <c r="A1146" s="93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</row>
    <row r="1147" spans="1:23" x14ac:dyDescent="0.25">
      <c r="A1147" s="93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</row>
    <row r="1148" spans="1:23" x14ac:dyDescent="0.25">
      <c r="A1148" s="93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</row>
    <row r="1149" spans="1:23" x14ac:dyDescent="0.25">
      <c r="A1149" s="93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</row>
    <row r="1150" spans="1:23" x14ac:dyDescent="0.25">
      <c r="A1150" s="93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</row>
    <row r="1151" spans="1:23" x14ac:dyDescent="0.25">
      <c r="A1151" s="93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</row>
    <row r="1152" spans="1:23" x14ac:dyDescent="0.25">
      <c r="A1152" s="93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</row>
    <row r="1153" spans="1:23" x14ac:dyDescent="0.25">
      <c r="A1153" s="93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</row>
    <row r="1154" spans="1:23" x14ac:dyDescent="0.25">
      <c r="A1154" s="93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</row>
    <row r="1155" spans="1:23" x14ac:dyDescent="0.25">
      <c r="A1155" s="93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</row>
    <row r="1156" spans="1:23" x14ac:dyDescent="0.25">
      <c r="A1156" s="93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</row>
    <row r="1157" spans="1:23" x14ac:dyDescent="0.25">
      <c r="A1157" s="93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</row>
    <row r="1158" spans="1:23" x14ac:dyDescent="0.25">
      <c r="A1158" s="93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</row>
    <row r="1159" spans="1:23" x14ac:dyDescent="0.25">
      <c r="A1159" s="93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</row>
    <row r="1160" spans="1:23" x14ac:dyDescent="0.25">
      <c r="A1160" s="93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</row>
    <row r="1161" spans="1:23" x14ac:dyDescent="0.25">
      <c r="A1161" s="93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</row>
    <row r="1162" spans="1:23" x14ac:dyDescent="0.25">
      <c r="A1162" s="93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</row>
    <row r="1163" spans="1:23" x14ac:dyDescent="0.25">
      <c r="A1163" s="93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</row>
    <row r="1164" spans="1:23" x14ac:dyDescent="0.25">
      <c r="A1164" s="93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</row>
    <row r="1165" spans="1:23" x14ac:dyDescent="0.25">
      <c r="A1165" s="93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</row>
    <row r="1166" spans="1:23" x14ac:dyDescent="0.25">
      <c r="A1166" s="93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</row>
    <row r="1167" spans="1:23" x14ac:dyDescent="0.25">
      <c r="A1167" s="93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</row>
    <row r="1168" spans="1:23" x14ac:dyDescent="0.25">
      <c r="A1168" s="93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</row>
    <row r="1169" spans="1:23" x14ac:dyDescent="0.25">
      <c r="A1169" s="93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</row>
    <row r="1170" spans="1:23" x14ac:dyDescent="0.25">
      <c r="A1170" s="93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</row>
    <row r="1171" spans="1:23" x14ac:dyDescent="0.25">
      <c r="A1171" s="93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</row>
    <row r="1172" spans="1:23" x14ac:dyDescent="0.25">
      <c r="A1172" s="93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</row>
    <row r="1173" spans="1:23" x14ac:dyDescent="0.25">
      <c r="A1173" s="93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</row>
    <row r="1174" spans="1:23" x14ac:dyDescent="0.25">
      <c r="A1174" s="93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</row>
    <row r="1175" spans="1:23" x14ac:dyDescent="0.25">
      <c r="A1175" s="93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</row>
    <row r="1176" spans="1:23" x14ac:dyDescent="0.25">
      <c r="A1176" s="93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</row>
    <row r="1177" spans="1:23" x14ac:dyDescent="0.25">
      <c r="A1177" s="93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</row>
    <row r="1178" spans="1:23" x14ac:dyDescent="0.25">
      <c r="A1178" s="93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</row>
    <row r="1179" spans="1:23" x14ac:dyDescent="0.25">
      <c r="A1179" s="93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</row>
    <row r="1180" spans="1:23" x14ac:dyDescent="0.25">
      <c r="A1180" s="93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</row>
    <row r="1181" spans="1:23" x14ac:dyDescent="0.25">
      <c r="A1181" s="93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</row>
    <row r="1182" spans="1:23" x14ac:dyDescent="0.25">
      <c r="A1182" s="93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</row>
    <row r="1183" spans="1:23" x14ac:dyDescent="0.25">
      <c r="A1183" s="93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</row>
    <row r="1184" spans="1:23" x14ac:dyDescent="0.25">
      <c r="A1184" s="93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</row>
    <row r="1185" spans="1:23" x14ac:dyDescent="0.25">
      <c r="A1185" s="93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</row>
    <row r="1186" spans="1:23" x14ac:dyDescent="0.25">
      <c r="A1186" s="93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</row>
    <row r="1187" spans="1:23" x14ac:dyDescent="0.25">
      <c r="A1187" s="93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</row>
    <row r="1188" spans="1:23" x14ac:dyDescent="0.25">
      <c r="A1188" s="93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</row>
    <row r="1189" spans="1:23" x14ac:dyDescent="0.25">
      <c r="A1189" s="93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</row>
    <row r="1190" spans="1:23" x14ac:dyDescent="0.25">
      <c r="A1190" s="93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</row>
    <row r="1191" spans="1:23" x14ac:dyDescent="0.25">
      <c r="A1191" s="93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</row>
    <row r="1192" spans="1:23" x14ac:dyDescent="0.25">
      <c r="A1192" s="93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</row>
    <row r="1193" spans="1:23" x14ac:dyDescent="0.25">
      <c r="A1193" s="93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</row>
    <row r="1194" spans="1:23" x14ac:dyDescent="0.25">
      <c r="A1194" s="93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</row>
    <row r="1195" spans="1:23" x14ac:dyDescent="0.25">
      <c r="A1195" s="93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</row>
    <row r="1196" spans="1:23" x14ac:dyDescent="0.25">
      <c r="A1196" s="93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</row>
    <row r="1197" spans="1:23" x14ac:dyDescent="0.25">
      <c r="A1197" s="93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</row>
    <row r="1198" spans="1:23" x14ac:dyDescent="0.25">
      <c r="A1198" s="93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</row>
    <row r="1199" spans="1:23" x14ac:dyDescent="0.25">
      <c r="A1199" s="93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</row>
    <row r="1200" spans="1:23" x14ac:dyDescent="0.25">
      <c r="A1200" s="93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</row>
    <row r="1201" spans="1:23" x14ac:dyDescent="0.25">
      <c r="A1201" s="93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</row>
    <row r="1202" spans="1:23" x14ac:dyDescent="0.25">
      <c r="A1202" s="93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</row>
    <row r="1203" spans="1:23" x14ac:dyDescent="0.25">
      <c r="A1203" s="93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</row>
    <row r="1204" spans="1:23" x14ac:dyDescent="0.25">
      <c r="A1204" s="93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</row>
    <row r="1205" spans="1:23" x14ac:dyDescent="0.25">
      <c r="A1205" s="93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</row>
    <row r="1206" spans="1:23" x14ac:dyDescent="0.25">
      <c r="A1206" s="93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</row>
    <row r="1207" spans="1:23" x14ac:dyDescent="0.25">
      <c r="A1207" s="93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</row>
    <row r="1208" spans="1:23" x14ac:dyDescent="0.25">
      <c r="A1208" s="93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</row>
    <row r="1209" spans="1:23" x14ac:dyDescent="0.25">
      <c r="A1209" s="93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</row>
    <row r="1210" spans="1:23" x14ac:dyDescent="0.25">
      <c r="A1210" s="93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</row>
    <row r="1211" spans="1:23" x14ac:dyDescent="0.25">
      <c r="A1211" s="93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</row>
    <row r="1212" spans="1:23" x14ac:dyDescent="0.25">
      <c r="A1212" s="93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</row>
    <row r="1213" spans="1:23" x14ac:dyDescent="0.25">
      <c r="A1213" s="93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</row>
    <row r="1214" spans="1:23" x14ac:dyDescent="0.25">
      <c r="A1214" s="93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</row>
    <row r="1215" spans="1:23" x14ac:dyDescent="0.25">
      <c r="A1215" s="93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</row>
    <row r="1216" spans="1:23" x14ac:dyDescent="0.25">
      <c r="A1216" s="93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</row>
    <row r="1217" spans="1:23" x14ac:dyDescent="0.25">
      <c r="A1217" s="93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</row>
    <row r="1218" spans="1:23" x14ac:dyDescent="0.25">
      <c r="A1218" s="93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</row>
    <row r="1219" spans="1:23" x14ac:dyDescent="0.25">
      <c r="A1219" s="93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</row>
    <row r="1220" spans="1:23" x14ac:dyDescent="0.25">
      <c r="A1220" s="93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</row>
    <row r="1221" spans="1:23" x14ac:dyDescent="0.25">
      <c r="A1221" s="93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</row>
    <row r="1222" spans="1:23" x14ac:dyDescent="0.25">
      <c r="A1222" s="93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</row>
    <row r="1223" spans="1:23" x14ac:dyDescent="0.25">
      <c r="A1223" s="93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</row>
    <row r="1224" spans="1:23" x14ac:dyDescent="0.25">
      <c r="A1224" s="93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</row>
    <row r="1225" spans="1:23" x14ac:dyDescent="0.25">
      <c r="A1225" s="93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</row>
    <row r="1226" spans="1:23" x14ac:dyDescent="0.25">
      <c r="A1226" s="93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</row>
    <row r="1227" spans="1:23" x14ac:dyDescent="0.25">
      <c r="A1227" s="93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</row>
    <row r="1228" spans="1:23" x14ac:dyDescent="0.25">
      <c r="A1228" s="93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</row>
    <row r="1229" spans="1:23" x14ac:dyDescent="0.25">
      <c r="A1229" s="93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</row>
    <row r="1230" spans="1:23" x14ac:dyDescent="0.25">
      <c r="A1230" s="93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</row>
    <row r="1231" spans="1:23" x14ac:dyDescent="0.25">
      <c r="A1231" s="93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</row>
    <row r="1232" spans="1:23" x14ac:dyDescent="0.25">
      <c r="A1232" s="93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</row>
    <row r="1233" spans="1:23" x14ac:dyDescent="0.25">
      <c r="A1233" s="93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</row>
    <row r="1234" spans="1:23" x14ac:dyDescent="0.25">
      <c r="A1234" s="93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</row>
    <row r="1235" spans="1:23" x14ac:dyDescent="0.25">
      <c r="A1235" s="93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</row>
    <row r="1236" spans="1:23" x14ac:dyDescent="0.25">
      <c r="A1236" s="93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</row>
    <row r="1237" spans="1:23" x14ac:dyDescent="0.25">
      <c r="A1237" s="93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</row>
    <row r="1238" spans="1:23" x14ac:dyDescent="0.25">
      <c r="A1238" s="93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</row>
    <row r="1239" spans="1:23" x14ac:dyDescent="0.25">
      <c r="A1239" s="93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</row>
    <row r="1240" spans="1:23" x14ac:dyDescent="0.25">
      <c r="A1240" s="93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</row>
    <row r="1241" spans="1:23" x14ac:dyDescent="0.25">
      <c r="A1241" s="93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</row>
    <row r="1242" spans="1:23" x14ac:dyDescent="0.25">
      <c r="A1242" s="93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</row>
    <row r="1243" spans="1:23" x14ac:dyDescent="0.25">
      <c r="A1243" s="93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</row>
    <row r="1244" spans="1:23" x14ac:dyDescent="0.25">
      <c r="A1244" s="93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</row>
    <row r="1245" spans="1:23" x14ac:dyDescent="0.25">
      <c r="A1245" s="93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</row>
    <row r="1246" spans="1:23" x14ac:dyDescent="0.25">
      <c r="A1246" s="93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</row>
    <row r="1247" spans="1:23" x14ac:dyDescent="0.25">
      <c r="A1247" s="93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</row>
    <row r="1248" spans="1:23" x14ac:dyDescent="0.25">
      <c r="A1248" s="93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</row>
    <row r="1249" spans="1:23" x14ac:dyDescent="0.25">
      <c r="A1249" s="93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</row>
    <row r="1250" spans="1:23" x14ac:dyDescent="0.25">
      <c r="A1250" s="93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</row>
    <row r="1251" spans="1:23" x14ac:dyDescent="0.25">
      <c r="A1251" s="93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</row>
    <row r="1252" spans="1:23" x14ac:dyDescent="0.25">
      <c r="A1252" s="93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</row>
    <row r="1253" spans="1:23" x14ac:dyDescent="0.25">
      <c r="A1253" s="93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</row>
    <row r="1254" spans="1:23" x14ac:dyDescent="0.25">
      <c r="A1254" s="93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</row>
    <row r="1255" spans="1:23" x14ac:dyDescent="0.25">
      <c r="A1255" s="93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</row>
    <row r="1256" spans="1:23" x14ac:dyDescent="0.25">
      <c r="A1256" s="93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</row>
    <row r="1257" spans="1:23" x14ac:dyDescent="0.25">
      <c r="A1257" s="93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</row>
    <row r="1258" spans="1:23" x14ac:dyDescent="0.25">
      <c r="A1258" s="93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</row>
    <row r="1259" spans="1:23" x14ac:dyDescent="0.25">
      <c r="A1259" s="93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</row>
    <row r="1260" spans="1:23" x14ac:dyDescent="0.25">
      <c r="A1260" s="93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</row>
    <row r="1261" spans="1:23" x14ac:dyDescent="0.25">
      <c r="A1261" s="93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</row>
    <row r="1262" spans="1:23" x14ac:dyDescent="0.25">
      <c r="A1262" s="93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</row>
    <row r="1263" spans="1:23" x14ac:dyDescent="0.25">
      <c r="A1263" s="93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</row>
    <row r="1264" spans="1:23" x14ac:dyDescent="0.25">
      <c r="A1264" s="93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</row>
    <row r="1265" spans="1:23" x14ac:dyDescent="0.25">
      <c r="A1265" s="93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</row>
    <row r="1266" spans="1:23" x14ac:dyDescent="0.25">
      <c r="A1266" s="93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</row>
    <row r="1267" spans="1:23" x14ac:dyDescent="0.25">
      <c r="A1267" s="93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</row>
    <row r="1268" spans="1:23" x14ac:dyDescent="0.25">
      <c r="A1268" s="93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</row>
    <row r="1269" spans="1:23" x14ac:dyDescent="0.25">
      <c r="A1269" s="93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</row>
    <row r="1270" spans="1:23" x14ac:dyDescent="0.25">
      <c r="A1270" s="93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</row>
    <row r="1271" spans="1:23" x14ac:dyDescent="0.25">
      <c r="A1271" s="93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</row>
    <row r="1272" spans="1:23" x14ac:dyDescent="0.25">
      <c r="A1272" s="93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</row>
    <row r="1273" spans="1:23" x14ac:dyDescent="0.25">
      <c r="A1273" s="93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</row>
    <row r="1274" spans="1:23" x14ac:dyDescent="0.25">
      <c r="A1274" s="93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</row>
    <row r="1275" spans="1:23" x14ac:dyDescent="0.25">
      <c r="A1275" s="93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</row>
    <row r="1276" spans="1:23" x14ac:dyDescent="0.25">
      <c r="A1276" s="93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</row>
    <row r="1277" spans="1:23" x14ac:dyDescent="0.25">
      <c r="A1277" s="93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</row>
    <row r="1278" spans="1:23" x14ac:dyDescent="0.25">
      <c r="A1278" s="93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</row>
    <row r="1279" spans="1:23" x14ac:dyDescent="0.25">
      <c r="A1279" s="93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</row>
    <row r="1280" spans="1:23" x14ac:dyDescent="0.25">
      <c r="A1280" s="93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</row>
    <row r="1281" spans="1:23" x14ac:dyDescent="0.25">
      <c r="A1281" s="93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</row>
    <row r="1282" spans="1:23" x14ac:dyDescent="0.25">
      <c r="A1282" s="93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</row>
    <row r="1283" spans="1:23" x14ac:dyDescent="0.25">
      <c r="A1283" s="93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</row>
    <row r="1284" spans="1:23" x14ac:dyDescent="0.25">
      <c r="A1284" s="93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</row>
    <row r="1285" spans="1:23" x14ac:dyDescent="0.25">
      <c r="A1285" s="93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</row>
    <row r="1286" spans="1:23" x14ac:dyDescent="0.25">
      <c r="A1286" s="93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</row>
    <row r="1287" spans="1:23" x14ac:dyDescent="0.25">
      <c r="A1287" s="93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</row>
    <row r="1288" spans="1:23" x14ac:dyDescent="0.25">
      <c r="A1288" s="93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</row>
    <row r="1289" spans="1:23" x14ac:dyDescent="0.25">
      <c r="A1289" s="93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</row>
    <row r="1290" spans="1:23" x14ac:dyDescent="0.25">
      <c r="A1290" s="93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</row>
    <row r="1291" spans="1:23" x14ac:dyDescent="0.25">
      <c r="A1291" s="93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</row>
    <row r="1292" spans="1:23" x14ac:dyDescent="0.25">
      <c r="A1292" s="93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</row>
    <row r="1293" spans="1:23" x14ac:dyDescent="0.25">
      <c r="A1293" s="93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</row>
    <row r="1294" spans="1:23" x14ac:dyDescent="0.25">
      <c r="A1294" s="93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</row>
    <row r="1295" spans="1:23" x14ac:dyDescent="0.25">
      <c r="A1295" s="93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</row>
    <row r="1296" spans="1:23" x14ac:dyDescent="0.25">
      <c r="A1296" s="93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</row>
    <row r="1297" spans="1:23" x14ac:dyDescent="0.25">
      <c r="A1297" s="93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</row>
    <row r="1298" spans="1:23" x14ac:dyDescent="0.25">
      <c r="A1298" s="93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</row>
    <row r="1299" spans="1:23" x14ac:dyDescent="0.25">
      <c r="A1299" s="93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</row>
    <row r="1300" spans="1:23" x14ac:dyDescent="0.25">
      <c r="A1300" s="93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</row>
    <row r="1301" spans="1:23" x14ac:dyDescent="0.25">
      <c r="A1301" s="93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</row>
    <row r="1302" spans="1:23" x14ac:dyDescent="0.25">
      <c r="A1302" s="93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</row>
    <row r="1303" spans="1:23" x14ac:dyDescent="0.25">
      <c r="A1303" s="93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</row>
    <row r="1304" spans="1:23" x14ac:dyDescent="0.25">
      <c r="A1304" s="93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</row>
    <row r="1305" spans="1:23" x14ac:dyDescent="0.25">
      <c r="A1305" s="93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</row>
    <row r="1306" spans="1:23" x14ac:dyDescent="0.25">
      <c r="A1306" s="93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</row>
    <row r="1307" spans="1:23" x14ac:dyDescent="0.25">
      <c r="A1307" s="93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</row>
    <row r="1308" spans="1:23" x14ac:dyDescent="0.25">
      <c r="A1308" s="93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</row>
    <row r="1309" spans="1:23" x14ac:dyDescent="0.25">
      <c r="A1309" s="93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</row>
    <row r="1310" spans="1:23" x14ac:dyDescent="0.25">
      <c r="A1310" s="93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</row>
    <row r="1311" spans="1:23" x14ac:dyDescent="0.25">
      <c r="A1311" s="93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</row>
    <row r="1312" spans="1:23" x14ac:dyDescent="0.25">
      <c r="A1312" s="93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</row>
    <row r="1313" spans="1:23" x14ac:dyDescent="0.25">
      <c r="A1313" s="93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</row>
    <row r="1314" spans="1:23" x14ac:dyDescent="0.25">
      <c r="A1314" s="93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</row>
    <row r="1315" spans="1:23" x14ac:dyDescent="0.25">
      <c r="A1315" s="93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</row>
    <row r="1316" spans="1:23" x14ac:dyDescent="0.25">
      <c r="A1316" s="93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</row>
    <row r="1317" spans="1:23" x14ac:dyDescent="0.25">
      <c r="A1317" s="93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</row>
    <row r="1318" spans="1:23" x14ac:dyDescent="0.25">
      <c r="A1318" s="93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</row>
    <row r="1319" spans="1:23" x14ac:dyDescent="0.25">
      <c r="A1319" s="93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</row>
    <row r="1320" spans="1:23" x14ac:dyDescent="0.25">
      <c r="A1320" s="93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</row>
    <row r="1321" spans="1:23" x14ac:dyDescent="0.25">
      <c r="A1321" s="93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</row>
    <row r="1322" spans="1:23" x14ac:dyDescent="0.25">
      <c r="A1322" s="93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</row>
    <row r="1323" spans="1:23" x14ac:dyDescent="0.25">
      <c r="A1323" s="93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</row>
    <row r="1324" spans="1:23" x14ac:dyDescent="0.25">
      <c r="A1324" s="93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</row>
    <row r="1325" spans="1:23" x14ac:dyDescent="0.25">
      <c r="A1325" s="93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</row>
    <row r="1326" spans="1:23" x14ac:dyDescent="0.25">
      <c r="A1326" s="93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</row>
    <row r="1327" spans="1:23" x14ac:dyDescent="0.25">
      <c r="A1327" s="93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</row>
    <row r="1328" spans="1:23" x14ac:dyDescent="0.25">
      <c r="A1328" s="93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</row>
    <row r="1329" spans="1:23" x14ac:dyDescent="0.25">
      <c r="A1329" s="93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</row>
    <row r="1330" spans="1:23" x14ac:dyDescent="0.25">
      <c r="A1330" s="93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</row>
    <row r="1331" spans="1:23" x14ac:dyDescent="0.25">
      <c r="A1331" s="93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</row>
    <row r="1332" spans="1:23" x14ac:dyDescent="0.25">
      <c r="A1332" s="93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</row>
    <row r="1333" spans="1:23" x14ac:dyDescent="0.25">
      <c r="A1333" s="93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</row>
    <row r="1334" spans="1:23" x14ac:dyDescent="0.25">
      <c r="A1334" s="93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</row>
    <row r="1335" spans="1:23" x14ac:dyDescent="0.25">
      <c r="A1335" s="93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</row>
    <row r="1336" spans="1:23" x14ac:dyDescent="0.25">
      <c r="A1336" s="93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</row>
    <row r="1337" spans="1:23" x14ac:dyDescent="0.25">
      <c r="A1337" s="93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</row>
    <row r="1338" spans="1:23" x14ac:dyDescent="0.25">
      <c r="A1338" s="93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</row>
    <row r="1339" spans="1:23" x14ac:dyDescent="0.25">
      <c r="A1339" s="93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</row>
    <row r="1340" spans="1:23" x14ac:dyDescent="0.25">
      <c r="A1340" s="93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</row>
    <row r="1341" spans="1:23" x14ac:dyDescent="0.25">
      <c r="A1341" s="93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</row>
    <row r="1342" spans="1:23" x14ac:dyDescent="0.25">
      <c r="A1342" s="93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</row>
    <row r="1343" spans="1:23" x14ac:dyDescent="0.25">
      <c r="A1343" s="93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</row>
    <row r="1344" spans="1:23" x14ac:dyDescent="0.25">
      <c r="A1344" s="93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</row>
    <row r="1345" spans="1:23" x14ac:dyDescent="0.25">
      <c r="A1345" s="93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</row>
    <row r="1346" spans="1:23" x14ac:dyDescent="0.25">
      <c r="A1346" s="93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</row>
    <row r="1347" spans="1:23" x14ac:dyDescent="0.25">
      <c r="A1347" s="93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</row>
    <row r="1348" spans="1:23" x14ac:dyDescent="0.25">
      <c r="A1348" s="93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</row>
    <row r="1349" spans="1:23" x14ac:dyDescent="0.25">
      <c r="A1349" s="93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</row>
    <row r="1350" spans="1:23" x14ac:dyDescent="0.25">
      <c r="A1350" s="93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</row>
    <row r="1351" spans="1:23" x14ac:dyDescent="0.25">
      <c r="A1351" s="93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</row>
    <row r="1352" spans="1:23" x14ac:dyDescent="0.25">
      <c r="A1352" s="93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</row>
    <row r="1353" spans="1:23" x14ac:dyDescent="0.25">
      <c r="A1353" s="93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</row>
    <row r="1354" spans="1:23" x14ac:dyDescent="0.25">
      <c r="A1354" s="93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</row>
    <row r="1355" spans="1:23" x14ac:dyDescent="0.25">
      <c r="A1355" s="93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</row>
    <row r="1356" spans="1:23" x14ac:dyDescent="0.25">
      <c r="A1356" s="93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</row>
    <row r="1357" spans="1:23" x14ac:dyDescent="0.25">
      <c r="A1357" s="93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</row>
    <row r="1358" spans="1:23" x14ac:dyDescent="0.25">
      <c r="A1358" s="93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</row>
    <row r="1359" spans="1:23" x14ac:dyDescent="0.25">
      <c r="A1359" s="93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</row>
    <row r="1360" spans="1:23" x14ac:dyDescent="0.25">
      <c r="A1360" s="93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</row>
    <row r="1361" spans="1:23" x14ac:dyDescent="0.25">
      <c r="A1361" s="93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</row>
    <row r="1362" spans="1:23" x14ac:dyDescent="0.25">
      <c r="A1362" s="93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</row>
    <row r="1363" spans="1:23" x14ac:dyDescent="0.25">
      <c r="A1363" s="93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</row>
    <row r="1364" spans="1:23" x14ac:dyDescent="0.25">
      <c r="A1364" s="93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</row>
    <row r="1365" spans="1:23" x14ac:dyDescent="0.25">
      <c r="A1365" s="93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</row>
    <row r="1366" spans="1:23" x14ac:dyDescent="0.25">
      <c r="A1366" s="93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</row>
    <row r="1367" spans="1:23" x14ac:dyDescent="0.25">
      <c r="A1367" s="93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</row>
    <row r="1368" spans="1:23" x14ac:dyDescent="0.25">
      <c r="A1368" s="93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</row>
    <row r="1369" spans="1:23" x14ac:dyDescent="0.25">
      <c r="A1369" s="93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</row>
    <row r="1370" spans="1:23" x14ac:dyDescent="0.25">
      <c r="A1370" s="93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</row>
    <row r="1371" spans="1:23" x14ac:dyDescent="0.25">
      <c r="A1371" s="93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</row>
    <row r="1372" spans="1:23" x14ac:dyDescent="0.25">
      <c r="A1372" s="93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</row>
    <row r="1373" spans="1:23" x14ac:dyDescent="0.25">
      <c r="A1373" s="93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</row>
    <row r="1374" spans="1:23" x14ac:dyDescent="0.25">
      <c r="A1374" s="93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</row>
    <row r="1375" spans="1:23" x14ac:dyDescent="0.25">
      <c r="A1375" s="93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</row>
    <row r="1376" spans="1:23" x14ac:dyDescent="0.25">
      <c r="A1376" s="93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</row>
    <row r="1377" spans="1:23" x14ac:dyDescent="0.25">
      <c r="A1377" s="93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</row>
    <row r="1378" spans="1:23" x14ac:dyDescent="0.25">
      <c r="A1378" s="93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</row>
    <row r="1379" spans="1:23" x14ac:dyDescent="0.25">
      <c r="A1379" s="93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</row>
    <row r="1380" spans="1:23" x14ac:dyDescent="0.25">
      <c r="A1380" s="93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</row>
    <row r="1381" spans="1:23" x14ac:dyDescent="0.25">
      <c r="A1381" s="93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</row>
    <row r="1382" spans="1:23" x14ac:dyDescent="0.25">
      <c r="A1382" s="93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</row>
    <row r="1383" spans="1:23" x14ac:dyDescent="0.25">
      <c r="A1383" s="93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</row>
    <row r="1384" spans="1:23" x14ac:dyDescent="0.25">
      <c r="A1384" s="93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</row>
    <row r="1385" spans="1:23" x14ac:dyDescent="0.25">
      <c r="A1385" s="93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</row>
    <row r="1386" spans="1:23" x14ac:dyDescent="0.25">
      <c r="A1386" s="93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</row>
    <row r="1387" spans="1:23" x14ac:dyDescent="0.25">
      <c r="A1387" s="93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</row>
    <row r="1388" spans="1:23" x14ac:dyDescent="0.25">
      <c r="A1388" s="93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</row>
    <row r="1389" spans="1:23" x14ac:dyDescent="0.25">
      <c r="A1389" s="93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</row>
    <row r="1390" spans="1:23" x14ac:dyDescent="0.25">
      <c r="A1390" s="93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</row>
    <row r="1391" spans="1:23" x14ac:dyDescent="0.25">
      <c r="A1391" s="93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</row>
    <row r="1392" spans="1:23" x14ac:dyDescent="0.25">
      <c r="A1392" s="93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</row>
    <row r="1393" spans="1:23" x14ac:dyDescent="0.25">
      <c r="A1393" s="93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</row>
    <row r="1394" spans="1:23" x14ac:dyDescent="0.25">
      <c r="A1394" s="93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</row>
    <row r="1395" spans="1:23" x14ac:dyDescent="0.25">
      <c r="A1395" s="93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</row>
    <row r="1396" spans="1:23" x14ac:dyDescent="0.25">
      <c r="A1396" s="93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</row>
    <row r="1397" spans="1:23" x14ac:dyDescent="0.25">
      <c r="A1397" s="93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</row>
    <row r="1398" spans="1:23" x14ac:dyDescent="0.25">
      <c r="A1398" s="93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</row>
    <row r="1399" spans="1:23" x14ac:dyDescent="0.25">
      <c r="A1399" s="93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</row>
    <row r="1400" spans="1:23" x14ac:dyDescent="0.25">
      <c r="A1400" s="93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</row>
    <row r="1401" spans="1:23" x14ac:dyDescent="0.25">
      <c r="A1401" s="93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</row>
    <row r="1402" spans="1:23" x14ac:dyDescent="0.25">
      <c r="A1402" s="93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</row>
    <row r="1403" spans="1:23" x14ac:dyDescent="0.25">
      <c r="A1403" s="93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</row>
    <row r="1404" spans="1:23" x14ac:dyDescent="0.25">
      <c r="A1404" s="93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</row>
    <row r="1405" spans="1:23" x14ac:dyDescent="0.25">
      <c r="A1405" s="93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</row>
    <row r="1406" spans="1:23" x14ac:dyDescent="0.25">
      <c r="A1406" s="93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</row>
    <row r="1407" spans="1:23" x14ac:dyDescent="0.25">
      <c r="A1407" s="93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</row>
    <row r="1408" spans="1:23" x14ac:dyDescent="0.25">
      <c r="A1408" s="93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</row>
    <row r="1409" spans="1:23" x14ac:dyDescent="0.25">
      <c r="A1409" s="93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</row>
    <row r="1410" spans="1:23" x14ac:dyDescent="0.25">
      <c r="A1410" s="93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</row>
    <row r="1411" spans="1:23" x14ac:dyDescent="0.25">
      <c r="A1411" s="93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</row>
    <row r="1412" spans="1:23" x14ac:dyDescent="0.25">
      <c r="A1412" s="93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</row>
    <row r="1413" spans="1:23" x14ac:dyDescent="0.25">
      <c r="A1413" s="93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</row>
    <row r="1414" spans="1:23" x14ac:dyDescent="0.25">
      <c r="A1414" s="93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</row>
    <row r="1415" spans="1:23" x14ac:dyDescent="0.25">
      <c r="A1415" s="93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</row>
    <row r="1416" spans="1:23" x14ac:dyDescent="0.25">
      <c r="A1416" s="93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</row>
    <row r="1417" spans="1:23" x14ac:dyDescent="0.25">
      <c r="A1417" s="93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</row>
    <row r="1418" spans="1:23" x14ac:dyDescent="0.25">
      <c r="A1418" s="93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</row>
    <row r="1419" spans="1:23" x14ac:dyDescent="0.25">
      <c r="A1419" s="93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</row>
    <row r="1420" spans="1:23" x14ac:dyDescent="0.25">
      <c r="A1420" s="93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</row>
    <row r="1421" spans="1:23" x14ac:dyDescent="0.25">
      <c r="A1421" s="93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</row>
    <row r="1422" spans="1:23" x14ac:dyDescent="0.25">
      <c r="A1422" s="93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</row>
    <row r="1423" spans="1:23" x14ac:dyDescent="0.25">
      <c r="A1423" s="93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</row>
    <row r="1424" spans="1:23" x14ac:dyDescent="0.25">
      <c r="A1424" s="93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</row>
    <row r="1425" spans="1:23" x14ac:dyDescent="0.25">
      <c r="A1425" s="93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</row>
    <row r="1426" spans="1:23" x14ac:dyDescent="0.25">
      <c r="A1426" s="93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</row>
    <row r="1427" spans="1:23" x14ac:dyDescent="0.25">
      <c r="A1427" s="93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</row>
    <row r="1428" spans="1:23" x14ac:dyDescent="0.25">
      <c r="A1428" s="93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</row>
    <row r="1429" spans="1:23" x14ac:dyDescent="0.25">
      <c r="A1429" s="93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</row>
    <row r="1430" spans="1:23" x14ac:dyDescent="0.25">
      <c r="A1430" s="93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</row>
    <row r="1431" spans="1:23" x14ac:dyDescent="0.25">
      <c r="A1431" s="93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</row>
    <row r="1432" spans="1:23" x14ac:dyDescent="0.25">
      <c r="A1432" s="93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</row>
    <row r="1433" spans="1:23" x14ac:dyDescent="0.25">
      <c r="A1433" s="93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</row>
    <row r="1434" spans="1:23" x14ac:dyDescent="0.25">
      <c r="A1434" s="93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</row>
    <row r="1435" spans="1:23" x14ac:dyDescent="0.25">
      <c r="A1435" s="93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</row>
    <row r="1436" spans="1:23" x14ac:dyDescent="0.25">
      <c r="A1436" s="93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</row>
    <row r="1437" spans="1:23" x14ac:dyDescent="0.25">
      <c r="A1437" s="93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</row>
    <row r="1438" spans="1:23" x14ac:dyDescent="0.25">
      <c r="A1438" s="93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</row>
    <row r="1439" spans="1:23" x14ac:dyDescent="0.25">
      <c r="A1439" s="93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</row>
    <row r="1440" spans="1:23" x14ac:dyDescent="0.25">
      <c r="A1440" s="93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</row>
    <row r="1441" spans="1:23" x14ac:dyDescent="0.25">
      <c r="A1441" s="93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</row>
    <row r="1442" spans="1:23" x14ac:dyDescent="0.25">
      <c r="A1442" s="93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</row>
    <row r="1443" spans="1:23" x14ac:dyDescent="0.25">
      <c r="A1443" s="93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</row>
    <row r="1444" spans="1:23" x14ac:dyDescent="0.25">
      <c r="A1444" s="93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</row>
    <row r="1445" spans="1:23" x14ac:dyDescent="0.25">
      <c r="A1445" s="93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</row>
    <row r="1446" spans="1:23" x14ac:dyDescent="0.25">
      <c r="A1446" s="93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</row>
    <row r="1447" spans="1:23" x14ac:dyDescent="0.25">
      <c r="A1447" s="93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</row>
    <row r="1448" spans="1:23" x14ac:dyDescent="0.25">
      <c r="A1448" s="93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</row>
    <row r="1449" spans="1:23" x14ac:dyDescent="0.25">
      <c r="A1449" s="93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</row>
    <row r="1450" spans="1:23" x14ac:dyDescent="0.25">
      <c r="A1450" s="93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</row>
    <row r="1451" spans="1:23" x14ac:dyDescent="0.25">
      <c r="A1451" s="93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</row>
    <row r="1452" spans="1:23" x14ac:dyDescent="0.25">
      <c r="A1452" s="93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</row>
    <row r="1453" spans="1:23" x14ac:dyDescent="0.25">
      <c r="A1453" s="93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</row>
    <row r="1454" spans="1:23" x14ac:dyDescent="0.25">
      <c r="A1454" s="93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</row>
    <row r="1455" spans="1:23" x14ac:dyDescent="0.25">
      <c r="A1455" s="93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</row>
    <row r="1456" spans="1:23" x14ac:dyDescent="0.25">
      <c r="A1456" s="93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</row>
    <row r="1457" spans="1:23" x14ac:dyDescent="0.25">
      <c r="A1457" s="93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</row>
    <row r="1458" spans="1:23" x14ac:dyDescent="0.25">
      <c r="A1458" s="93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</row>
    <row r="1459" spans="1:23" x14ac:dyDescent="0.25">
      <c r="A1459" s="93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</row>
    <row r="1460" spans="1:23" x14ac:dyDescent="0.25">
      <c r="A1460" s="93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</row>
    <row r="1461" spans="1:23" x14ac:dyDescent="0.25">
      <c r="A1461" s="93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</row>
    <row r="1462" spans="1:23" x14ac:dyDescent="0.25">
      <c r="A1462" s="93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</row>
    <row r="1463" spans="1:23" x14ac:dyDescent="0.25">
      <c r="A1463" s="93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</row>
    <row r="1464" spans="1:23" x14ac:dyDescent="0.25">
      <c r="A1464" s="93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</row>
    <row r="1465" spans="1:23" x14ac:dyDescent="0.25">
      <c r="A1465" s="93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</row>
    <row r="1466" spans="1:23" x14ac:dyDescent="0.25">
      <c r="A1466" s="93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</row>
    <row r="1467" spans="1:23" x14ac:dyDescent="0.25">
      <c r="A1467" s="93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</row>
    <row r="1468" spans="1:23" x14ac:dyDescent="0.25">
      <c r="A1468" s="93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</row>
    <row r="1469" spans="1:23" x14ac:dyDescent="0.25">
      <c r="A1469" s="93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</row>
    <row r="1470" spans="1:23" x14ac:dyDescent="0.25">
      <c r="A1470" s="93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</row>
    <row r="1471" spans="1:23" x14ac:dyDescent="0.25">
      <c r="A1471" s="93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</row>
    <row r="1472" spans="1:23" x14ac:dyDescent="0.25">
      <c r="A1472" s="93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</row>
    <row r="1473" spans="1:23" x14ac:dyDescent="0.25">
      <c r="A1473" s="93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</row>
    <row r="1474" spans="1:23" x14ac:dyDescent="0.25">
      <c r="A1474" s="93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  <c r="W1474" s="1"/>
    </row>
    <row r="1475" spans="1:23" x14ac:dyDescent="0.25">
      <c r="A1475" s="93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  <c r="W1475" s="1"/>
    </row>
    <row r="1476" spans="1:23" x14ac:dyDescent="0.25">
      <c r="A1476" s="93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  <c r="W1476" s="1"/>
    </row>
    <row r="1477" spans="1:23" x14ac:dyDescent="0.25">
      <c r="A1477" s="93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  <c r="W1477" s="1"/>
    </row>
    <row r="1478" spans="1:23" x14ac:dyDescent="0.25">
      <c r="A1478" s="93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  <c r="W1478" s="1"/>
    </row>
    <row r="1479" spans="1:23" x14ac:dyDescent="0.25">
      <c r="A1479" s="93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  <c r="W1479" s="1"/>
    </row>
    <row r="1480" spans="1:23" x14ac:dyDescent="0.25">
      <c r="A1480" s="93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  <c r="W1480" s="1"/>
    </row>
    <row r="1481" spans="1:23" x14ac:dyDescent="0.25">
      <c r="A1481" s="93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  <c r="W1481" s="1"/>
    </row>
    <row r="1482" spans="1:23" x14ac:dyDescent="0.25">
      <c r="A1482" s="93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  <c r="W1482" s="1"/>
    </row>
    <row r="1483" spans="1:23" x14ac:dyDescent="0.25">
      <c r="A1483" s="93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  <c r="W1483" s="1"/>
    </row>
    <row r="1484" spans="1:23" x14ac:dyDescent="0.25">
      <c r="A1484" s="93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  <c r="W1484" s="1"/>
    </row>
    <row r="1485" spans="1:23" x14ac:dyDescent="0.25">
      <c r="A1485" s="93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  <c r="W1485" s="1"/>
    </row>
    <row r="1486" spans="1:23" x14ac:dyDescent="0.25">
      <c r="A1486" s="93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  <c r="W1486" s="1"/>
    </row>
    <row r="1487" spans="1:23" x14ac:dyDescent="0.25">
      <c r="A1487" s="93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  <c r="W1487" s="1"/>
    </row>
    <row r="1488" spans="1:23" x14ac:dyDescent="0.25">
      <c r="A1488" s="93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  <c r="W1488" s="1"/>
    </row>
    <row r="1489" spans="1:23" x14ac:dyDescent="0.25">
      <c r="A1489" s="93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  <c r="W1489" s="1"/>
    </row>
    <row r="1490" spans="1:23" x14ac:dyDescent="0.25">
      <c r="A1490" s="93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  <c r="W1490" s="1"/>
    </row>
    <row r="1491" spans="1:23" x14ac:dyDescent="0.25">
      <c r="A1491" s="93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  <c r="W1491" s="1"/>
    </row>
    <row r="1492" spans="1:23" x14ac:dyDescent="0.25">
      <c r="A1492" s="93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  <c r="W1492" s="1"/>
    </row>
    <row r="1493" spans="1:23" x14ac:dyDescent="0.25">
      <c r="A1493" s="93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  <c r="W1493" s="1"/>
    </row>
    <row r="1494" spans="1:23" x14ac:dyDescent="0.25">
      <c r="A1494" s="93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  <c r="W1494" s="1"/>
    </row>
    <row r="1495" spans="1:23" x14ac:dyDescent="0.25">
      <c r="A1495" s="93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  <c r="W1495" s="1"/>
    </row>
    <row r="1496" spans="1:23" x14ac:dyDescent="0.25">
      <c r="A1496" s="93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  <c r="W1496" s="1"/>
    </row>
    <row r="1497" spans="1:23" x14ac:dyDescent="0.25">
      <c r="A1497" s="93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  <c r="W1497" s="1"/>
    </row>
    <row r="1498" spans="1:23" x14ac:dyDescent="0.25">
      <c r="A1498" s="93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  <c r="W1498" s="1"/>
    </row>
    <row r="1499" spans="1:23" x14ac:dyDescent="0.25">
      <c r="A1499" s="93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  <c r="W1499" s="1"/>
    </row>
    <row r="1500" spans="1:23" x14ac:dyDescent="0.25">
      <c r="A1500" s="93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L1500" s="1"/>
      <c r="M1500" s="1"/>
      <c r="N1500" s="1"/>
      <c r="O1500" s="1"/>
      <c r="P1500" s="1"/>
      <c r="Q1500" s="1"/>
      <c r="R1500" s="1"/>
      <c r="S1500" s="1"/>
      <c r="T1500" s="1"/>
      <c r="U1500" s="1"/>
      <c r="V1500" s="1"/>
      <c r="W1500" s="1"/>
    </row>
    <row r="1501" spans="1:23" x14ac:dyDescent="0.25">
      <c r="A1501" s="93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L1501" s="1"/>
      <c r="M1501" s="1"/>
      <c r="N1501" s="1"/>
      <c r="O1501" s="1"/>
      <c r="P1501" s="1"/>
      <c r="Q1501" s="1"/>
      <c r="R1501" s="1"/>
      <c r="S1501" s="1"/>
      <c r="T1501" s="1"/>
      <c r="U1501" s="1"/>
      <c r="V1501" s="1"/>
      <c r="W1501" s="1"/>
    </row>
    <row r="1502" spans="1:23" x14ac:dyDescent="0.25">
      <c r="A1502" s="93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L1502" s="1"/>
      <c r="M1502" s="1"/>
      <c r="N1502" s="1"/>
      <c r="O1502" s="1"/>
      <c r="P1502" s="1"/>
      <c r="Q1502" s="1"/>
      <c r="R1502" s="1"/>
      <c r="S1502" s="1"/>
      <c r="T1502" s="1"/>
      <c r="U1502" s="1"/>
      <c r="V1502" s="1"/>
      <c r="W1502" s="1"/>
    </row>
    <row r="1503" spans="1:23" x14ac:dyDescent="0.25">
      <c r="A1503" s="93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L1503" s="1"/>
      <c r="M1503" s="1"/>
      <c r="N1503" s="1"/>
      <c r="O1503" s="1"/>
      <c r="P1503" s="1"/>
      <c r="Q1503" s="1"/>
      <c r="R1503" s="1"/>
      <c r="S1503" s="1"/>
      <c r="T1503" s="1"/>
      <c r="U1503" s="1"/>
      <c r="V1503" s="1"/>
      <c r="W1503" s="1"/>
    </row>
    <row r="1504" spans="1:23" x14ac:dyDescent="0.25">
      <c r="A1504" s="93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L1504" s="1"/>
      <c r="M1504" s="1"/>
      <c r="N1504" s="1"/>
      <c r="O1504" s="1"/>
      <c r="P1504" s="1"/>
      <c r="Q1504" s="1"/>
      <c r="R1504" s="1"/>
      <c r="S1504" s="1"/>
      <c r="T1504" s="1"/>
      <c r="U1504" s="1"/>
      <c r="V1504" s="1"/>
      <c r="W1504" s="1"/>
    </row>
    <row r="1505" spans="1:23" x14ac:dyDescent="0.25">
      <c r="A1505" s="93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L1505" s="1"/>
      <c r="M1505" s="1"/>
      <c r="N1505" s="1"/>
      <c r="O1505" s="1"/>
      <c r="P1505" s="1"/>
      <c r="Q1505" s="1"/>
      <c r="R1505" s="1"/>
      <c r="S1505" s="1"/>
      <c r="T1505" s="1"/>
      <c r="U1505" s="1"/>
      <c r="V1505" s="1"/>
      <c r="W1505" s="1"/>
    </row>
    <row r="1506" spans="1:23" x14ac:dyDescent="0.25">
      <c r="A1506" s="93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L1506" s="1"/>
      <c r="M1506" s="1"/>
      <c r="N1506" s="1"/>
      <c r="O1506" s="1"/>
      <c r="P1506" s="1"/>
      <c r="Q1506" s="1"/>
      <c r="R1506" s="1"/>
      <c r="S1506" s="1"/>
      <c r="T1506" s="1"/>
      <c r="U1506" s="1"/>
      <c r="V1506" s="1"/>
      <c r="W1506" s="1"/>
    </row>
    <row r="1507" spans="1:23" x14ac:dyDescent="0.25">
      <c r="A1507" s="93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L1507" s="1"/>
      <c r="M1507" s="1"/>
      <c r="N1507" s="1"/>
      <c r="O1507" s="1"/>
      <c r="P1507" s="1"/>
      <c r="Q1507" s="1"/>
      <c r="R1507" s="1"/>
      <c r="S1507" s="1"/>
      <c r="T1507" s="1"/>
      <c r="U1507" s="1"/>
      <c r="V1507" s="1"/>
      <c r="W1507" s="1"/>
    </row>
    <row r="1508" spans="1:23" x14ac:dyDescent="0.25">
      <c r="A1508" s="93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L1508" s="1"/>
      <c r="M1508" s="1"/>
      <c r="N1508" s="1"/>
      <c r="O1508" s="1"/>
      <c r="P1508" s="1"/>
      <c r="Q1508" s="1"/>
      <c r="R1508" s="1"/>
      <c r="S1508" s="1"/>
      <c r="T1508" s="1"/>
      <c r="U1508" s="1"/>
      <c r="V1508" s="1"/>
      <c r="W1508" s="1"/>
    </row>
    <row r="1509" spans="1:23" x14ac:dyDescent="0.25">
      <c r="A1509" s="93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L1509" s="1"/>
      <c r="M1509" s="1"/>
      <c r="N1509" s="1"/>
      <c r="O1509" s="1"/>
      <c r="P1509" s="1"/>
      <c r="Q1509" s="1"/>
      <c r="R1509" s="1"/>
      <c r="S1509" s="1"/>
      <c r="T1509" s="1"/>
      <c r="U1509" s="1"/>
      <c r="V1509" s="1"/>
      <c r="W1509" s="1"/>
    </row>
    <row r="1510" spans="1:23" x14ac:dyDescent="0.25">
      <c r="A1510" s="93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L1510" s="1"/>
      <c r="M1510" s="1"/>
      <c r="N1510" s="1"/>
      <c r="O1510" s="1"/>
      <c r="P1510" s="1"/>
      <c r="Q1510" s="1"/>
      <c r="R1510" s="1"/>
      <c r="S1510" s="1"/>
      <c r="T1510" s="1"/>
      <c r="U1510" s="1"/>
      <c r="V1510" s="1"/>
      <c r="W1510" s="1"/>
    </row>
    <row r="1511" spans="1:23" x14ac:dyDescent="0.25">
      <c r="A1511" s="93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L1511" s="1"/>
      <c r="M1511" s="1"/>
      <c r="N1511" s="1"/>
      <c r="O1511" s="1"/>
      <c r="P1511" s="1"/>
      <c r="Q1511" s="1"/>
      <c r="R1511" s="1"/>
      <c r="S1511" s="1"/>
      <c r="T1511" s="1"/>
      <c r="U1511" s="1"/>
      <c r="V1511" s="1"/>
      <c r="W1511" s="1"/>
    </row>
    <row r="1512" spans="1:23" x14ac:dyDescent="0.25">
      <c r="A1512" s="93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L1512" s="1"/>
      <c r="M1512" s="1"/>
      <c r="N1512" s="1"/>
      <c r="O1512" s="1"/>
      <c r="P1512" s="1"/>
      <c r="Q1512" s="1"/>
      <c r="R1512" s="1"/>
      <c r="S1512" s="1"/>
      <c r="T1512" s="1"/>
      <c r="U1512" s="1"/>
      <c r="V1512" s="1"/>
      <c r="W1512" s="1"/>
    </row>
    <row r="1513" spans="1:23" x14ac:dyDescent="0.25">
      <c r="A1513" s="93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L1513" s="1"/>
      <c r="M1513" s="1"/>
      <c r="N1513" s="1"/>
      <c r="O1513" s="1"/>
      <c r="P1513" s="1"/>
      <c r="Q1513" s="1"/>
      <c r="R1513" s="1"/>
      <c r="S1513" s="1"/>
      <c r="T1513" s="1"/>
      <c r="U1513" s="1"/>
      <c r="V1513" s="1"/>
      <c r="W1513" s="1"/>
    </row>
    <row r="1514" spans="1:23" x14ac:dyDescent="0.25">
      <c r="A1514" s="93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L1514" s="1"/>
      <c r="M1514" s="1"/>
      <c r="N1514" s="1"/>
      <c r="O1514" s="1"/>
      <c r="P1514" s="1"/>
      <c r="Q1514" s="1"/>
      <c r="R1514" s="1"/>
      <c r="S1514" s="1"/>
      <c r="T1514" s="1"/>
      <c r="U1514" s="1"/>
      <c r="V1514" s="1"/>
      <c r="W1514" s="1"/>
    </row>
    <row r="1515" spans="1:23" x14ac:dyDescent="0.25">
      <c r="A1515" s="93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L1515" s="1"/>
      <c r="M1515" s="1"/>
      <c r="N1515" s="1"/>
      <c r="O1515" s="1"/>
      <c r="P1515" s="1"/>
      <c r="Q1515" s="1"/>
      <c r="R1515" s="1"/>
      <c r="S1515" s="1"/>
      <c r="T1515" s="1"/>
      <c r="U1515" s="1"/>
      <c r="V1515" s="1"/>
      <c r="W1515" s="1"/>
    </row>
    <row r="1516" spans="1:23" x14ac:dyDescent="0.25">
      <c r="A1516" s="93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L1516" s="1"/>
      <c r="M1516" s="1"/>
      <c r="N1516" s="1"/>
      <c r="O1516" s="1"/>
      <c r="P1516" s="1"/>
      <c r="Q1516" s="1"/>
      <c r="R1516" s="1"/>
      <c r="S1516" s="1"/>
      <c r="T1516" s="1"/>
      <c r="U1516" s="1"/>
      <c r="V1516" s="1"/>
      <c r="W1516" s="1"/>
    </row>
    <row r="1517" spans="1:23" x14ac:dyDescent="0.25">
      <c r="A1517" s="93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L1517" s="1"/>
      <c r="M1517" s="1"/>
      <c r="N1517" s="1"/>
      <c r="O1517" s="1"/>
      <c r="P1517" s="1"/>
      <c r="Q1517" s="1"/>
      <c r="R1517" s="1"/>
      <c r="S1517" s="1"/>
      <c r="T1517" s="1"/>
      <c r="U1517" s="1"/>
      <c r="V1517" s="1"/>
      <c r="W1517" s="1"/>
    </row>
    <row r="1518" spans="1:23" x14ac:dyDescent="0.25">
      <c r="A1518" s="93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L1518" s="1"/>
      <c r="M1518" s="1"/>
      <c r="N1518" s="1"/>
      <c r="O1518" s="1"/>
      <c r="P1518" s="1"/>
      <c r="Q1518" s="1"/>
      <c r="R1518" s="1"/>
      <c r="S1518" s="1"/>
      <c r="T1518" s="1"/>
      <c r="U1518" s="1"/>
      <c r="V1518" s="1"/>
      <c r="W1518" s="1"/>
    </row>
    <row r="1519" spans="1:23" x14ac:dyDescent="0.25">
      <c r="A1519" s="93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L1519" s="1"/>
      <c r="M1519" s="1"/>
      <c r="N1519" s="1"/>
      <c r="O1519" s="1"/>
      <c r="P1519" s="1"/>
      <c r="Q1519" s="1"/>
      <c r="R1519" s="1"/>
      <c r="S1519" s="1"/>
      <c r="T1519" s="1"/>
      <c r="U1519" s="1"/>
      <c r="V1519" s="1"/>
      <c r="W1519" s="1"/>
    </row>
    <row r="1520" spans="1:23" x14ac:dyDescent="0.25">
      <c r="A1520" s="93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L1520" s="1"/>
      <c r="M1520" s="1"/>
      <c r="N1520" s="1"/>
      <c r="O1520" s="1"/>
      <c r="P1520" s="1"/>
      <c r="Q1520" s="1"/>
      <c r="R1520" s="1"/>
      <c r="S1520" s="1"/>
      <c r="T1520" s="1"/>
      <c r="U1520" s="1"/>
      <c r="V1520" s="1"/>
      <c r="W1520" s="1"/>
    </row>
    <row r="1521" spans="1:23" x14ac:dyDescent="0.25">
      <c r="A1521" s="93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L1521" s="1"/>
      <c r="M1521" s="1"/>
      <c r="N1521" s="1"/>
      <c r="O1521" s="1"/>
      <c r="P1521" s="1"/>
      <c r="Q1521" s="1"/>
      <c r="R1521" s="1"/>
      <c r="S1521" s="1"/>
      <c r="T1521" s="1"/>
      <c r="U1521" s="1"/>
      <c r="V1521" s="1"/>
      <c r="W1521" s="1"/>
    </row>
    <row r="1522" spans="1:23" x14ac:dyDescent="0.25">
      <c r="A1522" s="93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L1522" s="1"/>
      <c r="M1522" s="1"/>
      <c r="N1522" s="1"/>
      <c r="O1522" s="1"/>
      <c r="P1522" s="1"/>
      <c r="Q1522" s="1"/>
      <c r="R1522" s="1"/>
      <c r="S1522" s="1"/>
      <c r="T1522" s="1"/>
      <c r="U1522" s="1"/>
      <c r="V1522" s="1"/>
      <c r="W1522" s="1"/>
    </row>
    <row r="1523" spans="1:23" x14ac:dyDescent="0.25">
      <c r="A1523" s="93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L1523" s="1"/>
      <c r="M1523" s="1"/>
      <c r="N1523" s="1"/>
      <c r="O1523" s="1"/>
      <c r="P1523" s="1"/>
      <c r="Q1523" s="1"/>
      <c r="R1523" s="1"/>
      <c r="S1523" s="1"/>
      <c r="T1523" s="1"/>
      <c r="U1523" s="1"/>
      <c r="V1523" s="1"/>
      <c r="W1523" s="1"/>
    </row>
    <row r="1524" spans="1:23" x14ac:dyDescent="0.25">
      <c r="A1524" s="93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L1524" s="1"/>
      <c r="M1524" s="1"/>
      <c r="N1524" s="1"/>
      <c r="O1524" s="1"/>
      <c r="P1524" s="1"/>
      <c r="Q1524" s="1"/>
      <c r="R1524" s="1"/>
      <c r="S1524" s="1"/>
      <c r="T1524" s="1"/>
      <c r="U1524" s="1"/>
      <c r="V1524" s="1"/>
      <c r="W1524" s="1"/>
    </row>
    <row r="1525" spans="1:23" x14ac:dyDescent="0.25">
      <c r="A1525" s="93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L1525" s="1"/>
      <c r="M1525" s="1"/>
      <c r="N1525" s="1"/>
      <c r="O1525" s="1"/>
      <c r="P1525" s="1"/>
      <c r="Q1525" s="1"/>
      <c r="R1525" s="1"/>
      <c r="S1525" s="1"/>
      <c r="T1525" s="1"/>
      <c r="U1525" s="1"/>
      <c r="V1525" s="1"/>
      <c r="W1525" s="1"/>
    </row>
    <row r="1526" spans="1:23" x14ac:dyDescent="0.25">
      <c r="A1526" s="93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L1526" s="1"/>
      <c r="M1526" s="1"/>
      <c r="N1526" s="1"/>
      <c r="O1526" s="1"/>
      <c r="P1526" s="1"/>
      <c r="Q1526" s="1"/>
      <c r="R1526" s="1"/>
      <c r="S1526" s="1"/>
      <c r="T1526" s="1"/>
      <c r="U1526" s="1"/>
      <c r="V1526" s="1"/>
      <c r="W1526" s="1"/>
    </row>
    <row r="1527" spans="1:23" x14ac:dyDescent="0.25">
      <c r="A1527" s="93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L1527" s="1"/>
      <c r="M1527" s="1"/>
      <c r="N1527" s="1"/>
      <c r="O1527" s="1"/>
      <c r="P1527" s="1"/>
      <c r="Q1527" s="1"/>
      <c r="R1527" s="1"/>
      <c r="S1527" s="1"/>
      <c r="T1527" s="1"/>
      <c r="U1527" s="1"/>
      <c r="V1527" s="1"/>
      <c r="W1527" s="1"/>
    </row>
    <row r="1528" spans="1:23" x14ac:dyDescent="0.25">
      <c r="A1528" s="93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L1528" s="1"/>
      <c r="M1528" s="1"/>
      <c r="N1528" s="1"/>
      <c r="O1528" s="1"/>
      <c r="P1528" s="1"/>
      <c r="Q1528" s="1"/>
      <c r="R1528" s="1"/>
      <c r="S1528" s="1"/>
      <c r="T1528" s="1"/>
      <c r="U1528" s="1"/>
      <c r="V1528" s="1"/>
      <c r="W1528" s="1"/>
    </row>
    <row r="1529" spans="1:23" x14ac:dyDescent="0.25">
      <c r="A1529" s="93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L1529" s="1"/>
      <c r="M1529" s="1"/>
      <c r="N1529" s="1"/>
      <c r="O1529" s="1"/>
      <c r="P1529" s="1"/>
      <c r="Q1529" s="1"/>
      <c r="R1529" s="1"/>
      <c r="S1529" s="1"/>
      <c r="T1529" s="1"/>
      <c r="U1529" s="1"/>
      <c r="V1529" s="1"/>
      <c r="W1529" s="1"/>
    </row>
    <row r="1530" spans="1:23" x14ac:dyDescent="0.25">
      <c r="A1530" s="93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L1530" s="1"/>
      <c r="M1530" s="1"/>
      <c r="N1530" s="1"/>
      <c r="O1530" s="1"/>
      <c r="P1530" s="1"/>
      <c r="Q1530" s="1"/>
      <c r="R1530" s="1"/>
      <c r="S1530" s="1"/>
      <c r="T1530" s="1"/>
      <c r="U1530" s="1"/>
      <c r="V1530" s="1"/>
      <c r="W1530" s="1"/>
    </row>
    <row r="1531" spans="1:23" x14ac:dyDescent="0.25">
      <c r="A1531" s="93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L1531" s="1"/>
      <c r="M1531" s="1"/>
      <c r="N1531" s="1"/>
      <c r="O1531" s="1"/>
      <c r="P1531" s="1"/>
      <c r="Q1531" s="1"/>
      <c r="R1531" s="1"/>
      <c r="S1531" s="1"/>
      <c r="T1531" s="1"/>
      <c r="U1531" s="1"/>
      <c r="V1531" s="1"/>
      <c r="W1531" s="1"/>
    </row>
    <row r="1532" spans="1:23" x14ac:dyDescent="0.25">
      <c r="A1532" s="93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L1532" s="1"/>
      <c r="M1532" s="1"/>
      <c r="N1532" s="1"/>
      <c r="O1532" s="1"/>
      <c r="P1532" s="1"/>
      <c r="Q1532" s="1"/>
      <c r="R1532" s="1"/>
      <c r="S1532" s="1"/>
      <c r="T1532" s="1"/>
      <c r="U1532" s="1"/>
      <c r="V1532" s="1"/>
      <c r="W1532" s="1"/>
    </row>
    <row r="1533" spans="1:23" x14ac:dyDescent="0.25">
      <c r="A1533" s="93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L1533" s="1"/>
      <c r="M1533" s="1"/>
      <c r="N1533" s="1"/>
      <c r="O1533" s="1"/>
      <c r="P1533" s="1"/>
      <c r="Q1533" s="1"/>
      <c r="R1533" s="1"/>
      <c r="S1533" s="1"/>
      <c r="T1533" s="1"/>
      <c r="U1533" s="1"/>
      <c r="V1533" s="1"/>
      <c r="W1533" s="1"/>
    </row>
    <row r="1534" spans="1:23" x14ac:dyDescent="0.25">
      <c r="A1534" s="93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L1534" s="1"/>
      <c r="M1534" s="1"/>
      <c r="N1534" s="1"/>
      <c r="O1534" s="1"/>
      <c r="P1534" s="1"/>
      <c r="Q1534" s="1"/>
      <c r="R1534" s="1"/>
      <c r="S1534" s="1"/>
      <c r="T1534" s="1"/>
      <c r="U1534" s="1"/>
      <c r="V1534" s="1"/>
      <c r="W1534" s="1"/>
    </row>
    <row r="1535" spans="1:23" x14ac:dyDescent="0.25">
      <c r="A1535" s="93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L1535" s="1"/>
      <c r="M1535" s="1"/>
      <c r="N1535" s="1"/>
      <c r="O1535" s="1"/>
      <c r="P1535" s="1"/>
      <c r="Q1535" s="1"/>
      <c r="R1535" s="1"/>
      <c r="S1535" s="1"/>
      <c r="T1535" s="1"/>
      <c r="U1535" s="1"/>
      <c r="V1535" s="1"/>
      <c r="W1535" s="1"/>
    </row>
    <row r="1536" spans="1:23" x14ac:dyDescent="0.25">
      <c r="A1536" s="93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L1536" s="1"/>
      <c r="M1536" s="1"/>
      <c r="N1536" s="1"/>
      <c r="O1536" s="1"/>
      <c r="P1536" s="1"/>
      <c r="Q1536" s="1"/>
      <c r="R1536" s="1"/>
      <c r="S1536" s="1"/>
      <c r="T1536" s="1"/>
      <c r="U1536" s="1"/>
      <c r="V1536" s="1"/>
      <c r="W1536" s="1"/>
    </row>
    <row r="1537" spans="1:23" x14ac:dyDescent="0.25">
      <c r="A1537" s="93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L1537" s="1"/>
      <c r="M1537" s="1"/>
      <c r="N1537" s="1"/>
      <c r="O1537" s="1"/>
      <c r="P1537" s="1"/>
      <c r="Q1537" s="1"/>
      <c r="R1537" s="1"/>
      <c r="S1537" s="1"/>
      <c r="T1537" s="1"/>
      <c r="U1537" s="1"/>
      <c r="V1537" s="1"/>
      <c r="W1537" s="1"/>
    </row>
    <row r="1538" spans="1:23" x14ac:dyDescent="0.25">
      <c r="A1538" s="93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L1538" s="1"/>
      <c r="M1538" s="1"/>
      <c r="N1538" s="1"/>
      <c r="O1538" s="1"/>
      <c r="P1538" s="1"/>
      <c r="Q1538" s="1"/>
      <c r="R1538" s="1"/>
      <c r="S1538" s="1"/>
      <c r="T1538" s="1"/>
      <c r="U1538" s="1"/>
      <c r="V1538" s="1"/>
      <c r="W1538" s="1"/>
    </row>
    <row r="1539" spans="1:23" x14ac:dyDescent="0.25">
      <c r="A1539" s="93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L1539" s="1"/>
      <c r="M1539" s="1"/>
      <c r="N1539" s="1"/>
      <c r="O1539" s="1"/>
      <c r="P1539" s="1"/>
      <c r="Q1539" s="1"/>
      <c r="R1539" s="1"/>
      <c r="S1539" s="1"/>
      <c r="T1539" s="1"/>
      <c r="U1539" s="1"/>
      <c r="V1539" s="1"/>
      <c r="W1539" s="1"/>
    </row>
    <row r="1540" spans="1:23" x14ac:dyDescent="0.25">
      <c r="A1540" s="93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L1540" s="1"/>
      <c r="M1540" s="1"/>
      <c r="N1540" s="1"/>
      <c r="O1540" s="1"/>
      <c r="P1540" s="1"/>
      <c r="Q1540" s="1"/>
      <c r="R1540" s="1"/>
      <c r="S1540" s="1"/>
      <c r="T1540" s="1"/>
      <c r="U1540" s="1"/>
      <c r="V1540" s="1"/>
      <c r="W1540" s="1"/>
    </row>
    <row r="1541" spans="1:23" x14ac:dyDescent="0.25">
      <c r="A1541" s="93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L1541" s="1"/>
      <c r="M1541" s="1"/>
      <c r="N1541" s="1"/>
      <c r="O1541" s="1"/>
      <c r="P1541" s="1"/>
      <c r="Q1541" s="1"/>
      <c r="R1541" s="1"/>
      <c r="S1541" s="1"/>
      <c r="T1541" s="1"/>
      <c r="U1541" s="1"/>
      <c r="V1541" s="1"/>
      <c r="W1541" s="1"/>
    </row>
    <row r="1542" spans="1:23" x14ac:dyDescent="0.25">
      <c r="A1542" s="93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L1542" s="1"/>
      <c r="M1542" s="1"/>
      <c r="N1542" s="1"/>
      <c r="O1542" s="1"/>
      <c r="P1542" s="1"/>
      <c r="Q1542" s="1"/>
      <c r="R1542" s="1"/>
      <c r="S1542" s="1"/>
      <c r="T1542" s="1"/>
      <c r="U1542" s="1"/>
      <c r="V1542" s="1"/>
      <c r="W1542" s="1"/>
    </row>
    <row r="1543" spans="1:23" x14ac:dyDescent="0.25">
      <c r="A1543" s="93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L1543" s="1"/>
      <c r="M1543" s="1"/>
      <c r="N1543" s="1"/>
      <c r="O1543" s="1"/>
      <c r="P1543" s="1"/>
      <c r="Q1543" s="1"/>
      <c r="R1543" s="1"/>
      <c r="S1543" s="1"/>
      <c r="T1543" s="1"/>
      <c r="U1543" s="1"/>
      <c r="V1543" s="1"/>
      <c r="W1543" s="1"/>
    </row>
    <row r="1544" spans="1:23" x14ac:dyDescent="0.25">
      <c r="A1544" s="93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L1544" s="1"/>
      <c r="M1544" s="1"/>
      <c r="N1544" s="1"/>
      <c r="O1544" s="1"/>
      <c r="P1544" s="1"/>
      <c r="Q1544" s="1"/>
      <c r="R1544" s="1"/>
      <c r="S1544" s="1"/>
      <c r="T1544" s="1"/>
      <c r="U1544" s="1"/>
      <c r="V1544" s="1"/>
      <c r="W1544" s="1"/>
    </row>
    <row r="1545" spans="1:23" x14ac:dyDescent="0.25">
      <c r="A1545" s="93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L1545" s="1"/>
      <c r="M1545" s="1"/>
      <c r="N1545" s="1"/>
      <c r="O1545" s="1"/>
      <c r="P1545" s="1"/>
      <c r="Q1545" s="1"/>
      <c r="R1545" s="1"/>
      <c r="S1545" s="1"/>
      <c r="T1545" s="1"/>
      <c r="U1545" s="1"/>
      <c r="V1545" s="1"/>
      <c r="W1545" s="1"/>
    </row>
    <row r="1546" spans="1:23" x14ac:dyDescent="0.25">
      <c r="A1546" s="93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L1546" s="1"/>
      <c r="M1546" s="1"/>
      <c r="N1546" s="1"/>
      <c r="O1546" s="1"/>
      <c r="P1546" s="1"/>
      <c r="Q1546" s="1"/>
      <c r="R1546" s="1"/>
      <c r="S1546" s="1"/>
      <c r="T1546" s="1"/>
      <c r="U1546" s="1"/>
      <c r="V1546" s="1"/>
      <c r="W1546" s="1"/>
    </row>
    <row r="1547" spans="1:23" x14ac:dyDescent="0.25">
      <c r="A1547" s="93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L1547" s="1"/>
      <c r="M1547" s="1"/>
      <c r="N1547" s="1"/>
      <c r="O1547" s="1"/>
      <c r="P1547" s="1"/>
      <c r="Q1547" s="1"/>
      <c r="R1547" s="1"/>
      <c r="S1547" s="1"/>
      <c r="T1547" s="1"/>
      <c r="U1547" s="1"/>
      <c r="V1547" s="1"/>
      <c r="W1547" s="1"/>
    </row>
    <row r="1548" spans="1:23" x14ac:dyDescent="0.25">
      <c r="A1548" s="93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L1548" s="1"/>
      <c r="M1548" s="1"/>
      <c r="N1548" s="1"/>
      <c r="O1548" s="1"/>
      <c r="P1548" s="1"/>
      <c r="Q1548" s="1"/>
      <c r="R1548" s="1"/>
      <c r="S1548" s="1"/>
      <c r="T1548" s="1"/>
      <c r="U1548" s="1"/>
      <c r="V1548" s="1"/>
      <c r="W1548" s="1"/>
    </row>
    <row r="1549" spans="1:23" x14ac:dyDescent="0.25">
      <c r="A1549" s="93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L1549" s="1"/>
      <c r="M1549" s="1"/>
      <c r="N1549" s="1"/>
      <c r="O1549" s="1"/>
      <c r="P1549" s="1"/>
      <c r="Q1549" s="1"/>
      <c r="R1549" s="1"/>
      <c r="S1549" s="1"/>
      <c r="T1549" s="1"/>
      <c r="U1549" s="1"/>
      <c r="V1549" s="1"/>
      <c r="W1549" s="1"/>
    </row>
    <row r="1550" spans="1:23" x14ac:dyDescent="0.25">
      <c r="A1550" s="93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L1550" s="1"/>
      <c r="M1550" s="1"/>
      <c r="N1550" s="1"/>
      <c r="O1550" s="1"/>
      <c r="P1550" s="1"/>
      <c r="Q1550" s="1"/>
      <c r="R1550" s="1"/>
      <c r="S1550" s="1"/>
      <c r="T1550" s="1"/>
      <c r="U1550" s="1"/>
      <c r="V1550" s="1"/>
      <c r="W1550" s="1"/>
    </row>
    <row r="1551" spans="1:23" x14ac:dyDescent="0.25">
      <c r="A1551" s="93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L1551" s="1"/>
      <c r="M1551" s="1"/>
      <c r="N1551" s="1"/>
      <c r="O1551" s="1"/>
      <c r="P1551" s="1"/>
      <c r="Q1551" s="1"/>
      <c r="R1551" s="1"/>
      <c r="S1551" s="1"/>
      <c r="T1551" s="1"/>
      <c r="U1551" s="1"/>
      <c r="V1551" s="1"/>
      <c r="W1551" s="1"/>
    </row>
    <row r="1552" spans="1:23" x14ac:dyDescent="0.25">
      <c r="A1552" s="93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L1552" s="1"/>
      <c r="M1552" s="1"/>
      <c r="N1552" s="1"/>
      <c r="O1552" s="1"/>
      <c r="P1552" s="1"/>
      <c r="Q1552" s="1"/>
      <c r="R1552" s="1"/>
      <c r="S1552" s="1"/>
      <c r="T1552" s="1"/>
      <c r="U1552" s="1"/>
      <c r="V1552" s="1"/>
      <c r="W1552" s="1"/>
    </row>
    <row r="1553" spans="1:23" x14ac:dyDescent="0.25">
      <c r="A1553" s="93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L1553" s="1"/>
      <c r="M1553" s="1"/>
      <c r="N1553" s="1"/>
      <c r="O1553" s="1"/>
      <c r="P1553" s="1"/>
      <c r="Q1553" s="1"/>
      <c r="R1553" s="1"/>
      <c r="S1553" s="1"/>
      <c r="T1553" s="1"/>
      <c r="U1553" s="1"/>
      <c r="V1553" s="1"/>
      <c r="W1553" s="1"/>
    </row>
    <row r="1554" spans="1:23" x14ac:dyDescent="0.25">
      <c r="A1554" s="93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L1554" s="1"/>
      <c r="M1554" s="1"/>
      <c r="N1554" s="1"/>
      <c r="O1554" s="1"/>
      <c r="P1554" s="1"/>
      <c r="Q1554" s="1"/>
      <c r="R1554" s="1"/>
      <c r="S1554" s="1"/>
      <c r="T1554" s="1"/>
      <c r="U1554" s="1"/>
      <c r="V1554" s="1"/>
      <c r="W1554" s="1"/>
    </row>
    <row r="1555" spans="1:23" x14ac:dyDescent="0.25">
      <c r="A1555" s="93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L1555" s="1"/>
      <c r="M1555" s="1"/>
      <c r="N1555" s="1"/>
      <c r="O1555" s="1"/>
      <c r="P1555" s="1"/>
      <c r="Q1555" s="1"/>
      <c r="R1555" s="1"/>
      <c r="S1555" s="1"/>
      <c r="T1555" s="1"/>
      <c r="U1555" s="1"/>
      <c r="V1555" s="1"/>
      <c r="W1555" s="1"/>
    </row>
    <row r="1556" spans="1:23" x14ac:dyDescent="0.25">
      <c r="A1556" s="93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L1556" s="1"/>
      <c r="M1556" s="1"/>
      <c r="N1556" s="1"/>
      <c r="O1556" s="1"/>
      <c r="P1556" s="1"/>
      <c r="Q1556" s="1"/>
      <c r="R1556" s="1"/>
      <c r="S1556" s="1"/>
      <c r="T1556" s="1"/>
      <c r="U1556" s="1"/>
      <c r="V1556" s="1"/>
      <c r="W1556" s="1"/>
    </row>
    <row r="1557" spans="1:23" x14ac:dyDescent="0.25">
      <c r="A1557" s="93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L1557" s="1"/>
      <c r="M1557" s="1"/>
      <c r="N1557" s="1"/>
      <c r="O1557" s="1"/>
      <c r="P1557" s="1"/>
      <c r="Q1557" s="1"/>
      <c r="R1557" s="1"/>
      <c r="S1557" s="1"/>
      <c r="T1557" s="1"/>
      <c r="U1557" s="1"/>
      <c r="V1557" s="1"/>
      <c r="W1557" s="1"/>
    </row>
    <row r="1558" spans="1:23" x14ac:dyDescent="0.25">
      <c r="A1558" s="93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L1558" s="1"/>
      <c r="M1558" s="1"/>
      <c r="N1558" s="1"/>
      <c r="O1558" s="1"/>
      <c r="P1558" s="1"/>
      <c r="Q1558" s="1"/>
      <c r="R1558" s="1"/>
      <c r="S1558" s="1"/>
      <c r="T1558" s="1"/>
      <c r="U1558" s="1"/>
      <c r="V1558" s="1"/>
      <c r="W1558" s="1"/>
    </row>
    <row r="1559" spans="1:23" x14ac:dyDescent="0.25">
      <c r="A1559" s="93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L1559" s="1"/>
      <c r="M1559" s="1"/>
      <c r="N1559" s="1"/>
      <c r="O1559" s="1"/>
      <c r="P1559" s="1"/>
      <c r="Q1559" s="1"/>
      <c r="R1559" s="1"/>
      <c r="S1559" s="1"/>
      <c r="T1559" s="1"/>
      <c r="U1559" s="1"/>
      <c r="V1559" s="1"/>
      <c r="W1559" s="1"/>
    </row>
    <row r="1560" spans="1:23" x14ac:dyDescent="0.25">
      <c r="A1560" s="93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L1560" s="1"/>
      <c r="M1560" s="1"/>
      <c r="N1560" s="1"/>
      <c r="O1560" s="1"/>
      <c r="P1560" s="1"/>
      <c r="Q1560" s="1"/>
      <c r="R1560" s="1"/>
      <c r="S1560" s="1"/>
      <c r="T1560" s="1"/>
      <c r="U1560" s="1"/>
      <c r="V1560" s="1"/>
      <c r="W1560" s="1"/>
    </row>
    <row r="1561" spans="1:23" x14ac:dyDescent="0.25">
      <c r="A1561" s="93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L1561" s="1"/>
      <c r="M1561" s="1"/>
      <c r="N1561" s="1"/>
      <c r="O1561" s="1"/>
      <c r="P1561" s="1"/>
      <c r="Q1561" s="1"/>
      <c r="R1561" s="1"/>
      <c r="S1561" s="1"/>
      <c r="T1561" s="1"/>
      <c r="U1561" s="1"/>
      <c r="V1561" s="1"/>
      <c r="W1561" s="1"/>
    </row>
    <row r="1562" spans="1:23" x14ac:dyDescent="0.25">
      <c r="A1562" s="93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L1562" s="1"/>
      <c r="M1562" s="1"/>
      <c r="N1562" s="1"/>
      <c r="O1562" s="1"/>
      <c r="P1562" s="1"/>
      <c r="Q1562" s="1"/>
      <c r="R1562" s="1"/>
      <c r="S1562" s="1"/>
      <c r="T1562" s="1"/>
      <c r="U1562" s="1"/>
      <c r="V1562" s="1"/>
      <c r="W1562" s="1"/>
    </row>
    <row r="1563" spans="1:23" x14ac:dyDescent="0.25">
      <c r="A1563" s="93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L1563" s="1"/>
      <c r="M1563" s="1"/>
      <c r="N1563" s="1"/>
      <c r="O1563" s="1"/>
      <c r="P1563" s="1"/>
      <c r="Q1563" s="1"/>
      <c r="R1563" s="1"/>
      <c r="S1563" s="1"/>
      <c r="T1563" s="1"/>
      <c r="U1563" s="1"/>
      <c r="V1563" s="1"/>
      <c r="W1563" s="1"/>
    </row>
    <row r="1564" spans="1:23" x14ac:dyDescent="0.25">
      <c r="A1564" s="93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L1564" s="1"/>
      <c r="M1564" s="1"/>
      <c r="N1564" s="1"/>
      <c r="O1564" s="1"/>
      <c r="P1564" s="1"/>
      <c r="Q1564" s="1"/>
      <c r="R1564" s="1"/>
      <c r="S1564" s="1"/>
      <c r="T1564" s="1"/>
      <c r="U1564" s="1"/>
      <c r="V1564" s="1"/>
      <c r="W1564" s="1"/>
    </row>
    <row r="1565" spans="1:23" x14ac:dyDescent="0.25">
      <c r="A1565" s="93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L1565" s="1"/>
      <c r="M1565" s="1"/>
      <c r="N1565" s="1"/>
      <c r="O1565" s="1"/>
      <c r="P1565" s="1"/>
      <c r="Q1565" s="1"/>
      <c r="R1565" s="1"/>
      <c r="S1565" s="1"/>
      <c r="T1565" s="1"/>
      <c r="U1565" s="1"/>
      <c r="V1565" s="1"/>
      <c r="W1565" s="1"/>
    </row>
    <row r="1566" spans="1:23" x14ac:dyDescent="0.25">
      <c r="A1566" s="93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L1566" s="1"/>
      <c r="M1566" s="1"/>
      <c r="N1566" s="1"/>
      <c r="O1566" s="1"/>
      <c r="P1566" s="1"/>
      <c r="Q1566" s="1"/>
      <c r="R1566" s="1"/>
      <c r="S1566" s="1"/>
      <c r="T1566" s="1"/>
      <c r="U1566" s="1"/>
      <c r="V1566" s="1"/>
      <c r="W1566" s="1"/>
    </row>
    <row r="1567" spans="1:23" x14ac:dyDescent="0.25">
      <c r="A1567" s="93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L1567" s="1"/>
      <c r="M1567" s="1"/>
      <c r="N1567" s="1"/>
      <c r="O1567" s="1"/>
      <c r="P1567" s="1"/>
      <c r="Q1567" s="1"/>
      <c r="R1567" s="1"/>
      <c r="S1567" s="1"/>
      <c r="T1567" s="1"/>
      <c r="U1567" s="1"/>
      <c r="V1567" s="1"/>
      <c r="W1567" s="1"/>
    </row>
    <row r="1568" spans="1:23" x14ac:dyDescent="0.25">
      <c r="A1568" s="93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L1568" s="1"/>
      <c r="M1568" s="1"/>
      <c r="N1568" s="1"/>
      <c r="O1568" s="1"/>
      <c r="P1568" s="1"/>
      <c r="Q1568" s="1"/>
      <c r="R1568" s="1"/>
      <c r="S1568" s="1"/>
      <c r="T1568" s="1"/>
      <c r="U1568" s="1"/>
      <c r="V1568" s="1"/>
      <c r="W1568" s="1"/>
    </row>
    <row r="1569" spans="1:23" x14ac:dyDescent="0.25">
      <c r="A1569" s="93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L1569" s="1"/>
      <c r="M1569" s="1"/>
      <c r="N1569" s="1"/>
      <c r="O1569" s="1"/>
      <c r="P1569" s="1"/>
      <c r="Q1569" s="1"/>
      <c r="R1569" s="1"/>
      <c r="S1569" s="1"/>
      <c r="T1569" s="1"/>
      <c r="U1569" s="1"/>
      <c r="V1569" s="1"/>
      <c r="W1569" s="1"/>
    </row>
    <row r="1570" spans="1:23" x14ac:dyDescent="0.25">
      <c r="A1570" s="93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L1570" s="1"/>
      <c r="M1570" s="1"/>
      <c r="N1570" s="1"/>
      <c r="O1570" s="1"/>
      <c r="P1570" s="1"/>
      <c r="Q1570" s="1"/>
      <c r="R1570" s="1"/>
      <c r="S1570" s="1"/>
      <c r="T1570" s="1"/>
      <c r="U1570" s="1"/>
      <c r="V1570" s="1"/>
      <c r="W1570" s="1"/>
    </row>
    <row r="1571" spans="1:23" x14ac:dyDescent="0.25">
      <c r="A1571" s="93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L1571" s="1"/>
      <c r="M1571" s="1"/>
      <c r="N1571" s="1"/>
      <c r="O1571" s="1"/>
      <c r="P1571" s="1"/>
      <c r="Q1571" s="1"/>
      <c r="R1571" s="1"/>
      <c r="S1571" s="1"/>
      <c r="T1571" s="1"/>
      <c r="U1571" s="1"/>
      <c r="V1571" s="1"/>
      <c r="W1571" s="1"/>
    </row>
    <row r="1572" spans="1:23" x14ac:dyDescent="0.25">
      <c r="A1572" s="93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L1572" s="1"/>
      <c r="M1572" s="1"/>
      <c r="N1572" s="1"/>
      <c r="O1572" s="1"/>
      <c r="P1572" s="1"/>
      <c r="Q1572" s="1"/>
      <c r="R1572" s="1"/>
      <c r="S1572" s="1"/>
      <c r="T1572" s="1"/>
      <c r="U1572" s="1"/>
      <c r="V1572" s="1"/>
      <c r="W1572" s="1"/>
    </row>
    <row r="1573" spans="1:23" x14ac:dyDescent="0.25">
      <c r="A1573" s="93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L1573" s="1"/>
      <c r="M1573" s="1"/>
      <c r="N1573" s="1"/>
      <c r="O1573" s="1"/>
      <c r="P1573" s="1"/>
      <c r="Q1573" s="1"/>
      <c r="R1573" s="1"/>
      <c r="S1573" s="1"/>
      <c r="T1573" s="1"/>
      <c r="U1573" s="1"/>
      <c r="V1573" s="1"/>
      <c r="W1573" s="1"/>
    </row>
    <row r="1574" spans="1:23" x14ac:dyDescent="0.25">
      <c r="A1574" s="93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L1574" s="1"/>
      <c r="M1574" s="1"/>
      <c r="N1574" s="1"/>
      <c r="O1574" s="1"/>
      <c r="P1574" s="1"/>
      <c r="Q1574" s="1"/>
      <c r="R1574" s="1"/>
      <c r="S1574" s="1"/>
      <c r="T1574" s="1"/>
      <c r="U1574" s="1"/>
      <c r="V1574" s="1"/>
      <c r="W1574" s="1"/>
    </row>
    <row r="1575" spans="1:23" x14ac:dyDescent="0.25">
      <c r="A1575" s="93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L1575" s="1"/>
      <c r="M1575" s="1"/>
      <c r="N1575" s="1"/>
      <c r="O1575" s="1"/>
      <c r="P1575" s="1"/>
      <c r="Q1575" s="1"/>
      <c r="R1575" s="1"/>
      <c r="S1575" s="1"/>
      <c r="T1575" s="1"/>
      <c r="U1575" s="1"/>
      <c r="V1575" s="1"/>
      <c r="W1575" s="1"/>
    </row>
    <row r="1576" spans="1:23" x14ac:dyDescent="0.25">
      <c r="A1576" s="93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L1576" s="1"/>
      <c r="M1576" s="1"/>
      <c r="N1576" s="1"/>
      <c r="O1576" s="1"/>
      <c r="P1576" s="1"/>
      <c r="Q1576" s="1"/>
      <c r="R1576" s="1"/>
      <c r="S1576" s="1"/>
      <c r="T1576" s="1"/>
      <c r="U1576" s="1"/>
      <c r="V1576" s="1"/>
      <c r="W1576" s="1"/>
    </row>
    <row r="1577" spans="1:23" x14ac:dyDescent="0.25">
      <c r="A1577" s="93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L1577" s="1"/>
      <c r="M1577" s="1"/>
      <c r="N1577" s="1"/>
      <c r="O1577" s="1"/>
      <c r="P1577" s="1"/>
      <c r="Q1577" s="1"/>
      <c r="R1577" s="1"/>
      <c r="S1577" s="1"/>
      <c r="T1577" s="1"/>
      <c r="U1577" s="1"/>
      <c r="V1577" s="1"/>
      <c r="W1577" s="1"/>
    </row>
    <row r="1578" spans="1:23" x14ac:dyDescent="0.25">
      <c r="A1578" s="93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L1578" s="1"/>
      <c r="M1578" s="1"/>
      <c r="N1578" s="1"/>
      <c r="O1578" s="1"/>
      <c r="P1578" s="1"/>
      <c r="Q1578" s="1"/>
      <c r="R1578" s="1"/>
      <c r="S1578" s="1"/>
      <c r="T1578" s="1"/>
      <c r="U1578" s="1"/>
      <c r="V1578" s="1"/>
      <c r="W1578" s="1"/>
    </row>
    <row r="1579" spans="1:23" x14ac:dyDescent="0.25">
      <c r="A1579" s="93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L1579" s="1"/>
      <c r="M1579" s="1"/>
      <c r="N1579" s="1"/>
      <c r="O1579" s="1"/>
      <c r="P1579" s="1"/>
      <c r="Q1579" s="1"/>
      <c r="R1579" s="1"/>
      <c r="S1579" s="1"/>
      <c r="T1579" s="1"/>
      <c r="U1579" s="1"/>
      <c r="V1579" s="1"/>
      <c r="W1579" s="1"/>
    </row>
    <row r="1580" spans="1:23" x14ac:dyDescent="0.25">
      <c r="A1580" s="93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L1580" s="1"/>
      <c r="M1580" s="1"/>
      <c r="N1580" s="1"/>
      <c r="O1580" s="1"/>
      <c r="P1580" s="1"/>
      <c r="Q1580" s="1"/>
      <c r="R1580" s="1"/>
      <c r="S1580" s="1"/>
      <c r="T1580" s="1"/>
      <c r="U1580" s="1"/>
      <c r="V1580" s="1"/>
      <c r="W1580" s="1"/>
    </row>
    <row r="1581" spans="1:23" x14ac:dyDescent="0.25">
      <c r="A1581" s="93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L1581" s="1"/>
      <c r="M1581" s="1"/>
      <c r="N1581" s="1"/>
      <c r="O1581" s="1"/>
      <c r="P1581" s="1"/>
      <c r="Q1581" s="1"/>
      <c r="R1581" s="1"/>
      <c r="S1581" s="1"/>
      <c r="T1581" s="1"/>
      <c r="U1581" s="1"/>
      <c r="V1581" s="1"/>
      <c r="W1581" s="1"/>
    </row>
    <row r="1582" spans="1:23" x14ac:dyDescent="0.25">
      <c r="A1582" s="93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L1582" s="1"/>
      <c r="M1582" s="1"/>
      <c r="N1582" s="1"/>
      <c r="O1582" s="1"/>
      <c r="P1582" s="1"/>
      <c r="Q1582" s="1"/>
      <c r="R1582" s="1"/>
      <c r="S1582" s="1"/>
      <c r="T1582" s="1"/>
      <c r="U1582" s="1"/>
      <c r="V1582" s="1"/>
      <c r="W1582" s="1"/>
    </row>
    <row r="1583" spans="1:23" x14ac:dyDescent="0.25">
      <c r="A1583" s="93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L1583" s="1"/>
      <c r="M1583" s="1"/>
      <c r="N1583" s="1"/>
      <c r="O1583" s="1"/>
      <c r="P1583" s="1"/>
      <c r="Q1583" s="1"/>
      <c r="R1583" s="1"/>
      <c r="S1583" s="1"/>
      <c r="T1583" s="1"/>
      <c r="U1583" s="1"/>
      <c r="V1583" s="1"/>
      <c r="W1583" s="1"/>
    </row>
    <row r="1584" spans="1:23" x14ac:dyDescent="0.25">
      <c r="A1584" s="93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L1584" s="1"/>
      <c r="M1584" s="1"/>
      <c r="N1584" s="1"/>
      <c r="O1584" s="1"/>
      <c r="P1584" s="1"/>
      <c r="Q1584" s="1"/>
      <c r="R1584" s="1"/>
      <c r="S1584" s="1"/>
      <c r="T1584" s="1"/>
      <c r="U1584" s="1"/>
      <c r="V1584" s="1"/>
      <c r="W1584" s="1"/>
    </row>
    <row r="1585" spans="1:23" x14ac:dyDescent="0.25">
      <c r="A1585" s="93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L1585" s="1"/>
      <c r="M1585" s="1"/>
      <c r="N1585" s="1"/>
      <c r="O1585" s="1"/>
      <c r="P1585" s="1"/>
      <c r="Q1585" s="1"/>
      <c r="R1585" s="1"/>
      <c r="S1585" s="1"/>
      <c r="T1585" s="1"/>
      <c r="U1585" s="1"/>
      <c r="V1585" s="1"/>
      <c r="W1585" s="1"/>
    </row>
    <row r="1586" spans="1:23" x14ac:dyDescent="0.25">
      <c r="A1586" s="93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L1586" s="1"/>
      <c r="M1586" s="1"/>
      <c r="N1586" s="1"/>
      <c r="O1586" s="1"/>
      <c r="P1586" s="1"/>
      <c r="Q1586" s="1"/>
      <c r="R1586" s="1"/>
      <c r="S1586" s="1"/>
      <c r="T1586" s="1"/>
      <c r="U1586" s="1"/>
      <c r="V1586" s="1"/>
      <c r="W1586" s="1"/>
    </row>
    <row r="1587" spans="1:23" x14ac:dyDescent="0.25">
      <c r="A1587" s="93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L1587" s="1"/>
      <c r="M1587" s="1"/>
      <c r="N1587" s="1"/>
      <c r="O1587" s="1"/>
      <c r="P1587" s="1"/>
      <c r="Q1587" s="1"/>
      <c r="R1587" s="1"/>
      <c r="S1587" s="1"/>
      <c r="T1587" s="1"/>
      <c r="U1587" s="1"/>
      <c r="V1587" s="1"/>
      <c r="W1587" s="1"/>
    </row>
    <row r="1588" spans="1:23" x14ac:dyDescent="0.25">
      <c r="A1588" s="93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L1588" s="1"/>
      <c r="M1588" s="1"/>
      <c r="N1588" s="1"/>
      <c r="O1588" s="1"/>
      <c r="P1588" s="1"/>
      <c r="Q1588" s="1"/>
      <c r="R1588" s="1"/>
      <c r="S1588" s="1"/>
      <c r="T1588" s="1"/>
      <c r="U1588" s="1"/>
      <c r="V1588" s="1"/>
      <c r="W1588" s="1"/>
    </row>
    <row r="1589" spans="1:23" x14ac:dyDescent="0.25">
      <c r="A1589" s="93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L1589" s="1"/>
      <c r="M1589" s="1"/>
      <c r="N1589" s="1"/>
      <c r="O1589" s="1"/>
      <c r="P1589" s="1"/>
      <c r="Q1589" s="1"/>
      <c r="R1589" s="1"/>
      <c r="S1589" s="1"/>
      <c r="T1589" s="1"/>
      <c r="U1589" s="1"/>
      <c r="V1589" s="1"/>
      <c r="W1589" s="1"/>
    </row>
    <row r="1590" spans="1:23" x14ac:dyDescent="0.25">
      <c r="A1590" s="93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L1590" s="1"/>
      <c r="M1590" s="1"/>
      <c r="N1590" s="1"/>
      <c r="O1590" s="1"/>
      <c r="P1590" s="1"/>
      <c r="Q1590" s="1"/>
      <c r="R1590" s="1"/>
      <c r="S1590" s="1"/>
      <c r="T1590" s="1"/>
      <c r="U1590" s="1"/>
      <c r="V1590" s="1"/>
      <c r="W1590" s="1"/>
    </row>
    <row r="1591" spans="1:23" x14ac:dyDescent="0.25">
      <c r="A1591" s="93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L1591" s="1"/>
      <c r="M1591" s="1"/>
      <c r="N1591" s="1"/>
      <c r="O1591" s="1"/>
      <c r="P1591" s="1"/>
      <c r="Q1591" s="1"/>
      <c r="R1591" s="1"/>
      <c r="S1591" s="1"/>
      <c r="T1591" s="1"/>
      <c r="U1591" s="1"/>
      <c r="V1591" s="1"/>
      <c r="W1591" s="1"/>
    </row>
    <row r="1592" spans="1:23" x14ac:dyDescent="0.25">
      <c r="A1592" s="93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L1592" s="1"/>
      <c r="M1592" s="1"/>
      <c r="N1592" s="1"/>
      <c r="O1592" s="1"/>
      <c r="P1592" s="1"/>
      <c r="Q1592" s="1"/>
      <c r="R1592" s="1"/>
      <c r="S1592" s="1"/>
      <c r="T1592" s="1"/>
      <c r="U1592" s="1"/>
      <c r="V1592" s="1"/>
      <c r="W1592" s="1"/>
    </row>
    <row r="1593" spans="1:23" x14ac:dyDescent="0.25">
      <c r="A1593" s="93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L1593" s="1"/>
      <c r="M1593" s="1"/>
      <c r="N1593" s="1"/>
      <c r="O1593" s="1"/>
      <c r="P1593" s="1"/>
      <c r="Q1593" s="1"/>
      <c r="R1593" s="1"/>
      <c r="S1593" s="1"/>
      <c r="T1593" s="1"/>
      <c r="U1593" s="1"/>
      <c r="V1593" s="1"/>
      <c r="W1593" s="1"/>
    </row>
    <row r="1594" spans="1:23" x14ac:dyDescent="0.25">
      <c r="A1594" s="93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L1594" s="1"/>
      <c r="M1594" s="1"/>
      <c r="N1594" s="1"/>
      <c r="O1594" s="1"/>
      <c r="P1594" s="1"/>
      <c r="Q1594" s="1"/>
      <c r="R1594" s="1"/>
      <c r="S1594" s="1"/>
      <c r="T1594" s="1"/>
      <c r="U1594" s="1"/>
      <c r="V1594" s="1"/>
      <c r="W1594" s="1"/>
    </row>
    <row r="1595" spans="1:23" x14ac:dyDescent="0.25">
      <c r="A1595" s="93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L1595" s="1"/>
      <c r="M1595" s="1"/>
      <c r="N1595" s="1"/>
      <c r="O1595" s="1"/>
      <c r="P1595" s="1"/>
      <c r="Q1595" s="1"/>
      <c r="R1595" s="1"/>
      <c r="S1595" s="1"/>
      <c r="T1595" s="1"/>
      <c r="U1595" s="1"/>
      <c r="V1595" s="1"/>
      <c r="W1595" s="1"/>
    </row>
    <row r="1596" spans="1:23" x14ac:dyDescent="0.25">
      <c r="A1596" s="93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L1596" s="1"/>
      <c r="M1596" s="1"/>
      <c r="N1596" s="1"/>
      <c r="O1596" s="1"/>
      <c r="P1596" s="1"/>
      <c r="Q1596" s="1"/>
      <c r="R1596" s="1"/>
      <c r="S1596" s="1"/>
      <c r="T1596" s="1"/>
      <c r="U1596" s="1"/>
      <c r="V1596" s="1"/>
      <c r="W1596" s="1"/>
    </row>
    <row r="1597" spans="1:23" x14ac:dyDescent="0.25">
      <c r="A1597" s="93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L1597" s="1"/>
      <c r="M1597" s="1"/>
      <c r="N1597" s="1"/>
      <c r="O1597" s="1"/>
      <c r="P1597" s="1"/>
      <c r="Q1597" s="1"/>
      <c r="R1597" s="1"/>
      <c r="S1597" s="1"/>
      <c r="T1597" s="1"/>
      <c r="U1597" s="1"/>
      <c r="V1597" s="1"/>
      <c r="W1597" s="1"/>
    </row>
    <row r="1598" spans="1:23" x14ac:dyDescent="0.25">
      <c r="A1598" s="93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L1598" s="1"/>
      <c r="M1598" s="1"/>
      <c r="N1598" s="1"/>
      <c r="O1598" s="1"/>
      <c r="P1598" s="1"/>
      <c r="Q1598" s="1"/>
      <c r="R1598" s="1"/>
      <c r="S1598" s="1"/>
      <c r="T1598" s="1"/>
      <c r="U1598" s="1"/>
      <c r="V1598" s="1"/>
      <c r="W1598" s="1"/>
    </row>
    <row r="1599" spans="1:23" x14ac:dyDescent="0.25">
      <c r="A1599" s="93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L1599" s="1"/>
      <c r="M1599" s="1"/>
      <c r="N1599" s="1"/>
      <c r="O1599" s="1"/>
      <c r="P1599" s="1"/>
      <c r="Q1599" s="1"/>
      <c r="R1599" s="1"/>
      <c r="S1599" s="1"/>
      <c r="T1599" s="1"/>
      <c r="U1599" s="1"/>
      <c r="V1599" s="1"/>
      <c r="W1599" s="1"/>
    </row>
    <row r="1600" spans="1:23" x14ac:dyDescent="0.25">
      <c r="A1600" s="93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L1600" s="1"/>
      <c r="M1600" s="1"/>
      <c r="N1600" s="1"/>
      <c r="O1600" s="1"/>
      <c r="P1600" s="1"/>
      <c r="Q1600" s="1"/>
      <c r="R1600" s="1"/>
      <c r="S1600" s="1"/>
      <c r="T1600" s="1"/>
      <c r="U1600" s="1"/>
      <c r="V1600" s="1"/>
      <c r="W1600" s="1"/>
    </row>
    <row r="1601" spans="1:23" x14ac:dyDescent="0.25">
      <c r="A1601" s="93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L1601" s="1"/>
      <c r="M1601" s="1"/>
      <c r="N1601" s="1"/>
      <c r="O1601" s="1"/>
      <c r="P1601" s="1"/>
      <c r="Q1601" s="1"/>
      <c r="R1601" s="1"/>
      <c r="S1601" s="1"/>
      <c r="T1601" s="1"/>
      <c r="U1601" s="1"/>
      <c r="V1601" s="1"/>
      <c r="W1601" s="1"/>
    </row>
    <row r="1602" spans="1:23" x14ac:dyDescent="0.25">
      <c r="A1602" s="93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L1602" s="1"/>
      <c r="M1602" s="1"/>
      <c r="N1602" s="1"/>
      <c r="O1602" s="1"/>
      <c r="P1602" s="1"/>
      <c r="Q1602" s="1"/>
      <c r="R1602" s="1"/>
      <c r="S1602" s="1"/>
      <c r="T1602" s="1"/>
      <c r="U1602" s="1"/>
      <c r="V1602" s="1"/>
      <c r="W1602" s="1"/>
    </row>
    <row r="1603" spans="1:23" x14ac:dyDescent="0.25">
      <c r="A1603" s="93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L1603" s="1"/>
      <c r="M1603" s="1"/>
      <c r="N1603" s="1"/>
      <c r="O1603" s="1"/>
      <c r="P1603" s="1"/>
      <c r="Q1603" s="1"/>
      <c r="R1603" s="1"/>
      <c r="S1603" s="1"/>
      <c r="T1603" s="1"/>
      <c r="U1603" s="1"/>
      <c r="V1603" s="1"/>
      <c r="W1603" s="1"/>
    </row>
    <row r="1604" spans="1:23" x14ac:dyDescent="0.25">
      <c r="A1604" s="93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L1604" s="1"/>
      <c r="M1604" s="1"/>
      <c r="N1604" s="1"/>
      <c r="O1604" s="1"/>
      <c r="P1604" s="1"/>
      <c r="Q1604" s="1"/>
      <c r="R1604" s="1"/>
      <c r="S1604" s="1"/>
      <c r="T1604" s="1"/>
      <c r="U1604" s="1"/>
      <c r="V1604" s="1"/>
      <c r="W1604" s="1"/>
    </row>
    <row r="1605" spans="1:23" x14ac:dyDescent="0.25">
      <c r="A1605" s="93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L1605" s="1"/>
      <c r="M1605" s="1"/>
      <c r="N1605" s="1"/>
      <c r="O1605" s="1"/>
      <c r="P1605" s="1"/>
      <c r="Q1605" s="1"/>
      <c r="R1605" s="1"/>
      <c r="S1605" s="1"/>
      <c r="T1605" s="1"/>
      <c r="U1605" s="1"/>
      <c r="V1605" s="1"/>
      <c r="W1605" s="1"/>
    </row>
    <row r="1606" spans="1:23" x14ac:dyDescent="0.25">
      <c r="A1606" s="93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L1606" s="1"/>
      <c r="M1606" s="1"/>
      <c r="N1606" s="1"/>
      <c r="O1606" s="1"/>
      <c r="P1606" s="1"/>
      <c r="Q1606" s="1"/>
      <c r="R1606" s="1"/>
      <c r="S1606" s="1"/>
      <c r="T1606" s="1"/>
      <c r="U1606" s="1"/>
      <c r="V1606" s="1"/>
      <c r="W1606" s="1"/>
    </row>
    <row r="1607" spans="1:23" x14ac:dyDescent="0.25">
      <c r="A1607" s="93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L1607" s="1"/>
      <c r="M1607" s="1"/>
      <c r="N1607" s="1"/>
      <c r="O1607" s="1"/>
      <c r="P1607" s="1"/>
      <c r="Q1607" s="1"/>
      <c r="R1607" s="1"/>
      <c r="S1607" s="1"/>
      <c r="T1607" s="1"/>
      <c r="U1607" s="1"/>
      <c r="V1607" s="1"/>
      <c r="W1607" s="1"/>
    </row>
    <row r="1608" spans="1:23" x14ac:dyDescent="0.25">
      <c r="A1608" s="93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L1608" s="1"/>
      <c r="M1608" s="1"/>
      <c r="N1608" s="1"/>
      <c r="O1608" s="1"/>
      <c r="P1608" s="1"/>
      <c r="Q1608" s="1"/>
      <c r="R1608" s="1"/>
      <c r="S1608" s="1"/>
      <c r="T1608" s="1"/>
      <c r="U1608" s="1"/>
      <c r="V1608" s="1"/>
      <c r="W1608" s="1"/>
    </row>
    <row r="1609" spans="1:23" x14ac:dyDescent="0.25">
      <c r="A1609" s="93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L1609" s="1"/>
      <c r="M1609" s="1"/>
      <c r="N1609" s="1"/>
      <c r="O1609" s="1"/>
      <c r="P1609" s="1"/>
      <c r="Q1609" s="1"/>
      <c r="R1609" s="1"/>
      <c r="S1609" s="1"/>
      <c r="T1609" s="1"/>
      <c r="U1609" s="1"/>
      <c r="V1609" s="1"/>
      <c r="W1609" s="1"/>
    </row>
    <row r="1610" spans="1:23" x14ac:dyDescent="0.25">
      <c r="A1610" s="93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L1610" s="1"/>
      <c r="M1610" s="1"/>
      <c r="N1610" s="1"/>
      <c r="O1610" s="1"/>
      <c r="P1610" s="1"/>
      <c r="Q1610" s="1"/>
      <c r="R1610" s="1"/>
      <c r="S1610" s="1"/>
      <c r="T1610" s="1"/>
      <c r="U1610" s="1"/>
      <c r="V1610" s="1"/>
      <c r="W1610" s="1"/>
    </row>
    <row r="1611" spans="1:23" x14ac:dyDescent="0.25">
      <c r="A1611" s="93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L1611" s="1"/>
      <c r="M1611" s="1"/>
      <c r="N1611" s="1"/>
      <c r="O1611" s="1"/>
      <c r="P1611" s="1"/>
      <c r="Q1611" s="1"/>
      <c r="R1611" s="1"/>
      <c r="S1611" s="1"/>
      <c r="T1611" s="1"/>
      <c r="U1611" s="1"/>
      <c r="V1611" s="1"/>
      <c r="W1611" s="1"/>
    </row>
    <row r="1612" spans="1:23" x14ac:dyDescent="0.25">
      <c r="A1612" s="93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L1612" s="1"/>
      <c r="M1612" s="1"/>
      <c r="N1612" s="1"/>
      <c r="O1612" s="1"/>
      <c r="P1612" s="1"/>
      <c r="Q1612" s="1"/>
      <c r="R1612" s="1"/>
      <c r="S1612" s="1"/>
      <c r="T1612" s="1"/>
      <c r="U1612" s="1"/>
      <c r="V1612" s="1"/>
      <c r="W1612" s="1"/>
    </row>
    <row r="1613" spans="1:23" x14ac:dyDescent="0.25">
      <c r="A1613" s="93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L1613" s="1"/>
      <c r="M1613" s="1"/>
      <c r="N1613" s="1"/>
      <c r="O1613" s="1"/>
      <c r="P1613" s="1"/>
      <c r="Q1613" s="1"/>
      <c r="R1613" s="1"/>
      <c r="S1613" s="1"/>
      <c r="T1613" s="1"/>
      <c r="U1613" s="1"/>
      <c r="V1613" s="1"/>
      <c r="W1613" s="1"/>
    </row>
    <row r="1614" spans="1:23" x14ac:dyDescent="0.25">
      <c r="A1614" s="93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L1614" s="1"/>
      <c r="M1614" s="1"/>
      <c r="N1614" s="1"/>
      <c r="O1614" s="1"/>
      <c r="P1614" s="1"/>
      <c r="Q1614" s="1"/>
      <c r="R1614" s="1"/>
      <c r="S1614" s="1"/>
      <c r="T1614" s="1"/>
      <c r="U1614" s="1"/>
      <c r="V1614" s="1"/>
      <c r="W1614" s="1"/>
    </row>
    <row r="1615" spans="1:23" x14ac:dyDescent="0.25">
      <c r="A1615" s="93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L1615" s="1"/>
      <c r="M1615" s="1"/>
      <c r="N1615" s="1"/>
      <c r="O1615" s="1"/>
      <c r="P1615" s="1"/>
      <c r="Q1615" s="1"/>
      <c r="R1615" s="1"/>
      <c r="S1615" s="1"/>
      <c r="T1615" s="1"/>
      <c r="U1615" s="1"/>
      <c r="V1615" s="1"/>
      <c r="W1615" s="1"/>
    </row>
    <row r="1616" spans="1:23" x14ac:dyDescent="0.25">
      <c r="A1616" s="93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L1616" s="1"/>
      <c r="M1616" s="1"/>
      <c r="N1616" s="1"/>
      <c r="O1616" s="1"/>
      <c r="P1616" s="1"/>
      <c r="Q1616" s="1"/>
      <c r="R1616" s="1"/>
      <c r="S1616" s="1"/>
      <c r="T1616" s="1"/>
      <c r="U1616" s="1"/>
      <c r="V1616" s="1"/>
      <c r="W1616" s="1"/>
    </row>
    <row r="1617" spans="1:23" x14ac:dyDescent="0.25">
      <c r="A1617" s="93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L1617" s="1"/>
      <c r="M1617" s="1"/>
      <c r="N1617" s="1"/>
      <c r="O1617" s="1"/>
      <c r="P1617" s="1"/>
      <c r="Q1617" s="1"/>
      <c r="R1617" s="1"/>
      <c r="S1617" s="1"/>
      <c r="T1617" s="1"/>
      <c r="U1617" s="1"/>
      <c r="V1617" s="1"/>
      <c r="W1617" s="1"/>
    </row>
    <row r="1618" spans="1:23" x14ac:dyDescent="0.25">
      <c r="A1618" s="93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L1618" s="1"/>
      <c r="M1618" s="1"/>
      <c r="N1618" s="1"/>
      <c r="O1618" s="1"/>
      <c r="P1618" s="1"/>
      <c r="Q1618" s="1"/>
      <c r="R1618" s="1"/>
      <c r="S1618" s="1"/>
      <c r="T1618" s="1"/>
      <c r="U1618" s="1"/>
      <c r="V1618" s="1"/>
      <c r="W1618" s="1"/>
    </row>
    <row r="1619" spans="1:23" x14ac:dyDescent="0.25">
      <c r="A1619" s="93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L1619" s="1"/>
      <c r="M1619" s="1"/>
      <c r="N1619" s="1"/>
      <c r="O1619" s="1"/>
      <c r="P1619" s="1"/>
      <c r="Q1619" s="1"/>
      <c r="R1619" s="1"/>
      <c r="S1619" s="1"/>
      <c r="T1619" s="1"/>
      <c r="U1619" s="1"/>
      <c r="V1619" s="1"/>
      <c r="W1619" s="1"/>
    </row>
    <row r="1620" spans="1:23" x14ac:dyDescent="0.25">
      <c r="A1620" s="93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L1620" s="1"/>
      <c r="M1620" s="1"/>
      <c r="N1620" s="1"/>
      <c r="O1620" s="1"/>
      <c r="P1620" s="1"/>
      <c r="Q1620" s="1"/>
      <c r="R1620" s="1"/>
      <c r="S1620" s="1"/>
      <c r="T1620" s="1"/>
      <c r="U1620" s="1"/>
      <c r="V1620" s="1"/>
      <c r="W1620" s="1"/>
    </row>
    <row r="1621" spans="1:23" x14ac:dyDescent="0.25">
      <c r="A1621" s="93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L1621" s="1"/>
      <c r="M1621" s="1"/>
      <c r="N1621" s="1"/>
      <c r="O1621" s="1"/>
      <c r="P1621" s="1"/>
      <c r="Q1621" s="1"/>
      <c r="R1621" s="1"/>
      <c r="S1621" s="1"/>
      <c r="T1621" s="1"/>
      <c r="U1621" s="1"/>
      <c r="V1621" s="1"/>
      <c r="W1621" s="1"/>
    </row>
    <row r="1622" spans="1:23" x14ac:dyDescent="0.25">
      <c r="A1622" s="93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L1622" s="1"/>
      <c r="M1622" s="1"/>
      <c r="N1622" s="1"/>
      <c r="O1622" s="1"/>
      <c r="P1622" s="1"/>
      <c r="Q1622" s="1"/>
      <c r="R1622" s="1"/>
      <c r="S1622" s="1"/>
      <c r="T1622" s="1"/>
      <c r="U1622" s="1"/>
      <c r="V1622" s="1"/>
      <c r="W1622" s="1"/>
    </row>
    <row r="1623" spans="1:23" x14ac:dyDescent="0.25">
      <c r="A1623" s="93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L1623" s="1"/>
      <c r="M1623" s="1"/>
      <c r="N1623" s="1"/>
      <c r="O1623" s="1"/>
      <c r="P1623" s="1"/>
      <c r="Q1623" s="1"/>
      <c r="R1623" s="1"/>
      <c r="S1623" s="1"/>
      <c r="T1623" s="1"/>
      <c r="U1623" s="1"/>
      <c r="V1623" s="1"/>
      <c r="W1623" s="1"/>
    </row>
    <row r="1624" spans="1:23" x14ac:dyDescent="0.25">
      <c r="A1624" s="93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L1624" s="1"/>
      <c r="M1624" s="1"/>
      <c r="N1624" s="1"/>
      <c r="O1624" s="1"/>
      <c r="P1624" s="1"/>
      <c r="Q1624" s="1"/>
      <c r="R1624" s="1"/>
      <c r="S1624" s="1"/>
      <c r="T1624" s="1"/>
      <c r="U1624" s="1"/>
      <c r="V1624" s="1"/>
      <c r="W1624" s="1"/>
    </row>
    <row r="1625" spans="1:23" x14ac:dyDescent="0.25">
      <c r="A1625" s="93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L1625" s="1"/>
      <c r="M1625" s="1"/>
      <c r="N1625" s="1"/>
      <c r="O1625" s="1"/>
      <c r="P1625" s="1"/>
      <c r="Q1625" s="1"/>
      <c r="R1625" s="1"/>
      <c r="S1625" s="1"/>
      <c r="T1625" s="1"/>
      <c r="U1625" s="1"/>
      <c r="V1625" s="1"/>
      <c r="W1625" s="1"/>
    </row>
    <row r="1626" spans="1:23" x14ac:dyDescent="0.25">
      <c r="A1626" s="93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L1626" s="1"/>
      <c r="M1626" s="1"/>
      <c r="N1626" s="1"/>
      <c r="O1626" s="1"/>
      <c r="P1626" s="1"/>
      <c r="Q1626" s="1"/>
      <c r="R1626" s="1"/>
      <c r="S1626" s="1"/>
      <c r="T1626" s="1"/>
      <c r="U1626" s="1"/>
      <c r="V1626" s="1"/>
      <c r="W1626" s="1"/>
    </row>
    <row r="1627" spans="1:23" x14ac:dyDescent="0.25">
      <c r="A1627" s="93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L1627" s="1"/>
      <c r="M1627" s="1"/>
      <c r="N1627" s="1"/>
      <c r="O1627" s="1"/>
      <c r="P1627" s="1"/>
      <c r="Q1627" s="1"/>
      <c r="R1627" s="1"/>
      <c r="S1627" s="1"/>
      <c r="T1627" s="1"/>
      <c r="U1627" s="1"/>
      <c r="V1627" s="1"/>
      <c r="W1627" s="1"/>
    </row>
    <row r="1628" spans="1:23" x14ac:dyDescent="0.25">
      <c r="A1628" s="93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L1628" s="1"/>
      <c r="M1628" s="1"/>
      <c r="N1628" s="1"/>
      <c r="O1628" s="1"/>
      <c r="P1628" s="1"/>
      <c r="Q1628" s="1"/>
      <c r="R1628" s="1"/>
      <c r="S1628" s="1"/>
      <c r="T1628" s="1"/>
      <c r="U1628" s="1"/>
      <c r="V1628" s="1"/>
      <c r="W1628" s="1"/>
    </row>
    <row r="1629" spans="1:23" x14ac:dyDescent="0.25">
      <c r="A1629" s="93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L1629" s="1"/>
      <c r="M1629" s="1"/>
      <c r="N1629" s="1"/>
      <c r="O1629" s="1"/>
      <c r="P1629" s="1"/>
      <c r="Q1629" s="1"/>
      <c r="R1629" s="1"/>
      <c r="S1629" s="1"/>
      <c r="T1629" s="1"/>
      <c r="U1629" s="1"/>
      <c r="V1629" s="1"/>
      <c r="W1629" s="1"/>
    </row>
    <row r="1630" spans="1:23" x14ac:dyDescent="0.25">
      <c r="A1630" s="93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L1630" s="1"/>
      <c r="M1630" s="1"/>
      <c r="N1630" s="1"/>
      <c r="O1630" s="1"/>
      <c r="P1630" s="1"/>
      <c r="Q1630" s="1"/>
      <c r="R1630" s="1"/>
      <c r="S1630" s="1"/>
      <c r="T1630" s="1"/>
      <c r="U1630" s="1"/>
      <c r="V1630" s="1"/>
      <c r="W1630" s="1"/>
    </row>
    <row r="1631" spans="1:23" x14ac:dyDescent="0.25">
      <c r="A1631" s="93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L1631" s="1"/>
      <c r="M1631" s="1"/>
      <c r="N1631" s="1"/>
      <c r="O1631" s="1"/>
      <c r="P1631" s="1"/>
      <c r="Q1631" s="1"/>
      <c r="R1631" s="1"/>
      <c r="S1631" s="1"/>
      <c r="T1631" s="1"/>
      <c r="U1631" s="1"/>
      <c r="V1631" s="1"/>
      <c r="W1631" s="1"/>
    </row>
    <row r="1632" spans="1:23" x14ac:dyDescent="0.25">
      <c r="A1632" s="93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L1632" s="1"/>
      <c r="M1632" s="1"/>
      <c r="N1632" s="1"/>
      <c r="O1632" s="1"/>
      <c r="P1632" s="1"/>
      <c r="Q1632" s="1"/>
      <c r="R1632" s="1"/>
      <c r="S1632" s="1"/>
      <c r="T1632" s="1"/>
      <c r="U1632" s="1"/>
      <c r="V1632" s="1"/>
      <c r="W1632" s="1"/>
    </row>
    <row r="1633" spans="1:23" x14ac:dyDescent="0.25">
      <c r="A1633" s="93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L1633" s="1"/>
      <c r="M1633" s="1"/>
      <c r="N1633" s="1"/>
      <c r="O1633" s="1"/>
      <c r="P1633" s="1"/>
      <c r="Q1633" s="1"/>
      <c r="R1633" s="1"/>
      <c r="S1633" s="1"/>
      <c r="T1633" s="1"/>
      <c r="U1633" s="1"/>
      <c r="V1633" s="1"/>
      <c r="W1633" s="1"/>
    </row>
    <row r="1634" spans="1:23" x14ac:dyDescent="0.25">
      <c r="A1634" s="93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L1634" s="1"/>
      <c r="M1634" s="1"/>
      <c r="N1634" s="1"/>
      <c r="O1634" s="1"/>
      <c r="P1634" s="1"/>
      <c r="Q1634" s="1"/>
      <c r="R1634" s="1"/>
      <c r="S1634" s="1"/>
      <c r="T1634" s="1"/>
      <c r="U1634" s="1"/>
      <c r="V1634" s="1"/>
      <c r="W1634" s="1"/>
    </row>
    <row r="1635" spans="1:23" x14ac:dyDescent="0.25">
      <c r="A1635" s="93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L1635" s="1"/>
      <c r="M1635" s="1"/>
      <c r="N1635" s="1"/>
      <c r="O1635" s="1"/>
      <c r="P1635" s="1"/>
      <c r="Q1635" s="1"/>
      <c r="R1635" s="1"/>
      <c r="S1635" s="1"/>
      <c r="T1635" s="1"/>
      <c r="U1635" s="1"/>
      <c r="V1635" s="1"/>
      <c r="W1635" s="1"/>
    </row>
    <row r="1636" spans="1:23" x14ac:dyDescent="0.25">
      <c r="A1636" s="93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L1636" s="1"/>
      <c r="M1636" s="1"/>
      <c r="N1636" s="1"/>
      <c r="O1636" s="1"/>
      <c r="P1636" s="1"/>
      <c r="Q1636" s="1"/>
      <c r="R1636" s="1"/>
      <c r="S1636" s="1"/>
      <c r="T1636" s="1"/>
      <c r="U1636" s="1"/>
      <c r="V1636" s="1"/>
      <c r="W1636" s="1"/>
    </row>
    <row r="1637" spans="1:23" x14ac:dyDescent="0.25">
      <c r="A1637" s="93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L1637" s="1"/>
      <c r="M1637" s="1"/>
      <c r="N1637" s="1"/>
      <c r="O1637" s="1"/>
      <c r="P1637" s="1"/>
      <c r="Q1637" s="1"/>
      <c r="R1637" s="1"/>
      <c r="S1637" s="1"/>
      <c r="T1637" s="1"/>
      <c r="U1637" s="1"/>
      <c r="V1637" s="1"/>
      <c r="W1637" s="1"/>
    </row>
    <row r="1638" spans="1:23" x14ac:dyDescent="0.25">
      <c r="A1638" s="93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L1638" s="1"/>
      <c r="M1638" s="1"/>
      <c r="N1638" s="1"/>
      <c r="O1638" s="1"/>
      <c r="P1638" s="1"/>
      <c r="Q1638" s="1"/>
      <c r="R1638" s="1"/>
      <c r="S1638" s="1"/>
      <c r="T1638" s="1"/>
      <c r="U1638" s="1"/>
      <c r="V1638" s="1"/>
      <c r="W1638" s="1"/>
    </row>
    <row r="1639" spans="1:23" x14ac:dyDescent="0.25">
      <c r="A1639" s="93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L1639" s="1"/>
      <c r="M1639" s="1"/>
      <c r="N1639" s="1"/>
      <c r="O1639" s="1"/>
      <c r="P1639" s="1"/>
      <c r="Q1639" s="1"/>
      <c r="R1639" s="1"/>
      <c r="S1639" s="1"/>
      <c r="T1639" s="1"/>
      <c r="U1639" s="1"/>
      <c r="V1639" s="1"/>
      <c r="W1639" s="1"/>
    </row>
    <row r="1640" spans="1:23" x14ac:dyDescent="0.25">
      <c r="A1640" s="93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L1640" s="1"/>
      <c r="M1640" s="1"/>
      <c r="N1640" s="1"/>
      <c r="O1640" s="1"/>
      <c r="P1640" s="1"/>
      <c r="Q1640" s="1"/>
      <c r="R1640" s="1"/>
      <c r="S1640" s="1"/>
      <c r="T1640" s="1"/>
      <c r="U1640" s="1"/>
      <c r="V1640" s="1"/>
      <c r="W1640" s="1"/>
    </row>
    <row r="1641" spans="1:23" x14ac:dyDescent="0.25">
      <c r="A1641" s="93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L1641" s="1"/>
      <c r="M1641" s="1"/>
      <c r="N1641" s="1"/>
      <c r="O1641" s="1"/>
      <c r="P1641" s="1"/>
      <c r="Q1641" s="1"/>
      <c r="R1641" s="1"/>
      <c r="S1641" s="1"/>
      <c r="T1641" s="1"/>
      <c r="U1641" s="1"/>
      <c r="V1641" s="1"/>
      <c r="W1641" s="1"/>
    </row>
    <row r="1642" spans="1:23" x14ac:dyDescent="0.25">
      <c r="A1642" s="93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L1642" s="1"/>
      <c r="M1642" s="1"/>
      <c r="N1642" s="1"/>
      <c r="O1642" s="1"/>
      <c r="P1642" s="1"/>
      <c r="Q1642" s="1"/>
      <c r="R1642" s="1"/>
      <c r="S1642" s="1"/>
      <c r="T1642" s="1"/>
      <c r="U1642" s="1"/>
      <c r="V1642" s="1"/>
      <c r="W1642" s="1"/>
    </row>
    <row r="1643" spans="1:23" x14ac:dyDescent="0.25">
      <c r="A1643" s="93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L1643" s="1"/>
      <c r="M1643" s="1"/>
      <c r="N1643" s="1"/>
      <c r="O1643" s="1"/>
      <c r="P1643" s="1"/>
      <c r="Q1643" s="1"/>
      <c r="R1643" s="1"/>
      <c r="S1643" s="1"/>
      <c r="T1643" s="1"/>
      <c r="U1643" s="1"/>
      <c r="V1643" s="1"/>
      <c r="W1643" s="1"/>
    </row>
    <row r="1644" spans="1:23" x14ac:dyDescent="0.25">
      <c r="A1644" s="93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L1644" s="1"/>
      <c r="M1644" s="1"/>
      <c r="N1644" s="1"/>
      <c r="O1644" s="1"/>
      <c r="P1644" s="1"/>
      <c r="Q1644" s="1"/>
      <c r="R1644" s="1"/>
      <c r="S1644" s="1"/>
      <c r="T1644" s="1"/>
      <c r="U1644" s="1"/>
      <c r="V1644" s="1"/>
      <c r="W1644" s="1"/>
    </row>
    <row r="1645" spans="1:23" x14ac:dyDescent="0.25">
      <c r="A1645" s="93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L1645" s="1"/>
      <c r="M1645" s="1"/>
      <c r="N1645" s="1"/>
      <c r="O1645" s="1"/>
      <c r="P1645" s="1"/>
      <c r="Q1645" s="1"/>
      <c r="R1645" s="1"/>
      <c r="S1645" s="1"/>
      <c r="T1645" s="1"/>
      <c r="U1645" s="1"/>
      <c r="V1645" s="1"/>
      <c r="W1645" s="1"/>
    </row>
    <row r="1646" spans="1:23" x14ac:dyDescent="0.25">
      <c r="A1646" s="93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L1646" s="1"/>
      <c r="M1646" s="1"/>
      <c r="N1646" s="1"/>
      <c r="O1646" s="1"/>
      <c r="P1646" s="1"/>
      <c r="Q1646" s="1"/>
      <c r="R1646" s="1"/>
      <c r="S1646" s="1"/>
      <c r="T1646" s="1"/>
      <c r="U1646" s="1"/>
      <c r="V1646" s="1"/>
      <c r="W1646" s="1"/>
    </row>
    <row r="1647" spans="1:23" x14ac:dyDescent="0.25">
      <c r="A1647" s="93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L1647" s="1"/>
      <c r="M1647" s="1"/>
      <c r="N1647" s="1"/>
      <c r="O1647" s="1"/>
      <c r="P1647" s="1"/>
      <c r="Q1647" s="1"/>
      <c r="R1647" s="1"/>
      <c r="S1647" s="1"/>
      <c r="T1647" s="1"/>
      <c r="U1647" s="1"/>
      <c r="V1647" s="1"/>
      <c r="W1647" s="1"/>
    </row>
    <row r="1648" spans="1:23" x14ac:dyDescent="0.25">
      <c r="A1648" s="93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L1648" s="1"/>
      <c r="M1648" s="1"/>
      <c r="N1648" s="1"/>
      <c r="O1648" s="1"/>
      <c r="P1648" s="1"/>
      <c r="Q1648" s="1"/>
      <c r="R1648" s="1"/>
      <c r="S1648" s="1"/>
      <c r="T1648" s="1"/>
      <c r="U1648" s="1"/>
      <c r="V1648" s="1"/>
      <c r="W1648" s="1"/>
    </row>
    <row r="1649" spans="1:23" x14ac:dyDescent="0.25">
      <c r="A1649" s="93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L1649" s="1"/>
      <c r="M1649" s="1"/>
      <c r="N1649" s="1"/>
      <c r="O1649" s="1"/>
      <c r="P1649" s="1"/>
      <c r="Q1649" s="1"/>
      <c r="R1649" s="1"/>
      <c r="S1649" s="1"/>
      <c r="T1649" s="1"/>
      <c r="U1649" s="1"/>
      <c r="V1649" s="1"/>
      <c r="W1649" s="1"/>
    </row>
    <row r="1650" spans="1:23" x14ac:dyDescent="0.25">
      <c r="A1650" s="93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L1650" s="1"/>
      <c r="M1650" s="1"/>
      <c r="N1650" s="1"/>
      <c r="O1650" s="1"/>
      <c r="P1650" s="1"/>
      <c r="Q1650" s="1"/>
      <c r="R1650" s="1"/>
      <c r="S1650" s="1"/>
      <c r="T1650" s="1"/>
      <c r="U1650" s="1"/>
      <c r="V1650" s="1"/>
      <c r="W1650" s="1"/>
    </row>
    <row r="1651" spans="1:23" x14ac:dyDescent="0.25">
      <c r="A1651" s="93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L1651" s="1"/>
      <c r="M1651" s="1"/>
      <c r="N1651" s="1"/>
      <c r="O1651" s="1"/>
      <c r="P1651" s="1"/>
      <c r="Q1651" s="1"/>
      <c r="R1651" s="1"/>
      <c r="S1651" s="1"/>
      <c r="T1651" s="1"/>
      <c r="U1651" s="1"/>
      <c r="V1651" s="1"/>
      <c r="W1651" s="1"/>
    </row>
    <row r="1652" spans="1:23" x14ac:dyDescent="0.25">
      <c r="A1652" s="93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L1652" s="1"/>
      <c r="M1652" s="1"/>
      <c r="N1652" s="1"/>
      <c r="O1652" s="1"/>
      <c r="P1652" s="1"/>
      <c r="Q1652" s="1"/>
      <c r="R1652" s="1"/>
      <c r="S1652" s="1"/>
      <c r="T1652" s="1"/>
      <c r="U1652" s="1"/>
      <c r="V1652" s="1"/>
      <c r="W1652" s="1"/>
    </row>
    <row r="1653" spans="1:23" x14ac:dyDescent="0.25">
      <c r="A1653" s="93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L1653" s="1"/>
      <c r="M1653" s="1"/>
      <c r="N1653" s="1"/>
      <c r="O1653" s="1"/>
      <c r="P1653" s="1"/>
      <c r="Q1653" s="1"/>
      <c r="R1653" s="1"/>
      <c r="S1653" s="1"/>
      <c r="T1653" s="1"/>
      <c r="U1653" s="1"/>
      <c r="V1653" s="1"/>
      <c r="W1653" s="1"/>
    </row>
    <row r="1654" spans="1:23" x14ac:dyDescent="0.25">
      <c r="A1654" s="93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L1654" s="1"/>
      <c r="M1654" s="1"/>
      <c r="N1654" s="1"/>
      <c r="O1654" s="1"/>
      <c r="P1654" s="1"/>
      <c r="Q1654" s="1"/>
      <c r="R1654" s="1"/>
      <c r="S1654" s="1"/>
      <c r="T1654" s="1"/>
      <c r="U1654" s="1"/>
      <c r="V1654" s="1"/>
      <c r="W1654" s="1"/>
    </row>
    <row r="1655" spans="1:23" x14ac:dyDescent="0.25">
      <c r="A1655" s="93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L1655" s="1"/>
      <c r="M1655" s="1"/>
      <c r="N1655" s="1"/>
      <c r="O1655" s="1"/>
      <c r="P1655" s="1"/>
      <c r="Q1655" s="1"/>
      <c r="R1655" s="1"/>
      <c r="S1655" s="1"/>
      <c r="T1655" s="1"/>
      <c r="U1655" s="1"/>
      <c r="V1655" s="1"/>
      <c r="W1655" s="1"/>
    </row>
    <row r="1656" spans="1:23" x14ac:dyDescent="0.25">
      <c r="A1656" s="93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L1656" s="1"/>
      <c r="M1656" s="1"/>
      <c r="N1656" s="1"/>
      <c r="O1656" s="1"/>
      <c r="P1656" s="1"/>
      <c r="Q1656" s="1"/>
      <c r="R1656" s="1"/>
      <c r="S1656" s="1"/>
      <c r="T1656" s="1"/>
      <c r="U1656" s="1"/>
      <c r="V1656" s="1"/>
      <c r="W1656" s="1"/>
    </row>
    <row r="1657" spans="1:23" x14ac:dyDescent="0.25">
      <c r="A1657" s="93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L1657" s="1"/>
      <c r="M1657" s="1"/>
      <c r="N1657" s="1"/>
      <c r="O1657" s="1"/>
      <c r="P1657" s="1"/>
      <c r="Q1657" s="1"/>
      <c r="R1657" s="1"/>
      <c r="S1657" s="1"/>
      <c r="T1657" s="1"/>
      <c r="U1657" s="1"/>
      <c r="V1657" s="1"/>
      <c r="W1657" s="1"/>
    </row>
    <row r="1658" spans="1:23" x14ac:dyDescent="0.25">
      <c r="A1658" s="93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L1658" s="1"/>
      <c r="M1658" s="1"/>
      <c r="N1658" s="1"/>
      <c r="O1658" s="1"/>
      <c r="P1658" s="1"/>
      <c r="Q1658" s="1"/>
      <c r="R1658" s="1"/>
      <c r="S1658" s="1"/>
      <c r="T1658" s="1"/>
      <c r="U1658" s="1"/>
      <c r="V1658" s="1"/>
      <c r="W1658" s="1"/>
    </row>
    <row r="1659" spans="1:23" x14ac:dyDescent="0.25">
      <c r="A1659" s="93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L1659" s="1"/>
      <c r="M1659" s="1"/>
      <c r="N1659" s="1"/>
      <c r="O1659" s="1"/>
      <c r="P1659" s="1"/>
      <c r="Q1659" s="1"/>
      <c r="R1659" s="1"/>
      <c r="S1659" s="1"/>
      <c r="T1659" s="1"/>
      <c r="U1659" s="1"/>
      <c r="V1659" s="1"/>
      <c r="W1659" s="1"/>
    </row>
    <row r="1660" spans="1:23" x14ac:dyDescent="0.25">
      <c r="A1660" s="93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L1660" s="1"/>
      <c r="M1660" s="1"/>
      <c r="N1660" s="1"/>
      <c r="O1660" s="1"/>
      <c r="P1660" s="1"/>
      <c r="Q1660" s="1"/>
      <c r="R1660" s="1"/>
      <c r="S1660" s="1"/>
      <c r="T1660" s="1"/>
      <c r="U1660" s="1"/>
      <c r="V1660" s="1"/>
      <c r="W1660" s="1"/>
    </row>
    <row r="1661" spans="1:23" x14ac:dyDescent="0.25">
      <c r="A1661" s="93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L1661" s="1"/>
      <c r="M1661" s="1"/>
      <c r="N1661" s="1"/>
      <c r="O1661" s="1"/>
      <c r="P1661" s="1"/>
      <c r="Q1661" s="1"/>
      <c r="R1661" s="1"/>
      <c r="S1661" s="1"/>
      <c r="T1661" s="1"/>
      <c r="U1661" s="1"/>
      <c r="V1661" s="1"/>
      <c r="W1661" s="1"/>
    </row>
    <row r="1662" spans="1:23" x14ac:dyDescent="0.25">
      <c r="A1662" s="93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L1662" s="1"/>
      <c r="M1662" s="1"/>
      <c r="N1662" s="1"/>
      <c r="O1662" s="1"/>
      <c r="P1662" s="1"/>
      <c r="Q1662" s="1"/>
      <c r="R1662" s="1"/>
      <c r="S1662" s="1"/>
      <c r="T1662" s="1"/>
      <c r="U1662" s="1"/>
      <c r="V1662" s="1"/>
      <c r="W1662" s="1"/>
    </row>
    <row r="1663" spans="1:23" x14ac:dyDescent="0.25">
      <c r="A1663" s="93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L1663" s="1"/>
      <c r="M1663" s="1"/>
      <c r="N1663" s="1"/>
      <c r="O1663" s="1"/>
      <c r="P1663" s="1"/>
      <c r="Q1663" s="1"/>
      <c r="R1663" s="1"/>
      <c r="S1663" s="1"/>
      <c r="T1663" s="1"/>
      <c r="U1663" s="1"/>
      <c r="V1663" s="1"/>
      <c r="W1663" s="1"/>
    </row>
    <row r="1664" spans="1:23" x14ac:dyDescent="0.25">
      <c r="A1664" s="93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L1664" s="1"/>
      <c r="M1664" s="1"/>
      <c r="N1664" s="1"/>
      <c r="O1664" s="1"/>
      <c r="P1664" s="1"/>
      <c r="Q1664" s="1"/>
      <c r="R1664" s="1"/>
      <c r="S1664" s="1"/>
      <c r="T1664" s="1"/>
      <c r="U1664" s="1"/>
      <c r="V1664" s="1"/>
      <c r="W1664" s="1"/>
    </row>
    <row r="1665" spans="1:23" x14ac:dyDescent="0.25">
      <c r="A1665" s="93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L1665" s="1"/>
      <c r="M1665" s="1"/>
      <c r="N1665" s="1"/>
      <c r="O1665" s="1"/>
      <c r="P1665" s="1"/>
      <c r="Q1665" s="1"/>
      <c r="R1665" s="1"/>
      <c r="S1665" s="1"/>
      <c r="T1665" s="1"/>
      <c r="U1665" s="1"/>
      <c r="V1665" s="1"/>
      <c r="W1665" s="1"/>
    </row>
    <row r="1666" spans="1:23" x14ac:dyDescent="0.25">
      <c r="A1666" s="93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L1666" s="1"/>
      <c r="M1666" s="1"/>
      <c r="N1666" s="1"/>
      <c r="O1666" s="1"/>
      <c r="P1666" s="1"/>
      <c r="Q1666" s="1"/>
      <c r="R1666" s="1"/>
      <c r="S1666" s="1"/>
      <c r="T1666" s="1"/>
      <c r="U1666" s="1"/>
      <c r="V1666" s="1"/>
      <c r="W1666" s="1"/>
    </row>
    <row r="1667" spans="1:23" x14ac:dyDescent="0.25">
      <c r="A1667" s="93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L1667" s="1"/>
      <c r="M1667" s="1"/>
      <c r="N1667" s="1"/>
      <c r="O1667" s="1"/>
      <c r="P1667" s="1"/>
      <c r="Q1667" s="1"/>
      <c r="R1667" s="1"/>
      <c r="S1667" s="1"/>
      <c r="T1667" s="1"/>
      <c r="U1667" s="1"/>
      <c r="V1667" s="1"/>
      <c r="W1667" s="1"/>
    </row>
    <row r="1668" spans="1:23" x14ac:dyDescent="0.25">
      <c r="A1668" s="93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L1668" s="1"/>
      <c r="M1668" s="1"/>
      <c r="N1668" s="1"/>
      <c r="O1668" s="1"/>
      <c r="P1668" s="1"/>
      <c r="Q1668" s="1"/>
      <c r="R1668" s="1"/>
      <c r="S1668" s="1"/>
      <c r="T1668" s="1"/>
      <c r="U1668" s="1"/>
      <c r="V1668" s="1"/>
      <c r="W1668" s="1"/>
    </row>
    <row r="1669" spans="1:23" x14ac:dyDescent="0.25">
      <c r="A1669" s="93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L1669" s="1"/>
      <c r="M1669" s="1"/>
      <c r="N1669" s="1"/>
      <c r="O1669" s="1"/>
      <c r="P1669" s="1"/>
      <c r="Q1669" s="1"/>
      <c r="R1669" s="1"/>
      <c r="S1669" s="1"/>
      <c r="T1669" s="1"/>
      <c r="U1669" s="1"/>
      <c r="V1669" s="1"/>
      <c r="W1669" s="1"/>
    </row>
    <row r="1670" spans="1:23" x14ac:dyDescent="0.25">
      <c r="A1670" s="93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L1670" s="1"/>
      <c r="M1670" s="1"/>
      <c r="N1670" s="1"/>
      <c r="O1670" s="1"/>
      <c r="P1670" s="1"/>
      <c r="Q1670" s="1"/>
      <c r="R1670" s="1"/>
      <c r="S1670" s="1"/>
      <c r="T1670" s="1"/>
      <c r="U1670" s="1"/>
      <c r="V1670" s="1"/>
      <c r="W1670" s="1"/>
    </row>
    <row r="1671" spans="1:23" x14ac:dyDescent="0.25">
      <c r="A1671" s="93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L1671" s="1"/>
      <c r="M1671" s="1"/>
      <c r="N1671" s="1"/>
      <c r="O1671" s="1"/>
      <c r="P1671" s="1"/>
      <c r="Q1671" s="1"/>
      <c r="R1671" s="1"/>
      <c r="S1671" s="1"/>
      <c r="T1671" s="1"/>
      <c r="U1671" s="1"/>
      <c r="V1671" s="1"/>
      <c r="W1671" s="1"/>
    </row>
    <row r="1672" spans="1:23" x14ac:dyDescent="0.25">
      <c r="A1672" s="93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L1672" s="1"/>
      <c r="M1672" s="1"/>
      <c r="N1672" s="1"/>
      <c r="O1672" s="1"/>
      <c r="P1672" s="1"/>
      <c r="Q1672" s="1"/>
      <c r="R1672" s="1"/>
      <c r="S1672" s="1"/>
      <c r="T1672" s="1"/>
      <c r="U1672" s="1"/>
      <c r="V1672" s="1"/>
      <c r="W1672" s="1"/>
    </row>
    <row r="1673" spans="1:23" x14ac:dyDescent="0.25">
      <c r="A1673" s="93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L1673" s="1"/>
      <c r="M1673" s="1"/>
      <c r="N1673" s="1"/>
      <c r="O1673" s="1"/>
      <c r="P1673" s="1"/>
      <c r="Q1673" s="1"/>
      <c r="R1673" s="1"/>
      <c r="S1673" s="1"/>
      <c r="T1673" s="1"/>
      <c r="U1673" s="1"/>
      <c r="V1673" s="1"/>
      <c r="W1673" s="1"/>
    </row>
    <row r="1674" spans="1:23" x14ac:dyDescent="0.25">
      <c r="A1674" s="93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L1674" s="1"/>
      <c r="M1674" s="1"/>
      <c r="N1674" s="1"/>
      <c r="O1674" s="1"/>
      <c r="P1674" s="1"/>
      <c r="Q1674" s="1"/>
      <c r="R1674" s="1"/>
      <c r="S1674" s="1"/>
      <c r="T1674" s="1"/>
      <c r="U1674" s="1"/>
      <c r="V1674" s="1"/>
      <c r="W1674" s="1"/>
    </row>
    <row r="1675" spans="1:23" x14ac:dyDescent="0.25">
      <c r="A1675" s="93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L1675" s="1"/>
      <c r="M1675" s="1"/>
      <c r="N1675" s="1"/>
      <c r="O1675" s="1"/>
      <c r="P1675" s="1"/>
      <c r="Q1675" s="1"/>
      <c r="R1675" s="1"/>
      <c r="S1675" s="1"/>
      <c r="T1675" s="1"/>
      <c r="U1675" s="1"/>
      <c r="V1675" s="1"/>
      <c r="W1675" s="1"/>
    </row>
    <row r="1676" spans="1:23" x14ac:dyDescent="0.25">
      <c r="A1676" s="93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L1676" s="1"/>
      <c r="M1676" s="1"/>
      <c r="N1676" s="1"/>
      <c r="O1676" s="1"/>
      <c r="P1676" s="1"/>
      <c r="Q1676" s="1"/>
      <c r="R1676" s="1"/>
      <c r="S1676" s="1"/>
      <c r="T1676" s="1"/>
      <c r="U1676" s="1"/>
      <c r="V1676" s="1"/>
      <c r="W1676" s="1"/>
    </row>
    <row r="1677" spans="1:23" x14ac:dyDescent="0.25">
      <c r="A1677" s="93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L1677" s="1"/>
      <c r="M1677" s="1"/>
      <c r="N1677" s="1"/>
      <c r="O1677" s="1"/>
      <c r="P1677" s="1"/>
      <c r="Q1677" s="1"/>
      <c r="R1677" s="1"/>
      <c r="S1677" s="1"/>
      <c r="T1677" s="1"/>
      <c r="U1677" s="1"/>
      <c r="V1677" s="1"/>
      <c r="W1677" s="1"/>
    </row>
    <row r="1678" spans="1:23" x14ac:dyDescent="0.25">
      <c r="A1678" s="93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L1678" s="1"/>
      <c r="M1678" s="1"/>
      <c r="N1678" s="1"/>
      <c r="O1678" s="1"/>
      <c r="P1678" s="1"/>
      <c r="Q1678" s="1"/>
      <c r="R1678" s="1"/>
      <c r="S1678" s="1"/>
      <c r="T1678" s="1"/>
      <c r="U1678" s="1"/>
      <c r="V1678" s="1"/>
      <c r="W1678" s="1"/>
    </row>
    <row r="1679" spans="1:23" x14ac:dyDescent="0.25">
      <c r="A1679" s="93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L1679" s="1"/>
      <c r="M1679" s="1"/>
      <c r="N1679" s="1"/>
      <c r="O1679" s="1"/>
      <c r="P1679" s="1"/>
      <c r="Q1679" s="1"/>
      <c r="R1679" s="1"/>
      <c r="S1679" s="1"/>
      <c r="T1679" s="1"/>
      <c r="U1679" s="1"/>
      <c r="V1679" s="1"/>
      <c r="W1679" s="1"/>
    </row>
    <row r="1680" spans="1:23" x14ac:dyDescent="0.25">
      <c r="A1680" s="93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L1680" s="1"/>
      <c r="M1680" s="1"/>
      <c r="N1680" s="1"/>
      <c r="O1680" s="1"/>
      <c r="P1680" s="1"/>
      <c r="Q1680" s="1"/>
      <c r="R1680" s="1"/>
      <c r="S1680" s="1"/>
      <c r="T1680" s="1"/>
      <c r="U1680" s="1"/>
      <c r="V1680" s="1"/>
      <c r="W1680" s="1"/>
    </row>
    <row r="1681" spans="1:23" x14ac:dyDescent="0.25">
      <c r="A1681" s="93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L1681" s="1"/>
      <c r="M1681" s="1"/>
      <c r="N1681" s="1"/>
      <c r="O1681" s="1"/>
      <c r="P1681" s="1"/>
      <c r="Q1681" s="1"/>
      <c r="R1681" s="1"/>
      <c r="S1681" s="1"/>
      <c r="T1681" s="1"/>
      <c r="U1681" s="1"/>
      <c r="V1681" s="1"/>
      <c r="W1681" s="1"/>
    </row>
    <row r="1682" spans="1:23" x14ac:dyDescent="0.25">
      <c r="A1682" s="93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L1682" s="1"/>
      <c r="M1682" s="1"/>
      <c r="N1682" s="1"/>
      <c r="O1682" s="1"/>
      <c r="P1682" s="1"/>
      <c r="Q1682" s="1"/>
      <c r="R1682" s="1"/>
      <c r="S1682" s="1"/>
      <c r="T1682" s="1"/>
      <c r="U1682" s="1"/>
      <c r="V1682" s="1"/>
      <c r="W1682" s="1"/>
    </row>
    <row r="1683" spans="1:23" x14ac:dyDescent="0.25">
      <c r="A1683" s="93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L1683" s="1"/>
      <c r="M1683" s="1"/>
      <c r="N1683" s="1"/>
      <c r="O1683" s="1"/>
      <c r="P1683" s="1"/>
      <c r="Q1683" s="1"/>
      <c r="R1683" s="1"/>
      <c r="S1683" s="1"/>
      <c r="T1683" s="1"/>
      <c r="U1683" s="1"/>
      <c r="V1683" s="1"/>
      <c r="W1683" s="1"/>
    </row>
    <row r="1684" spans="1:23" x14ac:dyDescent="0.25">
      <c r="A1684" s="93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L1684" s="1"/>
      <c r="M1684" s="1"/>
      <c r="N1684" s="1"/>
      <c r="O1684" s="1"/>
      <c r="P1684" s="1"/>
      <c r="Q1684" s="1"/>
      <c r="R1684" s="1"/>
      <c r="S1684" s="1"/>
      <c r="T1684" s="1"/>
      <c r="U1684" s="1"/>
      <c r="V1684" s="1"/>
      <c r="W1684" s="1"/>
    </row>
    <row r="1685" spans="1:23" x14ac:dyDescent="0.25">
      <c r="A1685" s="93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L1685" s="1"/>
      <c r="M1685" s="1"/>
      <c r="N1685" s="1"/>
      <c r="O1685" s="1"/>
      <c r="P1685" s="1"/>
      <c r="Q1685" s="1"/>
      <c r="R1685" s="1"/>
      <c r="S1685" s="1"/>
      <c r="T1685" s="1"/>
      <c r="U1685" s="1"/>
      <c r="V1685" s="1"/>
      <c r="W1685" s="1"/>
    </row>
    <row r="1686" spans="1:23" x14ac:dyDescent="0.25">
      <c r="A1686" s="93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L1686" s="1"/>
      <c r="M1686" s="1"/>
      <c r="N1686" s="1"/>
      <c r="O1686" s="1"/>
      <c r="P1686" s="1"/>
      <c r="Q1686" s="1"/>
      <c r="R1686" s="1"/>
      <c r="S1686" s="1"/>
      <c r="T1686" s="1"/>
      <c r="U1686" s="1"/>
      <c r="V1686" s="1"/>
      <c r="W1686" s="1"/>
    </row>
    <row r="1687" spans="1:23" x14ac:dyDescent="0.25">
      <c r="A1687" s="93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L1687" s="1"/>
      <c r="M1687" s="1"/>
      <c r="N1687" s="1"/>
      <c r="O1687" s="1"/>
      <c r="P1687" s="1"/>
      <c r="Q1687" s="1"/>
      <c r="R1687" s="1"/>
      <c r="S1687" s="1"/>
      <c r="T1687" s="1"/>
      <c r="U1687" s="1"/>
      <c r="V1687" s="1"/>
      <c r="W1687" s="1"/>
    </row>
    <row r="1688" spans="1:23" x14ac:dyDescent="0.25">
      <c r="A1688" s="93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L1688" s="1"/>
      <c r="M1688" s="1"/>
      <c r="N1688" s="1"/>
      <c r="O1688" s="1"/>
      <c r="P1688" s="1"/>
      <c r="Q1688" s="1"/>
      <c r="R1688" s="1"/>
      <c r="S1688" s="1"/>
      <c r="T1688" s="1"/>
      <c r="U1688" s="1"/>
      <c r="V1688" s="1"/>
      <c r="W1688" s="1"/>
    </row>
    <row r="1689" spans="1:23" x14ac:dyDescent="0.25">
      <c r="A1689" s="93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L1689" s="1"/>
      <c r="M1689" s="1"/>
      <c r="N1689" s="1"/>
      <c r="O1689" s="1"/>
      <c r="P1689" s="1"/>
      <c r="Q1689" s="1"/>
      <c r="R1689" s="1"/>
      <c r="S1689" s="1"/>
      <c r="T1689" s="1"/>
      <c r="U1689" s="1"/>
      <c r="V1689" s="1"/>
      <c r="W1689" s="1"/>
    </row>
    <row r="1690" spans="1:23" x14ac:dyDescent="0.25">
      <c r="A1690" s="93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L1690" s="1"/>
      <c r="M1690" s="1"/>
      <c r="N1690" s="1"/>
      <c r="O1690" s="1"/>
      <c r="P1690" s="1"/>
      <c r="Q1690" s="1"/>
      <c r="R1690" s="1"/>
      <c r="S1690" s="1"/>
      <c r="T1690" s="1"/>
      <c r="U1690" s="1"/>
      <c r="V1690" s="1"/>
      <c r="W1690" s="1"/>
    </row>
    <row r="1691" spans="1:23" x14ac:dyDescent="0.25">
      <c r="A1691" s="93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L1691" s="1"/>
      <c r="M1691" s="1"/>
      <c r="N1691" s="1"/>
      <c r="O1691" s="1"/>
      <c r="P1691" s="1"/>
      <c r="Q1691" s="1"/>
      <c r="R1691" s="1"/>
      <c r="S1691" s="1"/>
      <c r="T1691" s="1"/>
      <c r="U1691" s="1"/>
      <c r="V1691" s="1"/>
      <c r="W1691" s="1"/>
    </row>
    <row r="1692" spans="1:23" x14ac:dyDescent="0.25">
      <c r="A1692" s="93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L1692" s="1"/>
      <c r="M1692" s="1"/>
      <c r="N1692" s="1"/>
      <c r="O1692" s="1"/>
      <c r="P1692" s="1"/>
      <c r="Q1692" s="1"/>
      <c r="R1692" s="1"/>
      <c r="S1692" s="1"/>
      <c r="T1692" s="1"/>
      <c r="U1692" s="1"/>
      <c r="V1692" s="1"/>
      <c r="W1692" s="1"/>
    </row>
    <row r="1693" spans="1:23" x14ac:dyDescent="0.25">
      <c r="A1693" s="93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L1693" s="1"/>
      <c r="M1693" s="1"/>
      <c r="N1693" s="1"/>
      <c r="O1693" s="1"/>
      <c r="P1693" s="1"/>
      <c r="Q1693" s="1"/>
      <c r="R1693" s="1"/>
      <c r="S1693" s="1"/>
      <c r="T1693" s="1"/>
      <c r="U1693" s="1"/>
      <c r="V1693" s="1"/>
      <c r="W1693" s="1"/>
    </row>
    <row r="1694" spans="1:23" x14ac:dyDescent="0.25">
      <c r="A1694" s="93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L1694" s="1"/>
      <c r="M1694" s="1"/>
      <c r="N1694" s="1"/>
      <c r="O1694" s="1"/>
      <c r="P1694" s="1"/>
      <c r="Q1694" s="1"/>
      <c r="R1694" s="1"/>
      <c r="S1694" s="1"/>
      <c r="T1694" s="1"/>
      <c r="U1694" s="1"/>
      <c r="V1694" s="1"/>
      <c r="W1694" s="1"/>
    </row>
    <row r="1695" spans="1:23" x14ac:dyDescent="0.25">
      <c r="A1695" s="93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L1695" s="1"/>
      <c r="M1695" s="1"/>
      <c r="N1695" s="1"/>
      <c r="O1695" s="1"/>
      <c r="P1695" s="1"/>
      <c r="Q1695" s="1"/>
      <c r="R1695" s="1"/>
      <c r="S1695" s="1"/>
      <c r="T1695" s="1"/>
      <c r="U1695" s="1"/>
      <c r="V1695" s="1"/>
      <c r="W1695" s="1"/>
    </row>
    <row r="1696" spans="1:23" x14ac:dyDescent="0.25">
      <c r="A1696" s="93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L1696" s="1"/>
      <c r="M1696" s="1"/>
      <c r="N1696" s="1"/>
      <c r="O1696" s="1"/>
      <c r="P1696" s="1"/>
      <c r="Q1696" s="1"/>
      <c r="R1696" s="1"/>
      <c r="S1696" s="1"/>
      <c r="T1696" s="1"/>
      <c r="U1696" s="1"/>
      <c r="V1696" s="1"/>
      <c r="W1696" s="1"/>
    </row>
    <row r="1697" spans="1:23" x14ac:dyDescent="0.25">
      <c r="A1697" s="93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L1697" s="1"/>
      <c r="M1697" s="1"/>
      <c r="N1697" s="1"/>
      <c r="O1697" s="1"/>
      <c r="P1697" s="1"/>
      <c r="Q1697" s="1"/>
      <c r="R1697" s="1"/>
      <c r="S1697" s="1"/>
      <c r="T1697" s="1"/>
      <c r="U1697" s="1"/>
      <c r="V1697" s="1"/>
      <c r="W1697" s="1"/>
    </row>
    <row r="1698" spans="1:23" x14ac:dyDescent="0.25">
      <c r="A1698" s="93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L1698" s="1"/>
      <c r="M1698" s="1"/>
      <c r="N1698" s="1"/>
      <c r="O1698" s="1"/>
      <c r="P1698" s="1"/>
      <c r="Q1698" s="1"/>
      <c r="R1698" s="1"/>
      <c r="S1698" s="1"/>
      <c r="T1698" s="1"/>
      <c r="U1698" s="1"/>
      <c r="V1698" s="1"/>
      <c r="W1698" s="1"/>
    </row>
    <row r="1699" spans="1:23" x14ac:dyDescent="0.25">
      <c r="A1699" s="93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L1699" s="1"/>
      <c r="M1699" s="1"/>
      <c r="N1699" s="1"/>
      <c r="O1699" s="1"/>
      <c r="P1699" s="1"/>
      <c r="Q1699" s="1"/>
      <c r="R1699" s="1"/>
      <c r="S1699" s="1"/>
      <c r="T1699" s="1"/>
      <c r="U1699" s="1"/>
      <c r="V1699" s="1"/>
      <c r="W1699" s="1"/>
    </row>
    <row r="1700" spans="1:23" x14ac:dyDescent="0.25">
      <c r="A1700" s="93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L1700" s="1"/>
      <c r="M1700" s="1"/>
      <c r="N1700" s="1"/>
      <c r="O1700" s="1"/>
      <c r="P1700" s="1"/>
      <c r="Q1700" s="1"/>
      <c r="R1700" s="1"/>
      <c r="S1700" s="1"/>
      <c r="T1700" s="1"/>
      <c r="U1700" s="1"/>
      <c r="V1700" s="1"/>
      <c r="W1700" s="1"/>
    </row>
    <row r="1701" spans="1:23" x14ac:dyDescent="0.25">
      <c r="A1701" s="93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L1701" s="1"/>
      <c r="M1701" s="1"/>
      <c r="N1701" s="1"/>
      <c r="O1701" s="1"/>
      <c r="P1701" s="1"/>
      <c r="Q1701" s="1"/>
      <c r="R1701" s="1"/>
      <c r="S1701" s="1"/>
      <c r="T1701" s="1"/>
      <c r="U1701" s="1"/>
      <c r="V1701" s="1"/>
      <c r="W1701" s="1"/>
    </row>
    <row r="1702" spans="1:23" x14ac:dyDescent="0.25">
      <c r="A1702" s="93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L1702" s="1"/>
      <c r="M1702" s="1"/>
      <c r="N1702" s="1"/>
      <c r="O1702" s="1"/>
      <c r="P1702" s="1"/>
      <c r="Q1702" s="1"/>
      <c r="R1702" s="1"/>
      <c r="S1702" s="1"/>
      <c r="T1702" s="1"/>
      <c r="U1702" s="1"/>
      <c r="V1702" s="1"/>
      <c r="W1702" s="1"/>
    </row>
    <row r="1703" spans="1:23" x14ac:dyDescent="0.25">
      <c r="A1703" s="93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L1703" s="1"/>
      <c r="M1703" s="1"/>
      <c r="N1703" s="1"/>
      <c r="O1703" s="1"/>
      <c r="P1703" s="1"/>
      <c r="Q1703" s="1"/>
      <c r="R1703" s="1"/>
      <c r="S1703" s="1"/>
      <c r="T1703" s="1"/>
      <c r="U1703" s="1"/>
      <c r="V1703" s="1"/>
      <c r="W1703" s="1"/>
    </row>
    <row r="1704" spans="1:23" x14ac:dyDescent="0.25">
      <c r="A1704" s="93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L1704" s="1"/>
      <c r="M1704" s="1"/>
      <c r="N1704" s="1"/>
      <c r="O1704" s="1"/>
      <c r="P1704" s="1"/>
      <c r="Q1704" s="1"/>
      <c r="R1704" s="1"/>
      <c r="S1704" s="1"/>
      <c r="T1704" s="1"/>
      <c r="U1704" s="1"/>
      <c r="V1704" s="1"/>
      <c r="W1704" s="1"/>
    </row>
    <row r="1705" spans="1:23" x14ac:dyDescent="0.25">
      <c r="A1705" s="93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L1705" s="1"/>
      <c r="M1705" s="1"/>
      <c r="N1705" s="1"/>
      <c r="O1705" s="1"/>
      <c r="P1705" s="1"/>
      <c r="Q1705" s="1"/>
      <c r="R1705" s="1"/>
      <c r="S1705" s="1"/>
      <c r="T1705" s="1"/>
      <c r="U1705" s="1"/>
      <c r="V1705" s="1"/>
      <c r="W1705" s="1"/>
    </row>
    <row r="1706" spans="1:23" x14ac:dyDescent="0.25">
      <c r="A1706" s="93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L1706" s="1"/>
      <c r="M1706" s="1"/>
      <c r="N1706" s="1"/>
      <c r="O1706" s="1"/>
      <c r="P1706" s="1"/>
      <c r="Q1706" s="1"/>
      <c r="R1706" s="1"/>
      <c r="S1706" s="1"/>
      <c r="T1706" s="1"/>
      <c r="U1706" s="1"/>
      <c r="V1706" s="1"/>
      <c r="W1706" s="1"/>
    </row>
    <row r="1707" spans="1:23" x14ac:dyDescent="0.25">
      <c r="A1707" s="93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L1707" s="1"/>
      <c r="M1707" s="1"/>
      <c r="N1707" s="1"/>
      <c r="O1707" s="1"/>
      <c r="P1707" s="1"/>
      <c r="Q1707" s="1"/>
      <c r="R1707" s="1"/>
      <c r="S1707" s="1"/>
      <c r="T1707" s="1"/>
      <c r="U1707" s="1"/>
      <c r="V1707" s="1"/>
      <c r="W1707" s="1"/>
    </row>
    <row r="1708" spans="1:23" x14ac:dyDescent="0.25">
      <c r="A1708" s="93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L1708" s="1"/>
      <c r="M1708" s="1"/>
      <c r="N1708" s="1"/>
      <c r="O1708" s="1"/>
      <c r="P1708" s="1"/>
      <c r="Q1708" s="1"/>
      <c r="R1708" s="1"/>
      <c r="S1708" s="1"/>
      <c r="T1708" s="1"/>
      <c r="U1708" s="1"/>
      <c r="V1708" s="1"/>
      <c r="W1708" s="1"/>
    </row>
    <row r="1709" spans="1:23" x14ac:dyDescent="0.25">
      <c r="A1709" s="93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L1709" s="1"/>
      <c r="M1709" s="1"/>
      <c r="N1709" s="1"/>
      <c r="O1709" s="1"/>
      <c r="P1709" s="1"/>
      <c r="Q1709" s="1"/>
      <c r="R1709" s="1"/>
      <c r="S1709" s="1"/>
      <c r="T1709" s="1"/>
      <c r="U1709" s="1"/>
      <c r="V1709" s="1"/>
      <c r="W1709" s="1"/>
    </row>
    <row r="1710" spans="1:23" x14ac:dyDescent="0.25">
      <c r="A1710" s="93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L1710" s="1"/>
      <c r="M1710" s="1"/>
      <c r="N1710" s="1"/>
      <c r="O1710" s="1"/>
      <c r="P1710" s="1"/>
      <c r="Q1710" s="1"/>
      <c r="R1710" s="1"/>
      <c r="S1710" s="1"/>
      <c r="T1710" s="1"/>
      <c r="U1710" s="1"/>
      <c r="V1710" s="1"/>
      <c r="W1710" s="1"/>
    </row>
    <row r="1711" spans="1:23" x14ac:dyDescent="0.25">
      <c r="A1711" s="93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L1711" s="1"/>
      <c r="M1711" s="1"/>
      <c r="N1711" s="1"/>
      <c r="O1711" s="1"/>
      <c r="P1711" s="1"/>
      <c r="Q1711" s="1"/>
      <c r="R1711" s="1"/>
      <c r="S1711" s="1"/>
      <c r="T1711" s="1"/>
      <c r="U1711" s="1"/>
      <c r="V1711" s="1"/>
      <c r="W1711" s="1"/>
    </row>
    <row r="1712" spans="1:23" x14ac:dyDescent="0.25">
      <c r="A1712" s="93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L1712" s="1"/>
      <c r="M1712" s="1"/>
      <c r="N1712" s="1"/>
      <c r="O1712" s="1"/>
      <c r="P1712" s="1"/>
      <c r="Q1712" s="1"/>
      <c r="R1712" s="1"/>
      <c r="S1712" s="1"/>
      <c r="T1712" s="1"/>
      <c r="U1712" s="1"/>
      <c r="V1712" s="1"/>
      <c r="W1712" s="1"/>
    </row>
    <row r="1713" spans="1:23" x14ac:dyDescent="0.25">
      <c r="A1713" s="93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L1713" s="1"/>
      <c r="M1713" s="1"/>
      <c r="N1713" s="1"/>
      <c r="O1713" s="1"/>
      <c r="P1713" s="1"/>
      <c r="Q1713" s="1"/>
      <c r="R1713" s="1"/>
      <c r="S1713" s="1"/>
      <c r="T1713" s="1"/>
      <c r="U1713" s="1"/>
      <c r="V1713" s="1"/>
      <c r="W1713" s="1"/>
    </row>
    <row r="1714" spans="1:23" x14ac:dyDescent="0.25">
      <c r="A1714" s="93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L1714" s="1"/>
      <c r="M1714" s="1"/>
      <c r="N1714" s="1"/>
      <c r="O1714" s="1"/>
      <c r="P1714" s="1"/>
      <c r="Q1714" s="1"/>
      <c r="R1714" s="1"/>
      <c r="S1714" s="1"/>
      <c r="T1714" s="1"/>
      <c r="U1714" s="1"/>
      <c r="V1714" s="1"/>
      <c r="W1714" s="1"/>
    </row>
    <row r="1715" spans="1:23" x14ac:dyDescent="0.25">
      <c r="A1715" s="93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L1715" s="1"/>
      <c r="M1715" s="1"/>
      <c r="N1715" s="1"/>
      <c r="O1715" s="1"/>
      <c r="P1715" s="1"/>
      <c r="Q1715" s="1"/>
      <c r="R1715" s="1"/>
      <c r="S1715" s="1"/>
      <c r="T1715" s="1"/>
      <c r="U1715" s="1"/>
      <c r="V1715" s="1"/>
      <c r="W1715" s="1"/>
    </row>
    <row r="1716" spans="1:23" x14ac:dyDescent="0.25">
      <c r="A1716" s="93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L1716" s="1"/>
      <c r="M1716" s="1"/>
      <c r="N1716" s="1"/>
      <c r="O1716" s="1"/>
      <c r="P1716" s="1"/>
      <c r="Q1716" s="1"/>
      <c r="R1716" s="1"/>
      <c r="S1716" s="1"/>
      <c r="T1716" s="1"/>
      <c r="U1716" s="1"/>
      <c r="V1716" s="1"/>
      <c r="W1716" s="1"/>
    </row>
    <row r="1717" spans="1:23" x14ac:dyDescent="0.25">
      <c r="A1717" s="93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L1717" s="1"/>
      <c r="M1717" s="1"/>
      <c r="N1717" s="1"/>
      <c r="O1717" s="1"/>
      <c r="P1717" s="1"/>
      <c r="Q1717" s="1"/>
      <c r="R1717" s="1"/>
      <c r="S1717" s="1"/>
      <c r="T1717" s="1"/>
      <c r="U1717" s="1"/>
      <c r="V1717" s="1"/>
      <c r="W1717" s="1"/>
    </row>
    <row r="1718" spans="1:23" x14ac:dyDescent="0.25">
      <c r="A1718" s="93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L1718" s="1"/>
      <c r="M1718" s="1"/>
      <c r="N1718" s="1"/>
      <c r="O1718" s="1"/>
      <c r="P1718" s="1"/>
      <c r="Q1718" s="1"/>
      <c r="R1718" s="1"/>
      <c r="S1718" s="1"/>
      <c r="T1718" s="1"/>
      <c r="U1718" s="1"/>
      <c r="V1718" s="1"/>
      <c r="W1718" s="1"/>
    </row>
    <row r="1719" spans="1:23" x14ac:dyDescent="0.25">
      <c r="A1719" s="93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L1719" s="1"/>
      <c r="M1719" s="1"/>
      <c r="N1719" s="1"/>
      <c r="O1719" s="1"/>
      <c r="P1719" s="1"/>
      <c r="Q1719" s="1"/>
      <c r="R1719" s="1"/>
      <c r="S1719" s="1"/>
      <c r="T1719" s="1"/>
      <c r="U1719" s="1"/>
      <c r="V1719" s="1"/>
      <c r="W1719" s="1"/>
    </row>
    <row r="1720" spans="1:23" x14ac:dyDescent="0.25">
      <c r="A1720" s="93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L1720" s="1"/>
      <c r="M1720" s="1"/>
      <c r="N1720" s="1"/>
      <c r="O1720" s="1"/>
      <c r="P1720" s="1"/>
      <c r="Q1720" s="1"/>
      <c r="R1720" s="1"/>
      <c r="S1720" s="1"/>
      <c r="T1720" s="1"/>
      <c r="U1720" s="1"/>
      <c r="V1720" s="1"/>
      <c r="W1720" s="1"/>
    </row>
    <row r="1721" spans="1:23" x14ac:dyDescent="0.25">
      <c r="A1721" s="93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L1721" s="1"/>
      <c r="M1721" s="1"/>
      <c r="N1721" s="1"/>
      <c r="O1721" s="1"/>
      <c r="P1721" s="1"/>
      <c r="Q1721" s="1"/>
      <c r="R1721" s="1"/>
      <c r="S1721" s="1"/>
      <c r="T1721" s="1"/>
      <c r="U1721" s="1"/>
      <c r="V1721" s="1"/>
      <c r="W1721" s="1"/>
    </row>
    <row r="1722" spans="1:23" x14ac:dyDescent="0.25">
      <c r="A1722" s="93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L1722" s="1"/>
      <c r="M1722" s="1"/>
      <c r="N1722" s="1"/>
      <c r="O1722" s="1"/>
      <c r="P1722" s="1"/>
      <c r="Q1722" s="1"/>
      <c r="R1722" s="1"/>
      <c r="S1722" s="1"/>
      <c r="T1722" s="1"/>
      <c r="U1722" s="1"/>
      <c r="V1722" s="1"/>
      <c r="W1722" s="1"/>
    </row>
    <row r="1723" spans="1:23" x14ac:dyDescent="0.25">
      <c r="A1723" s="93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L1723" s="1"/>
      <c r="M1723" s="1"/>
      <c r="N1723" s="1"/>
      <c r="O1723" s="1"/>
      <c r="P1723" s="1"/>
      <c r="Q1723" s="1"/>
      <c r="R1723" s="1"/>
      <c r="S1723" s="1"/>
      <c r="T1723" s="1"/>
      <c r="U1723" s="1"/>
      <c r="V1723" s="1"/>
      <c r="W1723" s="1"/>
    </row>
    <row r="1724" spans="1:23" x14ac:dyDescent="0.25">
      <c r="A1724" s="93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L1724" s="1"/>
      <c r="M1724" s="1"/>
      <c r="N1724" s="1"/>
      <c r="O1724" s="1"/>
      <c r="P1724" s="1"/>
      <c r="Q1724" s="1"/>
      <c r="R1724" s="1"/>
      <c r="S1724" s="1"/>
      <c r="T1724" s="1"/>
      <c r="U1724" s="1"/>
      <c r="V1724" s="1"/>
      <c r="W1724" s="1"/>
    </row>
    <row r="1725" spans="1:23" x14ac:dyDescent="0.25">
      <c r="A1725" s="93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L1725" s="1"/>
      <c r="M1725" s="1"/>
      <c r="N1725" s="1"/>
      <c r="O1725" s="1"/>
      <c r="P1725" s="1"/>
      <c r="Q1725" s="1"/>
      <c r="R1725" s="1"/>
      <c r="S1725" s="1"/>
      <c r="T1725" s="1"/>
      <c r="U1725" s="1"/>
      <c r="V1725" s="1"/>
      <c r="W1725" s="1"/>
    </row>
    <row r="1726" spans="1:23" x14ac:dyDescent="0.25">
      <c r="A1726" s="93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L1726" s="1"/>
      <c r="M1726" s="1"/>
      <c r="N1726" s="1"/>
      <c r="O1726" s="1"/>
      <c r="P1726" s="1"/>
      <c r="Q1726" s="1"/>
      <c r="R1726" s="1"/>
      <c r="S1726" s="1"/>
      <c r="T1726" s="1"/>
      <c r="U1726" s="1"/>
      <c r="V1726" s="1"/>
      <c r="W1726" s="1"/>
    </row>
    <row r="1727" spans="1:23" x14ac:dyDescent="0.25">
      <c r="A1727" s="93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L1727" s="1"/>
      <c r="M1727" s="1"/>
      <c r="N1727" s="1"/>
      <c r="O1727" s="1"/>
      <c r="P1727" s="1"/>
      <c r="Q1727" s="1"/>
      <c r="R1727" s="1"/>
      <c r="S1727" s="1"/>
      <c r="T1727" s="1"/>
      <c r="U1727" s="1"/>
      <c r="V1727" s="1"/>
      <c r="W1727" s="1"/>
    </row>
    <row r="1728" spans="1:23" x14ac:dyDescent="0.25">
      <c r="A1728" s="93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L1728" s="1"/>
      <c r="M1728" s="1"/>
      <c r="N1728" s="1"/>
      <c r="O1728" s="1"/>
      <c r="P1728" s="1"/>
      <c r="Q1728" s="1"/>
      <c r="R1728" s="1"/>
      <c r="S1728" s="1"/>
      <c r="T1728" s="1"/>
      <c r="U1728" s="1"/>
      <c r="V1728" s="1"/>
      <c r="W1728" s="1"/>
    </row>
    <row r="1729" spans="1:23" x14ac:dyDescent="0.25">
      <c r="A1729" s="93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L1729" s="1"/>
      <c r="M1729" s="1"/>
      <c r="N1729" s="1"/>
      <c r="O1729" s="1"/>
      <c r="P1729" s="1"/>
      <c r="Q1729" s="1"/>
      <c r="R1729" s="1"/>
      <c r="S1729" s="1"/>
      <c r="T1729" s="1"/>
      <c r="U1729" s="1"/>
      <c r="V1729" s="1"/>
      <c r="W1729" s="1"/>
    </row>
    <row r="1730" spans="1:23" x14ac:dyDescent="0.25">
      <c r="A1730" s="93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L1730" s="1"/>
      <c r="M1730" s="1"/>
      <c r="N1730" s="1"/>
      <c r="O1730" s="1"/>
      <c r="P1730" s="1"/>
      <c r="Q1730" s="1"/>
      <c r="R1730" s="1"/>
      <c r="S1730" s="1"/>
      <c r="T1730" s="1"/>
      <c r="U1730" s="1"/>
      <c r="V1730" s="1"/>
      <c r="W1730" s="1"/>
    </row>
    <row r="1731" spans="1:23" x14ac:dyDescent="0.25">
      <c r="A1731" s="93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L1731" s="1"/>
      <c r="M1731" s="1"/>
      <c r="N1731" s="1"/>
      <c r="O1731" s="1"/>
      <c r="P1731" s="1"/>
      <c r="Q1731" s="1"/>
      <c r="R1731" s="1"/>
      <c r="S1731" s="1"/>
      <c r="T1731" s="1"/>
      <c r="U1731" s="1"/>
      <c r="V1731" s="1"/>
      <c r="W1731" s="1"/>
    </row>
    <row r="1732" spans="1:23" x14ac:dyDescent="0.25">
      <c r="A1732" s="93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L1732" s="1"/>
      <c r="M1732" s="1"/>
      <c r="N1732" s="1"/>
      <c r="O1732" s="1"/>
      <c r="P1732" s="1"/>
      <c r="Q1732" s="1"/>
      <c r="R1732" s="1"/>
      <c r="S1732" s="1"/>
      <c r="T1732" s="1"/>
      <c r="U1732" s="1"/>
      <c r="V1732" s="1"/>
      <c r="W1732" s="1"/>
    </row>
    <row r="1733" spans="1:23" x14ac:dyDescent="0.25">
      <c r="A1733" s="93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L1733" s="1"/>
      <c r="M1733" s="1"/>
      <c r="N1733" s="1"/>
      <c r="O1733" s="1"/>
      <c r="P1733" s="1"/>
      <c r="Q1733" s="1"/>
      <c r="R1733" s="1"/>
      <c r="S1733" s="1"/>
      <c r="T1733" s="1"/>
      <c r="U1733" s="1"/>
      <c r="V1733" s="1"/>
      <c r="W1733" s="1"/>
    </row>
    <row r="1734" spans="1:23" x14ac:dyDescent="0.25">
      <c r="A1734" s="93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L1734" s="1"/>
      <c r="M1734" s="1"/>
      <c r="N1734" s="1"/>
      <c r="O1734" s="1"/>
      <c r="P1734" s="1"/>
      <c r="Q1734" s="1"/>
      <c r="R1734" s="1"/>
      <c r="S1734" s="1"/>
      <c r="T1734" s="1"/>
      <c r="U1734" s="1"/>
      <c r="V1734" s="1"/>
      <c r="W1734" s="1"/>
    </row>
    <row r="1735" spans="1:23" x14ac:dyDescent="0.25">
      <c r="A1735" s="93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L1735" s="1"/>
      <c r="M1735" s="1"/>
      <c r="N1735" s="1"/>
      <c r="O1735" s="1"/>
      <c r="P1735" s="1"/>
      <c r="Q1735" s="1"/>
      <c r="R1735" s="1"/>
      <c r="S1735" s="1"/>
      <c r="T1735" s="1"/>
      <c r="U1735" s="1"/>
      <c r="V1735" s="1"/>
      <c r="W1735" s="1"/>
    </row>
    <row r="1736" spans="1:23" x14ac:dyDescent="0.25">
      <c r="A1736" s="93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L1736" s="1"/>
      <c r="M1736" s="1"/>
      <c r="N1736" s="1"/>
      <c r="O1736" s="1"/>
      <c r="P1736" s="1"/>
      <c r="Q1736" s="1"/>
      <c r="R1736" s="1"/>
      <c r="S1736" s="1"/>
      <c r="T1736" s="1"/>
      <c r="U1736" s="1"/>
      <c r="V1736" s="1"/>
      <c r="W1736" s="1"/>
    </row>
    <row r="1737" spans="1:23" x14ac:dyDescent="0.25">
      <c r="A1737" s="93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L1737" s="1"/>
      <c r="M1737" s="1"/>
      <c r="N1737" s="1"/>
      <c r="O1737" s="1"/>
      <c r="P1737" s="1"/>
      <c r="Q1737" s="1"/>
      <c r="R1737" s="1"/>
      <c r="S1737" s="1"/>
      <c r="T1737" s="1"/>
      <c r="U1737" s="1"/>
      <c r="V1737" s="1"/>
      <c r="W1737" s="1"/>
    </row>
    <row r="1738" spans="1:23" x14ac:dyDescent="0.25">
      <c r="A1738" s="93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L1738" s="1"/>
      <c r="M1738" s="1"/>
      <c r="N1738" s="1"/>
      <c r="O1738" s="1"/>
      <c r="P1738" s="1"/>
      <c r="Q1738" s="1"/>
      <c r="R1738" s="1"/>
      <c r="S1738" s="1"/>
      <c r="T1738" s="1"/>
      <c r="U1738" s="1"/>
      <c r="V1738" s="1"/>
      <c r="W1738" s="1"/>
    </row>
    <row r="1739" spans="1:23" x14ac:dyDescent="0.25">
      <c r="A1739" s="93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L1739" s="1"/>
      <c r="M1739" s="1"/>
      <c r="N1739" s="1"/>
      <c r="O1739" s="1"/>
      <c r="P1739" s="1"/>
      <c r="Q1739" s="1"/>
      <c r="R1739" s="1"/>
      <c r="S1739" s="1"/>
      <c r="T1739" s="1"/>
      <c r="U1739" s="1"/>
      <c r="V1739" s="1"/>
      <c r="W1739" s="1"/>
    </row>
    <row r="1740" spans="1:23" x14ac:dyDescent="0.25">
      <c r="A1740" s="93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L1740" s="1"/>
      <c r="M1740" s="1"/>
      <c r="N1740" s="1"/>
      <c r="O1740" s="1"/>
      <c r="P1740" s="1"/>
      <c r="Q1740" s="1"/>
      <c r="R1740" s="1"/>
      <c r="S1740" s="1"/>
      <c r="T1740" s="1"/>
      <c r="U1740" s="1"/>
      <c r="V1740" s="1"/>
      <c r="W1740" s="1"/>
    </row>
    <row r="1741" spans="1:23" x14ac:dyDescent="0.25">
      <c r="A1741" s="93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L1741" s="1"/>
      <c r="M1741" s="1"/>
      <c r="N1741" s="1"/>
      <c r="O1741" s="1"/>
      <c r="P1741" s="1"/>
      <c r="Q1741" s="1"/>
      <c r="R1741" s="1"/>
      <c r="S1741" s="1"/>
      <c r="T1741" s="1"/>
      <c r="U1741" s="1"/>
      <c r="V1741" s="1"/>
      <c r="W1741" s="1"/>
    </row>
    <row r="1742" spans="1:23" x14ac:dyDescent="0.25">
      <c r="A1742" s="93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L1742" s="1"/>
      <c r="M1742" s="1"/>
      <c r="N1742" s="1"/>
      <c r="O1742" s="1"/>
      <c r="P1742" s="1"/>
      <c r="Q1742" s="1"/>
      <c r="R1742" s="1"/>
      <c r="S1742" s="1"/>
      <c r="T1742" s="1"/>
      <c r="U1742" s="1"/>
      <c r="V1742" s="1"/>
      <c r="W1742" s="1"/>
    </row>
    <row r="1743" spans="1:23" x14ac:dyDescent="0.25">
      <c r="A1743" s="93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L1743" s="1"/>
      <c r="M1743" s="1"/>
      <c r="N1743" s="1"/>
      <c r="O1743" s="1"/>
      <c r="P1743" s="1"/>
      <c r="Q1743" s="1"/>
      <c r="R1743" s="1"/>
      <c r="S1743" s="1"/>
      <c r="T1743" s="1"/>
      <c r="U1743" s="1"/>
      <c r="V1743" s="1"/>
      <c r="W1743" s="1"/>
    </row>
    <row r="1744" spans="1:23" x14ac:dyDescent="0.25">
      <c r="A1744" s="93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L1744" s="1"/>
      <c r="M1744" s="1"/>
      <c r="N1744" s="1"/>
      <c r="O1744" s="1"/>
      <c r="P1744" s="1"/>
      <c r="Q1744" s="1"/>
      <c r="R1744" s="1"/>
      <c r="S1744" s="1"/>
      <c r="T1744" s="1"/>
      <c r="U1744" s="1"/>
      <c r="V1744" s="1"/>
      <c r="W1744" s="1"/>
    </row>
    <row r="1745" spans="1:23" x14ac:dyDescent="0.25">
      <c r="A1745" s="93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L1745" s="1"/>
      <c r="M1745" s="1"/>
      <c r="N1745" s="1"/>
      <c r="O1745" s="1"/>
      <c r="P1745" s="1"/>
      <c r="Q1745" s="1"/>
      <c r="R1745" s="1"/>
      <c r="S1745" s="1"/>
      <c r="T1745" s="1"/>
      <c r="U1745" s="1"/>
      <c r="V1745" s="1"/>
      <c r="W1745" s="1"/>
    </row>
    <row r="1746" spans="1:23" x14ac:dyDescent="0.25">
      <c r="A1746" s="93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L1746" s="1"/>
      <c r="M1746" s="1"/>
      <c r="N1746" s="1"/>
      <c r="O1746" s="1"/>
      <c r="P1746" s="1"/>
      <c r="Q1746" s="1"/>
      <c r="R1746" s="1"/>
      <c r="S1746" s="1"/>
      <c r="T1746" s="1"/>
      <c r="U1746" s="1"/>
      <c r="V1746" s="1"/>
      <c r="W1746" s="1"/>
    </row>
    <row r="1747" spans="1:23" x14ac:dyDescent="0.25">
      <c r="A1747" s="93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L1747" s="1"/>
      <c r="M1747" s="1"/>
      <c r="N1747" s="1"/>
      <c r="O1747" s="1"/>
      <c r="P1747" s="1"/>
      <c r="Q1747" s="1"/>
      <c r="R1747" s="1"/>
      <c r="S1747" s="1"/>
      <c r="T1747" s="1"/>
      <c r="U1747" s="1"/>
      <c r="V1747" s="1"/>
      <c r="W1747" s="1"/>
    </row>
    <row r="1748" spans="1:23" x14ac:dyDescent="0.25">
      <c r="A1748" s="93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L1748" s="1"/>
      <c r="M1748" s="1"/>
      <c r="N1748" s="1"/>
      <c r="O1748" s="1"/>
      <c r="P1748" s="1"/>
      <c r="Q1748" s="1"/>
      <c r="R1748" s="1"/>
      <c r="S1748" s="1"/>
      <c r="T1748" s="1"/>
      <c r="U1748" s="1"/>
      <c r="V1748" s="1"/>
      <c r="W1748" s="1"/>
    </row>
    <row r="1749" spans="1:23" x14ac:dyDescent="0.25">
      <c r="A1749" s="93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L1749" s="1"/>
      <c r="M1749" s="1"/>
      <c r="N1749" s="1"/>
      <c r="O1749" s="1"/>
      <c r="P1749" s="1"/>
      <c r="Q1749" s="1"/>
      <c r="R1749" s="1"/>
      <c r="S1749" s="1"/>
      <c r="T1749" s="1"/>
      <c r="U1749" s="1"/>
      <c r="V1749" s="1"/>
      <c r="W1749" s="1"/>
    </row>
    <row r="1750" spans="1:23" x14ac:dyDescent="0.25">
      <c r="A1750" s="93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L1750" s="1"/>
      <c r="M1750" s="1"/>
      <c r="N1750" s="1"/>
      <c r="O1750" s="1"/>
      <c r="P1750" s="1"/>
      <c r="Q1750" s="1"/>
      <c r="R1750" s="1"/>
      <c r="S1750" s="1"/>
      <c r="T1750" s="1"/>
      <c r="U1750" s="1"/>
      <c r="V1750" s="1"/>
      <c r="W1750" s="1"/>
    </row>
    <row r="1751" spans="1:23" x14ac:dyDescent="0.25">
      <c r="A1751" s="93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L1751" s="1"/>
      <c r="M1751" s="1"/>
      <c r="N1751" s="1"/>
      <c r="O1751" s="1"/>
      <c r="P1751" s="1"/>
      <c r="Q1751" s="1"/>
      <c r="R1751" s="1"/>
      <c r="S1751" s="1"/>
      <c r="T1751" s="1"/>
      <c r="U1751" s="1"/>
      <c r="V1751" s="1"/>
      <c r="W1751" s="1"/>
    </row>
    <row r="1752" spans="1:23" x14ac:dyDescent="0.25">
      <c r="A1752" s="93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L1752" s="1"/>
      <c r="M1752" s="1"/>
      <c r="N1752" s="1"/>
      <c r="O1752" s="1"/>
      <c r="P1752" s="1"/>
      <c r="Q1752" s="1"/>
      <c r="R1752" s="1"/>
      <c r="S1752" s="1"/>
      <c r="T1752" s="1"/>
      <c r="U1752" s="1"/>
      <c r="V1752" s="1"/>
      <c r="W1752" s="1"/>
    </row>
    <row r="1753" spans="1:23" x14ac:dyDescent="0.25">
      <c r="A1753" s="93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L1753" s="1"/>
      <c r="M1753" s="1"/>
      <c r="N1753" s="1"/>
      <c r="O1753" s="1"/>
      <c r="P1753" s="1"/>
      <c r="Q1753" s="1"/>
      <c r="R1753" s="1"/>
      <c r="S1753" s="1"/>
      <c r="T1753" s="1"/>
      <c r="U1753" s="1"/>
      <c r="V1753" s="1"/>
      <c r="W1753" s="1"/>
    </row>
    <row r="1754" spans="1:23" x14ac:dyDescent="0.25">
      <c r="A1754" s="93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L1754" s="1"/>
      <c r="M1754" s="1"/>
      <c r="N1754" s="1"/>
      <c r="O1754" s="1"/>
      <c r="P1754" s="1"/>
      <c r="Q1754" s="1"/>
      <c r="R1754" s="1"/>
      <c r="S1754" s="1"/>
      <c r="T1754" s="1"/>
      <c r="U1754" s="1"/>
      <c r="V1754" s="1"/>
      <c r="W1754" s="1"/>
    </row>
    <row r="1755" spans="1:23" x14ac:dyDescent="0.25">
      <c r="A1755" s="93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L1755" s="1"/>
      <c r="M1755" s="1"/>
      <c r="N1755" s="1"/>
      <c r="O1755" s="1"/>
      <c r="P1755" s="1"/>
      <c r="Q1755" s="1"/>
      <c r="R1755" s="1"/>
      <c r="S1755" s="1"/>
      <c r="T1755" s="1"/>
      <c r="U1755" s="1"/>
      <c r="V1755" s="1"/>
      <c r="W1755" s="1"/>
    </row>
    <row r="1756" spans="1:23" x14ac:dyDescent="0.25">
      <c r="A1756" s="93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L1756" s="1"/>
      <c r="M1756" s="1"/>
      <c r="N1756" s="1"/>
      <c r="O1756" s="1"/>
      <c r="P1756" s="1"/>
      <c r="Q1756" s="1"/>
      <c r="R1756" s="1"/>
      <c r="S1756" s="1"/>
      <c r="T1756" s="1"/>
      <c r="U1756" s="1"/>
      <c r="V1756" s="1"/>
      <c r="W1756" s="1"/>
    </row>
    <row r="1757" spans="1:23" x14ac:dyDescent="0.25">
      <c r="A1757" s="93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L1757" s="1"/>
      <c r="M1757" s="1"/>
      <c r="N1757" s="1"/>
      <c r="O1757" s="1"/>
      <c r="P1757" s="1"/>
      <c r="Q1757" s="1"/>
      <c r="R1757" s="1"/>
      <c r="S1757" s="1"/>
      <c r="T1757" s="1"/>
      <c r="U1757" s="1"/>
      <c r="V1757" s="1"/>
      <c r="W1757" s="1"/>
    </row>
    <row r="1758" spans="1:23" x14ac:dyDescent="0.25">
      <c r="A1758" s="93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L1758" s="1"/>
      <c r="M1758" s="1"/>
      <c r="N1758" s="1"/>
      <c r="O1758" s="1"/>
      <c r="P1758" s="1"/>
      <c r="Q1758" s="1"/>
      <c r="R1758" s="1"/>
      <c r="S1758" s="1"/>
      <c r="T1758" s="1"/>
      <c r="U1758" s="1"/>
      <c r="V1758" s="1"/>
      <c r="W1758" s="1"/>
    </row>
    <row r="1759" spans="1:23" x14ac:dyDescent="0.25">
      <c r="A1759" s="93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L1759" s="1"/>
      <c r="M1759" s="1"/>
      <c r="N1759" s="1"/>
      <c r="O1759" s="1"/>
      <c r="P1759" s="1"/>
      <c r="Q1759" s="1"/>
      <c r="R1759" s="1"/>
      <c r="S1759" s="1"/>
      <c r="T1759" s="1"/>
      <c r="U1759" s="1"/>
      <c r="V1759" s="1"/>
      <c r="W1759" s="1"/>
    </row>
    <row r="1760" spans="1:23" x14ac:dyDescent="0.25">
      <c r="A1760" s="93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L1760" s="1"/>
      <c r="M1760" s="1"/>
      <c r="N1760" s="1"/>
      <c r="O1760" s="1"/>
      <c r="P1760" s="1"/>
      <c r="Q1760" s="1"/>
      <c r="R1760" s="1"/>
      <c r="S1760" s="1"/>
      <c r="T1760" s="1"/>
      <c r="U1760" s="1"/>
      <c r="V1760" s="1"/>
      <c r="W1760" s="1"/>
    </row>
    <row r="1761" spans="1:23" x14ac:dyDescent="0.25">
      <c r="A1761" s="93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L1761" s="1"/>
      <c r="M1761" s="1"/>
      <c r="N1761" s="1"/>
      <c r="O1761" s="1"/>
      <c r="P1761" s="1"/>
      <c r="Q1761" s="1"/>
      <c r="R1761" s="1"/>
      <c r="S1761" s="1"/>
      <c r="T1761" s="1"/>
      <c r="U1761" s="1"/>
      <c r="V1761" s="1"/>
      <c r="W1761" s="1"/>
    </row>
    <row r="1762" spans="1:23" x14ac:dyDescent="0.25">
      <c r="A1762" s="93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L1762" s="1"/>
      <c r="M1762" s="1"/>
      <c r="N1762" s="1"/>
      <c r="O1762" s="1"/>
      <c r="P1762" s="1"/>
      <c r="Q1762" s="1"/>
      <c r="R1762" s="1"/>
      <c r="S1762" s="1"/>
      <c r="T1762" s="1"/>
      <c r="U1762" s="1"/>
      <c r="V1762" s="1"/>
      <c r="W1762" s="1"/>
    </row>
    <row r="1763" spans="1:23" x14ac:dyDescent="0.25">
      <c r="A1763" s="93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L1763" s="1"/>
      <c r="M1763" s="1"/>
      <c r="N1763" s="1"/>
      <c r="O1763" s="1"/>
      <c r="P1763" s="1"/>
      <c r="Q1763" s="1"/>
      <c r="R1763" s="1"/>
      <c r="S1763" s="1"/>
      <c r="T1763" s="1"/>
      <c r="U1763" s="1"/>
      <c r="V1763" s="1"/>
      <c r="W1763" s="1"/>
    </row>
    <row r="1764" spans="1:23" x14ac:dyDescent="0.25">
      <c r="A1764" s="93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L1764" s="1"/>
      <c r="M1764" s="1"/>
      <c r="N1764" s="1"/>
      <c r="O1764" s="1"/>
      <c r="P1764" s="1"/>
      <c r="Q1764" s="1"/>
      <c r="R1764" s="1"/>
      <c r="S1764" s="1"/>
      <c r="T1764" s="1"/>
      <c r="U1764" s="1"/>
      <c r="V1764" s="1"/>
      <c r="W1764" s="1"/>
    </row>
    <row r="1765" spans="1:23" x14ac:dyDescent="0.25">
      <c r="A1765" s="93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L1765" s="1"/>
      <c r="M1765" s="1"/>
      <c r="N1765" s="1"/>
      <c r="O1765" s="1"/>
      <c r="P1765" s="1"/>
      <c r="Q1765" s="1"/>
      <c r="R1765" s="1"/>
      <c r="S1765" s="1"/>
      <c r="T1765" s="1"/>
      <c r="U1765" s="1"/>
      <c r="V1765" s="1"/>
      <c r="W1765" s="1"/>
    </row>
    <row r="1766" spans="1:23" x14ac:dyDescent="0.25">
      <c r="A1766" s="93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L1766" s="1"/>
      <c r="M1766" s="1"/>
      <c r="N1766" s="1"/>
      <c r="O1766" s="1"/>
      <c r="P1766" s="1"/>
      <c r="Q1766" s="1"/>
      <c r="R1766" s="1"/>
      <c r="S1766" s="1"/>
      <c r="T1766" s="1"/>
      <c r="U1766" s="1"/>
      <c r="V1766" s="1"/>
      <c r="W1766" s="1"/>
    </row>
    <row r="1767" spans="1:23" x14ac:dyDescent="0.25">
      <c r="A1767" s="93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L1767" s="1"/>
      <c r="M1767" s="1"/>
      <c r="N1767" s="1"/>
      <c r="O1767" s="1"/>
      <c r="P1767" s="1"/>
      <c r="Q1767" s="1"/>
      <c r="R1767" s="1"/>
      <c r="S1767" s="1"/>
      <c r="T1767" s="1"/>
      <c r="U1767" s="1"/>
      <c r="V1767" s="1"/>
      <c r="W1767" s="1"/>
    </row>
    <row r="1768" spans="1:23" x14ac:dyDescent="0.25">
      <c r="A1768" s="93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L1768" s="1"/>
      <c r="M1768" s="1"/>
      <c r="N1768" s="1"/>
      <c r="O1768" s="1"/>
      <c r="P1768" s="1"/>
      <c r="Q1768" s="1"/>
      <c r="R1768" s="1"/>
      <c r="S1768" s="1"/>
      <c r="T1768" s="1"/>
      <c r="U1768" s="1"/>
      <c r="V1768" s="1"/>
      <c r="W1768" s="1"/>
    </row>
    <row r="1769" spans="1:23" x14ac:dyDescent="0.25">
      <c r="A1769" s="93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L1769" s="1"/>
      <c r="M1769" s="1"/>
      <c r="N1769" s="1"/>
      <c r="O1769" s="1"/>
      <c r="P1769" s="1"/>
      <c r="Q1769" s="1"/>
      <c r="R1769" s="1"/>
      <c r="S1769" s="1"/>
      <c r="T1769" s="1"/>
      <c r="U1769" s="1"/>
      <c r="V1769" s="1"/>
      <c r="W1769" s="1"/>
    </row>
    <row r="1770" spans="1:23" x14ac:dyDescent="0.25">
      <c r="A1770" s="93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L1770" s="1"/>
      <c r="M1770" s="1"/>
      <c r="N1770" s="1"/>
      <c r="O1770" s="1"/>
      <c r="P1770" s="1"/>
      <c r="Q1770" s="1"/>
      <c r="R1770" s="1"/>
      <c r="S1770" s="1"/>
      <c r="T1770" s="1"/>
      <c r="U1770" s="1"/>
      <c r="V1770" s="1"/>
      <c r="W1770" s="1"/>
    </row>
    <row r="1771" spans="1:23" x14ac:dyDescent="0.25">
      <c r="A1771" s="93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L1771" s="1"/>
      <c r="M1771" s="1"/>
      <c r="N1771" s="1"/>
      <c r="O1771" s="1"/>
      <c r="P1771" s="1"/>
      <c r="Q1771" s="1"/>
      <c r="R1771" s="1"/>
      <c r="S1771" s="1"/>
      <c r="T1771" s="1"/>
      <c r="U1771" s="1"/>
      <c r="V1771" s="1"/>
      <c r="W1771" s="1"/>
    </row>
    <row r="1772" spans="1:23" x14ac:dyDescent="0.25">
      <c r="A1772" s="93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L1772" s="1"/>
      <c r="M1772" s="1"/>
      <c r="N1772" s="1"/>
      <c r="O1772" s="1"/>
      <c r="P1772" s="1"/>
      <c r="Q1772" s="1"/>
      <c r="R1772" s="1"/>
      <c r="S1772" s="1"/>
      <c r="T1772" s="1"/>
      <c r="U1772" s="1"/>
      <c r="V1772" s="1"/>
      <c r="W1772" s="1"/>
    </row>
    <row r="1773" spans="1:23" x14ac:dyDescent="0.25">
      <c r="A1773" s="93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L1773" s="1"/>
      <c r="M1773" s="1"/>
      <c r="N1773" s="1"/>
      <c r="O1773" s="1"/>
      <c r="P1773" s="1"/>
      <c r="Q1773" s="1"/>
      <c r="R1773" s="1"/>
      <c r="S1773" s="1"/>
      <c r="T1773" s="1"/>
      <c r="U1773" s="1"/>
      <c r="V1773" s="1"/>
      <c r="W1773" s="1"/>
    </row>
    <row r="1774" spans="1:23" x14ac:dyDescent="0.25">
      <c r="A1774" s="93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L1774" s="1"/>
      <c r="M1774" s="1"/>
      <c r="N1774" s="1"/>
      <c r="O1774" s="1"/>
      <c r="P1774" s="1"/>
      <c r="Q1774" s="1"/>
      <c r="R1774" s="1"/>
      <c r="S1774" s="1"/>
      <c r="T1774" s="1"/>
      <c r="U1774" s="1"/>
      <c r="V1774" s="1"/>
      <c r="W1774" s="1"/>
    </row>
    <row r="1775" spans="1:23" x14ac:dyDescent="0.25">
      <c r="A1775" s="93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L1775" s="1"/>
      <c r="M1775" s="1"/>
      <c r="N1775" s="1"/>
      <c r="O1775" s="1"/>
      <c r="P1775" s="1"/>
      <c r="Q1775" s="1"/>
      <c r="R1775" s="1"/>
      <c r="S1775" s="1"/>
      <c r="T1775" s="1"/>
      <c r="U1775" s="1"/>
      <c r="V1775" s="1"/>
      <c r="W1775" s="1"/>
    </row>
    <row r="1776" spans="1:23" x14ac:dyDescent="0.25">
      <c r="A1776" s="93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L1776" s="1"/>
      <c r="M1776" s="1"/>
      <c r="N1776" s="1"/>
      <c r="O1776" s="1"/>
      <c r="P1776" s="1"/>
      <c r="Q1776" s="1"/>
      <c r="R1776" s="1"/>
      <c r="S1776" s="1"/>
      <c r="T1776" s="1"/>
      <c r="U1776" s="1"/>
      <c r="V1776" s="1"/>
      <c r="W1776" s="1"/>
    </row>
    <row r="1777" spans="1:23" x14ac:dyDescent="0.25">
      <c r="A1777" s="93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L1777" s="1"/>
      <c r="M1777" s="1"/>
      <c r="N1777" s="1"/>
      <c r="O1777" s="1"/>
      <c r="P1777" s="1"/>
      <c r="Q1777" s="1"/>
      <c r="R1777" s="1"/>
      <c r="S1777" s="1"/>
      <c r="T1777" s="1"/>
      <c r="U1777" s="1"/>
      <c r="V1777" s="1"/>
      <c r="W1777" s="1"/>
    </row>
    <row r="1778" spans="1:23" x14ac:dyDescent="0.25">
      <c r="A1778" s="93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L1778" s="1"/>
      <c r="M1778" s="1"/>
      <c r="N1778" s="1"/>
      <c r="O1778" s="1"/>
      <c r="P1778" s="1"/>
      <c r="Q1778" s="1"/>
      <c r="R1778" s="1"/>
      <c r="S1778" s="1"/>
      <c r="T1778" s="1"/>
      <c r="U1778" s="1"/>
      <c r="V1778" s="1"/>
      <c r="W1778" s="1"/>
    </row>
    <row r="1779" spans="1:23" x14ac:dyDescent="0.25">
      <c r="A1779" s="93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L1779" s="1"/>
      <c r="M1779" s="1"/>
      <c r="N1779" s="1"/>
      <c r="O1779" s="1"/>
      <c r="P1779" s="1"/>
      <c r="Q1779" s="1"/>
      <c r="R1779" s="1"/>
      <c r="S1779" s="1"/>
      <c r="T1779" s="1"/>
      <c r="U1779" s="1"/>
      <c r="V1779" s="1"/>
      <c r="W1779" s="1"/>
    </row>
    <row r="1780" spans="1:23" x14ac:dyDescent="0.25">
      <c r="A1780" s="93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L1780" s="1"/>
      <c r="M1780" s="1"/>
      <c r="N1780" s="1"/>
      <c r="O1780" s="1"/>
      <c r="P1780" s="1"/>
      <c r="Q1780" s="1"/>
      <c r="R1780" s="1"/>
      <c r="S1780" s="1"/>
      <c r="T1780" s="1"/>
      <c r="U1780" s="1"/>
      <c r="V1780" s="1"/>
      <c r="W1780" s="1"/>
    </row>
    <row r="1781" spans="1:23" x14ac:dyDescent="0.25">
      <c r="A1781" s="93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L1781" s="1"/>
      <c r="M1781" s="1"/>
      <c r="N1781" s="1"/>
      <c r="O1781" s="1"/>
      <c r="P1781" s="1"/>
      <c r="Q1781" s="1"/>
      <c r="R1781" s="1"/>
      <c r="S1781" s="1"/>
      <c r="T1781" s="1"/>
      <c r="U1781" s="1"/>
      <c r="V1781" s="1"/>
      <c r="W1781" s="1"/>
    </row>
    <row r="1782" spans="1:23" x14ac:dyDescent="0.25">
      <c r="A1782" s="93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L1782" s="1"/>
      <c r="M1782" s="1"/>
      <c r="N1782" s="1"/>
      <c r="O1782" s="1"/>
      <c r="P1782" s="1"/>
      <c r="Q1782" s="1"/>
      <c r="R1782" s="1"/>
      <c r="S1782" s="1"/>
      <c r="T1782" s="1"/>
      <c r="U1782" s="1"/>
      <c r="V1782" s="1"/>
      <c r="W1782" s="1"/>
    </row>
    <row r="1783" spans="1:23" x14ac:dyDescent="0.25">
      <c r="A1783" s="93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L1783" s="1"/>
      <c r="M1783" s="1"/>
      <c r="N1783" s="1"/>
      <c r="O1783" s="1"/>
      <c r="P1783" s="1"/>
      <c r="Q1783" s="1"/>
      <c r="R1783" s="1"/>
      <c r="S1783" s="1"/>
      <c r="T1783" s="1"/>
      <c r="U1783" s="1"/>
      <c r="V1783" s="1"/>
      <c r="W1783" s="1"/>
    </row>
    <row r="1784" spans="1:23" x14ac:dyDescent="0.25">
      <c r="A1784" s="93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L1784" s="1"/>
      <c r="M1784" s="1"/>
      <c r="N1784" s="1"/>
      <c r="O1784" s="1"/>
      <c r="P1784" s="1"/>
      <c r="Q1784" s="1"/>
      <c r="R1784" s="1"/>
      <c r="S1784" s="1"/>
      <c r="T1784" s="1"/>
      <c r="U1784" s="1"/>
      <c r="V1784" s="1"/>
      <c r="W1784" s="1"/>
    </row>
    <row r="1785" spans="1:23" x14ac:dyDescent="0.25">
      <c r="A1785" s="93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L1785" s="1"/>
      <c r="M1785" s="1"/>
      <c r="N1785" s="1"/>
      <c r="O1785" s="1"/>
      <c r="P1785" s="1"/>
      <c r="Q1785" s="1"/>
      <c r="R1785" s="1"/>
      <c r="S1785" s="1"/>
      <c r="T1785" s="1"/>
      <c r="U1785" s="1"/>
      <c r="V1785" s="1"/>
      <c r="W1785" s="1"/>
    </row>
    <row r="1786" spans="1:23" x14ac:dyDescent="0.25">
      <c r="A1786" s="93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L1786" s="1"/>
      <c r="M1786" s="1"/>
      <c r="N1786" s="1"/>
      <c r="O1786" s="1"/>
      <c r="P1786" s="1"/>
      <c r="Q1786" s="1"/>
      <c r="R1786" s="1"/>
      <c r="S1786" s="1"/>
      <c r="T1786" s="1"/>
      <c r="U1786" s="1"/>
      <c r="V1786" s="1"/>
      <c r="W1786" s="1"/>
    </row>
    <row r="1787" spans="1:23" x14ac:dyDescent="0.25">
      <c r="A1787" s="93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L1787" s="1"/>
      <c r="M1787" s="1"/>
      <c r="N1787" s="1"/>
      <c r="O1787" s="1"/>
      <c r="P1787" s="1"/>
      <c r="Q1787" s="1"/>
      <c r="R1787" s="1"/>
      <c r="S1787" s="1"/>
      <c r="T1787" s="1"/>
      <c r="U1787" s="1"/>
      <c r="V1787" s="1"/>
      <c r="W1787" s="1"/>
    </row>
    <row r="1788" spans="1:23" x14ac:dyDescent="0.25">
      <c r="A1788" s="93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L1788" s="1"/>
      <c r="M1788" s="1"/>
      <c r="N1788" s="1"/>
      <c r="O1788" s="1"/>
      <c r="P1788" s="1"/>
      <c r="Q1788" s="1"/>
      <c r="R1788" s="1"/>
      <c r="S1788" s="1"/>
      <c r="T1788" s="1"/>
      <c r="U1788" s="1"/>
      <c r="V1788" s="1"/>
      <c r="W1788" s="1"/>
    </row>
    <row r="1789" spans="1:23" x14ac:dyDescent="0.25">
      <c r="A1789" s="93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L1789" s="1"/>
      <c r="M1789" s="1"/>
      <c r="N1789" s="1"/>
      <c r="O1789" s="1"/>
      <c r="P1789" s="1"/>
      <c r="Q1789" s="1"/>
      <c r="R1789" s="1"/>
      <c r="S1789" s="1"/>
      <c r="T1789" s="1"/>
      <c r="U1789" s="1"/>
      <c r="V1789" s="1"/>
      <c r="W1789" s="1"/>
    </row>
    <row r="1790" spans="1:23" x14ac:dyDescent="0.25">
      <c r="A1790" s="93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L1790" s="1"/>
      <c r="M1790" s="1"/>
      <c r="N1790" s="1"/>
      <c r="O1790" s="1"/>
      <c r="P1790" s="1"/>
      <c r="Q1790" s="1"/>
      <c r="R1790" s="1"/>
      <c r="S1790" s="1"/>
      <c r="T1790" s="1"/>
      <c r="U1790" s="1"/>
      <c r="V1790" s="1"/>
      <c r="W1790" s="1"/>
    </row>
    <row r="1791" spans="1:23" x14ac:dyDescent="0.25">
      <c r="A1791" s="93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L1791" s="1"/>
      <c r="M1791" s="1"/>
      <c r="N1791" s="1"/>
      <c r="O1791" s="1"/>
      <c r="P1791" s="1"/>
      <c r="Q1791" s="1"/>
      <c r="R1791" s="1"/>
      <c r="S1791" s="1"/>
      <c r="T1791" s="1"/>
      <c r="U1791" s="1"/>
      <c r="V1791" s="1"/>
      <c r="W1791" s="1"/>
    </row>
    <row r="1792" spans="1:23" x14ac:dyDescent="0.25">
      <c r="A1792" s="93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L1792" s="1"/>
      <c r="M1792" s="1"/>
      <c r="N1792" s="1"/>
      <c r="O1792" s="1"/>
      <c r="P1792" s="1"/>
      <c r="Q1792" s="1"/>
      <c r="R1792" s="1"/>
      <c r="S1792" s="1"/>
      <c r="T1792" s="1"/>
      <c r="U1792" s="1"/>
      <c r="V1792" s="1"/>
      <c r="W1792" s="1"/>
    </row>
    <row r="1793" spans="1:23" x14ac:dyDescent="0.25">
      <c r="A1793" s="93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L1793" s="1"/>
      <c r="M1793" s="1"/>
      <c r="N1793" s="1"/>
      <c r="O1793" s="1"/>
      <c r="P1793" s="1"/>
      <c r="Q1793" s="1"/>
      <c r="R1793" s="1"/>
      <c r="S1793" s="1"/>
      <c r="T1793" s="1"/>
      <c r="U1793" s="1"/>
      <c r="V1793" s="1"/>
      <c r="W1793" s="1"/>
    </row>
    <row r="1794" spans="1:23" x14ac:dyDescent="0.25">
      <c r="A1794" s="93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L1794" s="1"/>
      <c r="M1794" s="1"/>
      <c r="N1794" s="1"/>
      <c r="O1794" s="1"/>
      <c r="P1794" s="1"/>
      <c r="Q1794" s="1"/>
      <c r="R1794" s="1"/>
      <c r="S1794" s="1"/>
      <c r="T1794" s="1"/>
      <c r="U1794" s="1"/>
      <c r="V1794" s="1"/>
      <c r="W1794" s="1"/>
    </row>
    <row r="1795" spans="1:23" x14ac:dyDescent="0.25">
      <c r="A1795" s="93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L1795" s="1"/>
      <c r="M1795" s="1"/>
      <c r="N1795" s="1"/>
      <c r="O1795" s="1"/>
      <c r="P1795" s="1"/>
      <c r="Q1795" s="1"/>
      <c r="R1795" s="1"/>
      <c r="S1795" s="1"/>
      <c r="T1795" s="1"/>
      <c r="U1795" s="1"/>
      <c r="V1795" s="1"/>
      <c r="W1795" s="1"/>
    </row>
    <row r="1796" spans="1:23" x14ac:dyDescent="0.25">
      <c r="A1796" s="93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L1796" s="1"/>
      <c r="M1796" s="1"/>
      <c r="N1796" s="1"/>
      <c r="O1796" s="1"/>
      <c r="P1796" s="1"/>
      <c r="Q1796" s="1"/>
      <c r="R1796" s="1"/>
      <c r="S1796" s="1"/>
      <c r="T1796" s="1"/>
      <c r="U1796" s="1"/>
      <c r="V1796" s="1"/>
      <c r="W1796" s="1"/>
    </row>
    <row r="1797" spans="1:23" x14ac:dyDescent="0.25">
      <c r="A1797" s="93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L1797" s="1"/>
      <c r="M1797" s="1"/>
      <c r="N1797" s="1"/>
      <c r="O1797" s="1"/>
      <c r="P1797" s="1"/>
      <c r="Q1797" s="1"/>
      <c r="R1797" s="1"/>
      <c r="S1797" s="1"/>
      <c r="T1797" s="1"/>
      <c r="U1797" s="1"/>
      <c r="V1797" s="1"/>
      <c r="W1797" s="1"/>
    </row>
    <row r="1798" spans="1:23" x14ac:dyDescent="0.25">
      <c r="A1798" s="93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L1798" s="1"/>
      <c r="M1798" s="1"/>
      <c r="N1798" s="1"/>
      <c r="O1798" s="1"/>
      <c r="P1798" s="1"/>
      <c r="Q1798" s="1"/>
      <c r="R1798" s="1"/>
      <c r="S1798" s="1"/>
      <c r="T1798" s="1"/>
      <c r="U1798" s="1"/>
      <c r="V1798" s="1"/>
      <c r="W1798" s="1"/>
    </row>
    <row r="1799" spans="1:23" x14ac:dyDescent="0.25">
      <c r="A1799" s="93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L1799" s="1"/>
      <c r="M1799" s="1"/>
      <c r="N1799" s="1"/>
      <c r="O1799" s="1"/>
      <c r="P1799" s="1"/>
      <c r="Q1799" s="1"/>
      <c r="R1799" s="1"/>
      <c r="S1799" s="1"/>
      <c r="T1799" s="1"/>
      <c r="U1799" s="1"/>
      <c r="V1799" s="1"/>
      <c r="W1799" s="1"/>
    </row>
    <row r="1800" spans="1:23" x14ac:dyDescent="0.25">
      <c r="A1800" s="93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L1800" s="1"/>
      <c r="M1800" s="1"/>
      <c r="N1800" s="1"/>
      <c r="O1800" s="1"/>
      <c r="P1800" s="1"/>
      <c r="Q1800" s="1"/>
      <c r="R1800" s="1"/>
      <c r="S1800" s="1"/>
      <c r="T1800" s="1"/>
      <c r="U1800" s="1"/>
      <c r="V1800" s="1"/>
      <c r="W1800" s="1"/>
    </row>
    <row r="1801" spans="1:23" x14ac:dyDescent="0.25">
      <c r="A1801" s="93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L1801" s="1"/>
      <c r="M1801" s="1"/>
      <c r="N1801" s="1"/>
      <c r="O1801" s="1"/>
      <c r="P1801" s="1"/>
      <c r="Q1801" s="1"/>
      <c r="R1801" s="1"/>
      <c r="S1801" s="1"/>
      <c r="T1801" s="1"/>
      <c r="U1801" s="1"/>
      <c r="V1801" s="1"/>
      <c r="W1801" s="1"/>
    </row>
    <row r="1802" spans="1:23" x14ac:dyDescent="0.25">
      <c r="A1802" s="93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L1802" s="1"/>
      <c r="M1802" s="1"/>
      <c r="N1802" s="1"/>
      <c r="O1802" s="1"/>
      <c r="P1802" s="1"/>
      <c r="Q1802" s="1"/>
      <c r="R1802" s="1"/>
      <c r="S1802" s="1"/>
      <c r="T1802" s="1"/>
      <c r="U1802" s="1"/>
      <c r="V1802" s="1"/>
      <c r="W1802" s="1"/>
    </row>
    <row r="1803" spans="1:23" x14ac:dyDescent="0.25">
      <c r="A1803" s="93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L1803" s="1"/>
      <c r="M1803" s="1"/>
      <c r="N1803" s="1"/>
      <c r="O1803" s="1"/>
      <c r="P1803" s="1"/>
      <c r="Q1803" s="1"/>
      <c r="R1803" s="1"/>
      <c r="S1803" s="1"/>
      <c r="T1803" s="1"/>
      <c r="U1803" s="1"/>
      <c r="V1803" s="1"/>
      <c r="W1803" s="1"/>
    </row>
    <row r="1804" spans="1:23" x14ac:dyDescent="0.25">
      <c r="A1804" s="93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L1804" s="1"/>
      <c r="M1804" s="1"/>
      <c r="N1804" s="1"/>
      <c r="O1804" s="1"/>
      <c r="P1804" s="1"/>
      <c r="Q1804" s="1"/>
      <c r="R1804" s="1"/>
      <c r="S1804" s="1"/>
      <c r="T1804" s="1"/>
      <c r="U1804" s="1"/>
      <c r="V1804" s="1"/>
      <c r="W1804" s="1"/>
    </row>
    <row r="1805" spans="1:23" x14ac:dyDescent="0.25">
      <c r="A1805" s="93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L1805" s="1"/>
      <c r="M1805" s="1"/>
      <c r="N1805" s="1"/>
      <c r="O1805" s="1"/>
      <c r="P1805" s="1"/>
      <c r="Q1805" s="1"/>
      <c r="R1805" s="1"/>
      <c r="S1805" s="1"/>
      <c r="T1805" s="1"/>
      <c r="U1805" s="1"/>
      <c r="V1805" s="1"/>
      <c r="W1805" s="1"/>
    </row>
    <row r="1806" spans="1:23" x14ac:dyDescent="0.25">
      <c r="A1806" s="93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L1806" s="1"/>
      <c r="M1806" s="1"/>
      <c r="N1806" s="1"/>
      <c r="O1806" s="1"/>
      <c r="P1806" s="1"/>
      <c r="Q1806" s="1"/>
      <c r="R1806" s="1"/>
      <c r="S1806" s="1"/>
      <c r="T1806" s="1"/>
      <c r="U1806" s="1"/>
      <c r="V1806" s="1"/>
      <c r="W1806" s="1"/>
    </row>
    <row r="1807" spans="1:23" x14ac:dyDescent="0.25">
      <c r="A1807" s="93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L1807" s="1"/>
      <c r="M1807" s="1"/>
      <c r="N1807" s="1"/>
      <c r="O1807" s="1"/>
      <c r="P1807" s="1"/>
      <c r="Q1807" s="1"/>
      <c r="R1807" s="1"/>
      <c r="S1807" s="1"/>
      <c r="T1807" s="1"/>
      <c r="U1807" s="1"/>
      <c r="V1807" s="1"/>
      <c r="W1807" s="1"/>
    </row>
    <row r="1808" spans="1:23" x14ac:dyDescent="0.25">
      <c r="A1808" s="93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L1808" s="1"/>
      <c r="M1808" s="1"/>
      <c r="N1808" s="1"/>
      <c r="O1808" s="1"/>
      <c r="P1808" s="1"/>
      <c r="Q1808" s="1"/>
      <c r="R1808" s="1"/>
      <c r="S1808" s="1"/>
      <c r="T1808" s="1"/>
      <c r="U1808" s="1"/>
      <c r="V1808" s="1"/>
      <c r="W1808" s="1"/>
    </row>
    <row r="1809" spans="1:23" x14ac:dyDescent="0.25">
      <c r="A1809" s="93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L1809" s="1"/>
      <c r="M1809" s="1"/>
      <c r="N1809" s="1"/>
      <c r="O1809" s="1"/>
      <c r="P1809" s="1"/>
      <c r="Q1809" s="1"/>
      <c r="R1809" s="1"/>
      <c r="S1809" s="1"/>
      <c r="T1809" s="1"/>
      <c r="U1809" s="1"/>
      <c r="V1809" s="1"/>
      <c r="W1809" s="1"/>
    </row>
    <row r="1810" spans="1:23" x14ac:dyDescent="0.25">
      <c r="A1810" s="93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L1810" s="1"/>
      <c r="M1810" s="1"/>
      <c r="N1810" s="1"/>
      <c r="O1810" s="1"/>
      <c r="P1810" s="1"/>
      <c r="Q1810" s="1"/>
      <c r="R1810" s="1"/>
      <c r="S1810" s="1"/>
      <c r="T1810" s="1"/>
      <c r="U1810" s="1"/>
      <c r="V1810" s="1"/>
      <c r="W1810" s="1"/>
    </row>
    <row r="1811" spans="1:23" x14ac:dyDescent="0.25">
      <c r="A1811" s="93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L1811" s="1"/>
      <c r="M1811" s="1"/>
      <c r="N1811" s="1"/>
      <c r="O1811" s="1"/>
      <c r="P1811" s="1"/>
      <c r="Q1811" s="1"/>
      <c r="R1811" s="1"/>
      <c r="S1811" s="1"/>
      <c r="T1811" s="1"/>
      <c r="U1811" s="1"/>
      <c r="V1811" s="1"/>
      <c r="W1811" s="1"/>
    </row>
    <row r="1812" spans="1:23" x14ac:dyDescent="0.25">
      <c r="A1812" s="93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L1812" s="1"/>
      <c r="M1812" s="1"/>
      <c r="N1812" s="1"/>
      <c r="O1812" s="1"/>
      <c r="P1812" s="1"/>
      <c r="Q1812" s="1"/>
      <c r="R1812" s="1"/>
      <c r="S1812" s="1"/>
      <c r="T1812" s="1"/>
      <c r="U1812" s="1"/>
      <c r="V1812" s="1"/>
      <c r="W1812" s="1"/>
    </row>
    <row r="1813" spans="1:23" x14ac:dyDescent="0.25">
      <c r="A1813" s="93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L1813" s="1"/>
      <c r="M1813" s="1"/>
      <c r="N1813" s="1"/>
      <c r="O1813" s="1"/>
      <c r="P1813" s="1"/>
      <c r="Q1813" s="1"/>
      <c r="R1813" s="1"/>
      <c r="S1813" s="1"/>
      <c r="T1813" s="1"/>
      <c r="U1813" s="1"/>
      <c r="V1813" s="1"/>
      <c r="W1813" s="1"/>
    </row>
    <row r="1814" spans="1:23" x14ac:dyDescent="0.25">
      <c r="A1814" s="93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L1814" s="1"/>
      <c r="M1814" s="1"/>
      <c r="N1814" s="1"/>
      <c r="O1814" s="1"/>
      <c r="P1814" s="1"/>
      <c r="Q1814" s="1"/>
      <c r="R1814" s="1"/>
      <c r="S1814" s="1"/>
      <c r="T1814" s="1"/>
      <c r="U1814" s="1"/>
      <c r="V1814" s="1"/>
      <c r="W1814" s="1"/>
    </row>
    <row r="1815" spans="1:23" x14ac:dyDescent="0.25">
      <c r="A1815" s="93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L1815" s="1"/>
      <c r="M1815" s="1"/>
      <c r="N1815" s="1"/>
      <c r="O1815" s="1"/>
      <c r="P1815" s="1"/>
      <c r="Q1815" s="1"/>
      <c r="R1815" s="1"/>
      <c r="S1815" s="1"/>
      <c r="T1815" s="1"/>
      <c r="U1815" s="1"/>
      <c r="V1815" s="1"/>
      <c r="W1815" s="1"/>
    </row>
    <row r="1816" spans="1:23" x14ac:dyDescent="0.25">
      <c r="A1816" s="93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L1816" s="1"/>
      <c r="M1816" s="1"/>
      <c r="N1816" s="1"/>
      <c r="O1816" s="1"/>
      <c r="P1816" s="1"/>
      <c r="Q1816" s="1"/>
      <c r="R1816" s="1"/>
      <c r="S1816" s="1"/>
      <c r="T1816" s="1"/>
      <c r="U1816" s="1"/>
      <c r="V1816" s="1"/>
      <c r="W1816" s="1"/>
    </row>
    <row r="1817" spans="1:23" x14ac:dyDescent="0.25">
      <c r="A1817" s="93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L1817" s="1"/>
      <c r="M1817" s="1"/>
      <c r="N1817" s="1"/>
      <c r="O1817" s="1"/>
      <c r="P1817" s="1"/>
      <c r="Q1817" s="1"/>
      <c r="R1817" s="1"/>
      <c r="S1817" s="1"/>
      <c r="T1817" s="1"/>
      <c r="U1817" s="1"/>
      <c r="V1817" s="1"/>
      <c r="W1817" s="1"/>
    </row>
    <row r="1818" spans="1:23" x14ac:dyDescent="0.25">
      <c r="A1818" s="93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L1818" s="1"/>
      <c r="M1818" s="1"/>
      <c r="N1818" s="1"/>
      <c r="O1818" s="1"/>
      <c r="P1818" s="1"/>
      <c r="Q1818" s="1"/>
      <c r="R1818" s="1"/>
      <c r="S1818" s="1"/>
      <c r="T1818" s="1"/>
      <c r="U1818" s="1"/>
      <c r="V1818" s="1"/>
      <c r="W1818" s="1"/>
    </row>
    <row r="1819" spans="1:23" x14ac:dyDescent="0.25">
      <c r="A1819" s="93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L1819" s="1"/>
      <c r="M1819" s="1"/>
      <c r="N1819" s="1"/>
      <c r="O1819" s="1"/>
      <c r="P1819" s="1"/>
      <c r="Q1819" s="1"/>
      <c r="R1819" s="1"/>
      <c r="S1819" s="1"/>
      <c r="T1819" s="1"/>
      <c r="U1819" s="1"/>
      <c r="V1819" s="1"/>
      <c r="W1819" s="1"/>
    </row>
    <row r="1820" spans="1:23" x14ac:dyDescent="0.25">
      <c r="A1820" s="93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L1820" s="1"/>
      <c r="M1820" s="1"/>
      <c r="N1820" s="1"/>
      <c r="O1820" s="1"/>
      <c r="P1820" s="1"/>
      <c r="Q1820" s="1"/>
      <c r="R1820" s="1"/>
      <c r="S1820" s="1"/>
      <c r="T1820" s="1"/>
      <c r="U1820" s="1"/>
      <c r="V1820" s="1"/>
      <c r="W1820" s="1"/>
    </row>
    <row r="1821" spans="1:23" x14ac:dyDescent="0.25">
      <c r="A1821" s="93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L1821" s="1"/>
      <c r="M1821" s="1"/>
      <c r="N1821" s="1"/>
      <c r="O1821" s="1"/>
      <c r="P1821" s="1"/>
      <c r="Q1821" s="1"/>
      <c r="R1821" s="1"/>
      <c r="S1821" s="1"/>
      <c r="T1821" s="1"/>
      <c r="U1821" s="1"/>
      <c r="V1821" s="1"/>
      <c r="W1821" s="1"/>
    </row>
    <row r="1822" spans="1:23" x14ac:dyDescent="0.25">
      <c r="A1822" s="93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L1822" s="1"/>
      <c r="M1822" s="1"/>
      <c r="N1822" s="1"/>
      <c r="O1822" s="1"/>
      <c r="P1822" s="1"/>
      <c r="Q1822" s="1"/>
      <c r="R1822" s="1"/>
      <c r="S1822" s="1"/>
      <c r="T1822" s="1"/>
      <c r="U1822" s="1"/>
      <c r="V1822" s="1"/>
      <c r="W1822" s="1"/>
    </row>
    <row r="1823" spans="1:23" x14ac:dyDescent="0.25">
      <c r="A1823" s="93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L1823" s="1"/>
      <c r="M1823" s="1"/>
      <c r="N1823" s="1"/>
      <c r="O1823" s="1"/>
      <c r="P1823" s="1"/>
      <c r="Q1823" s="1"/>
      <c r="R1823" s="1"/>
      <c r="S1823" s="1"/>
      <c r="T1823" s="1"/>
      <c r="U1823" s="1"/>
      <c r="V1823" s="1"/>
      <c r="W1823" s="1"/>
    </row>
    <row r="1824" spans="1:23" x14ac:dyDescent="0.25">
      <c r="A1824" s="93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L1824" s="1"/>
      <c r="M1824" s="1"/>
      <c r="N1824" s="1"/>
      <c r="O1824" s="1"/>
      <c r="P1824" s="1"/>
      <c r="Q1824" s="1"/>
      <c r="R1824" s="1"/>
      <c r="S1824" s="1"/>
      <c r="T1824" s="1"/>
      <c r="U1824" s="1"/>
      <c r="V1824" s="1"/>
      <c r="W1824" s="1"/>
    </row>
    <row r="1825" spans="1:23" x14ac:dyDescent="0.25">
      <c r="A1825" s="93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L1825" s="1"/>
      <c r="M1825" s="1"/>
      <c r="N1825" s="1"/>
      <c r="O1825" s="1"/>
      <c r="P1825" s="1"/>
      <c r="Q1825" s="1"/>
      <c r="R1825" s="1"/>
      <c r="S1825" s="1"/>
      <c r="T1825" s="1"/>
      <c r="U1825" s="1"/>
      <c r="V1825" s="1"/>
      <c r="W1825" s="1"/>
    </row>
    <row r="1826" spans="1:23" x14ac:dyDescent="0.25">
      <c r="A1826" s="93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L1826" s="1"/>
      <c r="M1826" s="1"/>
      <c r="N1826" s="1"/>
      <c r="O1826" s="1"/>
      <c r="P1826" s="1"/>
      <c r="Q1826" s="1"/>
      <c r="R1826" s="1"/>
      <c r="S1826" s="1"/>
      <c r="T1826" s="1"/>
      <c r="U1826" s="1"/>
      <c r="V1826" s="1"/>
      <c r="W1826" s="1"/>
    </row>
    <row r="1827" spans="1:23" x14ac:dyDescent="0.25">
      <c r="A1827" s="93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L1827" s="1"/>
      <c r="M1827" s="1"/>
      <c r="N1827" s="1"/>
      <c r="O1827" s="1"/>
      <c r="P1827" s="1"/>
      <c r="Q1827" s="1"/>
      <c r="R1827" s="1"/>
      <c r="S1827" s="1"/>
      <c r="T1827" s="1"/>
      <c r="U1827" s="1"/>
      <c r="V1827" s="1"/>
      <c r="W1827" s="1"/>
    </row>
    <row r="1828" spans="1:23" x14ac:dyDescent="0.25">
      <c r="A1828" s="93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L1828" s="1"/>
      <c r="M1828" s="1"/>
      <c r="N1828" s="1"/>
      <c r="O1828" s="1"/>
      <c r="P1828" s="1"/>
      <c r="Q1828" s="1"/>
      <c r="R1828" s="1"/>
      <c r="S1828" s="1"/>
      <c r="T1828" s="1"/>
      <c r="U1828" s="1"/>
      <c r="V1828" s="1"/>
      <c r="W1828" s="1"/>
    </row>
    <row r="1829" spans="1:23" x14ac:dyDescent="0.25">
      <c r="A1829" s="93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L1829" s="1"/>
      <c r="M1829" s="1"/>
      <c r="N1829" s="1"/>
      <c r="O1829" s="1"/>
      <c r="P1829" s="1"/>
      <c r="Q1829" s="1"/>
      <c r="R1829" s="1"/>
      <c r="S1829" s="1"/>
      <c r="T1829" s="1"/>
      <c r="U1829" s="1"/>
      <c r="V1829" s="1"/>
      <c r="W1829" s="1"/>
    </row>
    <row r="1830" spans="1:23" x14ac:dyDescent="0.25">
      <c r="A1830" s="93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L1830" s="1"/>
      <c r="M1830" s="1"/>
      <c r="N1830" s="1"/>
      <c r="O1830" s="1"/>
      <c r="P1830" s="1"/>
      <c r="Q1830" s="1"/>
      <c r="R1830" s="1"/>
      <c r="S1830" s="1"/>
      <c r="T1830" s="1"/>
      <c r="U1830" s="1"/>
      <c r="V1830" s="1"/>
      <c r="W1830" s="1"/>
    </row>
    <row r="1831" spans="1:23" x14ac:dyDescent="0.25">
      <c r="A1831" s="93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L1831" s="1"/>
      <c r="M1831" s="1"/>
      <c r="N1831" s="1"/>
      <c r="O1831" s="1"/>
      <c r="P1831" s="1"/>
      <c r="Q1831" s="1"/>
      <c r="R1831" s="1"/>
      <c r="S1831" s="1"/>
      <c r="T1831" s="1"/>
      <c r="U1831" s="1"/>
      <c r="V1831" s="1"/>
      <c r="W1831" s="1"/>
    </row>
    <row r="1832" spans="1:23" x14ac:dyDescent="0.25">
      <c r="A1832" s="93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L1832" s="1"/>
      <c r="M1832" s="1"/>
      <c r="N1832" s="1"/>
      <c r="O1832" s="1"/>
      <c r="P1832" s="1"/>
      <c r="Q1832" s="1"/>
      <c r="R1832" s="1"/>
      <c r="S1832" s="1"/>
      <c r="T1832" s="1"/>
      <c r="U1832" s="1"/>
      <c r="V1832" s="1"/>
      <c r="W1832" s="1"/>
    </row>
    <row r="1833" spans="1:23" x14ac:dyDescent="0.25">
      <c r="A1833" s="93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L1833" s="1"/>
      <c r="M1833" s="1"/>
      <c r="N1833" s="1"/>
      <c r="O1833" s="1"/>
      <c r="P1833" s="1"/>
      <c r="Q1833" s="1"/>
      <c r="R1833" s="1"/>
      <c r="S1833" s="1"/>
      <c r="T1833" s="1"/>
      <c r="U1833" s="1"/>
      <c r="V1833" s="1"/>
      <c r="W1833" s="1"/>
    </row>
    <row r="1834" spans="1:23" x14ac:dyDescent="0.25">
      <c r="A1834" s="93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L1834" s="1"/>
      <c r="M1834" s="1"/>
      <c r="N1834" s="1"/>
      <c r="O1834" s="1"/>
      <c r="P1834" s="1"/>
      <c r="Q1834" s="1"/>
      <c r="R1834" s="1"/>
      <c r="S1834" s="1"/>
      <c r="T1834" s="1"/>
      <c r="U1834" s="1"/>
      <c r="V1834" s="1"/>
      <c r="W1834" s="1"/>
    </row>
    <row r="1835" spans="1:23" x14ac:dyDescent="0.25">
      <c r="A1835" s="93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L1835" s="1"/>
      <c r="M1835" s="1"/>
      <c r="N1835" s="1"/>
      <c r="O1835" s="1"/>
      <c r="P1835" s="1"/>
      <c r="Q1835" s="1"/>
      <c r="R1835" s="1"/>
      <c r="S1835" s="1"/>
      <c r="T1835" s="1"/>
      <c r="U1835" s="1"/>
      <c r="V1835" s="1"/>
      <c r="W1835" s="1"/>
    </row>
    <row r="1836" spans="1:23" x14ac:dyDescent="0.25">
      <c r="A1836" s="93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L1836" s="1"/>
      <c r="M1836" s="1"/>
      <c r="N1836" s="1"/>
      <c r="O1836" s="1"/>
      <c r="P1836" s="1"/>
      <c r="Q1836" s="1"/>
      <c r="R1836" s="1"/>
      <c r="S1836" s="1"/>
      <c r="T1836" s="1"/>
      <c r="U1836" s="1"/>
      <c r="V1836" s="1"/>
      <c r="W1836" s="1"/>
    </row>
    <row r="1837" spans="1:23" x14ac:dyDescent="0.25">
      <c r="A1837" s="93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L1837" s="1"/>
      <c r="M1837" s="1"/>
      <c r="N1837" s="1"/>
      <c r="O1837" s="1"/>
      <c r="P1837" s="1"/>
      <c r="Q1837" s="1"/>
      <c r="R1837" s="1"/>
      <c r="S1837" s="1"/>
      <c r="T1837" s="1"/>
      <c r="U1837" s="1"/>
      <c r="V1837" s="1"/>
      <c r="W1837" s="1"/>
    </row>
    <row r="1838" spans="1:23" x14ac:dyDescent="0.25">
      <c r="A1838" s="93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L1838" s="1"/>
      <c r="M1838" s="1"/>
      <c r="N1838" s="1"/>
      <c r="O1838" s="1"/>
      <c r="P1838" s="1"/>
      <c r="Q1838" s="1"/>
      <c r="R1838" s="1"/>
      <c r="S1838" s="1"/>
      <c r="T1838" s="1"/>
      <c r="U1838" s="1"/>
      <c r="V1838" s="1"/>
      <c r="W1838" s="1"/>
    </row>
    <row r="1839" spans="1:23" x14ac:dyDescent="0.25">
      <c r="A1839" s="93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L1839" s="1"/>
      <c r="M1839" s="1"/>
      <c r="N1839" s="1"/>
      <c r="O1839" s="1"/>
      <c r="P1839" s="1"/>
      <c r="Q1839" s="1"/>
      <c r="R1839" s="1"/>
      <c r="S1839" s="1"/>
      <c r="T1839" s="1"/>
      <c r="U1839" s="1"/>
      <c r="V1839" s="1"/>
      <c r="W1839" s="1"/>
    </row>
    <row r="1840" spans="1:23" x14ac:dyDescent="0.25">
      <c r="A1840" s="93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L1840" s="1"/>
      <c r="M1840" s="1"/>
      <c r="N1840" s="1"/>
      <c r="O1840" s="1"/>
      <c r="P1840" s="1"/>
      <c r="Q1840" s="1"/>
      <c r="R1840" s="1"/>
      <c r="S1840" s="1"/>
      <c r="T1840" s="1"/>
      <c r="U1840" s="1"/>
      <c r="V1840" s="1"/>
      <c r="W1840" s="1"/>
    </row>
    <row r="1841" spans="1:23" x14ac:dyDescent="0.25">
      <c r="A1841" s="93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L1841" s="1"/>
      <c r="M1841" s="1"/>
      <c r="N1841" s="1"/>
      <c r="O1841" s="1"/>
      <c r="P1841" s="1"/>
      <c r="Q1841" s="1"/>
      <c r="R1841" s="1"/>
      <c r="S1841" s="1"/>
      <c r="T1841" s="1"/>
      <c r="U1841" s="1"/>
      <c r="V1841" s="1"/>
      <c r="W1841" s="1"/>
    </row>
    <row r="1842" spans="1:23" x14ac:dyDescent="0.25">
      <c r="A1842" s="93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L1842" s="1"/>
      <c r="M1842" s="1"/>
      <c r="N1842" s="1"/>
      <c r="O1842" s="1"/>
      <c r="P1842" s="1"/>
      <c r="Q1842" s="1"/>
      <c r="R1842" s="1"/>
      <c r="S1842" s="1"/>
      <c r="T1842" s="1"/>
      <c r="U1842" s="1"/>
      <c r="V1842" s="1"/>
      <c r="W1842" s="1"/>
    </row>
    <row r="1843" spans="1:23" x14ac:dyDescent="0.25">
      <c r="A1843" s="93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L1843" s="1"/>
      <c r="M1843" s="1"/>
      <c r="N1843" s="1"/>
      <c r="O1843" s="1"/>
      <c r="P1843" s="1"/>
      <c r="Q1843" s="1"/>
      <c r="R1843" s="1"/>
      <c r="S1843" s="1"/>
      <c r="T1843" s="1"/>
      <c r="U1843" s="1"/>
      <c r="V1843" s="1"/>
      <c r="W1843" s="1"/>
    </row>
    <row r="1844" spans="1:23" x14ac:dyDescent="0.25">
      <c r="A1844" s="93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L1844" s="1"/>
      <c r="M1844" s="1"/>
      <c r="N1844" s="1"/>
      <c r="O1844" s="1"/>
      <c r="P1844" s="1"/>
      <c r="Q1844" s="1"/>
      <c r="R1844" s="1"/>
      <c r="S1844" s="1"/>
      <c r="T1844" s="1"/>
      <c r="U1844" s="1"/>
      <c r="V1844" s="1"/>
      <c r="W1844" s="1"/>
    </row>
    <row r="1845" spans="1:23" x14ac:dyDescent="0.25">
      <c r="A1845" s="93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L1845" s="1"/>
      <c r="M1845" s="1"/>
      <c r="N1845" s="1"/>
      <c r="O1845" s="1"/>
      <c r="P1845" s="1"/>
      <c r="Q1845" s="1"/>
      <c r="R1845" s="1"/>
      <c r="S1845" s="1"/>
      <c r="T1845" s="1"/>
      <c r="U1845" s="1"/>
      <c r="V1845" s="1"/>
      <c r="W1845" s="1"/>
    </row>
    <row r="1846" spans="1:23" x14ac:dyDescent="0.25">
      <c r="A1846" s="93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L1846" s="1"/>
      <c r="M1846" s="1"/>
      <c r="N1846" s="1"/>
      <c r="O1846" s="1"/>
      <c r="P1846" s="1"/>
      <c r="Q1846" s="1"/>
      <c r="R1846" s="1"/>
      <c r="S1846" s="1"/>
      <c r="T1846" s="1"/>
      <c r="U1846" s="1"/>
      <c r="V1846" s="1"/>
      <c r="W1846" s="1"/>
    </row>
    <row r="1847" spans="1:23" x14ac:dyDescent="0.25">
      <c r="A1847" s="93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L1847" s="1"/>
      <c r="M1847" s="1"/>
      <c r="N1847" s="1"/>
      <c r="O1847" s="1"/>
      <c r="P1847" s="1"/>
      <c r="Q1847" s="1"/>
      <c r="R1847" s="1"/>
      <c r="S1847" s="1"/>
      <c r="T1847" s="1"/>
      <c r="U1847" s="1"/>
      <c r="V1847" s="1"/>
      <c r="W1847" s="1"/>
    </row>
    <row r="1848" spans="1:23" x14ac:dyDescent="0.25">
      <c r="A1848" s="93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L1848" s="1"/>
      <c r="M1848" s="1"/>
      <c r="N1848" s="1"/>
      <c r="O1848" s="1"/>
      <c r="P1848" s="1"/>
      <c r="Q1848" s="1"/>
      <c r="R1848" s="1"/>
      <c r="S1848" s="1"/>
      <c r="T1848" s="1"/>
      <c r="U1848" s="1"/>
      <c r="V1848" s="1"/>
      <c r="W1848" s="1"/>
    </row>
    <row r="1849" spans="1:23" x14ac:dyDescent="0.25">
      <c r="A1849" s="93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L1849" s="1"/>
      <c r="M1849" s="1"/>
      <c r="N1849" s="1"/>
      <c r="O1849" s="1"/>
      <c r="P1849" s="1"/>
      <c r="Q1849" s="1"/>
      <c r="R1849" s="1"/>
      <c r="S1849" s="1"/>
      <c r="T1849" s="1"/>
      <c r="U1849" s="1"/>
      <c r="V1849" s="1"/>
      <c r="W1849" s="1"/>
    </row>
    <row r="1850" spans="1:23" x14ac:dyDescent="0.25">
      <c r="A1850" s="93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L1850" s="1"/>
      <c r="M1850" s="1"/>
      <c r="N1850" s="1"/>
      <c r="O1850" s="1"/>
      <c r="P1850" s="1"/>
      <c r="Q1850" s="1"/>
      <c r="R1850" s="1"/>
      <c r="S1850" s="1"/>
      <c r="T1850" s="1"/>
      <c r="U1850" s="1"/>
      <c r="V1850" s="1"/>
      <c r="W1850" s="1"/>
    </row>
    <row r="1851" spans="1:23" x14ac:dyDescent="0.25">
      <c r="A1851" s="93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L1851" s="1"/>
      <c r="M1851" s="1"/>
      <c r="N1851" s="1"/>
      <c r="O1851" s="1"/>
      <c r="P1851" s="1"/>
      <c r="Q1851" s="1"/>
      <c r="R1851" s="1"/>
      <c r="S1851" s="1"/>
      <c r="T1851" s="1"/>
      <c r="U1851" s="1"/>
      <c r="V1851" s="1"/>
      <c r="W1851" s="1"/>
    </row>
    <row r="1852" spans="1:23" x14ac:dyDescent="0.25">
      <c r="A1852" s="93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L1852" s="1"/>
      <c r="M1852" s="1"/>
      <c r="N1852" s="1"/>
      <c r="O1852" s="1"/>
      <c r="P1852" s="1"/>
      <c r="Q1852" s="1"/>
      <c r="R1852" s="1"/>
      <c r="S1852" s="1"/>
      <c r="T1852" s="1"/>
      <c r="U1852" s="1"/>
      <c r="V1852" s="1"/>
      <c r="W1852" s="1"/>
    </row>
    <row r="1853" spans="1:23" x14ac:dyDescent="0.25">
      <c r="A1853" s="93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L1853" s="1"/>
      <c r="M1853" s="1"/>
      <c r="N1853" s="1"/>
      <c r="O1853" s="1"/>
      <c r="P1853" s="1"/>
      <c r="Q1853" s="1"/>
      <c r="R1853" s="1"/>
      <c r="S1853" s="1"/>
      <c r="T1853" s="1"/>
      <c r="U1853" s="1"/>
      <c r="V1853" s="1"/>
      <c r="W1853" s="1"/>
    </row>
    <row r="1854" spans="1:23" x14ac:dyDescent="0.25">
      <c r="A1854" s="93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L1854" s="1"/>
      <c r="M1854" s="1"/>
      <c r="N1854" s="1"/>
      <c r="O1854" s="1"/>
      <c r="P1854" s="1"/>
      <c r="Q1854" s="1"/>
      <c r="R1854" s="1"/>
      <c r="S1854" s="1"/>
      <c r="T1854" s="1"/>
      <c r="U1854" s="1"/>
      <c r="V1854" s="1"/>
      <c r="W1854" s="1"/>
    </row>
    <row r="1855" spans="1:23" x14ac:dyDescent="0.25">
      <c r="A1855" s="93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L1855" s="1"/>
      <c r="M1855" s="1"/>
      <c r="N1855" s="1"/>
      <c r="O1855" s="1"/>
      <c r="P1855" s="1"/>
      <c r="Q1855" s="1"/>
      <c r="R1855" s="1"/>
      <c r="S1855" s="1"/>
      <c r="T1855" s="1"/>
      <c r="U1855" s="1"/>
      <c r="V1855" s="1"/>
      <c r="W1855" s="1"/>
    </row>
    <row r="1856" spans="1:23" x14ac:dyDescent="0.25">
      <c r="A1856" s="93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L1856" s="1"/>
      <c r="M1856" s="1"/>
      <c r="N1856" s="1"/>
      <c r="O1856" s="1"/>
      <c r="P1856" s="1"/>
      <c r="Q1856" s="1"/>
      <c r="R1856" s="1"/>
      <c r="S1856" s="1"/>
      <c r="T1856" s="1"/>
      <c r="U1856" s="1"/>
      <c r="V1856" s="1"/>
      <c r="W1856" s="1"/>
    </row>
    <row r="1857" spans="1:23" x14ac:dyDescent="0.25">
      <c r="A1857" s="93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L1857" s="1"/>
      <c r="M1857" s="1"/>
      <c r="N1857" s="1"/>
      <c r="O1857" s="1"/>
      <c r="P1857" s="1"/>
      <c r="Q1857" s="1"/>
      <c r="R1857" s="1"/>
      <c r="S1857" s="1"/>
      <c r="T1857" s="1"/>
      <c r="U1857" s="1"/>
      <c r="V1857" s="1"/>
      <c r="W1857" s="1"/>
    </row>
    <row r="1858" spans="1:23" x14ac:dyDescent="0.25">
      <c r="A1858" s="93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L1858" s="1"/>
      <c r="M1858" s="1"/>
      <c r="N1858" s="1"/>
      <c r="O1858" s="1"/>
      <c r="P1858" s="1"/>
      <c r="Q1858" s="1"/>
      <c r="R1858" s="1"/>
      <c r="S1858" s="1"/>
      <c r="T1858" s="1"/>
      <c r="U1858" s="1"/>
      <c r="V1858" s="1"/>
      <c r="W1858" s="1"/>
    </row>
    <row r="1859" spans="1:23" x14ac:dyDescent="0.25">
      <c r="A1859" s="93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L1859" s="1"/>
      <c r="M1859" s="1"/>
      <c r="N1859" s="1"/>
      <c r="O1859" s="1"/>
      <c r="P1859" s="1"/>
      <c r="Q1859" s="1"/>
      <c r="R1859" s="1"/>
      <c r="S1859" s="1"/>
      <c r="T1859" s="1"/>
      <c r="U1859" s="1"/>
      <c r="V1859" s="1"/>
      <c r="W1859" s="1"/>
    </row>
    <row r="1860" spans="1:23" x14ac:dyDescent="0.25">
      <c r="A1860" s="93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L1860" s="1"/>
      <c r="M1860" s="1"/>
      <c r="N1860" s="1"/>
      <c r="O1860" s="1"/>
      <c r="P1860" s="1"/>
      <c r="Q1860" s="1"/>
      <c r="R1860" s="1"/>
      <c r="S1860" s="1"/>
      <c r="T1860" s="1"/>
      <c r="U1860" s="1"/>
      <c r="V1860" s="1"/>
      <c r="W1860" s="1"/>
    </row>
    <row r="1861" spans="1:23" x14ac:dyDescent="0.25">
      <c r="A1861" s="93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L1861" s="1"/>
      <c r="M1861" s="1"/>
      <c r="N1861" s="1"/>
      <c r="O1861" s="1"/>
      <c r="P1861" s="1"/>
      <c r="Q1861" s="1"/>
      <c r="R1861" s="1"/>
      <c r="S1861" s="1"/>
      <c r="T1861" s="1"/>
      <c r="U1861" s="1"/>
      <c r="V1861" s="1"/>
      <c r="W1861" s="1"/>
    </row>
    <row r="1862" spans="1:23" x14ac:dyDescent="0.25">
      <c r="A1862" s="93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L1862" s="1"/>
      <c r="M1862" s="1"/>
      <c r="N1862" s="1"/>
      <c r="O1862" s="1"/>
      <c r="P1862" s="1"/>
      <c r="Q1862" s="1"/>
      <c r="R1862" s="1"/>
      <c r="S1862" s="1"/>
      <c r="T1862" s="1"/>
      <c r="U1862" s="1"/>
      <c r="V1862" s="1"/>
      <c r="W1862" s="1"/>
    </row>
    <row r="1863" spans="1:23" x14ac:dyDescent="0.25">
      <c r="A1863" s="93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L1863" s="1"/>
      <c r="M1863" s="1"/>
      <c r="N1863" s="1"/>
      <c r="O1863" s="1"/>
      <c r="P1863" s="1"/>
      <c r="Q1863" s="1"/>
      <c r="R1863" s="1"/>
      <c r="S1863" s="1"/>
      <c r="T1863" s="1"/>
      <c r="U1863" s="1"/>
      <c r="V1863" s="1"/>
      <c r="W1863" s="1"/>
    </row>
    <row r="1864" spans="1:23" x14ac:dyDescent="0.25">
      <c r="A1864" s="93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L1864" s="1"/>
      <c r="M1864" s="1"/>
      <c r="N1864" s="1"/>
      <c r="O1864" s="1"/>
      <c r="P1864" s="1"/>
      <c r="Q1864" s="1"/>
      <c r="R1864" s="1"/>
      <c r="S1864" s="1"/>
      <c r="T1864" s="1"/>
      <c r="U1864" s="1"/>
      <c r="V1864" s="1"/>
      <c r="W1864" s="1"/>
    </row>
    <row r="1865" spans="1:23" x14ac:dyDescent="0.25">
      <c r="A1865" s="93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L1865" s="1"/>
      <c r="M1865" s="1"/>
      <c r="N1865" s="1"/>
      <c r="O1865" s="1"/>
      <c r="P1865" s="1"/>
      <c r="Q1865" s="1"/>
      <c r="R1865" s="1"/>
      <c r="S1865" s="1"/>
      <c r="T1865" s="1"/>
      <c r="U1865" s="1"/>
      <c r="V1865" s="1"/>
      <c r="W1865" s="1"/>
    </row>
    <row r="1866" spans="1:23" x14ac:dyDescent="0.25">
      <c r="A1866" s="93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L1866" s="1"/>
      <c r="M1866" s="1"/>
      <c r="N1866" s="1"/>
      <c r="O1866" s="1"/>
      <c r="P1866" s="1"/>
      <c r="Q1866" s="1"/>
      <c r="R1866" s="1"/>
      <c r="S1866" s="1"/>
      <c r="T1866" s="1"/>
      <c r="U1866" s="1"/>
      <c r="V1866" s="1"/>
      <c r="W1866" s="1"/>
    </row>
    <row r="1867" spans="1:23" x14ac:dyDescent="0.25">
      <c r="A1867" s="93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L1867" s="1"/>
      <c r="M1867" s="1"/>
      <c r="N1867" s="1"/>
      <c r="O1867" s="1"/>
      <c r="P1867" s="1"/>
      <c r="Q1867" s="1"/>
      <c r="R1867" s="1"/>
      <c r="S1867" s="1"/>
      <c r="T1867" s="1"/>
      <c r="U1867" s="1"/>
      <c r="V1867" s="1"/>
      <c r="W1867" s="1"/>
    </row>
    <row r="1868" spans="1:23" x14ac:dyDescent="0.25">
      <c r="A1868" s="93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L1868" s="1"/>
      <c r="M1868" s="1"/>
      <c r="N1868" s="1"/>
      <c r="O1868" s="1"/>
      <c r="P1868" s="1"/>
      <c r="Q1868" s="1"/>
      <c r="R1868" s="1"/>
      <c r="S1868" s="1"/>
      <c r="T1868" s="1"/>
      <c r="U1868" s="1"/>
      <c r="V1868" s="1"/>
      <c r="W1868" s="1"/>
    </row>
    <row r="1869" spans="1:23" x14ac:dyDescent="0.25">
      <c r="A1869" s="93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L1869" s="1"/>
      <c r="M1869" s="1"/>
      <c r="N1869" s="1"/>
      <c r="O1869" s="1"/>
      <c r="P1869" s="1"/>
      <c r="Q1869" s="1"/>
      <c r="R1869" s="1"/>
      <c r="S1869" s="1"/>
      <c r="T1869" s="1"/>
      <c r="U1869" s="1"/>
      <c r="V1869" s="1"/>
      <c r="W1869" s="1"/>
    </row>
    <row r="1870" spans="1:23" x14ac:dyDescent="0.25">
      <c r="A1870" s="93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L1870" s="1"/>
      <c r="M1870" s="1"/>
      <c r="N1870" s="1"/>
      <c r="O1870" s="1"/>
      <c r="P1870" s="1"/>
      <c r="Q1870" s="1"/>
      <c r="R1870" s="1"/>
      <c r="S1870" s="1"/>
      <c r="T1870" s="1"/>
      <c r="U1870" s="1"/>
      <c r="V1870" s="1"/>
      <c r="W1870" s="1"/>
    </row>
    <row r="1871" spans="1:23" x14ac:dyDescent="0.25">
      <c r="A1871" s="93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L1871" s="1"/>
      <c r="M1871" s="1"/>
      <c r="N1871" s="1"/>
      <c r="O1871" s="1"/>
      <c r="P1871" s="1"/>
      <c r="Q1871" s="1"/>
      <c r="R1871" s="1"/>
      <c r="S1871" s="1"/>
      <c r="T1871" s="1"/>
      <c r="U1871" s="1"/>
      <c r="V1871" s="1"/>
      <c r="W1871" s="1"/>
    </row>
    <row r="1872" spans="1:23" x14ac:dyDescent="0.25">
      <c r="A1872" s="93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L1872" s="1"/>
      <c r="M1872" s="1"/>
      <c r="N1872" s="1"/>
      <c r="O1872" s="1"/>
      <c r="P1872" s="1"/>
      <c r="Q1872" s="1"/>
      <c r="R1872" s="1"/>
      <c r="S1872" s="1"/>
      <c r="T1872" s="1"/>
      <c r="U1872" s="1"/>
      <c r="V1872" s="1"/>
      <c r="W1872" s="1"/>
    </row>
    <row r="1873" spans="1:23" x14ac:dyDescent="0.25">
      <c r="A1873" s="93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L1873" s="1"/>
      <c r="M1873" s="1"/>
      <c r="N1873" s="1"/>
      <c r="O1873" s="1"/>
      <c r="P1873" s="1"/>
      <c r="Q1873" s="1"/>
      <c r="R1873" s="1"/>
      <c r="S1873" s="1"/>
      <c r="T1873" s="1"/>
      <c r="U1873" s="1"/>
      <c r="V1873" s="1"/>
      <c r="W1873" s="1"/>
    </row>
    <row r="1874" spans="1:23" x14ac:dyDescent="0.25">
      <c r="A1874" s="93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L1874" s="1"/>
      <c r="M1874" s="1"/>
      <c r="N1874" s="1"/>
      <c r="O1874" s="1"/>
      <c r="P1874" s="1"/>
      <c r="Q1874" s="1"/>
      <c r="R1874" s="1"/>
      <c r="S1874" s="1"/>
      <c r="T1874" s="1"/>
      <c r="U1874" s="1"/>
      <c r="V1874" s="1"/>
      <c r="W1874" s="1"/>
    </row>
    <row r="1875" spans="1:23" x14ac:dyDescent="0.25">
      <c r="A1875" s="93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L1875" s="1"/>
      <c r="M1875" s="1"/>
      <c r="N1875" s="1"/>
      <c r="O1875" s="1"/>
      <c r="P1875" s="1"/>
      <c r="Q1875" s="1"/>
      <c r="R1875" s="1"/>
      <c r="S1875" s="1"/>
      <c r="T1875" s="1"/>
      <c r="U1875" s="1"/>
      <c r="V1875" s="1"/>
      <c r="W1875" s="1"/>
    </row>
    <row r="1876" spans="1:23" x14ac:dyDescent="0.25">
      <c r="A1876" s="93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L1876" s="1"/>
      <c r="M1876" s="1"/>
      <c r="N1876" s="1"/>
      <c r="O1876" s="1"/>
      <c r="P1876" s="1"/>
      <c r="Q1876" s="1"/>
      <c r="R1876" s="1"/>
      <c r="S1876" s="1"/>
      <c r="T1876" s="1"/>
      <c r="U1876" s="1"/>
      <c r="V1876" s="1"/>
      <c r="W1876" s="1"/>
    </row>
    <row r="1877" spans="1:23" x14ac:dyDescent="0.25">
      <c r="A1877" s="93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L1877" s="1"/>
      <c r="M1877" s="1"/>
      <c r="N1877" s="1"/>
      <c r="O1877" s="1"/>
      <c r="P1877" s="1"/>
      <c r="Q1877" s="1"/>
      <c r="R1877" s="1"/>
      <c r="S1877" s="1"/>
      <c r="T1877" s="1"/>
      <c r="U1877" s="1"/>
      <c r="V1877" s="1"/>
      <c r="W1877" s="1"/>
    </row>
    <row r="1878" spans="1:23" x14ac:dyDescent="0.25">
      <c r="A1878" s="93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L1878" s="1"/>
      <c r="M1878" s="1"/>
      <c r="N1878" s="1"/>
      <c r="O1878" s="1"/>
      <c r="P1878" s="1"/>
      <c r="Q1878" s="1"/>
      <c r="R1878" s="1"/>
      <c r="S1878" s="1"/>
      <c r="T1878" s="1"/>
      <c r="U1878" s="1"/>
      <c r="V1878" s="1"/>
      <c r="W1878" s="1"/>
    </row>
    <row r="1879" spans="1:23" x14ac:dyDescent="0.25">
      <c r="A1879" s="93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L1879" s="1"/>
      <c r="M1879" s="1"/>
      <c r="N1879" s="1"/>
      <c r="O1879" s="1"/>
      <c r="P1879" s="1"/>
      <c r="Q1879" s="1"/>
      <c r="R1879" s="1"/>
      <c r="S1879" s="1"/>
      <c r="T1879" s="1"/>
      <c r="U1879" s="1"/>
      <c r="V1879" s="1"/>
      <c r="W1879" s="1"/>
    </row>
    <row r="1880" spans="1:23" x14ac:dyDescent="0.25">
      <c r="A1880" s="93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L1880" s="1"/>
      <c r="M1880" s="1"/>
      <c r="N1880" s="1"/>
      <c r="O1880" s="1"/>
      <c r="P1880" s="1"/>
      <c r="Q1880" s="1"/>
      <c r="R1880" s="1"/>
      <c r="S1880" s="1"/>
      <c r="T1880" s="1"/>
      <c r="U1880" s="1"/>
      <c r="V1880" s="1"/>
      <c r="W1880" s="1"/>
    </row>
    <row r="1881" spans="1:23" x14ac:dyDescent="0.25">
      <c r="A1881" s="93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L1881" s="1"/>
      <c r="M1881" s="1"/>
      <c r="N1881" s="1"/>
      <c r="O1881" s="1"/>
      <c r="P1881" s="1"/>
      <c r="Q1881" s="1"/>
      <c r="R1881" s="1"/>
      <c r="S1881" s="1"/>
      <c r="T1881" s="1"/>
      <c r="U1881" s="1"/>
      <c r="V1881" s="1"/>
      <c r="W1881" s="1"/>
    </row>
    <row r="1882" spans="1:23" x14ac:dyDescent="0.25">
      <c r="A1882" s="93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L1882" s="1"/>
      <c r="M1882" s="1"/>
      <c r="N1882" s="1"/>
      <c r="O1882" s="1"/>
      <c r="P1882" s="1"/>
      <c r="Q1882" s="1"/>
      <c r="R1882" s="1"/>
      <c r="S1882" s="1"/>
      <c r="T1882" s="1"/>
      <c r="U1882" s="1"/>
      <c r="V1882" s="1"/>
      <c r="W1882" s="1"/>
    </row>
    <row r="1883" spans="1:23" x14ac:dyDescent="0.25">
      <c r="A1883" s="93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L1883" s="1"/>
      <c r="M1883" s="1"/>
      <c r="N1883" s="1"/>
      <c r="O1883" s="1"/>
      <c r="P1883" s="1"/>
      <c r="Q1883" s="1"/>
      <c r="R1883" s="1"/>
      <c r="S1883" s="1"/>
      <c r="T1883" s="1"/>
      <c r="U1883" s="1"/>
      <c r="V1883" s="1"/>
      <c r="W1883" s="1"/>
    </row>
    <row r="1884" spans="1:23" x14ac:dyDescent="0.25">
      <c r="A1884" s="93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L1884" s="1"/>
      <c r="M1884" s="1"/>
      <c r="N1884" s="1"/>
      <c r="O1884" s="1"/>
      <c r="P1884" s="1"/>
      <c r="Q1884" s="1"/>
      <c r="R1884" s="1"/>
      <c r="S1884" s="1"/>
      <c r="T1884" s="1"/>
      <c r="U1884" s="1"/>
      <c r="V1884" s="1"/>
      <c r="W1884" s="1"/>
    </row>
    <row r="1885" spans="1:23" x14ac:dyDescent="0.25">
      <c r="A1885" s="93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L1885" s="1"/>
      <c r="M1885" s="1"/>
      <c r="N1885" s="1"/>
      <c r="O1885" s="1"/>
      <c r="P1885" s="1"/>
      <c r="Q1885" s="1"/>
      <c r="R1885" s="1"/>
      <c r="S1885" s="1"/>
      <c r="T1885" s="1"/>
      <c r="U1885" s="1"/>
      <c r="V1885" s="1"/>
      <c r="W1885" s="1"/>
    </row>
    <row r="1886" spans="1:23" x14ac:dyDescent="0.25">
      <c r="A1886" s="93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L1886" s="1"/>
      <c r="M1886" s="1"/>
      <c r="N1886" s="1"/>
      <c r="O1886" s="1"/>
      <c r="P1886" s="1"/>
      <c r="Q1886" s="1"/>
      <c r="R1886" s="1"/>
      <c r="S1886" s="1"/>
      <c r="T1886" s="1"/>
      <c r="U1886" s="1"/>
      <c r="V1886" s="1"/>
      <c r="W1886" s="1"/>
    </row>
    <row r="1887" spans="1:23" x14ac:dyDescent="0.25">
      <c r="A1887" s="93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L1887" s="1"/>
      <c r="M1887" s="1"/>
      <c r="N1887" s="1"/>
      <c r="O1887" s="1"/>
      <c r="P1887" s="1"/>
      <c r="Q1887" s="1"/>
      <c r="R1887" s="1"/>
      <c r="S1887" s="1"/>
      <c r="T1887" s="1"/>
      <c r="U1887" s="1"/>
      <c r="V1887" s="1"/>
      <c r="W1887" s="1"/>
    </row>
    <row r="1888" spans="1:23" x14ac:dyDescent="0.25">
      <c r="A1888" s="93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L1888" s="1"/>
      <c r="M1888" s="1"/>
      <c r="N1888" s="1"/>
      <c r="O1888" s="1"/>
      <c r="P1888" s="1"/>
      <c r="Q1888" s="1"/>
      <c r="R1888" s="1"/>
      <c r="S1888" s="1"/>
      <c r="T1888" s="1"/>
      <c r="U1888" s="1"/>
      <c r="V1888" s="1"/>
      <c r="W1888" s="1"/>
    </row>
    <row r="1889" spans="1:23" x14ac:dyDescent="0.25">
      <c r="A1889" s="93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L1889" s="1"/>
      <c r="M1889" s="1"/>
      <c r="N1889" s="1"/>
      <c r="O1889" s="1"/>
      <c r="P1889" s="1"/>
      <c r="Q1889" s="1"/>
      <c r="R1889" s="1"/>
      <c r="S1889" s="1"/>
      <c r="T1889" s="1"/>
      <c r="U1889" s="1"/>
      <c r="V1889" s="1"/>
      <c r="W1889" s="1"/>
    </row>
    <row r="1890" spans="1:23" x14ac:dyDescent="0.25">
      <c r="A1890" s="93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L1890" s="1"/>
      <c r="M1890" s="1"/>
      <c r="N1890" s="1"/>
      <c r="O1890" s="1"/>
      <c r="P1890" s="1"/>
      <c r="Q1890" s="1"/>
      <c r="R1890" s="1"/>
      <c r="S1890" s="1"/>
      <c r="T1890" s="1"/>
      <c r="U1890" s="1"/>
      <c r="V1890" s="1"/>
      <c r="W1890" s="1"/>
    </row>
    <row r="1891" spans="1:23" x14ac:dyDescent="0.25">
      <c r="A1891" s="93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L1891" s="1"/>
      <c r="M1891" s="1"/>
      <c r="N1891" s="1"/>
      <c r="O1891" s="1"/>
      <c r="P1891" s="1"/>
      <c r="Q1891" s="1"/>
      <c r="R1891" s="1"/>
      <c r="S1891" s="1"/>
      <c r="T1891" s="1"/>
      <c r="U1891" s="1"/>
      <c r="V1891" s="1"/>
      <c r="W1891" s="1"/>
    </row>
    <row r="1892" spans="1:23" x14ac:dyDescent="0.25">
      <c r="A1892" s="93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L1892" s="1"/>
      <c r="M1892" s="1"/>
      <c r="N1892" s="1"/>
      <c r="O1892" s="1"/>
      <c r="P1892" s="1"/>
      <c r="Q1892" s="1"/>
      <c r="R1892" s="1"/>
      <c r="S1892" s="1"/>
      <c r="T1892" s="1"/>
      <c r="U1892" s="1"/>
      <c r="V1892" s="1"/>
      <c r="W1892" s="1"/>
    </row>
    <row r="1893" spans="1:23" x14ac:dyDescent="0.25">
      <c r="A1893" s="93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L1893" s="1"/>
      <c r="M1893" s="1"/>
      <c r="N1893" s="1"/>
      <c r="O1893" s="1"/>
      <c r="P1893" s="1"/>
      <c r="Q1893" s="1"/>
      <c r="R1893" s="1"/>
      <c r="S1893" s="1"/>
      <c r="T1893" s="1"/>
      <c r="U1893" s="1"/>
      <c r="V1893" s="1"/>
      <c r="W1893" s="1"/>
    </row>
    <row r="1894" spans="1:23" x14ac:dyDescent="0.25">
      <c r="A1894" s="93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L1894" s="1"/>
      <c r="M1894" s="1"/>
      <c r="N1894" s="1"/>
      <c r="O1894" s="1"/>
      <c r="P1894" s="1"/>
      <c r="Q1894" s="1"/>
      <c r="R1894" s="1"/>
      <c r="S1894" s="1"/>
      <c r="T1894" s="1"/>
      <c r="U1894" s="1"/>
      <c r="V1894" s="1"/>
      <c r="W1894" s="1"/>
    </row>
    <row r="1895" spans="1:23" x14ac:dyDescent="0.25">
      <c r="A1895" s="93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L1895" s="1"/>
      <c r="M1895" s="1"/>
      <c r="N1895" s="1"/>
      <c r="O1895" s="1"/>
      <c r="P1895" s="1"/>
      <c r="Q1895" s="1"/>
      <c r="R1895" s="1"/>
      <c r="S1895" s="1"/>
      <c r="T1895" s="1"/>
      <c r="U1895" s="1"/>
      <c r="V1895" s="1"/>
      <c r="W1895" s="1"/>
    </row>
    <row r="1896" spans="1:23" x14ac:dyDescent="0.25">
      <c r="A1896" s="93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L1896" s="1"/>
      <c r="M1896" s="1"/>
      <c r="N1896" s="1"/>
      <c r="O1896" s="1"/>
      <c r="P1896" s="1"/>
      <c r="Q1896" s="1"/>
      <c r="R1896" s="1"/>
      <c r="S1896" s="1"/>
      <c r="T1896" s="1"/>
      <c r="U1896" s="1"/>
      <c r="V1896" s="1"/>
      <c r="W1896" s="1"/>
    </row>
    <row r="1897" spans="1:23" x14ac:dyDescent="0.25">
      <c r="A1897" s="93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L1897" s="1"/>
      <c r="M1897" s="1"/>
      <c r="N1897" s="1"/>
      <c r="O1897" s="1"/>
      <c r="P1897" s="1"/>
      <c r="Q1897" s="1"/>
      <c r="R1897" s="1"/>
      <c r="S1897" s="1"/>
      <c r="T1897" s="1"/>
      <c r="U1897" s="1"/>
      <c r="V1897" s="1"/>
      <c r="W1897" s="1"/>
    </row>
    <row r="1898" spans="1:23" x14ac:dyDescent="0.25">
      <c r="A1898" s="93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L1898" s="1"/>
      <c r="M1898" s="1"/>
      <c r="N1898" s="1"/>
      <c r="O1898" s="1"/>
      <c r="P1898" s="1"/>
      <c r="Q1898" s="1"/>
      <c r="R1898" s="1"/>
      <c r="S1898" s="1"/>
      <c r="T1898" s="1"/>
      <c r="U1898" s="1"/>
      <c r="V1898" s="1"/>
      <c r="W1898" s="1"/>
    </row>
    <row r="1899" spans="1:23" x14ac:dyDescent="0.25">
      <c r="A1899" s="93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L1899" s="1"/>
      <c r="M1899" s="1"/>
      <c r="N1899" s="1"/>
      <c r="O1899" s="1"/>
      <c r="P1899" s="1"/>
      <c r="Q1899" s="1"/>
      <c r="R1899" s="1"/>
      <c r="S1899" s="1"/>
      <c r="T1899" s="1"/>
      <c r="U1899" s="1"/>
      <c r="V1899" s="1"/>
      <c r="W1899" s="1"/>
    </row>
    <row r="1900" spans="1:23" x14ac:dyDescent="0.25">
      <c r="A1900" s="93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L1900" s="1"/>
      <c r="M1900" s="1"/>
      <c r="N1900" s="1"/>
      <c r="O1900" s="1"/>
      <c r="P1900" s="1"/>
      <c r="Q1900" s="1"/>
      <c r="R1900" s="1"/>
      <c r="S1900" s="1"/>
      <c r="T1900" s="1"/>
      <c r="U1900" s="1"/>
      <c r="V1900" s="1"/>
      <c r="W1900" s="1"/>
    </row>
    <row r="1901" spans="1:23" x14ac:dyDescent="0.25">
      <c r="A1901" s="93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L1901" s="1"/>
      <c r="M1901" s="1"/>
      <c r="N1901" s="1"/>
      <c r="O1901" s="1"/>
      <c r="P1901" s="1"/>
      <c r="Q1901" s="1"/>
      <c r="R1901" s="1"/>
      <c r="S1901" s="1"/>
      <c r="T1901" s="1"/>
      <c r="U1901" s="1"/>
      <c r="V1901" s="1"/>
      <c r="W1901" s="1"/>
    </row>
    <row r="1902" spans="1:23" x14ac:dyDescent="0.25">
      <c r="A1902" s="93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L1902" s="1"/>
      <c r="M1902" s="1"/>
      <c r="N1902" s="1"/>
      <c r="O1902" s="1"/>
      <c r="P1902" s="1"/>
      <c r="Q1902" s="1"/>
      <c r="R1902" s="1"/>
      <c r="S1902" s="1"/>
      <c r="T1902" s="1"/>
      <c r="U1902" s="1"/>
      <c r="V1902" s="1"/>
      <c r="W1902" s="1"/>
    </row>
    <row r="1903" spans="1:23" x14ac:dyDescent="0.25">
      <c r="A1903" s="93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L1903" s="1"/>
      <c r="M1903" s="1"/>
      <c r="N1903" s="1"/>
      <c r="O1903" s="1"/>
      <c r="P1903" s="1"/>
      <c r="Q1903" s="1"/>
      <c r="R1903" s="1"/>
      <c r="S1903" s="1"/>
      <c r="T1903" s="1"/>
      <c r="U1903" s="1"/>
      <c r="V1903" s="1"/>
      <c r="W1903" s="1"/>
    </row>
    <row r="1904" spans="1:23" x14ac:dyDescent="0.25">
      <c r="A1904" s="93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L1904" s="1"/>
      <c r="M1904" s="1"/>
      <c r="N1904" s="1"/>
      <c r="O1904" s="1"/>
      <c r="P1904" s="1"/>
      <c r="Q1904" s="1"/>
      <c r="R1904" s="1"/>
      <c r="S1904" s="1"/>
      <c r="T1904" s="1"/>
      <c r="U1904" s="1"/>
      <c r="V1904" s="1"/>
      <c r="W1904" s="1"/>
    </row>
    <row r="1905" spans="1:23" x14ac:dyDescent="0.25">
      <c r="A1905" s="93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L1905" s="1"/>
      <c r="M1905" s="1"/>
      <c r="N1905" s="1"/>
      <c r="O1905" s="1"/>
      <c r="P1905" s="1"/>
      <c r="Q1905" s="1"/>
      <c r="R1905" s="1"/>
      <c r="S1905" s="1"/>
      <c r="T1905" s="1"/>
      <c r="U1905" s="1"/>
      <c r="V1905" s="1"/>
      <c r="W1905" s="1"/>
    </row>
    <row r="1906" spans="1:23" x14ac:dyDescent="0.25">
      <c r="A1906" s="93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L1906" s="1"/>
      <c r="M1906" s="1"/>
      <c r="N1906" s="1"/>
      <c r="O1906" s="1"/>
      <c r="P1906" s="1"/>
      <c r="Q1906" s="1"/>
      <c r="R1906" s="1"/>
      <c r="S1906" s="1"/>
      <c r="T1906" s="1"/>
      <c r="U1906" s="1"/>
      <c r="V1906" s="1"/>
      <c r="W1906" s="1"/>
    </row>
    <row r="1907" spans="1:23" x14ac:dyDescent="0.25">
      <c r="A1907" s="93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L1907" s="1"/>
      <c r="M1907" s="1"/>
      <c r="N1907" s="1"/>
      <c r="O1907" s="1"/>
      <c r="P1907" s="1"/>
      <c r="Q1907" s="1"/>
      <c r="R1907" s="1"/>
      <c r="S1907" s="1"/>
      <c r="T1907" s="1"/>
      <c r="U1907" s="1"/>
      <c r="V1907" s="1"/>
      <c r="W1907" s="1"/>
    </row>
    <row r="1908" spans="1:23" x14ac:dyDescent="0.25">
      <c r="A1908" s="93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L1908" s="1"/>
      <c r="M1908" s="1"/>
      <c r="N1908" s="1"/>
      <c r="O1908" s="1"/>
      <c r="P1908" s="1"/>
      <c r="Q1908" s="1"/>
      <c r="R1908" s="1"/>
      <c r="S1908" s="1"/>
      <c r="T1908" s="1"/>
      <c r="U1908" s="1"/>
      <c r="V1908" s="1"/>
      <c r="W1908" s="1"/>
    </row>
    <row r="1909" spans="1:23" x14ac:dyDescent="0.25">
      <c r="A1909" s="93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L1909" s="1"/>
      <c r="M1909" s="1"/>
      <c r="N1909" s="1"/>
      <c r="O1909" s="1"/>
      <c r="P1909" s="1"/>
      <c r="Q1909" s="1"/>
      <c r="R1909" s="1"/>
      <c r="S1909" s="1"/>
      <c r="T1909" s="1"/>
      <c r="U1909" s="1"/>
      <c r="V1909" s="1"/>
      <c r="W1909" s="1"/>
    </row>
    <row r="1910" spans="1:23" x14ac:dyDescent="0.25">
      <c r="A1910" s="93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L1910" s="1"/>
      <c r="M1910" s="1"/>
      <c r="N1910" s="1"/>
      <c r="O1910" s="1"/>
      <c r="P1910" s="1"/>
      <c r="Q1910" s="1"/>
      <c r="R1910" s="1"/>
      <c r="S1910" s="1"/>
      <c r="T1910" s="1"/>
      <c r="U1910" s="1"/>
      <c r="V1910" s="1"/>
      <c r="W1910" s="1"/>
    </row>
    <row r="1911" spans="1:23" x14ac:dyDescent="0.25">
      <c r="A1911" s="93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L1911" s="1"/>
      <c r="M1911" s="1"/>
      <c r="N1911" s="1"/>
      <c r="O1911" s="1"/>
      <c r="P1911" s="1"/>
      <c r="Q1911" s="1"/>
      <c r="R1911" s="1"/>
      <c r="S1911" s="1"/>
      <c r="T1911" s="1"/>
      <c r="U1911" s="1"/>
      <c r="V1911" s="1"/>
      <c r="W1911" s="1"/>
    </row>
    <row r="1912" spans="1:23" x14ac:dyDescent="0.25">
      <c r="A1912" s="93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L1912" s="1"/>
      <c r="M1912" s="1"/>
      <c r="N1912" s="1"/>
      <c r="O1912" s="1"/>
      <c r="P1912" s="1"/>
      <c r="Q1912" s="1"/>
      <c r="R1912" s="1"/>
      <c r="S1912" s="1"/>
      <c r="T1912" s="1"/>
      <c r="U1912" s="1"/>
      <c r="V1912" s="1"/>
      <c r="W1912" s="1"/>
    </row>
    <row r="1913" spans="1:23" x14ac:dyDescent="0.25">
      <c r="A1913" s="93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L1913" s="1"/>
      <c r="M1913" s="1"/>
      <c r="N1913" s="1"/>
      <c r="O1913" s="1"/>
      <c r="P1913" s="1"/>
      <c r="Q1913" s="1"/>
      <c r="R1913" s="1"/>
      <c r="S1913" s="1"/>
      <c r="T1913" s="1"/>
      <c r="U1913" s="1"/>
      <c r="V1913" s="1"/>
      <c r="W1913" s="1"/>
    </row>
    <row r="1914" spans="1:23" x14ac:dyDescent="0.25">
      <c r="A1914" s="93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L1914" s="1"/>
      <c r="M1914" s="1"/>
      <c r="N1914" s="1"/>
      <c r="O1914" s="1"/>
      <c r="P1914" s="1"/>
      <c r="Q1914" s="1"/>
      <c r="R1914" s="1"/>
      <c r="S1914" s="1"/>
      <c r="T1914" s="1"/>
      <c r="U1914" s="1"/>
      <c r="V1914" s="1"/>
      <c r="W1914" s="1"/>
    </row>
    <row r="1915" spans="1:23" x14ac:dyDescent="0.25">
      <c r="A1915" s="93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L1915" s="1"/>
      <c r="M1915" s="1"/>
      <c r="N1915" s="1"/>
      <c r="O1915" s="1"/>
      <c r="P1915" s="1"/>
      <c r="Q1915" s="1"/>
      <c r="R1915" s="1"/>
      <c r="S1915" s="1"/>
      <c r="T1915" s="1"/>
      <c r="U1915" s="1"/>
      <c r="V1915" s="1"/>
      <c r="W1915" s="1"/>
    </row>
    <row r="1916" spans="1:23" x14ac:dyDescent="0.25">
      <c r="A1916" s="93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L1916" s="1"/>
      <c r="M1916" s="1"/>
      <c r="N1916" s="1"/>
      <c r="O1916" s="1"/>
      <c r="P1916" s="1"/>
      <c r="Q1916" s="1"/>
      <c r="R1916" s="1"/>
      <c r="S1916" s="1"/>
      <c r="T1916" s="1"/>
      <c r="U1916" s="1"/>
      <c r="V1916" s="1"/>
      <c r="W1916" s="1"/>
    </row>
    <row r="1917" spans="1:23" x14ac:dyDescent="0.25">
      <c r="A1917" s="93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L1917" s="1"/>
      <c r="M1917" s="1"/>
      <c r="N1917" s="1"/>
      <c r="O1917" s="1"/>
      <c r="P1917" s="1"/>
      <c r="Q1917" s="1"/>
      <c r="R1917" s="1"/>
      <c r="S1917" s="1"/>
      <c r="T1917" s="1"/>
      <c r="U1917" s="1"/>
      <c r="V1917" s="1"/>
      <c r="W1917" s="1"/>
    </row>
    <row r="1918" spans="1:23" x14ac:dyDescent="0.25">
      <c r="A1918" s="93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L1918" s="1"/>
      <c r="M1918" s="1"/>
      <c r="N1918" s="1"/>
      <c r="O1918" s="1"/>
      <c r="P1918" s="1"/>
      <c r="Q1918" s="1"/>
      <c r="R1918" s="1"/>
      <c r="S1918" s="1"/>
      <c r="T1918" s="1"/>
      <c r="U1918" s="1"/>
      <c r="V1918" s="1"/>
      <c r="W1918" s="1"/>
    </row>
    <row r="1919" spans="1:23" x14ac:dyDescent="0.25">
      <c r="A1919" s="93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L1919" s="1"/>
      <c r="M1919" s="1"/>
      <c r="N1919" s="1"/>
      <c r="O1919" s="1"/>
      <c r="P1919" s="1"/>
      <c r="Q1919" s="1"/>
      <c r="R1919" s="1"/>
      <c r="S1919" s="1"/>
      <c r="T1919" s="1"/>
      <c r="U1919" s="1"/>
      <c r="V1919" s="1"/>
      <c r="W1919" s="1"/>
    </row>
    <row r="1920" spans="1:23" x14ac:dyDescent="0.25">
      <c r="A1920" s="93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L1920" s="1"/>
      <c r="M1920" s="1"/>
      <c r="N1920" s="1"/>
      <c r="O1920" s="1"/>
      <c r="P1920" s="1"/>
      <c r="Q1920" s="1"/>
      <c r="R1920" s="1"/>
      <c r="S1920" s="1"/>
      <c r="T1920" s="1"/>
      <c r="U1920" s="1"/>
      <c r="V1920" s="1"/>
      <c r="W1920" s="1"/>
    </row>
    <row r="1921" spans="1:23" x14ac:dyDescent="0.25">
      <c r="A1921" s="93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L1921" s="1"/>
      <c r="M1921" s="1"/>
      <c r="N1921" s="1"/>
      <c r="O1921" s="1"/>
      <c r="P1921" s="1"/>
      <c r="Q1921" s="1"/>
      <c r="R1921" s="1"/>
      <c r="S1921" s="1"/>
      <c r="T1921" s="1"/>
      <c r="U1921" s="1"/>
      <c r="V1921" s="1"/>
      <c r="W1921" s="1"/>
    </row>
    <row r="1922" spans="1:23" x14ac:dyDescent="0.25">
      <c r="A1922" s="93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L1922" s="1"/>
      <c r="M1922" s="1"/>
      <c r="N1922" s="1"/>
      <c r="O1922" s="1"/>
      <c r="P1922" s="1"/>
      <c r="Q1922" s="1"/>
      <c r="R1922" s="1"/>
      <c r="S1922" s="1"/>
      <c r="T1922" s="1"/>
      <c r="U1922" s="1"/>
      <c r="V1922" s="1"/>
      <c r="W1922" s="1"/>
    </row>
    <row r="1923" spans="1:23" x14ac:dyDescent="0.25">
      <c r="A1923" s="93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L1923" s="1"/>
      <c r="M1923" s="1"/>
      <c r="N1923" s="1"/>
      <c r="O1923" s="1"/>
      <c r="P1923" s="1"/>
      <c r="Q1923" s="1"/>
      <c r="R1923" s="1"/>
      <c r="S1923" s="1"/>
      <c r="T1923" s="1"/>
      <c r="U1923" s="1"/>
      <c r="V1923" s="1"/>
      <c r="W1923" s="1"/>
    </row>
    <row r="1924" spans="1:23" x14ac:dyDescent="0.25">
      <c r="A1924" s="93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L1924" s="1"/>
      <c r="M1924" s="1"/>
      <c r="N1924" s="1"/>
      <c r="O1924" s="1"/>
      <c r="P1924" s="1"/>
      <c r="Q1924" s="1"/>
      <c r="R1924" s="1"/>
      <c r="S1924" s="1"/>
      <c r="T1924" s="1"/>
      <c r="U1924" s="1"/>
      <c r="V1924" s="1"/>
      <c r="W1924" s="1"/>
    </row>
    <row r="1925" spans="1:23" x14ac:dyDescent="0.25">
      <c r="A1925" s="93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L1925" s="1"/>
      <c r="M1925" s="1"/>
      <c r="N1925" s="1"/>
      <c r="O1925" s="1"/>
      <c r="P1925" s="1"/>
      <c r="Q1925" s="1"/>
      <c r="R1925" s="1"/>
      <c r="S1925" s="1"/>
      <c r="T1925" s="1"/>
      <c r="U1925" s="1"/>
      <c r="V1925" s="1"/>
      <c r="W1925" s="1"/>
    </row>
    <row r="1926" spans="1:23" x14ac:dyDescent="0.25">
      <c r="A1926" s="93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L1926" s="1"/>
      <c r="M1926" s="1"/>
      <c r="N1926" s="1"/>
      <c r="O1926" s="1"/>
      <c r="P1926" s="1"/>
      <c r="Q1926" s="1"/>
      <c r="R1926" s="1"/>
      <c r="S1926" s="1"/>
      <c r="T1926" s="1"/>
      <c r="U1926" s="1"/>
      <c r="V1926" s="1"/>
      <c r="W1926" s="1"/>
    </row>
    <row r="1927" spans="1:23" x14ac:dyDescent="0.25">
      <c r="A1927" s="93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L1927" s="1"/>
      <c r="M1927" s="1"/>
      <c r="N1927" s="1"/>
      <c r="O1927" s="1"/>
      <c r="P1927" s="1"/>
      <c r="Q1927" s="1"/>
      <c r="R1927" s="1"/>
      <c r="S1927" s="1"/>
      <c r="T1927" s="1"/>
      <c r="U1927" s="1"/>
      <c r="V1927" s="1"/>
      <c r="W1927" s="1"/>
    </row>
    <row r="1928" spans="1:23" x14ac:dyDescent="0.25">
      <c r="A1928" s="93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L1928" s="1"/>
      <c r="M1928" s="1"/>
      <c r="N1928" s="1"/>
      <c r="O1928" s="1"/>
      <c r="P1928" s="1"/>
      <c r="Q1928" s="1"/>
      <c r="R1928" s="1"/>
      <c r="S1928" s="1"/>
      <c r="T1928" s="1"/>
      <c r="U1928" s="1"/>
      <c r="V1928" s="1"/>
      <c r="W1928" s="1"/>
    </row>
    <row r="1929" spans="1:23" x14ac:dyDescent="0.25">
      <c r="A1929" s="93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L1929" s="1"/>
      <c r="M1929" s="1"/>
      <c r="N1929" s="1"/>
      <c r="O1929" s="1"/>
      <c r="P1929" s="1"/>
      <c r="Q1929" s="1"/>
      <c r="R1929" s="1"/>
      <c r="S1929" s="1"/>
      <c r="T1929" s="1"/>
      <c r="U1929" s="1"/>
      <c r="V1929" s="1"/>
      <c r="W1929" s="1"/>
    </row>
    <row r="1930" spans="1:23" x14ac:dyDescent="0.25">
      <c r="A1930" s="93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L1930" s="1"/>
      <c r="M1930" s="1"/>
      <c r="N1930" s="1"/>
      <c r="O1930" s="1"/>
      <c r="P1930" s="1"/>
      <c r="Q1930" s="1"/>
      <c r="R1930" s="1"/>
      <c r="S1930" s="1"/>
      <c r="T1930" s="1"/>
      <c r="U1930" s="1"/>
      <c r="V1930" s="1"/>
      <c r="W1930" s="1"/>
    </row>
    <row r="1931" spans="1:23" x14ac:dyDescent="0.25">
      <c r="A1931" s="93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L1931" s="1"/>
      <c r="M1931" s="1"/>
      <c r="N1931" s="1"/>
      <c r="O1931" s="1"/>
      <c r="P1931" s="1"/>
      <c r="Q1931" s="1"/>
      <c r="R1931" s="1"/>
      <c r="S1931" s="1"/>
      <c r="T1931" s="1"/>
      <c r="U1931" s="1"/>
      <c r="V1931" s="1"/>
      <c r="W1931" s="1"/>
    </row>
    <row r="1932" spans="1:23" x14ac:dyDescent="0.25">
      <c r="A1932" s="93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L1932" s="1"/>
      <c r="M1932" s="1"/>
      <c r="N1932" s="1"/>
      <c r="O1932" s="1"/>
      <c r="P1932" s="1"/>
      <c r="Q1932" s="1"/>
      <c r="R1932" s="1"/>
      <c r="S1932" s="1"/>
      <c r="T1932" s="1"/>
      <c r="U1932" s="1"/>
      <c r="V1932" s="1"/>
      <c r="W1932" s="1"/>
    </row>
    <row r="1933" spans="1:23" x14ac:dyDescent="0.25">
      <c r="A1933" s="93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L1933" s="1"/>
      <c r="M1933" s="1"/>
      <c r="N1933" s="1"/>
      <c r="O1933" s="1"/>
      <c r="P1933" s="1"/>
      <c r="Q1933" s="1"/>
      <c r="R1933" s="1"/>
      <c r="S1933" s="1"/>
      <c r="T1933" s="1"/>
      <c r="U1933" s="1"/>
      <c r="V1933" s="1"/>
      <c r="W1933" s="1"/>
    </row>
    <row r="1934" spans="1:23" x14ac:dyDescent="0.25">
      <c r="A1934" s="93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L1934" s="1"/>
      <c r="M1934" s="1"/>
      <c r="N1934" s="1"/>
      <c r="O1934" s="1"/>
      <c r="P1934" s="1"/>
      <c r="Q1934" s="1"/>
      <c r="R1934" s="1"/>
      <c r="S1934" s="1"/>
      <c r="T1934" s="1"/>
      <c r="U1934" s="1"/>
      <c r="V1934" s="1"/>
      <c r="W1934" s="1"/>
    </row>
    <row r="1935" spans="1:23" x14ac:dyDescent="0.25">
      <c r="A1935" s="93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L1935" s="1"/>
      <c r="M1935" s="1"/>
      <c r="N1935" s="1"/>
      <c r="O1935" s="1"/>
      <c r="P1935" s="1"/>
      <c r="Q1935" s="1"/>
      <c r="R1935" s="1"/>
      <c r="S1935" s="1"/>
      <c r="T1935" s="1"/>
      <c r="U1935" s="1"/>
      <c r="V1935" s="1"/>
      <c r="W1935" s="1"/>
    </row>
    <row r="1936" spans="1:23" x14ac:dyDescent="0.25">
      <c r="A1936" s="93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L1936" s="1"/>
      <c r="M1936" s="1"/>
      <c r="N1936" s="1"/>
      <c r="O1936" s="1"/>
      <c r="P1936" s="1"/>
      <c r="Q1936" s="1"/>
      <c r="R1936" s="1"/>
      <c r="S1936" s="1"/>
      <c r="T1936" s="1"/>
      <c r="U1936" s="1"/>
      <c r="V1936" s="1"/>
      <c r="W1936" s="1"/>
    </row>
    <row r="1937" spans="1:23" x14ac:dyDescent="0.25">
      <c r="A1937" s="93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L1937" s="1"/>
      <c r="M1937" s="1"/>
      <c r="N1937" s="1"/>
      <c r="O1937" s="1"/>
      <c r="P1937" s="1"/>
      <c r="Q1937" s="1"/>
      <c r="R1937" s="1"/>
      <c r="S1937" s="1"/>
      <c r="T1937" s="1"/>
      <c r="U1937" s="1"/>
      <c r="V1937" s="1"/>
      <c r="W1937" s="1"/>
    </row>
    <row r="1938" spans="1:23" x14ac:dyDescent="0.25">
      <c r="A1938" s="93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L1938" s="1"/>
      <c r="M1938" s="1"/>
      <c r="N1938" s="1"/>
      <c r="O1938" s="1"/>
      <c r="P1938" s="1"/>
      <c r="Q1938" s="1"/>
      <c r="R1938" s="1"/>
      <c r="S1938" s="1"/>
      <c r="T1938" s="1"/>
      <c r="U1938" s="1"/>
      <c r="V1938" s="1"/>
      <c r="W1938" s="1"/>
    </row>
    <row r="1939" spans="1:23" x14ac:dyDescent="0.25">
      <c r="A1939" s="93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L1939" s="1"/>
      <c r="M1939" s="1"/>
      <c r="N1939" s="1"/>
      <c r="O1939" s="1"/>
      <c r="P1939" s="1"/>
      <c r="Q1939" s="1"/>
      <c r="R1939" s="1"/>
      <c r="S1939" s="1"/>
      <c r="T1939" s="1"/>
      <c r="U1939" s="1"/>
      <c r="V1939" s="1"/>
      <c r="W1939" s="1"/>
    </row>
    <row r="1940" spans="1:23" x14ac:dyDescent="0.25">
      <c r="A1940" s="93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L1940" s="1"/>
      <c r="M1940" s="1"/>
      <c r="N1940" s="1"/>
      <c r="O1940" s="1"/>
      <c r="P1940" s="1"/>
      <c r="Q1940" s="1"/>
      <c r="R1940" s="1"/>
      <c r="S1940" s="1"/>
      <c r="T1940" s="1"/>
      <c r="U1940" s="1"/>
      <c r="V1940" s="1"/>
      <c r="W1940" s="1"/>
    </row>
    <row r="1941" spans="1:23" x14ac:dyDescent="0.25">
      <c r="A1941" s="93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L1941" s="1"/>
      <c r="M1941" s="1"/>
      <c r="N1941" s="1"/>
      <c r="O1941" s="1"/>
      <c r="P1941" s="1"/>
      <c r="Q1941" s="1"/>
      <c r="R1941" s="1"/>
      <c r="S1941" s="1"/>
      <c r="T1941" s="1"/>
      <c r="U1941" s="1"/>
      <c r="V1941" s="1"/>
      <c r="W1941" s="1"/>
    </row>
    <row r="1942" spans="1:23" x14ac:dyDescent="0.25">
      <c r="A1942" s="93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L1942" s="1"/>
      <c r="M1942" s="1"/>
      <c r="N1942" s="1"/>
      <c r="O1942" s="1"/>
      <c r="P1942" s="1"/>
      <c r="Q1942" s="1"/>
      <c r="R1942" s="1"/>
      <c r="S1942" s="1"/>
      <c r="T1942" s="1"/>
      <c r="U1942" s="1"/>
      <c r="V1942" s="1"/>
      <c r="W1942" s="1"/>
    </row>
    <row r="1943" spans="1:23" x14ac:dyDescent="0.25">
      <c r="A1943" s="93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L1943" s="1"/>
      <c r="M1943" s="1"/>
      <c r="N1943" s="1"/>
      <c r="O1943" s="1"/>
      <c r="P1943" s="1"/>
      <c r="Q1943" s="1"/>
      <c r="R1943" s="1"/>
      <c r="S1943" s="1"/>
      <c r="T1943" s="1"/>
      <c r="U1943" s="1"/>
      <c r="V1943" s="1"/>
      <c r="W1943" s="1"/>
    </row>
    <row r="1944" spans="1:23" x14ac:dyDescent="0.25">
      <c r="A1944" s="93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L1944" s="1"/>
      <c r="M1944" s="1"/>
      <c r="N1944" s="1"/>
      <c r="O1944" s="1"/>
      <c r="P1944" s="1"/>
      <c r="Q1944" s="1"/>
      <c r="R1944" s="1"/>
      <c r="S1944" s="1"/>
      <c r="T1944" s="1"/>
      <c r="U1944" s="1"/>
      <c r="V1944" s="1"/>
      <c r="W1944" s="1"/>
    </row>
    <row r="1945" spans="1:23" x14ac:dyDescent="0.25">
      <c r="A1945" s="93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L1945" s="1"/>
      <c r="M1945" s="1"/>
      <c r="N1945" s="1"/>
      <c r="O1945" s="1"/>
      <c r="P1945" s="1"/>
      <c r="Q1945" s="1"/>
      <c r="R1945" s="1"/>
      <c r="S1945" s="1"/>
      <c r="T1945" s="1"/>
      <c r="U1945" s="1"/>
      <c r="V1945" s="1"/>
      <c r="W1945" s="1"/>
    </row>
    <row r="1946" spans="1:23" x14ac:dyDescent="0.25">
      <c r="A1946" s="93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L1946" s="1"/>
      <c r="M1946" s="1"/>
      <c r="N1946" s="1"/>
      <c r="O1946" s="1"/>
      <c r="P1946" s="1"/>
      <c r="Q1946" s="1"/>
      <c r="R1946" s="1"/>
      <c r="S1946" s="1"/>
      <c r="T1946" s="1"/>
      <c r="U1946" s="1"/>
      <c r="V1946" s="1"/>
      <c r="W1946" s="1"/>
    </row>
    <row r="1947" spans="1:23" x14ac:dyDescent="0.25">
      <c r="A1947" s="93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L1947" s="1"/>
      <c r="M1947" s="1"/>
      <c r="N1947" s="1"/>
      <c r="O1947" s="1"/>
      <c r="P1947" s="1"/>
      <c r="Q1947" s="1"/>
      <c r="R1947" s="1"/>
      <c r="S1947" s="1"/>
      <c r="T1947" s="1"/>
      <c r="U1947" s="1"/>
      <c r="V1947" s="1"/>
      <c r="W1947" s="1"/>
    </row>
    <row r="1948" spans="1:23" x14ac:dyDescent="0.25">
      <c r="A1948" s="93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L1948" s="1"/>
      <c r="M1948" s="1"/>
      <c r="N1948" s="1"/>
      <c r="O1948" s="1"/>
      <c r="P1948" s="1"/>
      <c r="Q1948" s="1"/>
      <c r="R1948" s="1"/>
      <c r="S1948" s="1"/>
      <c r="T1948" s="1"/>
      <c r="U1948" s="1"/>
      <c r="V1948" s="1"/>
      <c r="W1948" s="1"/>
    </row>
    <row r="1949" spans="1:23" x14ac:dyDescent="0.25">
      <c r="A1949" s="93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L1949" s="1"/>
      <c r="M1949" s="1"/>
      <c r="N1949" s="1"/>
      <c r="O1949" s="1"/>
      <c r="P1949" s="1"/>
      <c r="Q1949" s="1"/>
      <c r="R1949" s="1"/>
      <c r="S1949" s="1"/>
      <c r="T1949" s="1"/>
      <c r="U1949" s="1"/>
      <c r="V1949" s="1"/>
      <c r="W1949" s="1"/>
    </row>
    <row r="1950" spans="1:23" x14ac:dyDescent="0.25">
      <c r="A1950" s="93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L1950" s="1"/>
      <c r="M1950" s="1"/>
      <c r="N1950" s="1"/>
      <c r="O1950" s="1"/>
      <c r="P1950" s="1"/>
      <c r="Q1950" s="1"/>
      <c r="R1950" s="1"/>
      <c r="S1950" s="1"/>
      <c r="T1950" s="1"/>
      <c r="U1950" s="1"/>
      <c r="V1950" s="1"/>
      <c r="W1950" s="1"/>
    </row>
    <row r="1951" spans="1:23" x14ac:dyDescent="0.25">
      <c r="A1951" s="93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L1951" s="1"/>
      <c r="M1951" s="1"/>
      <c r="N1951" s="1"/>
      <c r="O1951" s="1"/>
      <c r="P1951" s="1"/>
      <c r="Q1951" s="1"/>
      <c r="R1951" s="1"/>
      <c r="S1951" s="1"/>
      <c r="T1951" s="1"/>
      <c r="U1951" s="1"/>
      <c r="V1951" s="1"/>
      <c r="W1951" s="1"/>
    </row>
    <row r="1952" spans="1:23" x14ac:dyDescent="0.25">
      <c r="A1952" s="93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L1952" s="1"/>
      <c r="M1952" s="1"/>
      <c r="N1952" s="1"/>
      <c r="O1952" s="1"/>
      <c r="P1952" s="1"/>
      <c r="Q1952" s="1"/>
      <c r="R1952" s="1"/>
      <c r="S1952" s="1"/>
      <c r="T1952" s="1"/>
      <c r="U1952" s="1"/>
      <c r="V1952" s="1"/>
      <c r="W1952" s="1"/>
    </row>
    <row r="1953" spans="1:23" x14ac:dyDescent="0.25">
      <c r="A1953" s="93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L1953" s="1"/>
      <c r="M1953" s="1"/>
      <c r="N1953" s="1"/>
      <c r="O1953" s="1"/>
      <c r="P1953" s="1"/>
      <c r="Q1953" s="1"/>
      <c r="R1953" s="1"/>
      <c r="S1953" s="1"/>
      <c r="T1953" s="1"/>
      <c r="U1953" s="1"/>
      <c r="V1953" s="1"/>
      <c r="W1953" s="1"/>
    </row>
    <row r="1954" spans="1:23" x14ac:dyDescent="0.25">
      <c r="A1954" s="93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L1954" s="1"/>
      <c r="M1954" s="1"/>
      <c r="N1954" s="1"/>
      <c r="O1954" s="1"/>
      <c r="P1954" s="1"/>
      <c r="Q1954" s="1"/>
      <c r="R1954" s="1"/>
      <c r="S1954" s="1"/>
      <c r="T1954" s="1"/>
      <c r="U1954" s="1"/>
      <c r="V1954" s="1"/>
      <c r="W1954" s="1"/>
    </row>
    <row r="1955" spans="1:23" x14ac:dyDescent="0.25">
      <c r="A1955" s="93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L1955" s="1"/>
      <c r="M1955" s="1"/>
      <c r="N1955" s="1"/>
      <c r="O1955" s="1"/>
      <c r="P1955" s="1"/>
      <c r="Q1955" s="1"/>
      <c r="R1955" s="1"/>
      <c r="S1955" s="1"/>
      <c r="T1955" s="1"/>
      <c r="U1955" s="1"/>
      <c r="V1955" s="1"/>
      <c r="W1955" s="1"/>
    </row>
    <row r="1956" spans="1:23" x14ac:dyDescent="0.25">
      <c r="A1956" s="93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L1956" s="1"/>
      <c r="M1956" s="1"/>
      <c r="N1956" s="1"/>
      <c r="O1956" s="1"/>
      <c r="P1956" s="1"/>
      <c r="Q1956" s="1"/>
      <c r="R1956" s="1"/>
      <c r="S1956" s="1"/>
      <c r="T1956" s="1"/>
      <c r="U1956" s="1"/>
      <c r="V1956" s="1"/>
      <c r="W1956" s="1"/>
    </row>
    <row r="1957" spans="1:23" x14ac:dyDescent="0.25">
      <c r="A1957" s="93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L1957" s="1"/>
      <c r="M1957" s="1"/>
      <c r="N1957" s="1"/>
      <c r="O1957" s="1"/>
      <c r="P1957" s="1"/>
      <c r="Q1957" s="1"/>
      <c r="R1957" s="1"/>
      <c r="S1957" s="1"/>
      <c r="T1957" s="1"/>
      <c r="U1957" s="1"/>
      <c r="V1957" s="1"/>
      <c r="W1957" s="1"/>
    </row>
    <row r="1958" spans="1:23" x14ac:dyDescent="0.25">
      <c r="A1958" s="93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L1958" s="1"/>
      <c r="M1958" s="1"/>
      <c r="N1958" s="1"/>
      <c r="O1958" s="1"/>
      <c r="P1958" s="1"/>
      <c r="Q1958" s="1"/>
      <c r="R1958" s="1"/>
      <c r="S1958" s="1"/>
      <c r="T1958" s="1"/>
      <c r="U1958" s="1"/>
      <c r="V1958" s="1"/>
      <c r="W1958" s="1"/>
    </row>
    <row r="1959" spans="1:23" x14ac:dyDescent="0.25">
      <c r="A1959" s="93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L1959" s="1"/>
      <c r="M1959" s="1"/>
      <c r="N1959" s="1"/>
      <c r="O1959" s="1"/>
      <c r="P1959" s="1"/>
      <c r="Q1959" s="1"/>
      <c r="R1959" s="1"/>
      <c r="S1959" s="1"/>
      <c r="T1959" s="1"/>
      <c r="U1959" s="1"/>
      <c r="V1959" s="1"/>
      <c r="W1959" s="1"/>
    </row>
    <row r="1960" spans="1:23" x14ac:dyDescent="0.25">
      <c r="A1960" s="93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L1960" s="1"/>
      <c r="M1960" s="1"/>
      <c r="N1960" s="1"/>
      <c r="O1960" s="1"/>
      <c r="P1960" s="1"/>
      <c r="Q1960" s="1"/>
      <c r="R1960" s="1"/>
      <c r="S1960" s="1"/>
      <c r="T1960" s="1"/>
      <c r="U1960" s="1"/>
      <c r="V1960" s="1"/>
      <c r="W1960" s="1"/>
    </row>
    <row r="1961" spans="1:23" x14ac:dyDescent="0.25">
      <c r="A1961" s="93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L1961" s="1"/>
      <c r="M1961" s="1"/>
      <c r="N1961" s="1"/>
      <c r="O1961" s="1"/>
      <c r="P1961" s="1"/>
      <c r="Q1961" s="1"/>
      <c r="R1961" s="1"/>
      <c r="S1961" s="1"/>
      <c r="T1961" s="1"/>
      <c r="U1961" s="1"/>
      <c r="V1961" s="1"/>
      <c r="W1961" s="1"/>
    </row>
    <row r="1962" spans="1:23" x14ac:dyDescent="0.25">
      <c r="A1962" s="93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L1962" s="1"/>
      <c r="M1962" s="1"/>
      <c r="N1962" s="1"/>
      <c r="O1962" s="1"/>
      <c r="P1962" s="1"/>
      <c r="Q1962" s="1"/>
      <c r="R1962" s="1"/>
      <c r="S1962" s="1"/>
      <c r="T1962" s="1"/>
      <c r="U1962" s="1"/>
      <c r="V1962" s="1"/>
      <c r="W1962" s="1"/>
    </row>
    <row r="1963" spans="1:23" x14ac:dyDescent="0.25">
      <c r="A1963" s="93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L1963" s="1"/>
      <c r="M1963" s="1"/>
      <c r="N1963" s="1"/>
      <c r="O1963" s="1"/>
      <c r="P1963" s="1"/>
      <c r="Q1963" s="1"/>
      <c r="R1963" s="1"/>
      <c r="S1963" s="1"/>
      <c r="T1963" s="1"/>
      <c r="U1963" s="1"/>
      <c r="V1963" s="1"/>
      <c r="W1963" s="1"/>
    </row>
    <row r="1964" spans="1:23" x14ac:dyDescent="0.25">
      <c r="A1964" s="93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L1964" s="1"/>
      <c r="M1964" s="1"/>
      <c r="N1964" s="1"/>
      <c r="O1964" s="1"/>
      <c r="P1964" s="1"/>
      <c r="Q1964" s="1"/>
      <c r="R1964" s="1"/>
      <c r="S1964" s="1"/>
      <c r="T1964" s="1"/>
      <c r="U1964" s="1"/>
      <c r="V1964" s="1"/>
      <c r="W1964" s="1"/>
    </row>
    <row r="1965" spans="1:23" x14ac:dyDescent="0.25">
      <c r="A1965" s="93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L1965" s="1"/>
      <c r="M1965" s="1"/>
      <c r="N1965" s="1"/>
      <c r="O1965" s="1"/>
      <c r="P1965" s="1"/>
      <c r="Q1965" s="1"/>
      <c r="R1965" s="1"/>
      <c r="S1965" s="1"/>
      <c r="T1965" s="1"/>
      <c r="U1965" s="1"/>
      <c r="V1965" s="1"/>
      <c r="W1965" s="1"/>
    </row>
    <row r="1966" spans="1:23" x14ac:dyDescent="0.25">
      <c r="A1966" s="93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L1966" s="1"/>
      <c r="M1966" s="1"/>
      <c r="N1966" s="1"/>
      <c r="O1966" s="1"/>
      <c r="P1966" s="1"/>
      <c r="Q1966" s="1"/>
      <c r="R1966" s="1"/>
      <c r="S1966" s="1"/>
      <c r="T1966" s="1"/>
      <c r="U1966" s="1"/>
      <c r="V1966" s="1"/>
      <c r="W1966" s="1"/>
    </row>
    <row r="1967" spans="1:23" x14ac:dyDescent="0.25">
      <c r="A1967" s="93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L1967" s="1"/>
      <c r="M1967" s="1"/>
      <c r="N1967" s="1"/>
      <c r="O1967" s="1"/>
      <c r="P1967" s="1"/>
      <c r="Q1967" s="1"/>
      <c r="R1967" s="1"/>
      <c r="S1967" s="1"/>
      <c r="T1967" s="1"/>
      <c r="U1967" s="1"/>
      <c r="V1967" s="1"/>
      <c r="W1967" s="1"/>
    </row>
    <row r="1968" spans="1:23" x14ac:dyDescent="0.25">
      <c r="A1968" s="93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L1968" s="1"/>
      <c r="M1968" s="1"/>
      <c r="N1968" s="1"/>
      <c r="O1968" s="1"/>
      <c r="P1968" s="1"/>
      <c r="Q1968" s="1"/>
      <c r="R1968" s="1"/>
      <c r="S1968" s="1"/>
      <c r="T1968" s="1"/>
      <c r="U1968" s="1"/>
      <c r="V1968" s="1"/>
      <c r="W1968" s="1"/>
    </row>
    <row r="1969" spans="1:23" x14ac:dyDescent="0.25">
      <c r="A1969" s="93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L1969" s="1"/>
      <c r="M1969" s="1"/>
      <c r="N1969" s="1"/>
      <c r="O1969" s="1"/>
      <c r="P1969" s="1"/>
      <c r="Q1969" s="1"/>
      <c r="R1969" s="1"/>
      <c r="S1969" s="1"/>
      <c r="T1969" s="1"/>
      <c r="U1969" s="1"/>
      <c r="V1969" s="1"/>
      <c r="W1969" s="1"/>
    </row>
    <row r="1970" spans="1:23" x14ac:dyDescent="0.25">
      <c r="A1970" s="93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L1970" s="1"/>
      <c r="M1970" s="1"/>
      <c r="N1970" s="1"/>
      <c r="O1970" s="1"/>
      <c r="P1970" s="1"/>
      <c r="Q1970" s="1"/>
      <c r="R1970" s="1"/>
      <c r="S1970" s="1"/>
      <c r="T1970" s="1"/>
      <c r="U1970" s="1"/>
      <c r="V1970" s="1"/>
      <c r="W1970" s="1"/>
    </row>
    <row r="1971" spans="1:23" x14ac:dyDescent="0.25">
      <c r="A1971" s="93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L1971" s="1"/>
      <c r="M1971" s="1"/>
      <c r="N1971" s="1"/>
      <c r="O1971" s="1"/>
      <c r="P1971" s="1"/>
      <c r="Q1971" s="1"/>
      <c r="R1971" s="1"/>
      <c r="S1971" s="1"/>
      <c r="T1971" s="1"/>
      <c r="U1971" s="1"/>
      <c r="V1971" s="1"/>
      <c r="W1971" s="1"/>
    </row>
    <row r="1972" spans="1:23" x14ac:dyDescent="0.25">
      <c r="A1972" s="93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L1972" s="1"/>
      <c r="M1972" s="1"/>
      <c r="N1972" s="1"/>
      <c r="O1972" s="1"/>
      <c r="P1972" s="1"/>
      <c r="Q1972" s="1"/>
      <c r="R1972" s="1"/>
      <c r="S1972" s="1"/>
      <c r="T1972" s="1"/>
      <c r="U1972" s="1"/>
      <c r="V1972" s="1"/>
      <c r="W1972" s="1"/>
    </row>
    <row r="1973" spans="1:23" x14ac:dyDescent="0.25">
      <c r="A1973" s="93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L1973" s="1"/>
      <c r="M1973" s="1"/>
      <c r="N1973" s="1"/>
      <c r="O1973" s="1"/>
      <c r="P1973" s="1"/>
      <c r="Q1973" s="1"/>
      <c r="R1973" s="1"/>
      <c r="S1973" s="1"/>
      <c r="T1973" s="1"/>
      <c r="U1973" s="1"/>
      <c r="V1973" s="1"/>
      <c r="W1973" s="1"/>
    </row>
    <row r="1974" spans="1:23" x14ac:dyDescent="0.25">
      <c r="A1974" s="93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L1974" s="1"/>
      <c r="M1974" s="1"/>
      <c r="N1974" s="1"/>
      <c r="O1974" s="1"/>
      <c r="P1974" s="1"/>
      <c r="Q1974" s="1"/>
      <c r="R1974" s="1"/>
      <c r="S1974" s="1"/>
      <c r="T1974" s="1"/>
      <c r="U1974" s="1"/>
      <c r="V1974" s="1"/>
      <c r="W1974" s="1"/>
    </row>
    <row r="1975" spans="1:23" x14ac:dyDescent="0.25">
      <c r="A1975" s="93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L1975" s="1"/>
      <c r="M1975" s="1"/>
      <c r="N1975" s="1"/>
      <c r="O1975" s="1"/>
      <c r="P1975" s="1"/>
      <c r="Q1975" s="1"/>
      <c r="R1975" s="1"/>
      <c r="S1975" s="1"/>
      <c r="T1975" s="1"/>
      <c r="U1975" s="1"/>
      <c r="V1975" s="1"/>
      <c r="W1975" s="1"/>
    </row>
    <row r="1976" spans="1:23" x14ac:dyDescent="0.25">
      <c r="A1976" s="93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L1976" s="1"/>
      <c r="M1976" s="1"/>
      <c r="N1976" s="1"/>
      <c r="O1976" s="1"/>
      <c r="P1976" s="1"/>
      <c r="Q1976" s="1"/>
      <c r="R1976" s="1"/>
      <c r="S1976" s="1"/>
      <c r="T1976" s="1"/>
      <c r="U1976" s="1"/>
      <c r="V1976" s="1"/>
      <c r="W1976" s="1"/>
    </row>
    <row r="1977" spans="1:23" x14ac:dyDescent="0.25">
      <c r="A1977" s="93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L1977" s="1"/>
      <c r="M1977" s="1"/>
      <c r="N1977" s="1"/>
      <c r="O1977" s="1"/>
      <c r="P1977" s="1"/>
      <c r="Q1977" s="1"/>
      <c r="R1977" s="1"/>
      <c r="S1977" s="1"/>
      <c r="T1977" s="1"/>
      <c r="U1977" s="1"/>
      <c r="V1977" s="1"/>
      <c r="W1977" s="1"/>
    </row>
    <row r="1978" spans="1:23" x14ac:dyDescent="0.25">
      <c r="A1978" s="93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L1978" s="1"/>
      <c r="M1978" s="1"/>
      <c r="N1978" s="1"/>
      <c r="O1978" s="1"/>
      <c r="P1978" s="1"/>
      <c r="Q1978" s="1"/>
      <c r="R1978" s="1"/>
      <c r="S1978" s="1"/>
      <c r="T1978" s="1"/>
      <c r="U1978" s="1"/>
      <c r="V1978" s="1"/>
      <c r="W1978" s="1"/>
    </row>
    <row r="1979" spans="1:23" x14ac:dyDescent="0.25">
      <c r="A1979" s="93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L1979" s="1"/>
      <c r="M1979" s="1"/>
      <c r="N1979" s="1"/>
      <c r="O1979" s="1"/>
      <c r="P1979" s="1"/>
      <c r="Q1979" s="1"/>
      <c r="R1979" s="1"/>
      <c r="S1979" s="1"/>
      <c r="T1979" s="1"/>
      <c r="U1979" s="1"/>
      <c r="V1979" s="1"/>
      <c r="W1979" s="1"/>
    </row>
    <row r="1980" spans="1:23" x14ac:dyDescent="0.25">
      <c r="A1980" s="93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L1980" s="1"/>
      <c r="M1980" s="1"/>
      <c r="N1980" s="1"/>
      <c r="O1980" s="1"/>
      <c r="P1980" s="1"/>
      <c r="Q1980" s="1"/>
      <c r="R1980" s="1"/>
      <c r="S1980" s="1"/>
      <c r="T1980" s="1"/>
      <c r="U1980" s="1"/>
      <c r="V1980" s="1"/>
      <c r="W1980" s="1"/>
    </row>
    <row r="1981" spans="1:23" x14ac:dyDescent="0.25">
      <c r="A1981" s="93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L1981" s="1"/>
      <c r="M1981" s="1"/>
      <c r="N1981" s="1"/>
      <c r="O1981" s="1"/>
      <c r="P1981" s="1"/>
      <c r="Q1981" s="1"/>
      <c r="R1981" s="1"/>
      <c r="S1981" s="1"/>
      <c r="T1981" s="1"/>
      <c r="U1981" s="1"/>
      <c r="V1981" s="1"/>
      <c r="W1981" s="1"/>
    </row>
    <row r="1982" spans="1:23" x14ac:dyDescent="0.25">
      <c r="A1982" s="93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L1982" s="1"/>
      <c r="M1982" s="1"/>
      <c r="N1982" s="1"/>
      <c r="O1982" s="1"/>
      <c r="P1982" s="1"/>
      <c r="Q1982" s="1"/>
      <c r="R1982" s="1"/>
      <c r="S1982" s="1"/>
      <c r="T1982" s="1"/>
      <c r="U1982" s="1"/>
      <c r="V1982" s="1"/>
      <c r="W1982" s="1"/>
    </row>
    <row r="1983" spans="1:23" x14ac:dyDescent="0.25">
      <c r="A1983" s="93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L1983" s="1"/>
      <c r="M1983" s="1"/>
      <c r="N1983" s="1"/>
      <c r="O1983" s="1"/>
      <c r="P1983" s="1"/>
      <c r="Q1983" s="1"/>
      <c r="R1983" s="1"/>
      <c r="S1983" s="1"/>
      <c r="T1983" s="1"/>
      <c r="U1983" s="1"/>
      <c r="V1983" s="1"/>
      <c r="W1983" s="1"/>
    </row>
    <row r="1984" spans="1:23" x14ac:dyDescent="0.25">
      <c r="A1984" s="93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L1984" s="1"/>
      <c r="M1984" s="1"/>
      <c r="N1984" s="1"/>
      <c r="O1984" s="1"/>
      <c r="P1984" s="1"/>
      <c r="Q1984" s="1"/>
      <c r="R1984" s="1"/>
      <c r="S1984" s="1"/>
      <c r="T1984" s="1"/>
      <c r="U1984" s="1"/>
      <c r="V1984" s="1"/>
      <c r="W1984" s="1"/>
    </row>
    <row r="1985" spans="1:23" x14ac:dyDescent="0.25">
      <c r="A1985" s="93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L1985" s="1"/>
      <c r="M1985" s="1"/>
      <c r="N1985" s="1"/>
      <c r="O1985" s="1"/>
      <c r="P1985" s="1"/>
      <c r="Q1985" s="1"/>
      <c r="R1985" s="1"/>
      <c r="S1985" s="1"/>
      <c r="T1985" s="1"/>
      <c r="U1985" s="1"/>
      <c r="V1985" s="1"/>
      <c r="W1985" s="1"/>
    </row>
    <row r="1986" spans="1:23" x14ac:dyDescent="0.25">
      <c r="A1986" s="93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L1986" s="1"/>
      <c r="M1986" s="1"/>
      <c r="N1986" s="1"/>
      <c r="O1986" s="1"/>
      <c r="P1986" s="1"/>
      <c r="Q1986" s="1"/>
      <c r="R1986" s="1"/>
      <c r="S1986" s="1"/>
      <c r="T1986" s="1"/>
      <c r="U1986" s="1"/>
      <c r="V1986" s="1"/>
      <c r="W1986" s="1"/>
    </row>
    <row r="1987" spans="1:23" x14ac:dyDescent="0.25">
      <c r="A1987" s="93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L1987" s="1"/>
      <c r="M1987" s="1"/>
      <c r="N1987" s="1"/>
      <c r="O1987" s="1"/>
      <c r="P1987" s="1"/>
      <c r="Q1987" s="1"/>
      <c r="R1987" s="1"/>
      <c r="S1987" s="1"/>
      <c r="T1987" s="1"/>
      <c r="U1987" s="1"/>
      <c r="V1987" s="1"/>
      <c r="W1987" s="1"/>
    </row>
    <row r="1988" spans="1:23" x14ac:dyDescent="0.25">
      <c r="A1988" s="93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L1988" s="1"/>
      <c r="M1988" s="1"/>
      <c r="N1988" s="1"/>
      <c r="O1988" s="1"/>
      <c r="P1988" s="1"/>
      <c r="Q1988" s="1"/>
      <c r="R1988" s="1"/>
      <c r="S1988" s="1"/>
      <c r="T1988" s="1"/>
      <c r="U1988" s="1"/>
      <c r="V1988" s="1"/>
      <c r="W1988" s="1"/>
    </row>
    <row r="1989" spans="1:23" x14ac:dyDescent="0.25">
      <c r="A1989" s="93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L1989" s="1"/>
      <c r="M1989" s="1"/>
      <c r="N1989" s="1"/>
      <c r="O1989" s="1"/>
      <c r="P1989" s="1"/>
      <c r="Q1989" s="1"/>
      <c r="R1989" s="1"/>
      <c r="S1989" s="1"/>
      <c r="T1989" s="1"/>
      <c r="U1989" s="1"/>
      <c r="V1989" s="1"/>
      <c r="W1989" s="1"/>
    </row>
    <row r="1990" spans="1:23" x14ac:dyDescent="0.25">
      <c r="A1990" s="93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L1990" s="1"/>
      <c r="M1990" s="1"/>
      <c r="N1990" s="1"/>
      <c r="O1990" s="1"/>
      <c r="P1990" s="1"/>
      <c r="Q1990" s="1"/>
      <c r="R1990" s="1"/>
      <c r="S1990" s="1"/>
      <c r="T1990" s="1"/>
      <c r="U1990" s="1"/>
      <c r="V1990" s="1"/>
      <c r="W1990" s="1"/>
    </row>
    <row r="1991" spans="1:23" x14ac:dyDescent="0.25">
      <c r="A1991" s="93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L1991" s="1"/>
      <c r="M1991" s="1"/>
      <c r="N1991" s="1"/>
      <c r="O1991" s="1"/>
      <c r="P1991" s="1"/>
      <c r="Q1991" s="1"/>
      <c r="R1991" s="1"/>
      <c r="S1991" s="1"/>
      <c r="T1991" s="1"/>
      <c r="U1991" s="1"/>
      <c r="V1991" s="1"/>
      <c r="W1991" s="1"/>
    </row>
    <row r="1992" spans="1:23" x14ac:dyDescent="0.25">
      <c r="A1992" s="93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L1992" s="1"/>
      <c r="M1992" s="1"/>
      <c r="N1992" s="1"/>
      <c r="O1992" s="1"/>
      <c r="P1992" s="1"/>
      <c r="Q1992" s="1"/>
      <c r="R1992" s="1"/>
      <c r="S1992" s="1"/>
      <c r="T1992" s="1"/>
      <c r="U1992" s="1"/>
      <c r="V1992" s="1"/>
      <c r="W1992" s="1"/>
    </row>
    <row r="1993" spans="1:23" x14ac:dyDescent="0.25">
      <c r="A1993" s="93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L1993" s="1"/>
      <c r="M1993" s="1"/>
      <c r="N1993" s="1"/>
      <c r="O1993" s="1"/>
      <c r="P1993" s="1"/>
      <c r="Q1993" s="1"/>
      <c r="R1993" s="1"/>
      <c r="S1993" s="1"/>
      <c r="T1993" s="1"/>
      <c r="U1993" s="1"/>
      <c r="V1993" s="1"/>
      <c r="W1993" s="1"/>
    </row>
    <row r="1994" spans="1:23" x14ac:dyDescent="0.25">
      <c r="A1994" s="93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L1994" s="1"/>
      <c r="M1994" s="1"/>
      <c r="N1994" s="1"/>
      <c r="O1994" s="1"/>
      <c r="P1994" s="1"/>
      <c r="Q1994" s="1"/>
      <c r="R1994" s="1"/>
      <c r="S1994" s="1"/>
      <c r="T1994" s="1"/>
      <c r="U1994" s="1"/>
      <c r="V1994" s="1"/>
      <c r="W1994" s="1"/>
    </row>
    <row r="1995" spans="1:23" x14ac:dyDescent="0.25">
      <c r="A1995" s="93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L1995" s="1"/>
      <c r="M1995" s="1"/>
      <c r="N1995" s="1"/>
      <c r="O1995" s="1"/>
      <c r="P1995" s="1"/>
      <c r="Q1995" s="1"/>
      <c r="R1995" s="1"/>
      <c r="S1995" s="1"/>
      <c r="T1995" s="1"/>
      <c r="U1995" s="1"/>
      <c r="V1995" s="1"/>
      <c r="W1995" s="1"/>
    </row>
    <row r="1996" spans="1:23" x14ac:dyDescent="0.25">
      <c r="A1996" s="93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L1996" s="1"/>
      <c r="M1996" s="1"/>
      <c r="N1996" s="1"/>
      <c r="O1996" s="1"/>
      <c r="P1996" s="1"/>
      <c r="Q1996" s="1"/>
      <c r="R1996" s="1"/>
      <c r="S1996" s="1"/>
      <c r="T1996" s="1"/>
      <c r="U1996" s="1"/>
      <c r="V1996" s="1"/>
      <c r="W1996" s="1"/>
    </row>
    <row r="1997" spans="1:23" x14ac:dyDescent="0.25">
      <c r="A1997" s="93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L1997" s="1"/>
      <c r="M1997" s="1"/>
      <c r="N1997" s="1"/>
      <c r="O1997" s="1"/>
      <c r="P1997" s="1"/>
      <c r="Q1997" s="1"/>
      <c r="R1997" s="1"/>
      <c r="S1997" s="1"/>
      <c r="T1997" s="1"/>
      <c r="U1997" s="1"/>
      <c r="V1997" s="1"/>
      <c r="W1997" s="1"/>
    </row>
    <row r="1998" spans="1:23" x14ac:dyDescent="0.25">
      <c r="A1998" s="93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L1998" s="1"/>
      <c r="M1998" s="1"/>
      <c r="N1998" s="1"/>
      <c r="O1998" s="1"/>
      <c r="P1998" s="1"/>
      <c r="Q1998" s="1"/>
      <c r="R1998" s="1"/>
      <c r="S1998" s="1"/>
      <c r="T1998" s="1"/>
      <c r="U1998" s="1"/>
      <c r="V1998" s="1"/>
      <c r="W1998" s="1"/>
    </row>
    <row r="1999" spans="1:23" x14ac:dyDescent="0.25">
      <c r="A1999" s="93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L1999" s="1"/>
      <c r="M1999" s="1"/>
      <c r="N1999" s="1"/>
      <c r="O1999" s="1"/>
      <c r="P1999" s="1"/>
      <c r="Q1999" s="1"/>
      <c r="R1999" s="1"/>
      <c r="S1999" s="1"/>
      <c r="T1999" s="1"/>
      <c r="U1999" s="1"/>
      <c r="V1999" s="1"/>
      <c r="W1999" s="1"/>
    </row>
    <row r="2000" spans="1:23" x14ac:dyDescent="0.25">
      <c r="A2000" s="93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L2000" s="1"/>
      <c r="M2000" s="1"/>
      <c r="N2000" s="1"/>
      <c r="O2000" s="1"/>
      <c r="P2000" s="1"/>
      <c r="Q2000" s="1"/>
      <c r="R2000" s="1"/>
      <c r="S2000" s="1"/>
      <c r="T2000" s="1"/>
      <c r="U2000" s="1"/>
      <c r="V2000" s="1"/>
      <c r="W2000" s="1"/>
    </row>
    <row r="2001" spans="1:23" x14ac:dyDescent="0.25">
      <c r="A2001" s="93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L2001" s="1"/>
      <c r="M2001" s="1"/>
      <c r="N2001" s="1"/>
      <c r="O2001" s="1"/>
      <c r="P2001" s="1"/>
      <c r="Q2001" s="1"/>
      <c r="R2001" s="1"/>
      <c r="S2001" s="1"/>
      <c r="T2001" s="1"/>
      <c r="U2001" s="1"/>
      <c r="V2001" s="1"/>
      <c r="W2001" s="1"/>
    </row>
    <row r="2002" spans="1:23" x14ac:dyDescent="0.25">
      <c r="A2002" s="93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L2002" s="1"/>
      <c r="M2002" s="1"/>
      <c r="N2002" s="1"/>
      <c r="O2002" s="1"/>
      <c r="P2002" s="1"/>
      <c r="Q2002" s="1"/>
      <c r="R2002" s="1"/>
      <c r="S2002" s="1"/>
      <c r="T2002" s="1"/>
      <c r="U2002" s="1"/>
      <c r="V2002" s="1"/>
      <c r="W2002" s="1"/>
    </row>
    <row r="2003" spans="1:23" x14ac:dyDescent="0.25">
      <c r="A2003" s="93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L2003" s="1"/>
      <c r="M2003" s="1"/>
      <c r="N2003" s="1"/>
      <c r="O2003" s="1"/>
      <c r="P2003" s="1"/>
      <c r="Q2003" s="1"/>
      <c r="R2003" s="1"/>
      <c r="S2003" s="1"/>
      <c r="T2003" s="1"/>
      <c r="U2003" s="1"/>
      <c r="V2003" s="1"/>
      <c r="W2003" s="1"/>
    </row>
    <row r="2004" spans="1:23" x14ac:dyDescent="0.25">
      <c r="A2004" s="93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L2004" s="1"/>
      <c r="M2004" s="1"/>
      <c r="N2004" s="1"/>
      <c r="O2004" s="1"/>
      <c r="P2004" s="1"/>
      <c r="Q2004" s="1"/>
      <c r="R2004" s="1"/>
      <c r="S2004" s="1"/>
      <c r="T2004" s="1"/>
      <c r="U2004" s="1"/>
      <c r="V2004" s="1"/>
      <c r="W2004" s="1"/>
    </row>
    <row r="2005" spans="1:23" x14ac:dyDescent="0.25">
      <c r="A2005" s="93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L2005" s="1"/>
      <c r="M2005" s="1"/>
      <c r="N2005" s="1"/>
      <c r="O2005" s="1"/>
      <c r="P2005" s="1"/>
      <c r="Q2005" s="1"/>
      <c r="R2005" s="1"/>
      <c r="S2005" s="1"/>
      <c r="T2005" s="1"/>
      <c r="U2005" s="1"/>
      <c r="V2005" s="1"/>
      <c r="W2005" s="1"/>
    </row>
    <row r="2006" spans="1:23" x14ac:dyDescent="0.25">
      <c r="A2006" s="93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L2006" s="1"/>
      <c r="M2006" s="1"/>
      <c r="N2006" s="1"/>
      <c r="O2006" s="1"/>
      <c r="P2006" s="1"/>
      <c r="Q2006" s="1"/>
      <c r="R2006" s="1"/>
      <c r="S2006" s="1"/>
      <c r="T2006" s="1"/>
      <c r="U2006" s="1"/>
      <c r="V2006" s="1"/>
      <c r="W2006" s="1"/>
    </row>
    <row r="2007" spans="1:23" x14ac:dyDescent="0.25">
      <c r="A2007" s="93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L2007" s="1"/>
      <c r="M2007" s="1"/>
      <c r="N2007" s="1"/>
      <c r="O2007" s="1"/>
      <c r="P2007" s="1"/>
      <c r="Q2007" s="1"/>
      <c r="R2007" s="1"/>
      <c r="S2007" s="1"/>
      <c r="T2007" s="1"/>
      <c r="U2007" s="1"/>
      <c r="V2007" s="1"/>
      <c r="W2007" s="1"/>
    </row>
    <row r="2008" spans="1:23" x14ac:dyDescent="0.25">
      <c r="A2008" s="93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L2008" s="1"/>
      <c r="M2008" s="1"/>
      <c r="N2008" s="1"/>
      <c r="O2008" s="1"/>
      <c r="P2008" s="1"/>
      <c r="Q2008" s="1"/>
      <c r="R2008" s="1"/>
      <c r="S2008" s="1"/>
      <c r="T2008" s="1"/>
      <c r="U2008" s="1"/>
      <c r="V2008" s="1"/>
      <c r="W2008" s="1"/>
    </row>
    <row r="2009" spans="1:23" x14ac:dyDescent="0.25">
      <c r="A2009" s="93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L2009" s="1"/>
      <c r="M2009" s="1"/>
      <c r="N2009" s="1"/>
      <c r="O2009" s="1"/>
      <c r="P2009" s="1"/>
      <c r="Q2009" s="1"/>
      <c r="R2009" s="1"/>
      <c r="S2009" s="1"/>
      <c r="T2009" s="1"/>
      <c r="U2009" s="1"/>
      <c r="V2009" s="1"/>
      <c r="W2009" s="1"/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opLeftCell="A28" zoomScale="85" zoomScaleNormal="85" workbookViewId="0">
      <selection activeCell="E43" sqref="E43:E48"/>
    </sheetView>
  </sheetViews>
  <sheetFormatPr defaultColWidth="9.140625" defaultRowHeight="16.5" x14ac:dyDescent="0.3"/>
  <cols>
    <col min="1" max="1" width="2.140625" style="2" customWidth="1"/>
    <col min="2" max="2" width="13.85546875" style="3" customWidth="1"/>
    <col min="3" max="3" width="16" style="3" customWidth="1"/>
    <col min="4" max="4" width="74.85546875" style="3" customWidth="1"/>
    <col min="5" max="5" width="27.42578125" style="3" customWidth="1"/>
    <col min="6" max="6" width="20.42578125" style="5" customWidth="1"/>
    <col min="7" max="7" width="19" style="5" bestFit="1" customWidth="1"/>
    <col min="8" max="9" width="16.42578125" style="5" customWidth="1"/>
    <col min="10" max="10" width="9.140625" style="5"/>
    <col min="11" max="16384" width="9.140625" style="3"/>
  </cols>
  <sheetData>
    <row r="1" spans="2:12" x14ac:dyDescent="0.3">
      <c r="B1" s="1"/>
      <c r="C1" s="1"/>
      <c r="D1" s="138"/>
      <c r="E1" s="138"/>
    </row>
    <row r="2" spans="2:12" ht="21.75" customHeight="1" x14ac:dyDescent="0.3">
      <c r="B2" s="6"/>
      <c r="E2" s="60" t="s">
        <v>65</v>
      </c>
    </row>
    <row r="3" spans="2:12" ht="33" customHeight="1" x14ac:dyDescent="0.3">
      <c r="B3" s="6"/>
      <c r="E3" s="60" t="s">
        <v>3</v>
      </c>
    </row>
    <row r="4" spans="2:12" ht="66.75" customHeight="1" x14ac:dyDescent="0.3">
      <c r="B4" s="145" t="s">
        <v>89</v>
      </c>
      <c r="C4" s="145"/>
      <c r="D4" s="145"/>
      <c r="E4" s="145"/>
    </row>
    <row r="5" spans="2:12" x14ac:dyDescent="0.3">
      <c r="B5" s="6"/>
    </row>
    <row r="6" spans="2:12" ht="21.75" customHeight="1" thickBot="1" x14ac:dyDescent="0.35">
      <c r="B6" s="6"/>
      <c r="E6" s="7"/>
      <c r="F6" s="32"/>
    </row>
    <row r="7" spans="2:12" ht="36.75" customHeight="1" x14ac:dyDescent="0.3">
      <c r="B7" s="146" t="s">
        <v>4</v>
      </c>
      <c r="C7" s="147"/>
      <c r="D7" s="148" t="s">
        <v>5</v>
      </c>
      <c r="E7" s="150" t="s">
        <v>139</v>
      </c>
    </row>
    <row r="8" spans="2:12" ht="25.5" customHeight="1" x14ac:dyDescent="0.3">
      <c r="B8" s="8" t="s">
        <v>6</v>
      </c>
      <c r="C8" s="9" t="s">
        <v>7</v>
      </c>
      <c r="D8" s="149"/>
      <c r="E8" s="151"/>
      <c r="G8" s="10"/>
      <c r="H8" s="10"/>
      <c r="I8" s="10"/>
    </row>
    <row r="9" spans="2:12" ht="38.25" customHeight="1" thickBot="1" x14ac:dyDescent="0.35">
      <c r="B9" s="11"/>
      <c r="C9" s="12"/>
      <c r="D9" s="13" t="s">
        <v>8</v>
      </c>
      <c r="E9" s="14">
        <f>+E50+E66+E78+E11+E24</f>
        <v>354586400.84000003</v>
      </c>
      <c r="F9" s="33"/>
      <c r="G9" s="15"/>
      <c r="H9" s="16"/>
      <c r="I9" s="10"/>
    </row>
    <row r="10" spans="2:12" s="17" customFormat="1" ht="33.75" customHeight="1" thickBot="1" x14ac:dyDescent="0.35">
      <c r="B10" s="117"/>
      <c r="C10" s="117"/>
      <c r="D10" s="23" t="s">
        <v>1</v>
      </c>
      <c r="E10" s="24"/>
      <c r="G10" s="18"/>
      <c r="H10" s="18"/>
      <c r="I10" s="18"/>
      <c r="J10" s="18"/>
      <c r="K10" s="18"/>
      <c r="L10" s="18"/>
    </row>
    <row r="11" spans="2:12" s="17" customFormat="1" ht="32.25" customHeight="1" x14ac:dyDescent="0.3">
      <c r="B11" s="139">
        <v>1210</v>
      </c>
      <c r="C11" s="140"/>
      <c r="D11" s="143" t="s">
        <v>67</v>
      </c>
      <c r="E11" s="144">
        <f>E18</f>
        <v>144000000</v>
      </c>
      <c r="G11" s="18"/>
      <c r="H11" s="18"/>
      <c r="I11" s="18"/>
      <c r="J11" s="18"/>
      <c r="K11" s="18"/>
      <c r="L11" s="18"/>
    </row>
    <row r="12" spans="2:12" s="17" customFormat="1" x14ac:dyDescent="0.3">
      <c r="B12" s="122"/>
      <c r="C12" s="141"/>
      <c r="D12" s="119"/>
      <c r="E12" s="133"/>
      <c r="G12" s="18"/>
      <c r="H12" s="18"/>
      <c r="I12" s="18"/>
      <c r="J12" s="18"/>
      <c r="K12" s="18"/>
      <c r="L12" s="18"/>
    </row>
    <row r="13" spans="2:12" s="17" customFormat="1" ht="24" customHeight="1" x14ac:dyDescent="0.3">
      <c r="B13" s="122"/>
      <c r="C13" s="141"/>
      <c r="D13" s="118" t="s">
        <v>68</v>
      </c>
      <c r="E13" s="133"/>
      <c r="G13" s="18"/>
      <c r="H13" s="18"/>
      <c r="I13" s="18"/>
      <c r="J13" s="18"/>
      <c r="K13" s="18"/>
      <c r="L13" s="18"/>
    </row>
    <row r="14" spans="2:12" s="17" customFormat="1" x14ac:dyDescent="0.3">
      <c r="B14" s="122"/>
      <c r="C14" s="141"/>
      <c r="D14" s="119"/>
      <c r="E14" s="133"/>
      <c r="G14" s="18"/>
      <c r="H14" s="18"/>
      <c r="I14" s="18"/>
      <c r="J14" s="18"/>
      <c r="K14" s="18"/>
      <c r="L14" s="18"/>
    </row>
    <row r="15" spans="2:12" s="17" customFormat="1" ht="32.25" customHeight="1" x14ac:dyDescent="0.3">
      <c r="B15" s="122"/>
      <c r="C15" s="141"/>
      <c r="D15" s="118" t="s">
        <v>69</v>
      </c>
      <c r="E15" s="133"/>
      <c r="G15" s="18"/>
      <c r="H15" s="18"/>
      <c r="I15" s="18"/>
      <c r="J15" s="18"/>
      <c r="K15" s="18"/>
      <c r="L15" s="18"/>
    </row>
    <row r="16" spans="2:12" s="17" customFormat="1" ht="32.25" customHeight="1" x14ac:dyDescent="0.3">
      <c r="B16" s="122"/>
      <c r="C16" s="142"/>
      <c r="D16" s="119"/>
      <c r="E16" s="134"/>
      <c r="G16" s="18"/>
      <c r="H16" s="18"/>
      <c r="I16" s="18"/>
      <c r="J16" s="18"/>
      <c r="K16" s="18"/>
      <c r="L16" s="18"/>
    </row>
    <row r="17" spans="1:12" ht="29.25" customHeight="1" x14ac:dyDescent="0.3">
      <c r="B17" s="95" t="s">
        <v>9</v>
      </c>
      <c r="C17" s="96"/>
      <c r="D17" s="96"/>
      <c r="E17" s="97"/>
      <c r="G17" s="10"/>
      <c r="H17" s="10"/>
      <c r="I17" s="10"/>
      <c r="J17" s="10"/>
      <c r="K17" s="10"/>
      <c r="L17" s="10"/>
    </row>
    <row r="18" spans="1:12" ht="26.25" customHeight="1" x14ac:dyDescent="0.3">
      <c r="B18" s="122"/>
      <c r="C18" s="114">
        <v>42001</v>
      </c>
      <c r="D18" s="118" t="s">
        <v>70</v>
      </c>
      <c r="E18" s="120">
        <f>-'hav.3-1'!B43</f>
        <v>144000000</v>
      </c>
      <c r="G18" s="10"/>
      <c r="H18" s="10"/>
      <c r="I18" s="10"/>
      <c r="J18" s="10"/>
      <c r="K18" s="10"/>
      <c r="L18" s="10"/>
    </row>
    <row r="19" spans="1:12" ht="21" customHeight="1" x14ac:dyDescent="0.3">
      <c r="B19" s="122"/>
      <c r="C19" s="115"/>
      <c r="D19" s="119"/>
      <c r="E19" s="121"/>
      <c r="G19" s="10"/>
      <c r="H19" s="10"/>
      <c r="I19" s="10"/>
      <c r="J19" s="10"/>
      <c r="K19" s="10"/>
      <c r="L19" s="10"/>
    </row>
    <row r="20" spans="1:12" ht="24.75" customHeight="1" x14ac:dyDescent="0.3">
      <c r="B20" s="122"/>
      <c r="C20" s="115"/>
      <c r="D20" s="118" t="s">
        <v>71</v>
      </c>
      <c r="E20" s="121"/>
      <c r="G20" s="10"/>
      <c r="H20" s="10"/>
      <c r="I20" s="10"/>
      <c r="J20" s="10"/>
      <c r="K20" s="10"/>
      <c r="L20" s="10"/>
    </row>
    <row r="21" spans="1:12" ht="33.75" customHeight="1" x14ac:dyDescent="0.3">
      <c r="B21" s="122"/>
      <c r="C21" s="115"/>
      <c r="D21" s="119"/>
      <c r="E21" s="121"/>
      <c r="G21" s="10"/>
      <c r="H21" s="10"/>
      <c r="I21" s="10"/>
      <c r="J21" s="10"/>
      <c r="K21" s="10"/>
      <c r="L21" s="10"/>
    </row>
    <row r="22" spans="1:12" ht="23.25" customHeight="1" x14ac:dyDescent="0.3">
      <c r="B22" s="122"/>
      <c r="C22" s="115"/>
      <c r="D22" s="136" t="s">
        <v>72</v>
      </c>
      <c r="E22" s="121"/>
      <c r="G22" s="10"/>
      <c r="H22" s="10"/>
      <c r="I22" s="10"/>
      <c r="J22" s="10"/>
      <c r="K22" s="10"/>
      <c r="L22" s="10"/>
    </row>
    <row r="23" spans="1:12" ht="23.25" customHeight="1" x14ac:dyDescent="0.3">
      <c r="B23" s="122"/>
      <c r="C23" s="115"/>
      <c r="D23" s="137"/>
      <c r="E23" s="121"/>
      <c r="G23" s="10"/>
      <c r="H23" s="10"/>
      <c r="I23" s="10"/>
      <c r="J23" s="10"/>
      <c r="K23" s="10"/>
      <c r="L23" s="10"/>
    </row>
    <row r="24" spans="1:12" ht="29.25" customHeight="1" x14ac:dyDescent="0.3">
      <c r="B24" s="122">
        <v>1211</v>
      </c>
      <c r="C24" s="129"/>
      <c r="D24" s="130" t="s">
        <v>73</v>
      </c>
      <c r="E24" s="132">
        <f>+E31+E37+E43</f>
        <v>170536418.80000001</v>
      </c>
      <c r="G24" s="10"/>
      <c r="H24" s="10"/>
      <c r="I24" s="10"/>
      <c r="J24" s="10"/>
      <c r="K24" s="10"/>
      <c r="L24" s="10"/>
    </row>
    <row r="25" spans="1:12" x14ac:dyDescent="0.3">
      <c r="B25" s="122"/>
      <c r="C25" s="129"/>
      <c r="D25" s="131"/>
      <c r="E25" s="133"/>
      <c r="G25" s="10"/>
      <c r="H25" s="10"/>
      <c r="I25" s="10"/>
      <c r="J25" s="10"/>
      <c r="K25" s="10"/>
      <c r="L25" s="10"/>
    </row>
    <row r="26" spans="1:12" ht="27" customHeight="1" x14ac:dyDescent="0.3">
      <c r="B26" s="122"/>
      <c r="C26" s="129"/>
      <c r="D26" s="135" t="s">
        <v>74</v>
      </c>
      <c r="E26" s="133"/>
      <c r="G26" s="10"/>
      <c r="H26" s="10"/>
      <c r="I26" s="10"/>
      <c r="J26" s="10"/>
      <c r="K26" s="10"/>
      <c r="L26" s="10"/>
    </row>
    <row r="27" spans="1:12" ht="41.25" customHeight="1" x14ac:dyDescent="0.3">
      <c r="B27" s="122"/>
      <c r="C27" s="129"/>
      <c r="D27" s="119"/>
      <c r="E27" s="133"/>
      <c r="G27" s="10"/>
      <c r="H27" s="10"/>
      <c r="I27" s="10"/>
      <c r="J27" s="10"/>
      <c r="K27" s="10"/>
      <c r="L27" s="10"/>
    </row>
    <row r="28" spans="1:12" ht="23.25" customHeight="1" x14ac:dyDescent="0.3">
      <c r="B28" s="122"/>
      <c r="C28" s="129"/>
      <c r="D28" s="118" t="s">
        <v>75</v>
      </c>
      <c r="E28" s="133"/>
      <c r="G28" s="10"/>
      <c r="H28" s="10"/>
      <c r="I28" s="10"/>
      <c r="J28" s="10"/>
      <c r="K28" s="10"/>
      <c r="L28" s="10"/>
    </row>
    <row r="29" spans="1:12" ht="36" customHeight="1" x14ac:dyDescent="0.3">
      <c r="B29" s="122"/>
      <c r="C29" s="129"/>
      <c r="D29" s="119"/>
      <c r="E29" s="134"/>
      <c r="G29" s="10"/>
      <c r="H29" s="10"/>
      <c r="I29" s="10"/>
      <c r="J29" s="10"/>
      <c r="K29" s="10"/>
      <c r="L29" s="10"/>
    </row>
    <row r="30" spans="1:12" ht="31.5" customHeight="1" x14ac:dyDescent="0.3">
      <c r="B30" s="95" t="s">
        <v>9</v>
      </c>
      <c r="C30" s="96"/>
      <c r="D30" s="96"/>
      <c r="E30" s="97"/>
      <c r="G30" s="10"/>
      <c r="H30" s="10"/>
      <c r="I30" s="10"/>
      <c r="J30" s="10"/>
      <c r="K30" s="10"/>
      <c r="L30" s="10"/>
    </row>
    <row r="31" spans="1:12" s="31" customFormat="1" ht="23.25" customHeight="1" x14ac:dyDescent="0.3">
      <c r="A31" s="29"/>
      <c r="B31" s="113"/>
      <c r="C31" s="114">
        <v>43001</v>
      </c>
      <c r="D31" s="118" t="s">
        <v>76</v>
      </c>
      <c r="E31" s="120">
        <f>-'hav.3-1'!B34</f>
        <v>169631318.40000001</v>
      </c>
      <c r="F31" s="5"/>
      <c r="G31" s="10"/>
      <c r="H31" s="10"/>
      <c r="I31" s="30"/>
      <c r="J31" s="30"/>
      <c r="K31" s="30"/>
      <c r="L31" s="30"/>
    </row>
    <row r="32" spans="1:12" s="31" customFormat="1" ht="30.75" customHeight="1" x14ac:dyDescent="0.3">
      <c r="A32" s="29"/>
      <c r="B32" s="113"/>
      <c r="C32" s="115"/>
      <c r="D32" s="119"/>
      <c r="E32" s="121"/>
      <c r="F32" s="5"/>
      <c r="G32" s="10"/>
      <c r="H32" s="10"/>
      <c r="I32" s="30"/>
      <c r="J32" s="30"/>
      <c r="K32" s="30"/>
      <c r="L32" s="30"/>
    </row>
    <row r="33" spans="1:12" s="31" customFormat="1" ht="24.75" customHeight="1" x14ac:dyDescent="0.3">
      <c r="A33" s="29"/>
      <c r="B33" s="113"/>
      <c r="C33" s="115"/>
      <c r="D33" s="118" t="s">
        <v>77</v>
      </c>
      <c r="E33" s="121"/>
      <c r="F33" s="5"/>
      <c r="G33" s="10"/>
      <c r="H33" s="10"/>
      <c r="I33" s="30"/>
      <c r="J33" s="30"/>
      <c r="K33" s="30"/>
      <c r="L33" s="30"/>
    </row>
    <row r="34" spans="1:12" s="31" customFormat="1" ht="51" customHeight="1" x14ac:dyDescent="0.3">
      <c r="A34" s="29"/>
      <c r="B34" s="113"/>
      <c r="C34" s="115"/>
      <c r="D34" s="119"/>
      <c r="E34" s="121"/>
      <c r="F34" s="5"/>
      <c r="G34" s="10"/>
      <c r="H34" s="10"/>
      <c r="I34" s="30"/>
      <c r="J34" s="30"/>
      <c r="K34" s="30"/>
      <c r="L34" s="30"/>
    </row>
    <row r="35" spans="1:12" s="31" customFormat="1" ht="26.25" customHeight="1" x14ac:dyDescent="0.3">
      <c r="A35" s="29"/>
      <c r="B35" s="113"/>
      <c r="C35" s="115"/>
      <c r="D35" s="118" t="s">
        <v>78</v>
      </c>
      <c r="E35" s="121"/>
      <c r="F35" s="5"/>
      <c r="G35" s="10"/>
      <c r="H35" s="10"/>
      <c r="I35" s="30"/>
      <c r="J35" s="30"/>
      <c r="K35" s="30"/>
      <c r="L35" s="30"/>
    </row>
    <row r="36" spans="1:12" s="31" customFormat="1" ht="19.5" customHeight="1" x14ac:dyDescent="0.3">
      <c r="A36" s="29"/>
      <c r="B36" s="113"/>
      <c r="C36" s="116"/>
      <c r="D36" s="119"/>
      <c r="E36" s="121"/>
      <c r="F36" s="5"/>
      <c r="G36" s="10"/>
      <c r="H36" s="10"/>
      <c r="I36" s="30"/>
      <c r="J36" s="30"/>
      <c r="K36" s="30"/>
      <c r="L36" s="30"/>
    </row>
    <row r="37" spans="1:12" ht="9.75" customHeight="1" x14ac:dyDescent="0.3">
      <c r="B37" s="122"/>
      <c r="C37" s="114">
        <v>44001</v>
      </c>
      <c r="D37" s="118" t="s">
        <v>79</v>
      </c>
      <c r="E37" s="120">
        <f>-'hav.3-1'!B50</f>
        <v>901981.1</v>
      </c>
      <c r="G37" s="10"/>
      <c r="H37" s="10"/>
      <c r="I37" s="10"/>
      <c r="J37" s="10"/>
      <c r="K37" s="10"/>
      <c r="L37" s="10"/>
    </row>
    <row r="38" spans="1:12" ht="63.75" customHeight="1" x14ac:dyDescent="0.3">
      <c r="B38" s="122"/>
      <c r="C38" s="115"/>
      <c r="D38" s="119"/>
      <c r="E38" s="121"/>
      <c r="G38" s="10"/>
      <c r="H38" s="10"/>
      <c r="I38" s="10"/>
      <c r="J38" s="10"/>
      <c r="K38" s="10"/>
      <c r="L38" s="10"/>
    </row>
    <row r="39" spans="1:12" ht="27" customHeight="1" x14ac:dyDescent="0.3">
      <c r="B39" s="122"/>
      <c r="C39" s="115"/>
      <c r="D39" s="128" t="s">
        <v>85</v>
      </c>
      <c r="E39" s="121"/>
      <c r="G39" s="10"/>
      <c r="H39" s="10"/>
      <c r="I39" s="10"/>
      <c r="J39" s="10"/>
      <c r="K39" s="10"/>
      <c r="L39" s="10"/>
    </row>
    <row r="40" spans="1:12" ht="78.75" customHeight="1" x14ac:dyDescent="0.3">
      <c r="B40" s="123"/>
      <c r="C40" s="125"/>
      <c r="D40" s="119"/>
      <c r="E40" s="121"/>
      <c r="G40" s="10"/>
      <c r="H40" s="10"/>
      <c r="I40" s="10"/>
      <c r="J40" s="10"/>
      <c r="K40" s="10"/>
      <c r="L40" s="10"/>
    </row>
    <row r="41" spans="1:12" ht="23.25" customHeight="1" x14ac:dyDescent="0.3">
      <c r="B41" s="123"/>
      <c r="C41" s="125"/>
      <c r="D41" s="118" t="s">
        <v>80</v>
      </c>
      <c r="E41" s="121"/>
      <c r="G41" s="10"/>
      <c r="H41" s="10"/>
      <c r="I41" s="10"/>
      <c r="J41" s="10"/>
      <c r="K41" s="10"/>
      <c r="L41" s="10"/>
    </row>
    <row r="42" spans="1:12" ht="24" customHeight="1" x14ac:dyDescent="0.3">
      <c r="B42" s="124"/>
      <c r="C42" s="126"/>
      <c r="D42" s="119"/>
      <c r="E42" s="127"/>
      <c r="G42" s="10"/>
      <c r="H42" s="10"/>
      <c r="I42" s="10"/>
      <c r="J42" s="10"/>
      <c r="K42" s="10"/>
      <c r="L42" s="10"/>
    </row>
    <row r="43" spans="1:12" ht="24" hidden="1" customHeight="1" x14ac:dyDescent="0.3">
      <c r="B43" s="152"/>
      <c r="C43" s="154">
        <v>45001</v>
      </c>
      <c r="D43" s="118" t="s">
        <v>81</v>
      </c>
      <c r="E43" s="120">
        <f>-'hav.3-1'!B16</f>
        <v>3119.3</v>
      </c>
      <c r="G43" s="10"/>
      <c r="H43" s="10"/>
      <c r="I43" s="10"/>
      <c r="J43" s="10"/>
      <c r="K43" s="10"/>
      <c r="L43" s="10"/>
    </row>
    <row r="44" spans="1:12" ht="21.75" hidden="1" customHeight="1" x14ac:dyDescent="0.3">
      <c r="B44" s="123"/>
      <c r="C44" s="125"/>
      <c r="D44" s="119"/>
      <c r="E44" s="121"/>
      <c r="G44" s="10"/>
      <c r="H44" s="10"/>
      <c r="I44" s="10"/>
      <c r="J44" s="10"/>
      <c r="K44" s="10"/>
      <c r="L44" s="10"/>
    </row>
    <row r="45" spans="1:12" ht="49.5" customHeight="1" x14ac:dyDescent="0.3">
      <c r="B45" s="123"/>
      <c r="C45" s="125"/>
      <c r="D45" s="118" t="s">
        <v>82</v>
      </c>
      <c r="E45" s="121"/>
      <c r="G45" s="10"/>
      <c r="H45" s="10"/>
      <c r="I45" s="10"/>
      <c r="J45" s="10"/>
      <c r="K45" s="10"/>
      <c r="L45" s="10"/>
    </row>
    <row r="46" spans="1:12" ht="41.25" customHeight="1" x14ac:dyDescent="0.3">
      <c r="B46" s="123"/>
      <c r="C46" s="125"/>
      <c r="D46" s="119"/>
      <c r="E46" s="121"/>
      <c r="G46" s="10"/>
      <c r="H46" s="10"/>
      <c r="I46" s="10"/>
      <c r="J46" s="10"/>
      <c r="K46" s="10"/>
      <c r="L46" s="10"/>
    </row>
    <row r="47" spans="1:12" ht="35.25" customHeight="1" x14ac:dyDescent="0.3">
      <c r="B47" s="123"/>
      <c r="C47" s="125"/>
      <c r="D47" s="118" t="s">
        <v>83</v>
      </c>
      <c r="E47" s="121"/>
      <c r="G47" s="10"/>
      <c r="H47" s="10"/>
      <c r="I47" s="10"/>
      <c r="J47" s="10"/>
      <c r="K47" s="10"/>
      <c r="L47" s="10"/>
    </row>
    <row r="48" spans="1:12" ht="40.5" customHeight="1" thickBot="1" x14ac:dyDescent="0.35">
      <c r="B48" s="153"/>
      <c r="C48" s="155"/>
      <c r="D48" s="157"/>
      <c r="E48" s="156"/>
      <c r="G48" s="10"/>
      <c r="H48" s="10"/>
      <c r="I48" s="10"/>
      <c r="J48" s="10"/>
      <c r="K48" s="10"/>
      <c r="L48" s="10"/>
    </row>
    <row r="49" spans="2:5" s="17" customFormat="1" ht="45.75" customHeight="1" thickBot="1" x14ac:dyDescent="0.35">
      <c r="B49" s="117"/>
      <c r="C49" s="117"/>
      <c r="D49" s="23" t="s">
        <v>13</v>
      </c>
      <c r="E49" s="24"/>
    </row>
    <row r="50" spans="2:5" s="17" customFormat="1" ht="44.25" customHeight="1" x14ac:dyDescent="0.3">
      <c r="B50" s="98" t="s">
        <v>14</v>
      </c>
      <c r="C50" s="100"/>
      <c r="D50" s="20" t="s">
        <v>23</v>
      </c>
      <c r="E50" s="102">
        <f>E54+E58+E62</f>
        <v>1813751.44</v>
      </c>
    </row>
    <row r="51" spans="2:5" s="17" customFormat="1" ht="56.25" customHeight="1" x14ac:dyDescent="0.3">
      <c r="B51" s="99"/>
      <c r="C51" s="100"/>
      <c r="D51" s="19" t="s">
        <v>24</v>
      </c>
      <c r="E51" s="102"/>
    </row>
    <row r="52" spans="2:5" s="17" customFormat="1" ht="56.25" customHeight="1" x14ac:dyDescent="0.3">
      <c r="B52" s="99"/>
      <c r="C52" s="101"/>
      <c r="D52" s="20" t="s">
        <v>25</v>
      </c>
      <c r="E52" s="103"/>
    </row>
    <row r="53" spans="2:5" s="17" customFormat="1" ht="38.25" customHeight="1" x14ac:dyDescent="0.3">
      <c r="B53" s="95" t="s">
        <v>9</v>
      </c>
      <c r="C53" s="96"/>
      <c r="D53" s="96"/>
      <c r="E53" s="97"/>
    </row>
    <row r="54" spans="2:5" s="17" customFormat="1" ht="114.75" customHeight="1" x14ac:dyDescent="0.3">
      <c r="B54" s="99"/>
      <c r="C54" s="108" t="s">
        <v>10</v>
      </c>
      <c r="D54" s="20" t="s">
        <v>26</v>
      </c>
      <c r="E54" s="109">
        <f>+'hav3-1.1.1'!D13</f>
        <v>977722</v>
      </c>
    </row>
    <row r="55" spans="2:5" s="17" customFormat="1" ht="63.75" customHeight="1" x14ac:dyDescent="0.3">
      <c r="B55" s="99"/>
      <c r="C55" s="100"/>
      <c r="D55" s="20" t="s">
        <v>27</v>
      </c>
      <c r="E55" s="102"/>
    </row>
    <row r="56" spans="2:5" s="17" customFormat="1" ht="30" customHeight="1" x14ac:dyDescent="0.3">
      <c r="B56" s="99"/>
      <c r="C56" s="100"/>
      <c r="D56" s="25" t="s">
        <v>11</v>
      </c>
      <c r="E56" s="102"/>
    </row>
    <row r="57" spans="2:5" s="17" customFormat="1" ht="24.75" customHeight="1" x14ac:dyDescent="0.3">
      <c r="B57" s="99"/>
      <c r="C57" s="101"/>
      <c r="D57" s="20" t="s">
        <v>12</v>
      </c>
      <c r="E57" s="103"/>
    </row>
    <row r="58" spans="2:5" s="17" customFormat="1" ht="89.25" customHeight="1" x14ac:dyDescent="0.3">
      <c r="B58" s="99"/>
      <c r="C58" s="108" t="s">
        <v>15</v>
      </c>
      <c r="D58" s="20" t="s">
        <v>28</v>
      </c>
      <c r="E58" s="109">
        <f>+'hav3-1.1.1'!D21</f>
        <v>418014.72000000003</v>
      </c>
    </row>
    <row r="59" spans="2:5" s="17" customFormat="1" ht="53.25" customHeight="1" x14ac:dyDescent="0.3">
      <c r="B59" s="99"/>
      <c r="C59" s="100"/>
      <c r="D59" s="20" t="s">
        <v>29</v>
      </c>
      <c r="E59" s="102"/>
    </row>
    <row r="60" spans="2:5" s="17" customFormat="1" ht="27" customHeight="1" x14ac:dyDescent="0.3">
      <c r="B60" s="99"/>
      <c r="C60" s="100"/>
      <c r="D60" s="21" t="s">
        <v>11</v>
      </c>
      <c r="E60" s="102"/>
    </row>
    <row r="61" spans="2:5" s="17" customFormat="1" ht="32.25" customHeight="1" x14ac:dyDescent="0.3">
      <c r="B61" s="99"/>
      <c r="C61" s="101"/>
      <c r="D61" s="20" t="s">
        <v>12</v>
      </c>
      <c r="E61" s="103"/>
    </row>
    <row r="62" spans="2:5" s="17" customFormat="1" ht="90" customHeight="1" x14ac:dyDescent="0.3">
      <c r="B62" s="99"/>
      <c r="C62" s="108" t="s">
        <v>16</v>
      </c>
      <c r="D62" s="20" t="s">
        <v>30</v>
      </c>
      <c r="E62" s="109">
        <f>+'hav3-1.1.1'!D29</f>
        <v>418014.72000000003</v>
      </c>
    </row>
    <row r="63" spans="2:5" s="17" customFormat="1" ht="72" customHeight="1" x14ac:dyDescent="0.3">
      <c r="B63" s="99"/>
      <c r="C63" s="100"/>
      <c r="D63" s="20" t="s">
        <v>29</v>
      </c>
      <c r="E63" s="102"/>
    </row>
    <row r="64" spans="2:5" s="17" customFormat="1" ht="24.75" customHeight="1" x14ac:dyDescent="0.3">
      <c r="B64" s="99"/>
      <c r="C64" s="100"/>
      <c r="D64" s="21" t="s">
        <v>11</v>
      </c>
      <c r="E64" s="102"/>
    </row>
    <row r="65" spans="2:5" s="17" customFormat="1" ht="32.25" customHeight="1" x14ac:dyDescent="0.3">
      <c r="B65" s="99"/>
      <c r="C65" s="101"/>
      <c r="D65" s="20" t="s">
        <v>12</v>
      </c>
      <c r="E65" s="103"/>
    </row>
    <row r="66" spans="2:5" s="17" customFormat="1" ht="44.25" customHeight="1" x14ac:dyDescent="0.3">
      <c r="B66" s="98" t="s">
        <v>17</v>
      </c>
      <c r="C66" s="100"/>
      <c r="D66" s="20" t="s">
        <v>31</v>
      </c>
      <c r="E66" s="102">
        <f>+E70+E74</f>
        <v>8327388</v>
      </c>
    </row>
    <row r="67" spans="2:5" s="17" customFormat="1" ht="45.75" customHeight="1" x14ac:dyDescent="0.3">
      <c r="B67" s="99"/>
      <c r="C67" s="100"/>
      <c r="D67" s="19" t="s">
        <v>32</v>
      </c>
      <c r="E67" s="102"/>
    </row>
    <row r="68" spans="2:5" s="17" customFormat="1" ht="56.25" customHeight="1" x14ac:dyDescent="0.3">
      <c r="B68" s="99"/>
      <c r="C68" s="101"/>
      <c r="D68" s="20" t="s">
        <v>33</v>
      </c>
      <c r="E68" s="103"/>
    </row>
    <row r="69" spans="2:5" s="17" customFormat="1" ht="38.25" customHeight="1" x14ac:dyDescent="0.3">
      <c r="B69" s="95" t="s">
        <v>9</v>
      </c>
      <c r="C69" s="96"/>
      <c r="D69" s="96"/>
      <c r="E69" s="97"/>
    </row>
    <row r="70" spans="2:5" s="17" customFormat="1" ht="98.25" customHeight="1" x14ac:dyDescent="0.3">
      <c r="B70" s="99"/>
      <c r="C70" s="108" t="s">
        <v>10</v>
      </c>
      <c r="D70" s="20" t="s">
        <v>34</v>
      </c>
      <c r="E70" s="109">
        <f>+'hav3-1.1.1'!D38</f>
        <v>114588</v>
      </c>
    </row>
    <row r="71" spans="2:5" s="17" customFormat="1" ht="63.75" customHeight="1" x14ac:dyDescent="0.3">
      <c r="B71" s="99"/>
      <c r="C71" s="100"/>
      <c r="D71" s="20" t="s">
        <v>35</v>
      </c>
      <c r="E71" s="102"/>
    </row>
    <row r="72" spans="2:5" s="17" customFormat="1" ht="30" customHeight="1" x14ac:dyDescent="0.3">
      <c r="B72" s="99"/>
      <c r="C72" s="100"/>
      <c r="D72" s="25" t="s">
        <v>11</v>
      </c>
      <c r="E72" s="102"/>
    </row>
    <row r="73" spans="2:5" s="17" customFormat="1" ht="24.75" customHeight="1" x14ac:dyDescent="0.3">
      <c r="B73" s="99"/>
      <c r="C73" s="101"/>
      <c r="D73" s="20" t="s">
        <v>12</v>
      </c>
      <c r="E73" s="103"/>
    </row>
    <row r="74" spans="2:5" s="17" customFormat="1" ht="90" customHeight="1" x14ac:dyDescent="0.3">
      <c r="B74" s="99"/>
      <c r="C74" s="108" t="s">
        <v>86</v>
      </c>
      <c r="D74" s="20" t="s">
        <v>87</v>
      </c>
      <c r="E74" s="109">
        <f>+'hav3-1.1.1'!D46</f>
        <v>8212800</v>
      </c>
    </row>
    <row r="75" spans="2:5" s="17" customFormat="1" ht="62.25" customHeight="1" x14ac:dyDescent="0.3">
      <c r="B75" s="99"/>
      <c r="C75" s="100"/>
      <c r="D75" s="20" t="s">
        <v>88</v>
      </c>
      <c r="E75" s="102"/>
    </row>
    <row r="76" spans="2:5" s="17" customFormat="1" ht="24.75" customHeight="1" x14ac:dyDescent="0.3">
      <c r="B76" s="99"/>
      <c r="C76" s="100"/>
      <c r="D76" s="21" t="s">
        <v>11</v>
      </c>
      <c r="E76" s="102"/>
    </row>
    <row r="77" spans="2:5" s="17" customFormat="1" ht="27" customHeight="1" x14ac:dyDescent="0.3">
      <c r="B77" s="99"/>
      <c r="C77" s="101"/>
      <c r="D77" s="20" t="s">
        <v>12</v>
      </c>
      <c r="E77" s="103"/>
    </row>
    <row r="78" spans="2:5" s="17" customFormat="1" ht="44.25" customHeight="1" x14ac:dyDescent="0.3">
      <c r="B78" s="98" t="s">
        <v>18</v>
      </c>
      <c r="C78" s="100"/>
      <c r="D78" s="20" t="s">
        <v>36</v>
      </c>
      <c r="E78" s="102">
        <f>+E82+E86+E90</f>
        <v>29908842.600000001</v>
      </c>
    </row>
    <row r="79" spans="2:5" s="17" customFormat="1" ht="56.25" customHeight="1" x14ac:dyDescent="0.3">
      <c r="B79" s="99"/>
      <c r="C79" s="100"/>
      <c r="D79" s="19" t="s">
        <v>37</v>
      </c>
      <c r="E79" s="102"/>
    </row>
    <row r="80" spans="2:5" s="17" customFormat="1" ht="56.25" customHeight="1" x14ac:dyDescent="0.3">
      <c r="B80" s="99"/>
      <c r="C80" s="101"/>
      <c r="D80" s="20" t="s">
        <v>38</v>
      </c>
      <c r="E80" s="103"/>
    </row>
    <row r="81" spans="2:6" s="17" customFormat="1" ht="38.25" customHeight="1" x14ac:dyDescent="0.3">
      <c r="B81" s="95" t="s">
        <v>9</v>
      </c>
      <c r="C81" s="96"/>
      <c r="D81" s="96"/>
      <c r="E81" s="97"/>
    </row>
    <row r="82" spans="2:6" s="17" customFormat="1" ht="90" customHeight="1" x14ac:dyDescent="0.3">
      <c r="B82" s="99"/>
      <c r="C82" s="108" t="s">
        <v>16</v>
      </c>
      <c r="D82" s="20" t="s">
        <v>39</v>
      </c>
      <c r="E82" s="109">
        <f>+'hav3-1.1.1'!D55</f>
        <v>2092358.7000000002</v>
      </c>
    </row>
    <row r="83" spans="2:6" s="17" customFormat="1" ht="103.5" customHeight="1" x14ac:dyDescent="0.3">
      <c r="B83" s="99"/>
      <c r="C83" s="100"/>
      <c r="D83" s="20" t="s">
        <v>40</v>
      </c>
      <c r="E83" s="102"/>
    </row>
    <row r="84" spans="2:6" s="17" customFormat="1" ht="24.75" customHeight="1" x14ac:dyDescent="0.3">
      <c r="B84" s="99"/>
      <c r="C84" s="100"/>
      <c r="D84" s="21" t="s">
        <v>11</v>
      </c>
      <c r="E84" s="102"/>
    </row>
    <row r="85" spans="2:6" s="17" customFormat="1" ht="32.25" customHeight="1" x14ac:dyDescent="0.3">
      <c r="B85" s="99"/>
      <c r="C85" s="101"/>
      <c r="D85" s="20" t="s">
        <v>12</v>
      </c>
      <c r="E85" s="103"/>
    </row>
    <row r="86" spans="2:6" s="17" customFormat="1" ht="89.25" customHeight="1" x14ac:dyDescent="0.3">
      <c r="B86" s="99"/>
      <c r="C86" s="108" t="s">
        <v>19</v>
      </c>
      <c r="D86" s="20" t="s">
        <v>41</v>
      </c>
      <c r="E86" s="109">
        <f>+'hav3-1.1.1'!D63</f>
        <v>2355414.1</v>
      </c>
    </row>
    <row r="87" spans="2:6" s="17" customFormat="1" ht="93.75" customHeight="1" x14ac:dyDescent="0.3">
      <c r="B87" s="99"/>
      <c r="C87" s="100"/>
      <c r="D87" s="20" t="s">
        <v>42</v>
      </c>
      <c r="E87" s="102"/>
    </row>
    <row r="88" spans="2:6" s="17" customFormat="1" ht="27" customHeight="1" x14ac:dyDescent="0.3">
      <c r="B88" s="99"/>
      <c r="C88" s="100"/>
      <c r="D88" s="21" t="s">
        <v>11</v>
      </c>
      <c r="E88" s="102"/>
    </row>
    <row r="89" spans="2:6" s="17" customFormat="1" ht="32.25" customHeight="1" x14ac:dyDescent="0.3">
      <c r="B89" s="99"/>
      <c r="C89" s="101"/>
      <c r="D89" s="20" t="s">
        <v>12</v>
      </c>
      <c r="E89" s="103"/>
    </row>
    <row r="90" spans="2:6" s="17" customFormat="1" ht="51" customHeight="1" x14ac:dyDescent="0.3">
      <c r="B90" s="99"/>
      <c r="C90" s="105" t="s">
        <v>20</v>
      </c>
      <c r="D90" s="110" t="s">
        <v>21</v>
      </c>
      <c r="E90" s="109">
        <f>+'hav3-1.1.1'!D71</f>
        <v>25461069.800000001</v>
      </c>
    </row>
    <row r="91" spans="2:6" s="17" customFormat="1" ht="71.25" customHeight="1" x14ac:dyDescent="0.3">
      <c r="B91" s="99"/>
      <c r="C91" s="106"/>
      <c r="D91" s="111"/>
      <c r="E91" s="102"/>
    </row>
    <row r="92" spans="2:6" s="17" customFormat="1" ht="54" customHeight="1" x14ac:dyDescent="0.3">
      <c r="B92" s="99"/>
      <c r="C92" s="106"/>
      <c r="D92" s="20" t="s">
        <v>22</v>
      </c>
      <c r="E92" s="102"/>
      <c r="F92" s="26"/>
    </row>
    <row r="93" spans="2:6" s="17" customFormat="1" ht="22.5" customHeight="1" x14ac:dyDescent="0.3">
      <c r="B93" s="99"/>
      <c r="C93" s="106"/>
      <c r="D93" s="20" t="s">
        <v>11</v>
      </c>
      <c r="E93" s="102"/>
    </row>
    <row r="94" spans="2:6" s="17" customFormat="1" ht="32.25" customHeight="1" thickBot="1" x14ac:dyDescent="0.35">
      <c r="B94" s="104"/>
      <c r="C94" s="107"/>
      <c r="D94" s="22" t="s">
        <v>12</v>
      </c>
      <c r="E94" s="112"/>
    </row>
    <row r="95" spans="2:6" s="17" customFormat="1" ht="44.25" customHeight="1" x14ac:dyDescent="0.3">
      <c r="B95" s="98" t="s">
        <v>96</v>
      </c>
      <c r="C95" s="100"/>
      <c r="D95" s="20" t="s">
        <v>98</v>
      </c>
      <c r="E95" s="102">
        <f>+E98</f>
        <v>2721450</v>
      </c>
    </row>
    <row r="96" spans="2:6" s="17" customFormat="1" ht="56.25" customHeight="1" x14ac:dyDescent="0.3">
      <c r="B96" s="99"/>
      <c r="C96" s="100"/>
      <c r="D96" s="19" t="s">
        <v>99</v>
      </c>
      <c r="E96" s="102"/>
    </row>
    <row r="97" spans="2:5" s="17" customFormat="1" ht="56.25" customHeight="1" x14ac:dyDescent="0.3">
      <c r="B97" s="99"/>
      <c r="C97" s="101"/>
      <c r="D97" s="20" t="s">
        <v>100</v>
      </c>
      <c r="E97" s="103"/>
    </row>
    <row r="98" spans="2:5" s="17" customFormat="1" ht="103.5" customHeight="1" x14ac:dyDescent="0.3">
      <c r="B98" s="99"/>
      <c r="C98" s="108" t="s">
        <v>10</v>
      </c>
      <c r="D98" s="20" t="s">
        <v>101</v>
      </c>
      <c r="E98" s="109">
        <f>+'hav3-1.1.1'!D80</f>
        <v>2721450</v>
      </c>
    </row>
    <row r="99" spans="2:5" s="17" customFormat="1" ht="69" customHeight="1" x14ac:dyDescent="0.3">
      <c r="B99" s="99"/>
      <c r="C99" s="100"/>
      <c r="D99" s="20" t="s">
        <v>102</v>
      </c>
      <c r="E99" s="102"/>
    </row>
    <row r="100" spans="2:5" s="17" customFormat="1" ht="24.75" customHeight="1" x14ac:dyDescent="0.3">
      <c r="B100" s="99"/>
      <c r="C100" s="100"/>
      <c r="D100" s="21" t="s">
        <v>11</v>
      </c>
      <c r="E100" s="102"/>
    </row>
    <row r="101" spans="2:5" s="17" customFormat="1" ht="27" customHeight="1" x14ac:dyDescent="0.3">
      <c r="B101" s="99"/>
      <c r="C101" s="101"/>
      <c r="D101" s="20" t="s">
        <v>12</v>
      </c>
      <c r="E101" s="103"/>
    </row>
  </sheetData>
  <mergeCells count="88">
    <mergeCell ref="B95:B97"/>
    <mergeCell ref="C95:C97"/>
    <mergeCell ref="E95:E97"/>
    <mergeCell ref="B98:B101"/>
    <mergeCell ref="C98:C101"/>
    <mergeCell ref="E98:E101"/>
    <mergeCell ref="D41:D42"/>
    <mergeCell ref="B43:B48"/>
    <mergeCell ref="C43:C48"/>
    <mergeCell ref="D43:D44"/>
    <mergeCell ref="E43:E48"/>
    <mergeCell ref="D45:D46"/>
    <mergeCell ref="D47:D48"/>
    <mergeCell ref="D1:E1"/>
    <mergeCell ref="B10:C10"/>
    <mergeCell ref="B11:B16"/>
    <mergeCell ref="C11:C16"/>
    <mergeCell ref="D11:D12"/>
    <mergeCell ref="E11:E16"/>
    <mergeCell ref="D13:D14"/>
    <mergeCell ref="D15:D16"/>
    <mergeCell ref="B4:E4"/>
    <mergeCell ref="B7:C7"/>
    <mergeCell ref="D7:D8"/>
    <mergeCell ref="E7:E8"/>
    <mergeCell ref="B17:E17"/>
    <mergeCell ref="B18:B23"/>
    <mergeCell ref="C18:C23"/>
    <mergeCell ref="D18:D19"/>
    <mergeCell ref="E18:E23"/>
    <mergeCell ref="D20:D21"/>
    <mergeCell ref="D22:D23"/>
    <mergeCell ref="B24:B29"/>
    <mergeCell ref="C24:C29"/>
    <mergeCell ref="D24:D25"/>
    <mergeCell ref="E24:E29"/>
    <mergeCell ref="D26:D27"/>
    <mergeCell ref="D28:D29"/>
    <mergeCell ref="B30:E30"/>
    <mergeCell ref="B31:B36"/>
    <mergeCell ref="C31:C36"/>
    <mergeCell ref="B50:B52"/>
    <mergeCell ref="C50:C52"/>
    <mergeCell ref="E50:E52"/>
    <mergeCell ref="B49:C49"/>
    <mergeCell ref="D31:D32"/>
    <mergeCell ref="E31:E36"/>
    <mergeCell ref="D33:D34"/>
    <mergeCell ref="D35:D36"/>
    <mergeCell ref="B37:B42"/>
    <mergeCell ref="C37:C42"/>
    <mergeCell ref="D37:D38"/>
    <mergeCell ref="E37:E42"/>
    <mergeCell ref="D39:D40"/>
    <mergeCell ref="B53:E53"/>
    <mergeCell ref="B54:B57"/>
    <mergeCell ref="C54:C57"/>
    <mergeCell ref="E54:E57"/>
    <mergeCell ref="B58:B61"/>
    <mergeCell ref="C58:C61"/>
    <mergeCell ref="E58:E61"/>
    <mergeCell ref="B69:E69"/>
    <mergeCell ref="B70:B73"/>
    <mergeCell ref="C70:C73"/>
    <mergeCell ref="E70:E73"/>
    <mergeCell ref="B74:B77"/>
    <mergeCell ref="C74:C77"/>
    <mergeCell ref="E74:E77"/>
    <mergeCell ref="B62:B65"/>
    <mergeCell ref="C62:C65"/>
    <mergeCell ref="E62:E65"/>
    <mergeCell ref="B66:B68"/>
    <mergeCell ref="C66:C68"/>
    <mergeCell ref="E66:E68"/>
    <mergeCell ref="B81:E81"/>
    <mergeCell ref="B78:B80"/>
    <mergeCell ref="C78:C80"/>
    <mergeCell ref="E78:E80"/>
    <mergeCell ref="B90:B94"/>
    <mergeCell ref="C90:C94"/>
    <mergeCell ref="B82:B85"/>
    <mergeCell ref="C82:C85"/>
    <mergeCell ref="E82:E85"/>
    <mergeCell ref="B86:B89"/>
    <mergeCell ref="C86:C89"/>
    <mergeCell ref="E86:E89"/>
    <mergeCell ref="D90:D91"/>
    <mergeCell ref="E90:E94"/>
  </mergeCells>
  <pageMargins left="0.7" right="0.7" top="0.75" bottom="0.75" header="0.3" footer="0.3"/>
  <pageSetup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10" zoomScale="85" zoomScaleNormal="85" workbookViewId="0">
      <selection activeCell="D7" sqref="D7:D8"/>
    </sheetView>
  </sheetViews>
  <sheetFormatPr defaultRowHeight="16.5" x14ac:dyDescent="0.3"/>
  <cols>
    <col min="1" max="1" width="12.42578125" style="4" customWidth="1"/>
    <col min="2" max="2" width="16.42578125" style="4" customWidth="1"/>
    <col min="3" max="3" width="92.28515625" style="4" customWidth="1"/>
    <col min="4" max="4" width="18.7109375" style="4" customWidth="1"/>
    <col min="5" max="5" width="19" style="4" customWidth="1"/>
    <col min="6" max="6" width="18.7109375" style="4" customWidth="1"/>
    <col min="7" max="7" width="9.140625" style="4"/>
    <col min="8" max="8" width="16.140625" style="4" bestFit="1" customWidth="1"/>
    <col min="9" max="9" width="14.5703125" style="4" customWidth="1"/>
    <col min="10" max="10" width="19.5703125" style="4" customWidth="1"/>
    <col min="11" max="11" width="11.7109375" style="4" customWidth="1"/>
    <col min="12" max="16384" width="9.140625" style="4"/>
  </cols>
  <sheetData>
    <row r="1" spans="1:6" x14ac:dyDescent="0.3">
      <c r="E1" s="4" t="s">
        <v>2</v>
      </c>
    </row>
    <row r="2" spans="1:6" ht="23.25" customHeight="1" x14ac:dyDescent="0.3">
      <c r="E2" s="158" t="s">
        <v>66</v>
      </c>
      <c r="F2" s="158"/>
    </row>
    <row r="3" spans="1:6" ht="22.5" customHeight="1" x14ac:dyDescent="0.3">
      <c r="E3" s="158" t="s">
        <v>43</v>
      </c>
      <c r="F3" s="158"/>
    </row>
    <row r="4" spans="1:6" s="27" customFormat="1" ht="65.25" customHeight="1" x14ac:dyDescent="0.25">
      <c r="A4" s="159" t="s">
        <v>90</v>
      </c>
      <c r="B4" s="159"/>
      <c r="C4" s="159"/>
      <c r="D4" s="159"/>
      <c r="E4" s="159"/>
      <c r="F4" s="159"/>
    </row>
    <row r="5" spans="1:6" s="27" customFormat="1" ht="21.75" customHeight="1" x14ac:dyDescent="0.25">
      <c r="A5" s="28"/>
      <c r="B5" s="28"/>
      <c r="C5" s="28"/>
      <c r="E5" s="160" t="s">
        <v>57</v>
      </c>
      <c r="F5" s="160"/>
    </row>
    <row r="6" spans="1:6" s="34" customFormat="1" ht="21.75" customHeight="1" x14ac:dyDescent="0.25">
      <c r="A6" s="169" t="s">
        <v>4</v>
      </c>
      <c r="B6" s="169"/>
      <c r="C6" s="164" t="s">
        <v>5</v>
      </c>
      <c r="D6" s="165" t="s">
        <v>94</v>
      </c>
      <c r="E6" s="166"/>
      <c r="F6" s="167"/>
    </row>
    <row r="7" spans="1:6" s="35" customFormat="1" ht="44.25" customHeight="1" x14ac:dyDescent="0.3">
      <c r="A7" s="169"/>
      <c r="B7" s="169"/>
      <c r="C7" s="164"/>
      <c r="D7" s="168" t="s">
        <v>44</v>
      </c>
      <c r="E7" s="168" t="s">
        <v>45</v>
      </c>
      <c r="F7" s="168"/>
    </row>
    <row r="8" spans="1:6" s="39" customFormat="1" ht="46.5" customHeight="1" x14ac:dyDescent="0.3">
      <c r="A8" s="36" t="s">
        <v>6</v>
      </c>
      <c r="B8" s="36" t="s">
        <v>7</v>
      </c>
      <c r="C8" s="164"/>
      <c r="D8" s="168"/>
      <c r="E8" s="37" t="s">
        <v>46</v>
      </c>
      <c r="F8" s="38" t="s">
        <v>47</v>
      </c>
    </row>
    <row r="9" spans="1:6" s="39" customFormat="1" ht="36.75" customHeight="1" x14ac:dyDescent="0.25">
      <c r="A9" s="40"/>
      <c r="B9" s="40"/>
      <c r="C9" s="41" t="s">
        <v>84</v>
      </c>
      <c r="D9" s="42">
        <f>+D11</f>
        <v>42771432.039999999</v>
      </c>
      <c r="E9" s="42">
        <f t="shared" ref="E9:F9" si="0">+E11</f>
        <v>38337978</v>
      </c>
      <c r="F9" s="42">
        <f t="shared" si="0"/>
        <v>4433454</v>
      </c>
    </row>
    <row r="10" spans="1:6" customFormat="1" ht="20.25" customHeight="1" x14ac:dyDescent="0.25">
      <c r="A10" s="163"/>
      <c r="B10" s="163"/>
      <c r="C10" s="43" t="s">
        <v>0</v>
      </c>
      <c r="D10" s="44"/>
      <c r="E10" s="44"/>
      <c r="F10" s="44"/>
    </row>
    <row r="11" spans="1:6" s="35" customFormat="1" ht="50.25" customHeight="1" x14ac:dyDescent="0.3">
      <c r="A11" s="45"/>
      <c r="B11" s="46"/>
      <c r="C11" s="47" t="s">
        <v>48</v>
      </c>
      <c r="D11" s="37">
        <f>+D12+D37+D54+D79</f>
        <v>42771432.039999999</v>
      </c>
      <c r="E11" s="37">
        <f t="shared" ref="E11:F11" si="1">+E12+E37+E54+E79</f>
        <v>38337978</v>
      </c>
      <c r="F11" s="37">
        <f t="shared" si="1"/>
        <v>4433454</v>
      </c>
    </row>
    <row r="12" spans="1:6" s="50" customFormat="1" ht="28.5" customHeight="1" x14ac:dyDescent="0.3">
      <c r="A12" s="48">
        <v>1040</v>
      </c>
      <c r="B12" s="49"/>
      <c r="C12" s="36" t="s">
        <v>49</v>
      </c>
      <c r="D12" s="37">
        <f>+D13+D21+D29</f>
        <v>1813751.44</v>
      </c>
      <c r="E12" s="37">
        <f t="shared" ref="E12:F12" si="2">+E13+E21+E29</f>
        <v>1511126.2000000002</v>
      </c>
      <c r="F12" s="37">
        <f t="shared" si="2"/>
        <v>302625.2</v>
      </c>
    </row>
    <row r="13" spans="1:6" s="35" customFormat="1" ht="84.75" customHeight="1" x14ac:dyDescent="0.3">
      <c r="A13" s="48"/>
      <c r="B13" s="51">
        <v>42001</v>
      </c>
      <c r="C13" s="52" t="s">
        <v>50</v>
      </c>
      <c r="D13" s="53">
        <f>+D17</f>
        <v>977722</v>
      </c>
      <c r="E13" s="53">
        <f t="shared" ref="E13:F13" si="3">+E17</f>
        <v>814435</v>
      </c>
      <c r="F13" s="53">
        <f t="shared" si="3"/>
        <v>163287</v>
      </c>
    </row>
    <row r="14" spans="1:6" s="35" customFormat="1" ht="26.25" customHeight="1" x14ac:dyDescent="0.3">
      <c r="A14" s="161"/>
      <c r="B14" s="162"/>
      <c r="C14" s="54" t="s">
        <v>59</v>
      </c>
      <c r="D14" s="53"/>
      <c r="E14" s="53"/>
      <c r="F14" s="53"/>
    </row>
    <row r="15" spans="1:6" s="35" customFormat="1" ht="39.75" customHeight="1" x14ac:dyDescent="0.3">
      <c r="A15" s="161"/>
      <c r="B15" s="162"/>
      <c r="C15" s="61" t="s">
        <v>58</v>
      </c>
      <c r="D15" s="62">
        <f>+D13</f>
        <v>977722</v>
      </c>
      <c r="E15" s="62">
        <f>+E13</f>
        <v>814435</v>
      </c>
      <c r="F15" s="62">
        <f>+F13</f>
        <v>163287</v>
      </c>
    </row>
    <row r="16" spans="1:6" s="35" customFormat="1" ht="30" customHeight="1" x14ac:dyDescent="0.3">
      <c r="A16" s="161"/>
      <c r="B16" s="162"/>
      <c r="C16" s="55" t="s">
        <v>60</v>
      </c>
      <c r="D16" s="53"/>
      <c r="E16" s="53"/>
      <c r="F16" s="53"/>
    </row>
    <row r="17" spans="1:6" s="35" customFormat="1" ht="30" customHeight="1" x14ac:dyDescent="0.3">
      <c r="A17" s="161"/>
      <c r="B17" s="162"/>
      <c r="C17" s="55" t="s">
        <v>61</v>
      </c>
      <c r="D17" s="53">
        <f t="shared" ref="D17:F19" si="4">+D18</f>
        <v>977722</v>
      </c>
      <c r="E17" s="53">
        <f t="shared" si="4"/>
        <v>814435</v>
      </c>
      <c r="F17" s="53">
        <f t="shared" si="4"/>
        <v>163287</v>
      </c>
    </row>
    <row r="18" spans="1:6" s="35" customFormat="1" ht="30" customHeight="1" x14ac:dyDescent="0.3">
      <c r="A18" s="161"/>
      <c r="B18" s="162"/>
      <c r="C18" s="55" t="s">
        <v>62</v>
      </c>
      <c r="D18" s="53">
        <f t="shared" si="4"/>
        <v>977722</v>
      </c>
      <c r="E18" s="53">
        <f t="shared" si="4"/>
        <v>814435</v>
      </c>
      <c r="F18" s="53">
        <f t="shared" si="4"/>
        <v>163287</v>
      </c>
    </row>
    <row r="19" spans="1:6" s="35" customFormat="1" ht="30" customHeight="1" x14ac:dyDescent="0.3">
      <c r="A19" s="161"/>
      <c r="B19" s="162"/>
      <c r="C19" s="55" t="s">
        <v>63</v>
      </c>
      <c r="D19" s="53">
        <f t="shared" si="4"/>
        <v>977722</v>
      </c>
      <c r="E19" s="53">
        <f t="shared" si="4"/>
        <v>814435</v>
      </c>
      <c r="F19" s="53">
        <f t="shared" si="4"/>
        <v>163287</v>
      </c>
    </row>
    <row r="20" spans="1:6" s="35" customFormat="1" ht="30" customHeight="1" x14ac:dyDescent="0.3">
      <c r="A20" s="161"/>
      <c r="B20" s="162"/>
      <c r="C20" s="55" t="s">
        <v>64</v>
      </c>
      <c r="D20" s="53">
        <v>977722</v>
      </c>
      <c r="E20" s="56">
        <v>814435</v>
      </c>
      <c r="F20" s="56">
        <v>163287</v>
      </c>
    </row>
    <row r="21" spans="1:6" s="35" customFormat="1" ht="75" customHeight="1" x14ac:dyDescent="0.3">
      <c r="A21" s="48"/>
      <c r="B21" s="51">
        <v>42002</v>
      </c>
      <c r="C21" s="52" t="s">
        <v>51</v>
      </c>
      <c r="D21" s="53">
        <f>+D25</f>
        <v>418014.72000000003</v>
      </c>
      <c r="E21" s="53">
        <f t="shared" ref="E21:F21" si="5">+E25</f>
        <v>348345.60000000003</v>
      </c>
      <c r="F21" s="53">
        <f t="shared" si="5"/>
        <v>69669.100000000006</v>
      </c>
    </row>
    <row r="22" spans="1:6" s="50" customFormat="1" ht="25.5" customHeight="1" x14ac:dyDescent="0.3">
      <c r="A22" s="161"/>
      <c r="B22" s="162"/>
      <c r="C22" s="54" t="s">
        <v>59</v>
      </c>
      <c r="D22" s="53"/>
      <c r="E22" s="53"/>
      <c r="F22" s="53"/>
    </row>
    <row r="23" spans="1:6" s="35" customFormat="1" ht="30" customHeight="1" x14ac:dyDescent="0.3">
      <c r="A23" s="161"/>
      <c r="B23" s="162"/>
      <c r="C23" s="61" t="s">
        <v>58</v>
      </c>
      <c r="D23" s="62">
        <f>+D21</f>
        <v>418014.72000000003</v>
      </c>
      <c r="E23" s="62">
        <f>+E21</f>
        <v>348345.60000000003</v>
      </c>
      <c r="F23" s="62">
        <f>+F21</f>
        <v>69669.100000000006</v>
      </c>
    </row>
    <row r="24" spans="1:6" s="35" customFormat="1" ht="35.25" customHeight="1" x14ac:dyDescent="0.3">
      <c r="A24" s="161"/>
      <c r="B24" s="162"/>
      <c r="C24" s="55" t="s">
        <v>60</v>
      </c>
      <c r="D24" s="53"/>
      <c r="E24" s="53"/>
      <c r="F24" s="53"/>
    </row>
    <row r="25" spans="1:6" s="35" customFormat="1" ht="35.25" customHeight="1" x14ac:dyDescent="0.3">
      <c r="A25" s="161"/>
      <c r="B25" s="162"/>
      <c r="C25" s="55" t="s">
        <v>61</v>
      </c>
      <c r="D25" s="53">
        <f t="shared" ref="D25:F27" si="6">+D26</f>
        <v>418014.72000000003</v>
      </c>
      <c r="E25" s="53">
        <f t="shared" si="6"/>
        <v>348345.60000000003</v>
      </c>
      <c r="F25" s="53">
        <f t="shared" si="6"/>
        <v>69669.100000000006</v>
      </c>
    </row>
    <row r="26" spans="1:6" s="35" customFormat="1" ht="35.25" customHeight="1" x14ac:dyDescent="0.3">
      <c r="A26" s="161"/>
      <c r="B26" s="162"/>
      <c r="C26" s="55" t="s">
        <v>62</v>
      </c>
      <c r="D26" s="53">
        <f t="shared" si="6"/>
        <v>418014.72000000003</v>
      </c>
      <c r="E26" s="53">
        <f t="shared" si="6"/>
        <v>348345.60000000003</v>
      </c>
      <c r="F26" s="53">
        <f t="shared" si="6"/>
        <v>69669.100000000006</v>
      </c>
    </row>
    <row r="27" spans="1:6" s="35" customFormat="1" ht="35.25" customHeight="1" x14ac:dyDescent="0.3">
      <c r="A27" s="161"/>
      <c r="B27" s="162"/>
      <c r="C27" s="55" t="s">
        <v>63</v>
      </c>
      <c r="D27" s="53">
        <f t="shared" si="6"/>
        <v>418014.72000000003</v>
      </c>
      <c r="E27" s="53">
        <f t="shared" si="6"/>
        <v>348345.60000000003</v>
      </c>
      <c r="F27" s="53">
        <f t="shared" si="6"/>
        <v>69669.100000000006</v>
      </c>
    </row>
    <row r="28" spans="1:6" s="35" customFormat="1" ht="24.75" customHeight="1" x14ac:dyDescent="0.3">
      <c r="A28" s="161"/>
      <c r="B28" s="162"/>
      <c r="C28" s="55" t="s">
        <v>64</v>
      </c>
      <c r="D28" s="53">
        <v>418014.72000000003</v>
      </c>
      <c r="E28" s="56">
        <v>348345.60000000003</v>
      </c>
      <c r="F28" s="56">
        <v>69669.100000000006</v>
      </c>
    </row>
    <row r="29" spans="1:6" s="35" customFormat="1" ht="60" customHeight="1" x14ac:dyDescent="0.3">
      <c r="A29" s="48"/>
      <c r="B29" s="51">
        <v>42003</v>
      </c>
      <c r="C29" s="52" t="s">
        <v>52</v>
      </c>
      <c r="D29" s="53">
        <f>+D33</f>
        <v>418014.72000000003</v>
      </c>
      <c r="E29" s="53">
        <f t="shared" ref="E29:F29" si="7">+E33</f>
        <v>348345.60000000003</v>
      </c>
      <c r="F29" s="53">
        <f t="shared" si="7"/>
        <v>69669.100000000006</v>
      </c>
    </row>
    <row r="30" spans="1:6" s="57" customFormat="1" ht="35.25" customHeight="1" x14ac:dyDescent="0.25">
      <c r="A30" s="161"/>
      <c r="B30" s="162"/>
      <c r="C30" s="54" t="s">
        <v>59</v>
      </c>
      <c r="D30" s="53"/>
      <c r="E30" s="53"/>
      <c r="F30" s="53"/>
    </row>
    <row r="31" spans="1:6" s="50" customFormat="1" ht="25.5" customHeight="1" x14ac:dyDescent="0.3">
      <c r="A31" s="161"/>
      <c r="B31" s="162"/>
      <c r="C31" s="61" t="s">
        <v>58</v>
      </c>
      <c r="D31" s="62">
        <f>+D29</f>
        <v>418014.72000000003</v>
      </c>
      <c r="E31" s="62">
        <f>+E29</f>
        <v>348345.60000000003</v>
      </c>
      <c r="F31" s="62">
        <f>+F29</f>
        <v>69669.100000000006</v>
      </c>
    </row>
    <row r="32" spans="1:6" s="50" customFormat="1" ht="23.25" customHeight="1" x14ac:dyDescent="0.3">
      <c r="A32" s="161"/>
      <c r="B32" s="162"/>
      <c r="C32" s="55" t="s">
        <v>60</v>
      </c>
      <c r="D32" s="53"/>
      <c r="E32" s="53"/>
      <c r="F32" s="53"/>
    </row>
    <row r="33" spans="1:6" s="35" customFormat="1" ht="56.25" customHeight="1" x14ac:dyDescent="0.3">
      <c r="A33" s="161"/>
      <c r="B33" s="162"/>
      <c r="C33" s="55" t="s">
        <v>61</v>
      </c>
      <c r="D33" s="53">
        <f t="shared" ref="D33:F35" si="8">+D34</f>
        <v>418014.72000000003</v>
      </c>
      <c r="E33" s="53">
        <f t="shared" si="8"/>
        <v>348345.60000000003</v>
      </c>
      <c r="F33" s="53">
        <f t="shared" si="8"/>
        <v>69669.100000000006</v>
      </c>
    </row>
    <row r="34" spans="1:6" s="35" customFormat="1" ht="28.5" customHeight="1" x14ac:dyDescent="0.3">
      <c r="A34" s="161"/>
      <c r="B34" s="162"/>
      <c r="C34" s="55" t="s">
        <v>62</v>
      </c>
      <c r="D34" s="53">
        <f t="shared" si="8"/>
        <v>418014.72000000003</v>
      </c>
      <c r="E34" s="53">
        <f t="shared" si="8"/>
        <v>348345.60000000003</v>
      </c>
      <c r="F34" s="53">
        <f t="shared" si="8"/>
        <v>69669.100000000006</v>
      </c>
    </row>
    <row r="35" spans="1:6" s="35" customFormat="1" ht="28.5" customHeight="1" x14ac:dyDescent="0.3">
      <c r="A35" s="161"/>
      <c r="B35" s="162"/>
      <c r="C35" s="55" t="s">
        <v>63</v>
      </c>
      <c r="D35" s="53">
        <f t="shared" si="8"/>
        <v>418014.72000000003</v>
      </c>
      <c r="E35" s="53">
        <f t="shared" si="8"/>
        <v>348345.60000000003</v>
      </c>
      <c r="F35" s="53">
        <f t="shared" si="8"/>
        <v>69669.100000000006</v>
      </c>
    </row>
    <row r="36" spans="1:6" s="35" customFormat="1" ht="28.5" customHeight="1" x14ac:dyDescent="0.3">
      <c r="A36" s="161"/>
      <c r="B36" s="162"/>
      <c r="C36" s="55" t="s">
        <v>64</v>
      </c>
      <c r="D36" s="53">
        <v>418014.72000000003</v>
      </c>
      <c r="E36" s="56">
        <v>348345.60000000003</v>
      </c>
      <c r="F36" s="56">
        <v>69669.100000000006</v>
      </c>
    </row>
    <row r="37" spans="1:6" s="35" customFormat="1" ht="28.5" customHeight="1" x14ac:dyDescent="0.3">
      <c r="A37" s="48">
        <v>1157</v>
      </c>
      <c r="B37" s="49"/>
      <c r="C37" s="36" t="s">
        <v>53</v>
      </c>
      <c r="D37" s="37">
        <f>+D38+D46</f>
        <v>8327388</v>
      </c>
      <c r="E37" s="37">
        <f t="shared" ref="E37:F37" si="9">+E38+E46</f>
        <v>6939490</v>
      </c>
      <c r="F37" s="37">
        <f t="shared" si="9"/>
        <v>1387898</v>
      </c>
    </row>
    <row r="38" spans="1:6" s="35" customFormat="1" ht="69" customHeight="1" x14ac:dyDescent="0.3">
      <c r="A38" s="48"/>
      <c r="B38" s="51">
        <v>42001</v>
      </c>
      <c r="C38" s="52" t="s">
        <v>91</v>
      </c>
      <c r="D38" s="53">
        <f>+D42</f>
        <v>114588</v>
      </c>
      <c r="E38" s="53">
        <f t="shared" ref="E38:F38" si="10">+E42</f>
        <v>95490</v>
      </c>
      <c r="F38" s="53">
        <f t="shared" si="10"/>
        <v>19098</v>
      </c>
    </row>
    <row r="39" spans="1:6" s="35" customFormat="1" ht="28.5" customHeight="1" x14ac:dyDescent="0.3">
      <c r="A39" s="161"/>
      <c r="B39" s="162"/>
      <c r="C39" s="54" t="s">
        <v>59</v>
      </c>
      <c r="D39" s="53"/>
      <c r="E39" s="53"/>
      <c r="F39" s="53"/>
    </row>
    <row r="40" spans="1:6" s="57" customFormat="1" ht="37.5" customHeight="1" x14ac:dyDescent="0.25">
      <c r="A40" s="161"/>
      <c r="B40" s="162"/>
      <c r="C40" s="61" t="s">
        <v>58</v>
      </c>
      <c r="D40" s="62">
        <f>+D38</f>
        <v>114588</v>
      </c>
      <c r="E40" s="62">
        <f>+E38</f>
        <v>95490</v>
      </c>
      <c r="F40" s="62">
        <f>+F38</f>
        <v>19098</v>
      </c>
    </row>
    <row r="41" spans="1:6" s="35" customFormat="1" ht="33.75" customHeight="1" x14ac:dyDescent="0.3">
      <c r="A41" s="161"/>
      <c r="B41" s="162"/>
      <c r="C41" s="55" t="s">
        <v>60</v>
      </c>
      <c r="D41" s="53"/>
      <c r="E41" s="53"/>
      <c r="F41" s="53"/>
    </row>
    <row r="42" spans="1:6" s="35" customFormat="1" ht="43.5" customHeight="1" x14ac:dyDescent="0.3">
      <c r="A42" s="161"/>
      <c r="B42" s="162"/>
      <c r="C42" s="55" t="s">
        <v>61</v>
      </c>
      <c r="D42" s="53">
        <f t="shared" ref="D42:F44" si="11">+D43</f>
        <v>114588</v>
      </c>
      <c r="E42" s="53">
        <f t="shared" si="11"/>
        <v>95490</v>
      </c>
      <c r="F42" s="53">
        <f t="shared" si="11"/>
        <v>19098</v>
      </c>
    </row>
    <row r="43" spans="1:6" s="35" customFormat="1" ht="28.5" customHeight="1" x14ac:dyDescent="0.3">
      <c r="A43" s="161"/>
      <c r="B43" s="162"/>
      <c r="C43" s="55" t="s">
        <v>62</v>
      </c>
      <c r="D43" s="53">
        <f t="shared" si="11"/>
        <v>114588</v>
      </c>
      <c r="E43" s="53">
        <f t="shared" si="11"/>
        <v>95490</v>
      </c>
      <c r="F43" s="53">
        <f t="shared" si="11"/>
        <v>19098</v>
      </c>
    </row>
    <row r="44" spans="1:6" s="35" customFormat="1" ht="28.5" customHeight="1" x14ac:dyDescent="0.3">
      <c r="A44" s="161"/>
      <c r="B44" s="162"/>
      <c r="C44" s="55" t="s">
        <v>63</v>
      </c>
      <c r="D44" s="53">
        <f t="shared" si="11"/>
        <v>114588</v>
      </c>
      <c r="E44" s="53">
        <f t="shared" si="11"/>
        <v>95490</v>
      </c>
      <c r="F44" s="53">
        <f t="shared" si="11"/>
        <v>19098</v>
      </c>
    </row>
    <row r="45" spans="1:6" s="35" customFormat="1" ht="28.5" customHeight="1" x14ac:dyDescent="0.3">
      <c r="A45" s="161"/>
      <c r="B45" s="162"/>
      <c r="C45" s="55" t="s">
        <v>64</v>
      </c>
      <c r="D45" s="53">
        <v>114588</v>
      </c>
      <c r="E45" s="56">
        <v>95490</v>
      </c>
      <c r="F45" s="56">
        <v>19098</v>
      </c>
    </row>
    <row r="46" spans="1:6" s="35" customFormat="1" ht="75" customHeight="1" x14ac:dyDescent="0.3">
      <c r="A46" s="48"/>
      <c r="B46" s="51">
        <v>42004</v>
      </c>
      <c r="C46" s="52" t="s">
        <v>92</v>
      </c>
      <c r="D46" s="53">
        <f>+D50</f>
        <v>8212800</v>
      </c>
      <c r="E46" s="53">
        <f t="shared" ref="E46:F46" si="12">+E50</f>
        <v>6844000</v>
      </c>
      <c r="F46" s="53">
        <f t="shared" si="12"/>
        <v>1368800</v>
      </c>
    </row>
    <row r="47" spans="1:6" s="35" customFormat="1" ht="31.5" customHeight="1" x14ac:dyDescent="0.3">
      <c r="A47" s="161"/>
      <c r="B47" s="162"/>
      <c r="C47" s="54" t="s">
        <v>59</v>
      </c>
      <c r="D47" s="53"/>
      <c r="E47" s="53"/>
      <c r="F47" s="53"/>
    </row>
    <row r="48" spans="1:6" s="35" customFormat="1" ht="37.5" customHeight="1" x14ac:dyDescent="0.3">
      <c r="A48" s="161"/>
      <c r="B48" s="162"/>
      <c r="C48" s="61" t="s">
        <v>58</v>
      </c>
      <c r="D48" s="62">
        <f>+D46</f>
        <v>8212800</v>
      </c>
      <c r="E48" s="62">
        <f>+E46</f>
        <v>6844000</v>
      </c>
      <c r="F48" s="62">
        <f>+F46</f>
        <v>1368800</v>
      </c>
    </row>
    <row r="49" spans="1:6" s="57" customFormat="1" ht="31.5" customHeight="1" x14ac:dyDescent="0.25">
      <c r="A49" s="161"/>
      <c r="B49" s="162"/>
      <c r="C49" s="55" t="s">
        <v>60</v>
      </c>
      <c r="D49" s="53"/>
      <c r="E49" s="53"/>
      <c r="F49" s="53"/>
    </row>
    <row r="50" spans="1:6" s="35" customFormat="1" ht="33" x14ac:dyDescent="0.3">
      <c r="A50" s="161"/>
      <c r="B50" s="162"/>
      <c r="C50" s="55" t="s">
        <v>61</v>
      </c>
      <c r="D50" s="53">
        <f t="shared" ref="D50:F52" si="13">+D51</f>
        <v>8212800</v>
      </c>
      <c r="E50" s="53">
        <f t="shared" si="13"/>
        <v>6844000</v>
      </c>
      <c r="F50" s="53">
        <f t="shared" si="13"/>
        <v>1368800</v>
      </c>
    </row>
    <row r="51" spans="1:6" s="35" customFormat="1" ht="25.5" customHeight="1" x14ac:dyDescent="0.3">
      <c r="A51" s="161"/>
      <c r="B51" s="162"/>
      <c r="C51" s="55" t="s">
        <v>62</v>
      </c>
      <c r="D51" s="53">
        <f t="shared" si="13"/>
        <v>8212800</v>
      </c>
      <c r="E51" s="53">
        <f t="shared" si="13"/>
        <v>6844000</v>
      </c>
      <c r="F51" s="53">
        <f t="shared" si="13"/>
        <v>1368800</v>
      </c>
    </row>
    <row r="52" spans="1:6" s="35" customFormat="1" ht="25.5" customHeight="1" x14ac:dyDescent="0.3">
      <c r="A52" s="161"/>
      <c r="B52" s="162"/>
      <c r="C52" s="55" t="s">
        <v>63</v>
      </c>
      <c r="D52" s="53">
        <f t="shared" si="13"/>
        <v>8212800</v>
      </c>
      <c r="E52" s="53">
        <f t="shared" si="13"/>
        <v>6844000</v>
      </c>
      <c r="F52" s="53">
        <f t="shared" si="13"/>
        <v>1368800</v>
      </c>
    </row>
    <row r="53" spans="1:6" s="35" customFormat="1" ht="25.5" customHeight="1" x14ac:dyDescent="0.3">
      <c r="A53" s="161"/>
      <c r="B53" s="162"/>
      <c r="C53" s="55" t="s">
        <v>64</v>
      </c>
      <c r="D53" s="53">
        <v>8212800</v>
      </c>
      <c r="E53" s="56">
        <v>6844000</v>
      </c>
      <c r="F53" s="56">
        <v>1368800</v>
      </c>
    </row>
    <row r="54" spans="1:6" s="35" customFormat="1" ht="39" customHeight="1" x14ac:dyDescent="0.3">
      <c r="A54" s="48" t="s">
        <v>18</v>
      </c>
      <c r="B54" s="49"/>
      <c r="C54" s="36" t="s">
        <v>54</v>
      </c>
      <c r="D54" s="37">
        <f>+D55+D63+D71</f>
        <v>29908842.600000001</v>
      </c>
      <c r="E54" s="37">
        <f t="shared" ref="E54:F54" si="14">+E55+E63+E71</f>
        <v>27165911.800000001</v>
      </c>
      <c r="F54" s="37">
        <f t="shared" si="14"/>
        <v>2742930.8</v>
      </c>
    </row>
    <row r="55" spans="1:6" s="35" customFormat="1" ht="73.5" customHeight="1" x14ac:dyDescent="0.3">
      <c r="A55" s="170"/>
      <c r="B55" s="58" t="s">
        <v>16</v>
      </c>
      <c r="C55" s="52" t="s">
        <v>55</v>
      </c>
      <c r="D55" s="53">
        <f>+D59</f>
        <v>2092358.7000000002</v>
      </c>
      <c r="E55" s="53">
        <f t="shared" ref="E55:F55" si="15">+E59</f>
        <v>1746500.3</v>
      </c>
      <c r="F55" s="53">
        <f t="shared" si="15"/>
        <v>345858.4</v>
      </c>
    </row>
    <row r="56" spans="1:6" s="35" customFormat="1" ht="25.5" customHeight="1" x14ac:dyDescent="0.3">
      <c r="A56" s="171"/>
      <c r="B56" s="162"/>
      <c r="C56" s="54" t="s">
        <v>59</v>
      </c>
      <c r="D56" s="53"/>
      <c r="E56" s="53"/>
      <c r="F56" s="53"/>
    </row>
    <row r="57" spans="1:6" s="35" customFormat="1" ht="40.5" customHeight="1" x14ac:dyDescent="0.3">
      <c r="A57" s="171"/>
      <c r="B57" s="162"/>
      <c r="C57" s="61" t="s">
        <v>58</v>
      </c>
      <c r="D57" s="62">
        <f>+D55</f>
        <v>2092358.7000000002</v>
      </c>
      <c r="E57" s="62">
        <f>+E55</f>
        <v>1746500.3</v>
      </c>
      <c r="F57" s="62">
        <f>+F55</f>
        <v>345858.4</v>
      </c>
    </row>
    <row r="58" spans="1:6" s="50" customFormat="1" ht="29.25" customHeight="1" x14ac:dyDescent="0.3">
      <c r="A58" s="171"/>
      <c r="B58" s="162"/>
      <c r="C58" s="55" t="s">
        <v>60</v>
      </c>
      <c r="D58" s="53"/>
      <c r="E58" s="53"/>
      <c r="F58" s="53"/>
    </row>
    <row r="59" spans="1:6" s="35" customFormat="1" ht="33" x14ac:dyDescent="0.3">
      <c r="A59" s="171"/>
      <c r="B59" s="162"/>
      <c r="C59" s="55" t="s">
        <v>61</v>
      </c>
      <c r="D59" s="53">
        <f t="shared" ref="D59:F61" si="16">+D60</f>
        <v>2092358.7000000002</v>
      </c>
      <c r="E59" s="53">
        <f t="shared" si="16"/>
        <v>1746500.3</v>
      </c>
      <c r="F59" s="53">
        <f t="shared" si="16"/>
        <v>345858.4</v>
      </c>
    </row>
    <row r="60" spans="1:6" s="35" customFormat="1" ht="32.25" customHeight="1" x14ac:dyDescent="0.3">
      <c r="A60" s="171"/>
      <c r="B60" s="162"/>
      <c r="C60" s="55" t="s">
        <v>62</v>
      </c>
      <c r="D60" s="53">
        <f t="shared" si="16"/>
        <v>2092358.7000000002</v>
      </c>
      <c r="E60" s="53">
        <f t="shared" si="16"/>
        <v>1746500.3</v>
      </c>
      <c r="F60" s="53">
        <f t="shared" si="16"/>
        <v>345858.4</v>
      </c>
    </row>
    <row r="61" spans="1:6" s="35" customFormat="1" ht="32.25" customHeight="1" x14ac:dyDescent="0.3">
      <c r="A61" s="171"/>
      <c r="B61" s="162"/>
      <c r="C61" s="55" t="s">
        <v>63</v>
      </c>
      <c r="D61" s="53">
        <f t="shared" si="16"/>
        <v>2092358.7000000002</v>
      </c>
      <c r="E61" s="53">
        <f t="shared" si="16"/>
        <v>1746500.3</v>
      </c>
      <c r="F61" s="53">
        <f t="shared" si="16"/>
        <v>345858.4</v>
      </c>
    </row>
    <row r="62" spans="1:6" s="35" customFormat="1" ht="32.25" customHeight="1" x14ac:dyDescent="0.3">
      <c r="A62" s="171"/>
      <c r="B62" s="162"/>
      <c r="C62" s="55" t="s">
        <v>64</v>
      </c>
      <c r="D62" s="53">
        <v>2092358.7000000002</v>
      </c>
      <c r="E62" s="53">
        <v>1746500.3</v>
      </c>
      <c r="F62" s="53">
        <v>345858.4</v>
      </c>
    </row>
    <row r="63" spans="1:6" s="35" customFormat="1" ht="72.75" customHeight="1" x14ac:dyDescent="0.3">
      <c r="A63" s="171"/>
      <c r="B63" s="59">
        <v>42005</v>
      </c>
      <c r="C63" s="52" t="s">
        <v>93</v>
      </c>
      <c r="D63" s="53">
        <f>+D67</f>
        <v>2355414.1</v>
      </c>
      <c r="E63" s="53">
        <f t="shared" ref="E63:F63" si="17">+E67</f>
        <v>1884311.9</v>
      </c>
      <c r="F63" s="53">
        <f t="shared" si="17"/>
        <v>471102.2</v>
      </c>
    </row>
    <row r="64" spans="1:6" s="35" customFormat="1" ht="32.25" customHeight="1" x14ac:dyDescent="0.3">
      <c r="A64" s="171"/>
      <c r="B64" s="162"/>
      <c r="C64" s="54" t="s">
        <v>59</v>
      </c>
      <c r="D64" s="53"/>
      <c r="E64" s="53"/>
      <c r="F64" s="53"/>
    </row>
    <row r="65" spans="1:6" s="35" customFormat="1" ht="39" customHeight="1" x14ac:dyDescent="0.3">
      <c r="A65" s="171"/>
      <c r="B65" s="162"/>
      <c r="C65" s="61" t="s">
        <v>58</v>
      </c>
      <c r="D65" s="62">
        <f>+D63</f>
        <v>2355414.1</v>
      </c>
      <c r="E65" s="62">
        <f>+E63</f>
        <v>1884311.9</v>
      </c>
      <c r="F65" s="62">
        <f>+F63</f>
        <v>471102.2</v>
      </c>
    </row>
    <row r="66" spans="1:6" s="57" customFormat="1" ht="32.25" customHeight="1" x14ac:dyDescent="0.25">
      <c r="A66" s="171"/>
      <c r="B66" s="162"/>
      <c r="C66" s="55" t="s">
        <v>60</v>
      </c>
      <c r="D66" s="53"/>
      <c r="E66" s="53"/>
      <c r="F66" s="53"/>
    </row>
    <row r="67" spans="1:6" s="35" customFormat="1" ht="33" x14ac:dyDescent="0.3">
      <c r="A67" s="171"/>
      <c r="B67" s="162"/>
      <c r="C67" s="55" t="s">
        <v>61</v>
      </c>
      <c r="D67" s="53">
        <f t="shared" ref="D67:F69" si="18">+D68</f>
        <v>2355414.1</v>
      </c>
      <c r="E67" s="53">
        <f t="shared" si="18"/>
        <v>1884311.9</v>
      </c>
      <c r="F67" s="53">
        <f t="shared" si="18"/>
        <v>471102.2</v>
      </c>
    </row>
    <row r="68" spans="1:6" s="35" customFormat="1" ht="27.75" customHeight="1" x14ac:dyDescent="0.3">
      <c r="A68" s="171"/>
      <c r="B68" s="162"/>
      <c r="C68" s="55" t="s">
        <v>62</v>
      </c>
      <c r="D68" s="53">
        <f t="shared" si="18"/>
        <v>2355414.1</v>
      </c>
      <c r="E68" s="53">
        <f t="shared" si="18"/>
        <v>1884311.9</v>
      </c>
      <c r="F68" s="53">
        <f t="shared" si="18"/>
        <v>471102.2</v>
      </c>
    </row>
    <row r="69" spans="1:6" s="35" customFormat="1" ht="27.75" customHeight="1" x14ac:dyDescent="0.3">
      <c r="A69" s="171"/>
      <c r="B69" s="162"/>
      <c r="C69" s="55" t="s">
        <v>63</v>
      </c>
      <c r="D69" s="53">
        <f t="shared" si="18"/>
        <v>2355414.1</v>
      </c>
      <c r="E69" s="53">
        <f t="shared" si="18"/>
        <v>1884311.9</v>
      </c>
      <c r="F69" s="53">
        <f t="shared" si="18"/>
        <v>471102.2</v>
      </c>
    </row>
    <row r="70" spans="1:6" s="35" customFormat="1" ht="27.75" customHeight="1" x14ac:dyDescent="0.3">
      <c r="A70" s="171"/>
      <c r="B70" s="162"/>
      <c r="C70" s="55" t="s">
        <v>64</v>
      </c>
      <c r="D70" s="53">
        <v>2355414.1</v>
      </c>
      <c r="E70" s="53">
        <v>1884311.9</v>
      </c>
      <c r="F70" s="53">
        <v>471102.2</v>
      </c>
    </row>
    <row r="71" spans="1:6" s="35" customFormat="1" ht="99.75" customHeight="1" x14ac:dyDescent="0.3">
      <c r="A71" s="171"/>
      <c r="B71" s="58" t="s">
        <v>20</v>
      </c>
      <c r="C71" s="52" t="s">
        <v>56</v>
      </c>
      <c r="D71" s="53">
        <f>+D75</f>
        <v>25461069.800000001</v>
      </c>
      <c r="E71" s="53">
        <f t="shared" ref="E71:F71" si="19">+E75</f>
        <v>23535099.600000001</v>
      </c>
      <c r="F71" s="53">
        <f t="shared" si="19"/>
        <v>1925970.2</v>
      </c>
    </row>
    <row r="72" spans="1:6" s="35" customFormat="1" ht="24.75" customHeight="1" x14ac:dyDescent="0.3">
      <c r="A72" s="171"/>
      <c r="B72" s="162"/>
      <c r="C72" s="54" t="s">
        <v>59</v>
      </c>
      <c r="D72" s="53"/>
      <c r="E72" s="53"/>
      <c r="F72" s="53"/>
    </row>
    <row r="73" spans="1:6" s="35" customFormat="1" ht="47.25" customHeight="1" x14ac:dyDescent="0.3">
      <c r="A73" s="171"/>
      <c r="B73" s="162"/>
      <c r="C73" s="61" t="s">
        <v>58</v>
      </c>
      <c r="D73" s="62">
        <f>+D71</f>
        <v>25461069.800000001</v>
      </c>
      <c r="E73" s="62">
        <f>+E71</f>
        <v>23535099.600000001</v>
      </c>
      <c r="F73" s="62">
        <f>+F71</f>
        <v>1925970.2</v>
      </c>
    </row>
    <row r="74" spans="1:6" s="57" customFormat="1" ht="24.75" customHeight="1" x14ac:dyDescent="0.25">
      <c r="A74" s="171"/>
      <c r="B74" s="162"/>
      <c r="C74" s="55" t="s">
        <v>60</v>
      </c>
      <c r="D74" s="53"/>
      <c r="E74" s="53"/>
      <c r="F74" s="53"/>
    </row>
    <row r="75" spans="1:6" s="35" customFormat="1" ht="33" x14ac:dyDescent="0.3">
      <c r="A75" s="171"/>
      <c r="B75" s="162"/>
      <c r="C75" s="55" t="s">
        <v>61</v>
      </c>
      <c r="D75" s="53">
        <f t="shared" ref="D75:F77" si="20">+D76</f>
        <v>25461069.800000001</v>
      </c>
      <c r="E75" s="53">
        <f t="shared" si="20"/>
        <v>23535099.600000001</v>
      </c>
      <c r="F75" s="53">
        <f t="shared" si="20"/>
        <v>1925970.2</v>
      </c>
    </row>
    <row r="76" spans="1:6" s="35" customFormat="1" ht="27" customHeight="1" x14ac:dyDescent="0.3">
      <c r="A76" s="171"/>
      <c r="B76" s="162"/>
      <c r="C76" s="55" t="s">
        <v>62</v>
      </c>
      <c r="D76" s="53">
        <f t="shared" si="20"/>
        <v>25461069.800000001</v>
      </c>
      <c r="E76" s="53">
        <f t="shared" si="20"/>
        <v>23535099.600000001</v>
      </c>
      <c r="F76" s="53">
        <f t="shared" si="20"/>
        <v>1925970.2</v>
      </c>
    </row>
    <row r="77" spans="1:6" s="35" customFormat="1" ht="27" customHeight="1" x14ac:dyDescent="0.3">
      <c r="A77" s="171"/>
      <c r="B77" s="162"/>
      <c r="C77" s="55" t="s">
        <v>63</v>
      </c>
      <c r="D77" s="53">
        <f t="shared" si="20"/>
        <v>25461069.800000001</v>
      </c>
      <c r="E77" s="53">
        <f t="shared" si="20"/>
        <v>23535099.600000001</v>
      </c>
      <c r="F77" s="53">
        <f t="shared" si="20"/>
        <v>1925970.2</v>
      </c>
    </row>
    <row r="78" spans="1:6" s="35" customFormat="1" ht="27" customHeight="1" x14ac:dyDescent="0.3">
      <c r="A78" s="172"/>
      <c r="B78" s="162"/>
      <c r="C78" s="55" t="s">
        <v>64</v>
      </c>
      <c r="D78" s="53">
        <v>25461069.800000001</v>
      </c>
      <c r="E78" s="56">
        <v>23535099.600000001</v>
      </c>
      <c r="F78" s="56">
        <v>1925970.2</v>
      </c>
    </row>
    <row r="79" spans="1:6" s="35" customFormat="1" ht="28.5" customHeight="1" x14ac:dyDescent="0.3">
      <c r="A79" s="48" t="s">
        <v>96</v>
      </c>
      <c r="B79" s="49"/>
      <c r="C79" s="36" t="s">
        <v>97</v>
      </c>
      <c r="D79" s="37">
        <f>+D80</f>
        <v>2721450</v>
      </c>
      <c r="E79" s="37">
        <f t="shared" ref="E79:F79" si="21">+E80</f>
        <v>2721450</v>
      </c>
      <c r="F79" s="37">
        <f t="shared" si="21"/>
        <v>0</v>
      </c>
    </row>
    <row r="80" spans="1:6" s="35" customFormat="1" ht="75" customHeight="1" x14ac:dyDescent="0.3">
      <c r="A80" s="48"/>
      <c r="B80" s="51">
        <v>42001</v>
      </c>
      <c r="C80" s="19" t="s">
        <v>95</v>
      </c>
      <c r="D80" s="53">
        <f>+D84</f>
        <v>2721450</v>
      </c>
      <c r="E80" s="53">
        <f t="shared" ref="E80:F80" si="22">+E84</f>
        <v>2721450</v>
      </c>
      <c r="F80" s="53">
        <f t="shared" si="22"/>
        <v>0</v>
      </c>
    </row>
    <row r="81" spans="1:6" s="35" customFormat="1" ht="31.5" customHeight="1" x14ac:dyDescent="0.3">
      <c r="A81" s="161"/>
      <c r="B81" s="162"/>
      <c r="C81" s="54" t="s">
        <v>59</v>
      </c>
      <c r="D81" s="53"/>
      <c r="E81" s="53"/>
      <c r="F81" s="53"/>
    </row>
    <row r="82" spans="1:6" s="35" customFormat="1" ht="34.5" customHeight="1" x14ac:dyDescent="0.3">
      <c r="A82" s="161"/>
      <c r="B82" s="162"/>
      <c r="C82" s="61" t="s">
        <v>58</v>
      </c>
      <c r="D82" s="62">
        <f>+D80</f>
        <v>2721450</v>
      </c>
      <c r="E82" s="62">
        <f>+E80</f>
        <v>2721450</v>
      </c>
      <c r="F82" s="62">
        <f>+F80</f>
        <v>0</v>
      </c>
    </row>
    <row r="83" spans="1:6" s="57" customFormat="1" ht="31.5" customHeight="1" x14ac:dyDescent="0.25">
      <c r="A83" s="161"/>
      <c r="B83" s="162"/>
      <c r="C83" s="55" t="s">
        <v>60</v>
      </c>
      <c r="D83" s="53"/>
      <c r="E83" s="53"/>
      <c r="F83" s="53"/>
    </row>
    <row r="84" spans="1:6" s="35" customFormat="1" ht="33" x14ac:dyDescent="0.3">
      <c r="A84" s="161"/>
      <c r="B84" s="162"/>
      <c r="C84" s="55" t="s">
        <v>61</v>
      </c>
      <c r="D84" s="53">
        <f t="shared" ref="D84:F86" si="23">+D85</f>
        <v>2721450</v>
      </c>
      <c r="E84" s="53">
        <f t="shared" si="23"/>
        <v>2721450</v>
      </c>
      <c r="F84" s="53">
        <f t="shared" si="23"/>
        <v>0</v>
      </c>
    </row>
    <row r="85" spans="1:6" s="35" customFormat="1" ht="25.5" customHeight="1" x14ac:dyDescent="0.3">
      <c r="A85" s="161"/>
      <c r="B85" s="162"/>
      <c r="C85" s="55" t="s">
        <v>62</v>
      </c>
      <c r="D85" s="53">
        <f t="shared" si="23"/>
        <v>2721450</v>
      </c>
      <c r="E85" s="53">
        <f t="shared" si="23"/>
        <v>2721450</v>
      </c>
      <c r="F85" s="53">
        <f t="shared" si="23"/>
        <v>0</v>
      </c>
    </row>
    <row r="86" spans="1:6" s="35" customFormat="1" ht="25.5" customHeight="1" x14ac:dyDescent="0.3">
      <c r="A86" s="161"/>
      <c r="B86" s="162"/>
      <c r="C86" s="55" t="s">
        <v>63</v>
      </c>
      <c r="D86" s="53">
        <f t="shared" si="23"/>
        <v>2721450</v>
      </c>
      <c r="E86" s="53">
        <f t="shared" si="23"/>
        <v>2721450</v>
      </c>
      <c r="F86" s="53">
        <f t="shared" si="23"/>
        <v>0</v>
      </c>
    </row>
    <row r="87" spans="1:6" s="35" customFormat="1" ht="25.5" customHeight="1" x14ac:dyDescent="0.3">
      <c r="A87" s="161"/>
      <c r="B87" s="162"/>
      <c r="C87" s="55" t="s">
        <v>64</v>
      </c>
      <c r="D87" s="53">
        <v>2721450</v>
      </c>
      <c r="E87" s="56">
        <v>2721450</v>
      </c>
      <c r="F87" s="56">
        <v>0</v>
      </c>
    </row>
    <row r="88" spans="1:6" s="35" customFormat="1" x14ac:dyDescent="0.3"/>
  </sheetData>
  <mergeCells count="26">
    <mergeCell ref="A39:A45"/>
    <mergeCell ref="B39:B45"/>
    <mergeCell ref="A47:A53"/>
    <mergeCell ref="B47:B53"/>
    <mergeCell ref="A81:A87"/>
    <mergeCell ref="B81:B87"/>
    <mergeCell ref="B56:B62"/>
    <mergeCell ref="B64:B70"/>
    <mergeCell ref="A55:A78"/>
    <mergeCell ref="B72:B78"/>
    <mergeCell ref="E2:F2"/>
    <mergeCell ref="E3:F3"/>
    <mergeCell ref="A4:F4"/>
    <mergeCell ref="E5:F5"/>
    <mergeCell ref="A30:A36"/>
    <mergeCell ref="B30:B36"/>
    <mergeCell ref="A22:A28"/>
    <mergeCell ref="B22:B28"/>
    <mergeCell ref="A10:B10"/>
    <mergeCell ref="A14:A20"/>
    <mergeCell ref="B14:B20"/>
    <mergeCell ref="C6:C8"/>
    <mergeCell ref="D6:F6"/>
    <mergeCell ref="D7:D8"/>
    <mergeCell ref="E7:F7"/>
    <mergeCell ref="A6:B7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hav.3-1</vt:lpstr>
      <vt:lpstr>hav. 3-1.1</vt:lpstr>
      <vt:lpstr>hav3-1.1.1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Marine Gochumyan</cp:lastModifiedBy>
  <cp:lastPrinted>2021-07-22T12:09:49Z</cp:lastPrinted>
  <dcterms:created xsi:type="dcterms:W3CDTF">2019-05-19T16:48:41Z</dcterms:created>
  <dcterms:modified xsi:type="dcterms:W3CDTF">2022-06-29T14:22:03Z</dcterms:modified>
</cp:coreProperties>
</file>